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lidation print data 39112023\"/>
    </mc:Choice>
  </mc:AlternateContent>
  <xr:revisionPtr revIDLastSave="0" documentId="13_ncr:1_{896D65F2-E535-4DC5-9C23-B2373C2B1289}" xr6:coauthVersionLast="47" xr6:coauthVersionMax="47" xr10:uidLastSave="{00000000-0000-0000-0000-000000000000}"/>
  <bookViews>
    <workbookView xWindow="-110" yWindow="-110" windowWidth="19420" windowHeight="10420" xr2:uid="{954D1529-880D-4CB1-8377-2DFF04459957}"/>
  </bookViews>
  <sheets>
    <sheet name="Results" sheetId="1" r:id="rId1"/>
    <sheet name="Raw" sheetId="2" r:id="rId2"/>
  </sheets>
  <definedNames>
    <definedName name="_xlnm._FilterDatabase" localSheetId="0" hidden="1">Results!$A$1:$I$111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1" l="1"/>
  <c r="N40" i="1"/>
  <c r="EP34" i="2"/>
  <c r="EX11" i="2"/>
  <c r="EY44" i="2"/>
  <c r="EX44" i="2"/>
  <c r="EY37" i="2"/>
  <c r="EX37" i="2"/>
  <c r="EY29" i="2"/>
  <c r="EX29" i="2"/>
  <c r="EY20" i="2"/>
  <c r="EX20" i="2"/>
  <c r="EY11" i="2"/>
  <c r="EW44" i="2"/>
  <c r="EW42" i="2"/>
  <c r="EV43" i="2"/>
  <c r="EV44" i="2"/>
  <c r="EI10" i="2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3" i="2"/>
  <c r="EW4" i="2"/>
  <c r="EW5" i="2"/>
  <c r="EW6" i="2"/>
  <c r="EW7" i="2"/>
  <c r="EW8" i="2"/>
  <c r="EW9" i="2"/>
  <c r="EW10" i="2"/>
  <c r="EW11" i="2"/>
  <c r="EW12" i="2"/>
  <c r="EW13" i="2"/>
  <c r="EW14" i="2"/>
  <c r="EW15" i="2"/>
  <c r="EW16" i="2"/>
  <c r="EW17" i="2"/>
  <c r="EW18" i="2"/>
  <c r="EW19" i="2"/>
  <c r="EW20" i="2"/>
  <c r="EW21" i="2"/>
  <c r="EW22" i="2"/>
  <c r="EW23" i="2"/>
  <c r="EW24" i="2"/>
  <c r="EW25" i="2"/>
  <c r="EW26" i="2"/>
  <c r="EW27" i="2"/>
  <c r="EW28" i="2"/>
  <c r="EW29" i="2"/>
  <c r="EW30" i="2"/>
  <c r="EW31" i="2"/>
  <c r="EW32" i="2"/>
  <c r="EW33" i="2"/>
  <c r="EW34" i="2"/>
  <c r="EW35" i="2"/>
  <c r="EW36" i="2"/>
  <c r="EW37" i="2"/>
  <c r="EW38" i="2"/>
  <c r="EW39" i="2"/>
  <c r="EW40" i="2"/>
  <c r="EW41" i="2"/>
  <c r="EW43" i="2"/>
  <c r="EW3" i="2"/>
  <c r="EA3" i="2"/>
  <c r="EQ43" i="2"/>
  <c r="EP43" i="2"/>
  <c r="EQ34" i="2"/>
  <c r="EQ26" i="2"/>
  <c r="EP26" i="2"/>
  <c r="EQ17" i="2"/>
  <c r="EP17" i="2"/>
  <c r="EQ9" i="2"/>
  <c r="EP9" i="2"/>
  <c r="EO3" i="2"/>
  <c r="EO4" i="2"/>
  <c r="EO5" i="2"/>
  <c r="EO6" i="2"/>
  <c r="EO7" i="2"/>
  <c r="EO8" i="2"/>
  <c r="EO9" i="2"/>
  <c r="EO10" i="2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O43" i="2"/>
  <c r="EN4" i="2"/>
  <c r="EN5" i="2"/>
  <c r="EN6" i="2"/>
  <c r="EN7" i="2"/>
  <c r="EN8" i="2"/>
  <c r="EN9" i="2"/>
  <c r="EN10" i="2"/>
  <c r="EN11" i="2"/>
  <c r="EN12" i="2"/>
  <c r="EN13" i="2"/>
  <c r="EN14" i="2"/>
  <c r="EN15" i="2"/>
  <c r="EN16" i="2"/>
  <c r="EN17" i="2"/>
  <c r="EN18" i="2"/>
  <c r="EN19" i="2"/>
  <c r="EN20" i="2"/>
  <c r="EN21" i="2"/>
  <c r="EN22" i="2"/>
  <c r="EN23" i="2"/>
  <c r="EN24" i="2"/>
  <c r="EN25" i="2"/>
  <c r="EN26" i="2"/>
  <c r="EN27" i="2"/>
  <c r="EN28" i="2"/>
  <c r="EN29" i="2"/>
  <c r="EN30" i="2"/>
  <c r="EN31" i="2"/>
  <c r="EN32" i="2"/>
  <c r="EN33" i="2"/>
  <c r="EN34" i="2"/>
  <c r="EN35" i="2"/>
  <c r="EN36" i="2"/>
  <c r="EN37" i="2"/>
  <c r="EN38" i="2"/>
  <c r="EN39" i="2"/>
  <c r="EN40" i="2"/>
  <c r="EN41" i="2"/>
  <c r="EN42" i="2"/>
  <c r="EN43" i="2"/>
  <c r="EN3" i="2"/>
  <c r="EJ43" i="2"/>
  <c r="EI43" i="2"/>
  <c r="EJ34" i="2"/>
  <c r="EI34" i="2"/>
  <c r="EJ25" i="2"/>
  <c r="EI25" i="2"/>
  <c r="EJ18" i="2"/>
  <c r="EI18" i="2"/>
  <c r="EJ10" i="2"/>
  <c r="EH3" i="2"/>
  <c r="EH4" i="2"/>
  <c r="EH5" i="2"/>
  <c r="EH6" i="2"/>
  <c r="EH7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H29" i="2"/>
  <c r="EH30" i="2"/>
  <c r="EH31" i="2"/>
  <c r="EH32" i="2"/>
  <c r="EH33" i="2"/>
  <c r="EH34" i="2"/>
  <c r="EH35" i="2"/>
  <c r="EH36" i="2"/>
  <c r="EH37" i="2"/>
  <c r="EH38" i="2"/>
  <c r="EH39" i="2"/>
  <c r="EH40" i="2"/>
  <c r="EH41" i="2"/>
  <c r="EH42" i="2"/>
  <c r="EH43" i="2"/>
  <c r="EG4" i="2"/>
  <c r="EG5" i="2"/>
  <c r="EG6" i="2"/>
  <c r="EG7" i="2"/>
  <c r="EG8" i="2"/>
  <c r="EG9" i="2"/>
  <c r="EG10" i="2"/>
  <c r="EG11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3" i="2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41" i="2"/>
  <c r="EA42" i="2"/>
  <c r="EA43" i="2"/>
  <c r="EA44" i="2"/>
  <c r="DZ4" i="2"/>
  <c r="DZ5" i="2"/>
  <c r="DZ6" i="2"/>
  <c r="DZ7" i="2"/>
  <c r="DZ8" i="2"/>
  <c r="DZ9" i="2"/>
  <c r="DZ10" i="2"/>
  <c r="DZ11" i="2"/>
  <c r="DZ12" i="2"/>
  <c r="DZ13" i="2"/>
  <c r="DZ14" i="2"/>
  <c r="DZ15" i="2"/>
  <c r="DZ16" i="2"/>
  <c r="DZ17" i="2"/>
  <c r="DZ18" i="2"/>
  <c r="DZ19" i="2"/>
  <c r="DZ20" i="2"/>
  <c r="DZ21" i="2"/>
  <c r="DZ22" i="2"/>
  <c r="DZ23" i="2"/>
  <c r="DZ24" i="2"/>
  <c r="DZ25" i="2"/>
  <c r="DZ26" i="2"/>
  <c r="DZ27" i="2"/>
  <c r="DZ28" i="2"/>
  <c r="DZ29" i="2"/>
  <c r="DZ30" i="2"/>
  <c r="DZ31" i="2"/>
  <c r="DZ32" i="2"/>
  <c r="DZ33" i="2"/>
  <c r="DZ34" i="2"/>
  <c r="DZ35" i="2"/>
  <c r="DZ36" i="2"/>
  <c r="DZ37" i="2"/>
  <c r="DZ38" i="2"/>
  <c r="DZ39" i="2"/>
  <c r="DZ40" i="2"/>
  <c r="DZ41" i="2"/>
  <c r="DZ42" i="2"/>
  <c r="DZ43" i="2"/>
  <c r="DZ44" i="2"/>
  <c r="DZ3" i="2"/>
  <c r="DT3" i="2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S4" i="2"/>
  <c r="DS5" i="2"/>
  <c r="DS6" i="2"/>
  <c r="DS7" i="2"/>
  <c r="DS8" i="2"/>
  <c r="DS9" i="2"/>
  <c r="DS10" i="2"/>
  <c r="DS11" i="2"/>
  <c r="DS12" i="2"/>
  <c r="DS13" i="2"/>
  <c r="DS14" i="2"/>
  <c r="DS15" i="2"/>
  <c r="DS16" i="2"/>
  <c r="DS17" i="2"/>
  <c r="DS18" i="2"/>
  <c r="DS19" i="2"/>
  <c r="DS20" i="2"/>
  <c r="DS21" i="2"/>
  <c r="DS22" i="2"/>
  <c r="DS23" i="2"/>
  <c r="DS24" i="2"/>
  <c r="DS25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3" i="2"/>
  <c r="DM3" i="2"/>
  <c r="DM4" i="2"/>
  <c r="DM5" i="2"/>
  <c r="DM6" i="2"/>
  <c r="DM7" i="2"/>
  <c r="DM8" i="2"/>
  <c r="DM9" i="2"/>
  <c r="DM10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3" i="2"/>
  <c r="DF3" i="2"/>
  <c r="DF4" i="2"/>
  <c r="DF5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8" i="2"/>
  <c r="DF39" i="2"/>
  <c r="DF40" i="2"/>
  <c r="DF41" i="2"/>
  <c r="DF42" i="2"/>
  <c r="DF43" i="2"/>
  <c r="DF44" i="2"/>
  <c r="DF45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3" i="2"/>
  <c r="CY3" i="2"/>
  <c r="CY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3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W3" i="2"/>
  <c r="BW4" i="2"/>
  <c r="BW5" i="2"/>
  <c r="BW6" i="2"/>
  <c r="BW7" i="2"/>
  <c r="BW8" i="2"/>
  <c r="BV4" i="2"/>
  <c r="BV5" i="2"/>
  <c r="BV6" i="2"/>
  <c r="BV7" i="2"/>
  <c r="BV8" i="2"/>
  <c r="BV9" i="2"/>
  <c r="BV3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3" i="2"/>
  <c r="AT4" i="2"/>
  <c r="AU4" i="2"/>
  <c r="AT5" i="2"/>
  <c r="AU5" i="2"/>
  <c r="AT6" i="2"/>
  <c r="AU6" i="2"/>
  <c r="AT7" i="2"/>
  <c r="AU7" i="2"/>
  <c r="AT8" i="2"/>
  <c r="AU8" i="2"/>
  <c r="AT9" i="2"/>
  <c r="AU9" i="2"/>
  <c r="AT10" i="2"/>
  <c r="AU10" i="2"/>
  <c r="AT11" i="2"/>
  <c r="AU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T34" i="2"/>
  <c r="AU34" i="2"/>
  <c r="AT35" i="2"/>
  <c r="AU35" i="2"/>
  <c r="AT36" i="2"/>
  <c r="AU36" i="2"/>
  <c r="AU3" i="2"/>
  <c r="AT3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S3" i="2"/>
  <c r="R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4" i="2"/>
  <c r="K5" i="2"/>
  <c r="K6" i="2"/>
  <c r="K7" i="2"/>
  <c r="K8" i="2"/>
  <c r="K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U18" i="2" l="1"/>
  <c r="EB19" i="2"/>
  <c r="EC19" i="2"/>
  <c r="EB11" i="2"/>
  <c r="EB44" i="2"/>
  <c r="EB36" i="2"/>
  <c r="EB28" i="2"/>
  <c r="EC44" i="2"/>
  <c r="EC36" i="2"/>
  <c r="EC28" i="2"/>
  <c r="EC11" i="2"/>
  <c r="DU44" i="2"/>
  <c r="DU35" i="2"/>
  <c r="DU26" i="2"/>
  <c r="DV44" i="2"/>
  <c r="DV35" i="2"/>
  <c r="DV26" i="2"/>
  <c r="DV18" i="2"/>
  <c r="DV10" i="2"/>
  <c r="DU10" i="2"/>
  <c r="DN10" i="2"/>
  <c r="DN42" i="2"/>
  <c r="DN34" i="2"/>
  <c r="DN18" i="2"/>
  <c r="DN26" i="2"/>
  <c r="DO18" i="2"/>
  <c r="DO42" i="2"/>
  <c r="DO34" i="2"/>
  <c r="DO26" i="2"/>
  <c r="DO10" i="2"/>
  <c r="DG18" i="2"/>
  <c r="DG10" i="2"/>
  <c r="DG35" i="2"/>
  <c r="DG45" i="2"/>
  <c r="DG26" i="2"/>
  <c r="DH45" i="2"/>
  <c r="DH35" i="2"/>
  <c r="DH26" i="2"/>
  <c r="DH18" i="2"/>
  <c r="DH10" i="2"/>
  <c r="CZ29" i="2"/>
  <c r="DA23" i="2"/>
  <c r="CZ16" i="2"/>
  <c r="DA29" i="2"/>
  <c r="CZ36" i="2"/>
  <c r="CZ9" i="2"/>
  <c r="DA36" i="2"/>
  <c r="DA9" i="2"/>
  <c r="CZ23" i="2"/>
  <c r="DA16" i="2"/>
  <c r="CT39" i="2"/>
  <c r="CT10" i="2"/>
  <c r="CS24" i="2"/>
  <c r="CS31" i="2"/>
  <c r="CT24" i="2"/>
  <c r="CS10" i="2"/>
  <c r="CS39" i="2"/>
  <c r="CT17" i="2"/>
  <c r="CS17" i="2"/>
  <c r="CT31" i="2"/>
  <c r="CM15" i="2"/>
  <c r="CL8" i="2"/>
  <c r="CL15" i="2"/>
  <c r="CM22" i="2"/>
  <c r="CL22" i="2"/>
  <c r="CM37" i="2"/>
  <c r="CM30" i="2"/>
  <c r="CL30" i="2"/>
  <c r="CL37" i="2"/>
  <c r="CM8" i="2"/>
  <c r="CE36" i="2"/>
  <c r="CF30" i="2"/>
  <c r="CF36" i="2"/>
  <c r="CE23" i="2"/>
  <c r="CF16" i="2"/>
  <c r="CE30" i="2"/>
  <c r="CE9" i="2"/>
  <c r="CF23" i="2"/>
  <c r="CF9" i="2"/>
  <c r="CE16" i="2"/>
  <c r="BX31" i="2"/>
  <c r="BX24" i="2"/>
  <c r="BY9" i="2"/>
  <c r="BX38" i="2"/>
  <c r="BX16" i="2"/>
  <c r="BY24" i="2"/>
  <c r="BY16" i="2"/>
  <c r="BY31" i="2"/>
  <c r="BX9" i="2"/>
  <c r="BY38" i="2"/>
  <c r="BQ8" i="2"/>
  <c r="BR8" i="2"/>
  <c r="BQ22" i="2"/>
  <c r="BQ15" i="2"/>
  <c r="BR15" i="2"/>
  <c r="BR22" i="2"/>
  <c r="BQ36" i="2"/>
  <c r="BQ29" i="2"/>
  <c r="BR36" i="2"/>
  <c r="BR29" i="2"/>
  <c r="BK22" i="2"/>
  <c r="BJ36" i="2"/>
  <c r="BJ30" i="2"/>
  <c r="BK36" i="2"/>
  <c r="BK30" i="2"/>
  <c r="BJ9" i="2"/>
  <c r="BJ16" i="2"/>
  <c r="BK9" i="2"/>
  <c r="BJ22" i="2"/>
  <c r="BK16" i="2"/>
  <c r="BD25" i="2"/>
  <c r="BD40" i="2"/>
  <c r="BC17" i="2"/>
  <c r="BC32" i="2"/>
  <c r="BC25" i="2"/>
  <c r="BD17" i="2"/>
  <c r="BC10" i="2"/>
  <c r="BC40" i="2"/>
  <c r="BD32" i="2"/>
  <c r="BD10" i="2"/>
  <c r="AV23" i="2"/>
  <c r="AW30" i="2"/>
  <c r="AV30" i="2"/>
  <c r="AW9" i="2"/>
  <c r="AV16" i="2"/>
  <c r="AW36" i="2"/>
  <c r="AV36" i="2"/>
  <c r="I40" i="1"/>
  <c r="AW16" i="2"/>
  <c r="H40" i="1"/>
  <c r="AV9" i="2"/>
  <c r="AW23" i="2"/>
  <c r="AP37" i="2"/>
  <c r="AO17" i="2"/>
  <c r="AO10" i="2"/>
  <c r="AP31" i="2"/>
  <c r="AO23" i="2"/>
  <c r="AP17" i="2"/>
  <c r="AP10" i="2"/>
  <c r="AO37" i="2"/>
  <c r="AO31" i="2"/>
  <c r="AP23" i="2"/>
  <c r="AI23" i="2"/>
  <c r="AI39" i="2"/>
  <c r="AI31" i="2"/>
  <c r="AH16" i="2"/>
  <c r="AH23" i="2"/>
  <c r="AI16" i="2"/>
  <c r="AH9" i="2"/>
  <c r="AH39" i="2"/>
  <c r="AH31" i="2"/>
  <c r="AI9" i="2"/>
  <c r="AB32" i="2"/>
  <c r="AB25" i="2"/>
  <c r="AB39" i="2"/>
  <c r="AA32" i="2"/>
  <c r="AA18" i="2"/>
  <c r="AA25" i="2"/>
  <c r="AA39" i="2"/>
  <c r="AA10" i="2"/>
  <c r="AB18" i="2"/>
  <c r="AB10" i="2"/>
  <c r="T17" i="2"/>
  <c r="U9" i="2"/>
  <c r="U24" i="2"/>
  <c r="U17" i="2"/>
  <c r="T24" i="2"/>
  <c r="T9" i="2"/>
  <c r="U40" i="2"/>
  <c r="U32" i="2"/>
  <c r="T40" i="2"/>
  <c r="T32" i="2"/>
  <c r="N8" i="2"/>
  <c r="N15" i="2"/>
  <c r="M15" i="2"/>
  <c r="M35" i="2"/>
  <c r="N21" i="2"/>
  <c r="N28" i="2"/>
  <c r="N35" i="2"/>
  <c r="M8" i="2"/>
  <c r="M21" i="2"/>
  <c r="M28" i="2"/>
  <c r="G16" i="2"/>
  <c r="F23" i="2"/>
  <c r="F16" i="2"/>
  <c r="G30" i="2"/>
  <c r="G38" i="2"/>
  <c r="F30" i="2"/>
  <c r="G23" i="2"/>
  <c r="G10" i="2"/>
  <c r="F10" i="2"/>
  <c r="F38" i="2"/>
</calcChain>
</file>

<file path=xl/sharedStrings.xml><?xml version="1.0" encoding="utf-8"?>
<sst xmlns="http://schemas.openxmlformats.org/spreadsheetml/2006/main" count="242" uniqueCount="161">
  <si>
    <t>Degree</t>
  </si>
  <si>
    <t>Part No.</t>
  </si>
  <si>
    <t>Set No.</t>
  </si>
  <si>
    <t>Laser Power (W)</t>
  </si>
  <si>
    <t>Scanning Speed (mm/s)</t>
  </si>
  <si>
    <t>Hatch Space (mm)</t>
  </si>
  <si>
    <r>
      <t>D_mean (</t>
    </r>
    <r>
      <rPr>
        <b/>
        <sz val="11"/>
        <rFont val="Calibri"/>
        <family val="2"/>
      </rPr>
      <t>µ</t>
    </r>
    <r>
      <rPr>
        <b/>
        <sz val="11"/>
        <rFont val="Calibri"/>
        <family val="2"/>
        <scheme val="minor"/>
      </rPr>
      <t>m)</t>
    </r>
  </si>
  <si>
    <t>W_mean (µm)</t>
  </si>
  <si>
    <t>Set 55-2</t>
    <phoneticPr fontId="0" type="noConversion"/>
  </si>
  <si>
    <t>norm:3014.167</t>
    <phoneticPr fontId="0" type="noConversion"/>
  </si>
  <si>
    <t>先D后W</t>
    <phoneticPr fontId="0" type="noConversion"/>
  </si>
  <si>
    <t>Set 45_1</t>
    <phoneticPr fontId="0" type="noConversion"/>
  </si>
  <si>
    <t>norm:3006.667</t>
    <phoneticPr fontId="0" type="noConversion"/>
  </si>
  <si>
    <t>Set 75_2</t>
    <phoneticPr fontId="0" type="noConversion"/>
  </si>
  <si>
    <t>norm:3017.25</t>
    <phoneticPr fontId="0" type="noConversion"/>
  </si>
  <si>
    <t>Set 75_1</t>
    <phoneticPr fontId="0" type="noConversion"/>
  </si>
  <si>
    <t>norm:3016.25</t>
    <phoneticPr fontId="0" type="noConversion"/>
  </si>
  <si>
    <t>Set 45_3</t>
    <phoneticPr fontId="0" type="noConversion"/>
  </si>
  <si>
    <t>norm:1500/1cm</t>
    <phoneticPr fontId="0" type="noConversion"/>
  </si>
  <si>
    <t>Set 45_4</t>
    <phoneticPr fontId="0" type="noConversion"/>
  </si>
  <si>
    <t>norm:3005.833</t>
    <phoneticPr fontId="0" type="noConversion"/>
  </si>
  <si>
    <t>Set 45_5</t>
    <phoneticPr fontId="0" type="noConversion"/>
  </si>
  <si>
    <t>norm:3010</t>
    <phoneticPr fontId="0" type="noConversion"/>
  </si>
  <si>
    <t>Set 45_6</t>
    <phoneticPr fontId="0" type="noConversion"/>
  </si>
  <si>
    <t>norm:1507.5/1cm</t>
    <phoneticPr fontId="0" type="noConversion"/>
  </si>
  <si>
    <t>Set 55_1</t>
    <phoneticPr fontId="0" type="noConversion"/>
  </si>
  <si>
    <t>norm:3004</t>
    <phoneticPr fontId="0" type="noConversion"/>
  </si>
  <si>
    <t>Set 75_3</t>
    <phoneticPr fontId="0" type="noConversion"/>
  </si>
  <si>
    <t>norm:3013.25</t>
    <phoneticPr fontId="0" type="noConversion"/>
  </si>
  <si>
    <t>Set 75_4</t>
    <phoneticPr fontId="0" type="noConversion"/>
  </si>
  <si>
    <t>Set 85_1</t>
    <phoneticPr fontId="0" type="noConversion"/>
  </si>
  <si>
    <t>Set 85_2</t>
    <phoneticPr fontId="0" type="noConversion"/>
  </si>
  <si>
    <t>Set 85_3</t>
    <phoneticPr fontId="0" type="noConversion"/>
  </si>
  <si>
    <t>Set 85_4</t>
    <phoneticPr fontId="0" type="noConversion"/>
  </si>
  <si>
    <t>Set 55_3</t>
  </si>
  <si>
    <t>norm: 4511/3 mm</t>
  </si>
  <si>
    <t>Set 55_4</t>
    <phoneticPr fontId="0" type="noConversion"/>
  </si>
  <si>
    <t>Set 65_1</t>
    <phoneticPr fontId="0" type="noConversion"/>
  </si>
  <si>
    <t>Set 65_2</t>
    <phoneticPr fontId="0" type="noConversion"/>
  </si>
  <si>
    <t>Set 65_3</t>
    <phoneticPr fontId="0" type="noConversion"/>
  </si>
  <si>
    <t>Set 65_4</t>
    <phoneticPr fontId="0" type="noConversion"/>
  </si>
  <si>
    <t>w</t>
    <phoneticPr fontId="0" type="noConversion"/>
  </si>
  <si>
    <t>d</t>
    <phoneticPr fontId="0" type="noConversion"/>
  </si>
  <si>
    <t>w</t>
  </si>
  <si>
    <t>d</t>
  </si>
  <si>
    <t>55_2_1</t>
    <phoneticPr fontId="0" type="noConversion"/>
  </si>
  <si>
    <t>45_1_1</t>
    <phoneticPr fontId="0" type="noConversion"/>
  </si>
  <si>
    <t>75_2_1</t>
    <phoneticPr fontId="0" type="noConversion"/>
  </si>
  <si>
    <t>75_1_1</t>
    <phoneticPr fontId="0" type="noConversion"/>
  </si>
  <si>
    <t>45_3_1</t>
    <phoneticPr fontId="0" type="noConversion"/>
  </si>
  <si>
    <t>45_4_1</t>
    <phoneticPr fontId="0" type="noConversion"/>
  </si>
  <si>
    <t>45_5_1</t>
    <phoneticPr fontId="0" type="noConversion"/>
  </si>
  <si>
    <t>45_6_1</t>
    <phoneticPr fontId="0" type="noConversion"/>
  </si>
  <si>
    <t>55_1_1</t>
    <phoneticPr fontId="0" type="noConversion"/>
  </si>
  <si>
    <t>75_3_1</t>
    <phoneticPr fontId="0" type="noConversion"/>
  </si>
  <si>
    <t>75_4_1</t>
    <phoneticPr fontId="0" type="noConversion"/>
  </si>
  <si>
    <t>85_1_1</t>
    <phoneticPr fontId="0" type="noConversion"/>
  </si>
  <si>
    <t>85_2_1</t>
    <phoneticPr fontId="0" type="noConversion"/>
  </si>
  <si>
    <t>85_3_1</t>
    <phoneticPr fontId="0" type="noConversion"/>
  </si>
  <si>
    <t>85_4_1</t>
    <phoneticPr fontId="0" type="noConversion"/>
  </si>
  <si>
    <t>55_3_1</t>
  </si>
  <si>
    <t>55_4_1</t>
    <phoneticPr fontId="0" type="noConversion"/>
  </si>
  <si>
    <t>65_1_1</t>
    <phoneticPr fontId="0" type="noConversion"/>
  </si>
  <si>
    <t>65_2_1</t>
    <phoneticPr fontId="0" type="noConversion"/>
  </si>
  <si>
    <t>65_3_1</t>
    <phoneticPr fontId="0" type="noConversion"/>
  </si>
  <si>
    <t>65_4_1</t>
    <phoneticPr fontId="0" type="noConversion"/>
  </si>
  <si>
    <t>45_1_2</t>
    <phoneticPr fontId="0" type="noConversion"/>
  </si>
  <si>
    <t>75_3_2</t>
    <phoneticPr fontId="0" type="noConversion"/>
  </si>
  <si>
    <t>85_2_2</t>
    <phoneticPr fontId="0" type="noConversion"/>
  </si>
  <si>
    <t>75_2_2</t>
    <phoneticPr fontId="0" type="noConversion"/>
  </si>
  <si>
    <t>45_3_2</t>
    <phoneticPr fontId="0" type="noConversion"/>
  </si>
  <si>
    <t>45_5_2</t>
    <phoneticPr fontId="0" type="noConversion"/>
  </si>
  <si>
    <t>55_1_2</t>
    <phoneticPr fontId="0" type="noConversion"/>
  </si>
  <si>
    <t>75_4_2</t>
    <phoneticPr fontId="0" type="noConversion"/>
  </si>
  <si>
    <t>85_1_2</t>
    <phoneticPr fontId="0" type="noConversion"/>
  </si>
  <si>
    <t>85_4_2</t>
  </si>
  <si>
    <t>65_4_2</t>
    <phoneticPr fontId="0" type="noConversion"/>
  </si>
  <si>
    <t>55_2_2</t>
    <phoneticPr fontId="0" type="noConversion"/>
  </si>
  <si>
    <t>75_1_2</t>
    <phoneticPr fontId="0" type="noConversion"/>
  </si>
  <si>
    <t>45_4_2</t>
    <phoneticPr fontId="0" type="noConversion"/>
  </si>
  <si>
    <t>45_6_2</t>
    <phoneticPr fontId="0" type="noConversion"/>
  </si>
  <si>
    <t>85_3_2</t>
  </si>
  <si>
    <t>55_3_2</t>
  </si>
  <si>
    <t>55_4_2</t>
  </si>
  <si>
    <t>65_1_2</t>
  </si>
  <si>
    <t>65_3_2</t>
    <phoneticPr fontId="0" type="noConversion"/>
  </si>
  <si>
    <t>65_2_2</t>
  </si>
  <si>
    <t>45_1_3</t>
    <phoneticPr fontId="0" type="noConversion"/>
  </si>
  <si>
    <t>75_3_3</t>
    <phoneticPr fontId="0" type="noConversion"/>
  </si>
  <si>
    <t>85_2_3</t>
    <phoneticPr fontId="0" type="noConversion"/>
  </si>
  <si>
    <t>55_2_3</t>
    <phoneticPr fontId="0" type="noConversion"/>
  </si>
  <si>
    <t>45_3_3</t>
    <phoneticPr fontId="0" type="noConversion"/>
  </si>
  <si>
    <t>45_5_3</t>
    <phoneticPr fontId="0" type="noConversion"/>
  </si>
  <si>
    <t>55_1_3</t>
    <phoneticPr fontId="0" type="noConversion"/>
  </si>
  <si>
    <t>75_4_3</t>
    <phoneticPr fontId="0" type="noConversion"/>
  </si>
  <si>
    <t>85_1_3</t>
    <phoneticPr fontId="0" type="noConversion"/>
  </si>
  <si>
    <t>85_4_3</t>
  </si>
  <si>
    <t>75_2_3</t>
    <phoneticPr fontId="0" type="noConversion"/>
  </si>
  <si>
    <t>45_4_3</t>
    <phoneticPr fontId="0" type="noConversion"/>
  </si>
  <si>
    <t>45_6_3</t>
    <phoneticPr fontId="0" type="noConversion"/>
  </si>
  <si>
    <t>85_3_3</t>
  </si>
  <si>
    <t>65_4_3</t>
    <phoneticPr fontId="0" type="noConversion"/>
  </si>
  <si>
    <t>75_1_3</t>
    <phoneticPr fontId="0" type="noConversion"/>
  </si>
  <si>
    <t>55_3_3</t>
  </si>
  <si>
    <t>55_4_3</t>
  </si>
  <si>
    <t>65_1_3</t>
  </si>
  <si>
    <t>65_3_3</t>
    <phoneticPr fontId="0" type="noConversion"/>
  </si>
  <si>
    <t>65_2_3</t>
  </si>
  <si>
    <t>45_1_4</t>
    <phoneticPr fontId="0" type="noConversion"/>
  </si>
  <si>
    <t>55_1_4</t>
    <phoneticPr fontId="0" type="noConversion"/>
  </si>
  <si>
    <t>75_3_4</t>
    <phoneticPr fontId="0" type="noConversion"/>
  </si>
  <si>
    <t>85_2_4</t>
    <phoneticPr fontId="0" type="noConversion"/>
  </si>
  <si>
    <t>55_2_4</t>
    <phoneticPr fontId="0" type="noConversion"/>
  </si>
  <si>
    <t>45_3_4</t>
    <phoneticPr fontId="0" type="noConversion"/>
  </si>
  <si>
    <t>45_4_4</t>
    <phoneticPr fontId="0" type="noConversion"/>
  </si>
  <si>
    <t>45_5_4</t>
    <phoneticPr fontId="0" type="noConversion"/>
  </si>
  <si>
    <t>85_1_4</t>
    <phoneticPr fontId="0" type="noConversion"/>
  </si>
  <si>
    <t>85_4_4</t>
  </si>
  <si>
    <t>75_2_4</t>
    <phoneticPr fontId="0" type="noConversion"/>
  </si>
  <si>
    <t>75_4_4</t>
    <phoneticPr fontId="0" type="noConversion"/>
  </si>
  <si>
    <t>85_3_4</t>
  </si>
  <si>
    <t>75_1_4</t>
    <phoneticPr fontId="0" type="noConversion"/>
  </si>
  <si>
    <t>45_6_4</t>
    <phoneticPr fontId="0" type="noConversion"/>
  </si>
  <si>
    <t>65_3_4</t>
    <phoneticPr fontId="0" type="noConversion"/>
  </si>
  <si>
    <t>55_3_4</t>
  </si>
  <si>
    <t>55_4_4</t>
  </si>
  <si>
    <t>65_1_4</t>
  </si>
  <si>
    <t>65_4_4</t>
    <phoneticPr fontId="0" type="noConversion"/>
  </si>
  <si>
    <t>45_1_5</t>
    <phoneticPr fontId="0" type="noConversion"/>
  </si>
  <si>
    <t>65_2_4</t>
  </si>
  <si>
    <t>75_3_5</t>
    <phoneticPr fontId="0" type="noConversion"/>
  </si>
  <si>
    <t>85_4_5</t>
  </si>
  <si>
    <t>55_2_5</t>
    <phoneticPr fontId="0" type="noConversion"/>
  </si>
  <si>
    <t>45_5_5</t>
    <phoneticPr fontId="0" type="noConversion"/>
  </si>
  <si>
    <t>55_1_5</t>
    <phoneticPr fontId="0" type="noConversion"/>
  </si>
  <si>
    <t>85_1_5</t>
    <phoneticPr fontId="0" type="noConversion"/>
  </si>
  <si>
    <t>85_2_5</t>
    <phoneticPr fontId="0" type="noConversion"/>
  </si>
  <si>
    <t>45_3_5</t>
    <phoneticPr fontId="0" type="noConversion"/>
  </si>
  <si>
    <t>45_4_5</t>
    <phoneticPr fontId="0" type="noConversion"/>
  </si>
  <si>
    <t>75_4_5</t>
    <phoneticPr fontId="0" type="noConversion"/>
  </si>
  <si>
    <t>85_3_5</t>
  </si>
  <si>
    <t>75_2_5</t>
    <phoneticPr fontId="0" type="noConversion"/>
  </si>
  <si>
    <t>75_1_5</t>
    <phoneticPr fontId="0" type="noConversion"/>
  </si>
  <si>
    <t>45_6_5</t>
    <phoneticPr fontId="0" type="noConversion"/>
  </si>
  <si>
    <t>55_4_5</t>
  </si>
  <si>
    <t>65_3_5</t>
    <phoneticPr fontId="0" type="noConversion"/>
  </si>
  <si>
    <t>65_4_5</t>
    <phoneticPr fontId="0" type="noConversion"/>
  </si>
  <si>
    <t>55_3_5</t>
  </si>
  <si>
    <t>65_1_5</t>
  </si>
  <si>
    <t>65_2_5</t>
  </si>
  <si>
    <t>w_norm</t>
  </si>
  <si>
    <t>d_norm</t>
  </si>
  <si>
    <t>Set 45_2</t>
    <phoneticPr fontId="0" type="noConversion"/>
  </si>
  <si>
    <t>45_2_1</t>
    <phoneticPr fontId="0" type="noConversion"/>
  </si>
  <si>
    <t>45_2_2</t>
    <phoneticPr fontId="0" type="noConversion"/>
  </si>
  <si>
    <t>45_2_3</t>
    <phoneticPr fontId="0" type="noConversion"/>
  </si>
  <si>
    <t>45_2_4</t>
    <phoneticPr fontId="0" type="noConversion"/>
  </si>
  <si>
    <t>45_2_5</t>
    <phoneticPr fontId="0" type="noConversion"/>
  </si>
  <si>
    <t>Strip No. on part
(based on arrow)</t>
  </si>
  <si>
    <t>OT_Mean</t>
  </si>
  <si>
    <t>MPM_Mean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</si>
</sst>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);[Red]\(0.000\)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2" borderId="1" xfId="1" applyFont="1" applyBorder="1" applyAlignment="1">
      <alignment vertical="center" wrapText="1"/>
    </xf>
    <xf numFmtId="0" fontId="2" fillId="2" borderId="2" xfId="1" applyFont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2" borderId="2" xfId="1" applyNumberFormat="1" applyFont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Results!$O$1</c:f>
              <c:strCache>
                <c:ptCount val="1"/>
                <c:pt idx="0">
                  <c:v>D_mean (µm)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Results!$M$2:$M$111</c:f>
              <c:numCache>
                <c:formatCode>General</c:formatCode>
                <c:ptCount val="110"/>
                <c:pt idx="0">
                  <c:v>1953.15629742033</c:v>
                </c:pt>
                <c:pt idx="1">
                  <c:v>2123.5497835497799</c:v>
                </c:pt>
                <c:pt idx="2">
                  <c:v>2211.2096153846101</c:v>
                </c:pt>
                <c:pt idx="3">
                  <c:v>2184.5271504084499</c:v>
                </c:pt>
                <c:pt idx="4">
                  <c:v>2347.7519230769199</c:v>
                </c:pt>
                <c:pt idx="5">
                  <c:v>2661.8805668016098</c:v>
                </c:pt>
                <c:pt idx="6">
                  <c:v>3186.2101265822698</c:v>
                </c:pt>
                <c:pt idx="7">
                  <c:v>3511.82648158035</c:v>
                </c:pt>
                <c:pt idx="8">
                  <c:v>4106.6844636844598</c:v>
                </c:pt>
                <c:pt idx="9">
                  <c:v>3990.8199786324699</c:v>
                </c:pt>
                <c:pt idx="10">
                  <c:v>2792.1171303074598</c:v>
                </c:pt>
                <c:pt idx="11">
                  <c:v>2801.5953193564101</c:v>
                </c:pt>
                <c:pt idx="12">
                  <c:v>3380.4485373781099</c:v>
                </c:pt>
                <c:pt idx="13">
                  <c:v>3129.0278184480198</c:v>
                </c:pt>
                <c:pt idx="14">
                  <c:v>3692.7221018418199</c:v>
                </c:pt>
                <c:pt idx="15">
                  <c:v>5818.63276836158</c:v>
                </c:pt>
                <c:pt idx="16">
                  <c:v>6796.3927104722698</c:v>
                </c:pt>
                <c:pt idx="17">
                  <c:v>7075.5704989154001</c:v>
                </c:pt>
                <c:pt idx="18">
                  <c:v>2429.4566276803098</c:v>
                </c:pt>
                <c:pt idx="19">
                  <c:v>2443.43017578125</c:v>
                </c:pt>
                <c:pt idx="20">
                  <c:v>4038.8174719375302</c:v>
                </c:pt>
                <c:pt idx="21">
                  <c:v>5265.6965853658503</c:v>
                </c:pt>
                <c:pt idx="22">
                  <c:v>6230.6756097560901</c:v>
                </c:pt>
                <c:pt idx="23">
                  <c:v>6863.2886396879503</c:v>
                </c:pt>
                <c:pt idx="24">
                  <c:v>6861.7348406988604</c:v>
                </c:pt>
                <c:pt idx="25">
                  <c:v>5734.5352581898896</c:v>
                </c:pt>
                <c:pt idx="26">
                  <c:v>6231.99523809523</c:v>
                </c:pt>
                <c:pt idx="27">
                  <c:v>5911.1190595297603</c:v>
                </c:pt>
                <c:pt idx="28">
                  <c:v>2931.0868878357001</c:v>
                </c:pt>
                <c:pt idx="29">
                  <c:v>2561.6623311655799</c:v>
                </c:pt>
                <c:pt idx="30">
                  <c:v>3336.1852631578899</c:v>
                </c:pt>
                <c:pt idx="31">
                  <c:v>4320.0932815102697</c:v>
                </c:pt>
                <c:pt idx="32">
                  <c:v>4362.8399157451204</c:v>
                </c:pt>
                <c:pt idx="33">
                  <c:v>5287.7849631966301</c:v>
                </c:pt>
                <c:pt idx="34">
                  <c:v>4980.2385466034702</c:v>
                </c:pt>
                <c:pt idx="35">
                  <c:v>2881.3235139400299</c:v>
                </c:pt>
                <c:pt idx="36">
                  <c:v>2913.1994002998499</c:v>
                </c:pt>
                <c:pt idx="37">
                  <c:v>3527.2057894736799</c:v>
                </c:pt>
                <c:pt idx="38">
                  <c:v>3604.4295000000002</c:v>
                </c:pt>
                <c:pt idx="39">
                  <c:v>3962.7883333333298</c:v>
                </c:pt>
                <c:pt idx="40">
                  <c:v>2281.3572181243399</c:v>
                </c:pt>
                <c:pt idx="41">
                  <c:v>2623.3581418581398</c:v>
                </c:pt>
                <c:pt idx="42">
                  <c:v>3134.1430715357601</c:v>
                </c:pt>
                <c:pt idx="43">
                  <c:v>3962.0789058390301</c:v>
                </c:pt>
                <c:pt idx="44">
                  <c:v>4301.7129999999997</c:v>
                </c:pt>
                <c:pt idx="45">
                  <c:v>3084.424</c:v>
                </c:pt>
                <c:pt idx="46">
                  <c:v>3499.27</c:v>
                </c:pt>
                <c:pt idx="47">
                  <c:v>3851.1000500250102</c:v>
                </c:pt>
                <c:pt idx="48">
                  <c:v>4197.8983897834496</c:v>
                </c:pt>
                <c:pt idx="49">
                  <c:v>4392.2748815165796</c:v>
                </c:pt>
                <c:pt idx="50">
                  <c:v>5553.2568334192802</c:v>
                </c:pt>
                <c:pt idx="51">
                  <c:v>5857.02179836512</c:v>
                </c:pt>
                <c:pt idx="52">
                  <c:v>2236.8656204021499</c:v>
                </c:pt>
                <c:pt idx="53">
                  <c:v>2367.2966226138001</c:v>
                </c:pt>
                <c:pt idx="54">
                  <c:v>2548.4656685596201</c:v>
                </c:pt>
                <c:pt idx="55">
                  <c:v>4901.3178844056702</c:v>
                </c:pt>
                <c:pt idx="56">
                  <c:v>5897.6895306859196</c:v>
                </c:pt>
                <c:pt idx="57">
                  <c:v>6387.8660130718899</c:v>
                </c:pt>
                <c:pt idx="58">
                  <c:v>2075.7006369426699</c:v>
                </c:pt>
                <c:pt idx="59">
                  <c:v>2244.4382352941102</c:v>
                </c:pt>
                <c:pt idx="60">
                  <c:v>3737.75025799793</c:v>
                </c:pt>
                <c:pt idx="61">
                  <c:v>2807.2947523295702</c:v>
                </c:pt>
                <c:pt idx="62">
                  <c:v>3107.0072164948401</c:v>
                </c:pt>
                <c:pt idx="63">
                  <c:v>2924.79391560353</c:v>
                </c:pt>
                <c:pt idx="64">
                  <c:v>3419.5691721132898</c:v>
                </c:pt>
                <c:pt idx="65">
                  <c:v>5462.0041710114701</c:v>
                </c:pt>
                <c:pt idx="66">
                  <c:v>5831.6822916666597</c:v>
                </c:pt>
                <c:pt idx="67">
                  <c:v>3402.79614181439</c:v>
                </c:pt>
                <c:pt idx="68">
                  <c:v>6445.0375195414199</c:v>
                </c:pt>
                <c:pt idx="69">
                  <c:v>7006.0521376433699</c:v>
                </c:pt>
                <c:pt idx="70">
                  <c:v>2218.2724120851899</c:v>
                </c:pt>
                <c:pt idx="71">
                  <c:v>2358.8320950965799</c:v>
                </c:pt>
                <c:pt idx="72">
                  <c:v>2585.3283803863301</c:v>
                </c:pt>
                <c:pt idx="73">
                  <c:v>2561.65572916666</c:v>
                </c:pt>
                <c:pt idx="74">
                  <c:v>2947.1402502606802</c:v>
                </c:pt>
                <c:pt idx="75">
                  <c:v>2762.3466019417401</c:v>
                </c:pt>
                <c:pt idx="76">
                  <c:v>3581.1776699029101</c:v>
                </c:pt>
                <c:pt idx="77">
                  <c:v>4117.1635991820003</c:v>
                </c:pt>
                <c:pt idx="78">
                  <c:v>4293.7827352085296</c:v>
                </c:pt>
                <c:pt idx="79">
                  <c:v>3800.6022494887502</c:v>
                </c:pt>
                <c:pt idx="80">
                  <c:v>3144.5744245524202</c:v>
                </c:pt>
                <c:pt idx="81">
                  <c:v>3703.9586312563802</c:v>
                </c:pt>
                <c:pt idx="82">
                  <c:v>4334.8264840182601</c:v>
                </c:pt>
                <c:pt idx="83">
                  <c:v>4874.0458468176903</c:v>
                </c:pt>
                <c:pt idx="84">
                  <c:v>5181.5296655879101</c:v>
                </c:pt>
                <c:pt idx="85">
                  <c:v>1582.7123147674999</c:v>
                </c:pt>
                <c:pt idx="86">
                  <c:v>1875.0276967929999</c:v>
                </c:pt>
                <c:pt idx="87">
                  <c:v>1779.64964249233</c:v>
                </c:pt>
                <c:pt idx="88">
                  <c:v>2082.4135082604398</c:v>
                </c:pt>
                <c:pt idx="89">
                  <c:v>1928.8511326860801</c:v>
                </c:pt>
                <c:pt idx="90">
                  <c:v>3323.0660474716201</c:v>
                </c:pt>
                <c:pt idx="91">
                  <c:v>4651.6013408973604</c:v>
                </c:pt>
                <c:pt idx="92">
                  <c:v>5861.9882410583004</c:v>
                </c:pt>
                <c:pt idx="93">
                  <c:v>6858.7097107438003</c:v>
                </c:pt>
                <c:pt idx="94">
                  <c:v>1994.7999067164101</c:v>
                </c:pt>
                <c:pt idx="95">
                  <c:v>1418.24765200197</c:v>
                </c:pt>
                <c:pt idx="96">
                  <c:v>1609.1650294695401</c:v>
                </c:pt>
                <c:pt idx="97">
                  <c:v>1666.58390578999</c:v>
                </c:pt>
                <c:pt idx="98">
                  <c:v>1879.29598749348</c:v>
                </c:pt>
                <c:pt idx="99">
                  <c:v>1828.06722251172</c:v>
                </c:pt>
                <c:pt idx="100">
                  <c:v>7528.9664429530203</c:v>
                </c:pt>
                <c:pt idx="101">
                  <c:v>8387.4296913277794</c:v>
                </c:pt>
                <c:pt idx="102">
                  <c:v>6917.3556405353702</c:v>
                </c:pt>
                <c:pt idx="103">
                  <c:v>5252.7995082974803</c:v>
                </c:pt>
                <c:pt idx="104">
                  <c:v>7299.2085759661104</c:v>
                </c:pt>
                <c:pt idx="105">
                  <c:v>5028.1666666666597</c:v>
                </c:pt>
                <c:pt idx="106">
                  <c:v>6199.3914747672698</c:v>
                </c:pt>
                <c:pt idx="107">
                  <c:v>6735.2589504659099</c:v>
                </c:pt>
                <c:pt idx="108">
                  <c:v>6458.6890632662999</c:v>
                </c:pt>
                <c:pt idx="109">
                  <c:v>1907.83066597831</c:v>
                </c:pt>
              </c:numCache>
            </c:numRef>
          </c:xVal>
          <c:yVal>
            <c:numRef>
              <c:f>Results!$O$2:$O$111</c:f>
              <c:numCache>
                <c:formatCode>General</c:formatCode>
                <c:ptCount val="110"/>
                <c:pt idx="0">
                  <c:v>86.743309999999994</c:v>
                </c:pt>
                <c:pt idx="1">
                  <c:v>76.477279999999993</c:v>
                </c:pt>
                <c:pt idx="2">
                  <c:v>81.662649999999999</c:v>
                </c:pt>
                <c:pt idx="3">
                  <c:v>72.03362183754993</c:v>
                </c:pt>
                <c:pt idx="4">
                  <c:v>69.657123834886804</c:v>
                </c:pt>
                <c:pt idx="5">
                  <c:v>72.126054150022199</c:v>
                </c:pt>
                <c:pt idx="6">
                  <c:v>66.466901274491164</c:v>
                </c:pt>
                <c:pt idx="7">
                  <c:v>70.049457865702863</c:v>
                </c:pt>
                <c:pt idx="8">
                  <c:v>70.812820784134544</c:v>
                </c:pt>
                <c:pt idx="9">
                  <c:v>64.7496602273104</c:v>
                </c:pt>
                <c:pt idx="10">
                  <c:v>59.331146415615706</c:v>
                </c:pt>
                <c:pt idx="11">
                  <c:v>74.01962271305338</c:v>
                </c:pt>
                <c:pt idx="12">
                  <c:v>56.191550541915511</c:v>
                </c:pt>
                <c:pt idx="13">
                  <c:v>60.83913167124846</c:v>
                </c:pt>
                <c:pt idx="14">
                  <c:v>68.726798748696552</c:v>
                </c:pt>
                <c:pt idx="15">
                  <c:v>71.460233197459459</c:v>
                </c:pt>
                <c:pt idx="16">
                  <c:v>73.783830845771135</c:v>
                </c:pt>
                <c:pt idx="17">
                  <c:v>52.770437791841474</c:v>
                </c:pt>
                <c:pt idx="18">
                  <c:v>86.646197583511011</c:v>
                </c:pt>
                <c:pt idx="19">
                  <c:v>122.22190618407642</c:v>
                </c:pt>
                <c:pt idx="20">
                  <c:v>77.477197346600335</c:v>
                </c:pt>
                <c:pt idx="21">
                  <c:v>99.233947237431565</c:v>
                </c:pt>
                <c:pt idx="22">
                  <c:v>74.303056147832265</c:v>
                </c:pt>
                <c:pt idx="23">
                  <c:v>101.14408969162578</c:v>
                </c:pt>
                <c:pt idx="24">
                  <c:v>67.682421227197338</c:v>
                </c:pt>
                <c:pt idx="25">
                  <c:v>90.188342932992001</c:v>
                </c:pt>
                <c:pt idx="26">
                  <c:v>84.988217661018368</c:v>
                </c:pt>
                <c:pt idx="27">
                  <c:v>80.757495554114897</c:v>
                </c:pt>
                <c:pt idx="28">
                  <c:v>87.660697186156199</c:v>
                </c:pt>
                <c:pt idx="29">
                  <c:v>94.790005531335296</c:v>
                </c:pt>
                <c:pt idx="30">
                  <c:v>79.648778050709865</c:v>
                </c:pt>
                <c:pt idx="31">
                  <c:v>71.702025670210901</c:v>
                </c:pt>
                <c:pt idx="32">
                  <c:v>87.428166902640129</c:v>
                </c:pt>
                <c:pt idx="33">
                  <c:v>74.14808028649955</c:v>
                </c:pt>
                <c:pt idx="34">
                  <c:v>65.611060214874669</c:v>
                </c:pt>
                <c:pt idx="35">
                  <c:v>79.493343168865778</c:v>
                </c:pt>
                <c:pt idx="36">
                  <c:v>167.82026578073089</c:v>
                </c:pt>
                <c:pt idx="37">
                  <c:v>157.2577307368646</c:v>
                </c:pt>
                <c:pt idx="38">
                  <c:v>93.453494432598902</c:v>
                </c:pt>
                <c:pt idx="39">
                  <c:v>129.11374761470174</c:v>
                </c:pt>
                <c:pt idx="40">
                  <c:v>139.20664451827241</c:v>
                </c:pt>
                <c:pt idx="41">
                  <c:v>131.80462341536168</c:v>
                </c:pt>
                <c:pt idx="42">
                  <c:v>121.43746841557731</c:v>
                </c:pt>
                <c:pt idx="43">
                  <c:v>131.9910514541387</c:v>
                </c:pt>
                <c:pt idx="44">
                  <c:v>94.136411880943925</c:v>
                </c:pt>
                <c:pt idx="45">
                  <c:v>114.40957352366748</c:v>
                </c:pt>
                <c:pt idx="46">
                  <c:v>116.59073731451005</c:v>
                </c:pt>
                <c:pt idx="47">
                  <c:v>86.09868257519264</c:v>
                </c:pt>
                <c:pt idx="48">
                  <c:v>93.928455107120058</c:v>
                </c:pt>
                <c:pt idx="49">
                  <c:v>81.440384456044413</c:v>
                </c:pt>
                <c:pt idx="50">
                  <c:v>100.19946796719128</c:v>
                </c:pt>
                <c:pt idx="51">
                  <c:v>72.348439872678512</c:v>
                </c:pt>
                <c:pt idx="52">
                  <c:v>81.231856689531241</c:v>
                </c:pt>
                <c:pt idx="53">
                  <c:v>112.48429764279908</c:v>
                </c:pt>
                <c:pt idx="54">
                  <c:v>204.28642063800206</c:v>
                </c:pt>
                <c:pt idx="55">
                  <c:v>232.62577588117932</c:v>
                </c:pt>
                <c:pt idx="56">
                  <c:v>175.10274107353229</c:v>
                </c:pt>
                <c:pt idx="57">
                  <c:v>206.34277322101528</c:v>
                </c:pt>
                <c:pt idx="58">
                  <c:v>151.47862288799482</c:v>
                </c:pt>
                <c:pt idx="59">
                  <c:v>181.38295278208824</c:v>
                </c:pt>
                <c:pt idx="60">
                  <c:v>130.71461518733273</c:v>
                </c:pt>
                <c:pt idx="61">
                  <c:v>125.68168921542278</c:v>
                </c:pt>
                <c:pt idx="62">
                  <c:v>104.62653501493527</c:v>
                </c:pt>
                <c:pt idx="63">
                  <c:v>122.77356455360106</c:v>
                </c:pt>
                <c:pt idx="64">
                  <c:v>120.87133532470405</c:v>
                </c:pt>
                <c:pt idx="65">
                  <c:v>117.38375373382011</c:v>
                </c:pt>
                <c:pt idx="66">
                  <c:v>112.65693107644648</c:v>
                </c:pt>
                <c:pt idx="67">
                  <c:v>95.232666666666688</c:v>
                </c:pt>
                <c:pt idx="68">
                  <c:v>101.96360191818128</c:v>
                </c:pt>
                <c:pt idx="69">
                  <c:v>112.31941666666665</c:v>
                </c:pt>
                <c:pt idx="70">
                  <c:v>117.18865668107279</c:v>
                </c:pt>
                <c:pt idx="71">
                  <c:v>115.42857142857143</c:v>
                </c:pt>
                <c:pt idx="72">
                  <c:v>234.25492866023325</c:v>
                </c:pt>
                <c:pt idx="73">
                  <c:v>262.66666666666669</c:v>
                </c:pt>
                <c:pt idx="74">
                  <c:v>215.00207210940735</c:v>
                </c:pt>
                <c:pt idx="75">
                  <c:v>240.51194285714286</c:v>
                </c:pt>
                <c:pt idx="76">
                  <c:v>184.00331537505178</c:v>
                </c:pt>
                <c:pt idx="77">
                  <c:v>145.78057093629374</c:v>
                </c:pt>
                <c:pt idx="78">
                  <c:v>115.31371626635828</c:v>
                </c:pt>
                <c:pt idx="79">
                  <c:v>125.04028863065153</c:v>
                </c:pt>
                <c:pt idx="80">
                  <c:v>107.9667781165188</c:v>
                </c:pt>
                <c:pt idx="81">
                  <c:v>114.55332824145141</c:v>
                </c:pt>
                <c:pt idx="82">
                  <c:v>132.09136172654414</c:v>
                </c:pt>
                <c:pt idx="83">
                  <c:v>118.39139689414553</c:v>
                </c:pt>
                <c:pt idx="84">
                  <c:v>129.168082625354</c:v>
                </c:pt>
                <c:pt idx="85">
                  <c:v>111.97176411794101</c:v>
                </c:pt>
                <c:pt idx="86">
                  <c:v>96.219223721472588</c:v>
                </c:pt>
                <c:pt idx="87">
                  <c:v>116.2807</c:v>
                </c:pt>
                <c:pt idx="88">
                  <c:v>94.553280000000001</c:v>
                </c:pt>
                <c:pt idx="89">
                  <c:v>110.60672505955839</c:v>
                </c:pt>
                <c:pt idx="90">
                  <c:v>294.90982439487425</c:v>
                </c:pt>
                <c:pt idx="91">
                  <c:v>296.53155705159355</c:v>
                </c:pt>
                <c:pt idx="92">
                  <c:v>260.0299952539155</c:v>
                </c:pt>
                <c:pt idx="93">
                  <c:v>272.80444702563676</c:v>
                </c:pt>
                <c:pt idx="94">
                  <c:v>268.36751820084231</c:v>
                </c:pt>
                <c:pt idx="95">
                  <c:v>235.80974468569235</c:v>
                </c:pt>
                <c:pt idx="96">
                  <c:v>193.55520774046673</c:v>
                </c:pt>
                <c:pt idx="97">
                  <c:v>189.5731040492127</c:v>
                </c:pt>
                <c:pt idx="98">
                  <c:v>146.12043492695884</c:v>
                </c:pt>
                <c:pt idx="99">
                  <c:v>168.58313545062032</c:v>
                </c:pt>
                <c:pt idx="100">
                  <c:v>147.49335989375828</c:v>
                </c:pt>
                <c:pt idx="101">
                  <c:v>125.53207756449528</c:v>
                </c:pt>
                <c:pt idx="102">
                  <c:v>160.06602162777463</c:v>
                </c:pt>
                <c:pt idx="103">
                  <c:v>146.2713590084108</c:v>
                </c:pt>
                <c:pt idx="104">
                  <c:v>130.094414893617</c:v>
                </c:pt>
                <c:pt idx="105">
                  <c:v>123.93491430260048</c:v>
                </c:pt>
                <c:pt idx="106">
                  <c:v>113.1862651975684</c:v>
                </c:pt>
                <c:pt idx="107">
                  <c:v>123.70487034574467</c:v>
                </c:pt>
                <c:pt idx="108">
                  <c:v>151.703125</c:v>
                </c:pt>
                <c:pt idx="109">
                  <c:v>162.41576516947771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A-4557-94F0-AF6F9C1E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75728"/>
        <c:axId val="1079442336"/>
      </c:scatterChart>
      <c:valAx>
        <c:axId val="10590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42336"/>
        <c:crosses val="autoZero"/>
        <c:crossBetween val="midCat"/>
      </c:valAx>
      <c:valAx>
        <c:axId val="1079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94</xdr:row>
      <xdr:rowOff>41275</xdr:rowOff>
    </xdr:from>
    <xdr:to>
      <xdr:col>12</xdr:col>
      <xdr:colOff>415925</xdr:colOff>
      <xdr:row>109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BF333-6190-4DE8-A7F2-5D998564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FFB6-BA65-41C5-A7C0-0990B2B4882D}">
  <dimension ref="A1:O111"/>
  <sheetViews>
    <sheetView tabSelected="1" workbookViewId="0">
      <selection activeCell="J1" sqref="J1:J4"/>
    </sheetView>
  </sheetViews>
  <sheetFormatPr defaultRowHeight="14.5"/>
  <cols>
    <col min="2" max="2" width="5.90625" customWidth="1"/>
    <col min="3" max="3" width="9" customWidth="1"/>
    <col min="5" max="5" width="9.08984375" customWidth="1"/>
    <col min="8" max="9" width="9"/>
    <col min="10" max="10" width="11.26953125" customWidth="1"/>
    <col min="11" max="11" width="13.90625" customWidth="1"/>
  </cols>
  <sheetData>
    <row r="1" spans="1:15" ht="49" customHeight="1">
      <c r="A1" s="1" t="s">
        <v>0</v>
      </c>
      <c r="B1" s="1" t="s">
        <v>1</v>
      </c>
      <c r="C1" s="1" t="s">
        <v>158</v>
      </c>
      <c r="D1" s="1" t="s">
        <v>2</v>
      </c>
      <c r="E1" s="1" t="s">
        <v>3</v>
      </c>
      <c r="F1" s="1" t="s">
        <v>4</v>
      </c>
      <c r="G1" s="2" t="s">
        <v>5</v>
      </c>
      <c r="H1" s="7" t="s">
        <v>7</v>
      </c>
      <c r="I1" s="7" t="s">
        <v>6</v>
      </c>
      <c r="J1" s="7" t="s">
        <v>159</v>
      </c>
      <c r="K1" s="7" t="s">
        <v>160</v>
      </c>
      <c r="M1" s="7" t="s">
        <v>159</v>
      </c>
      <c r="N1" s="7" t="s">
        <v>7</v>
      </c>
      <c r="O1" s="7" t="s">
        <v>6</v>
      </c>
    </row>
    <row r="2" spans="1:15">
      <c r="A2">
        <v>45</v>
      </c>
      <c r="B2">
        <v>2</v>
      </c>
      <c r="C2">
        <v>3</v>
      </c>
      <c r="D2">
        <v>1</v>
      </c>
      <c r="E2" s="3">
        <v>185</v>
      </c>
      <c r="F2" s="3">
        <v>715.00000000000011</v>
      </c>
      <c r="G2" s="3">
        <v>0.11700000000000001</v>
      </c>
      <c r="H2">
        <v>94.966549999999998</v>
      </c>
      <c r="I2">
        <v>86.743309999999994</v>
      </c>
      <c r="J2">
        <v>1953.15629742033</v>
      </c>
      <c r="M2">
        <v>1953.15629742033</v>
      </c>
      <c r="N2">
        <v>94.966549999999998</v>
      </c>
      <c r="O2">
        <v>86.743309999999994</v>
      </c>
    </row>
    <row r="3" spans="1:15">
      <c r="A3">
        <v>45</v>
      </c>
      <c r="B3">
        <v>2</v>
      </c>
      <c r="C3">
        <v>2</v>
      </c>
      <c r="D3">
        <f>D2+1</f>
        <v>2</v>
      </c>
      <c r="E3" s="3">
        <v>185</v>
      </c>
      <c r="F3" s="3">
        <v>715.00000000000011</v>
      </c>
      <c r="G3" s="3">
        <v>0.14300000000000002</v>
      </c>
      <c r="H3">
        <v>99.242990000000006</v>
      </c>
      <c r="I3">
        <v>76.477279999999993</v>
      </c>
      <c r="J3">
        <v>2123.5497835497799</v>
      </c>
      <c r="M3">
        <v>2123.5497835497799</v>
      </c>
      <c r="N3">
        <v>99.242990000000006</v>
      </c>
      <c r="O3">
        <v>76.477279999999993</v>
      </c>
    </row>
    <row r="4" spans="1:15">
      <c r="A4">
        <v>45</v>
      </c>
      <c r="B4">
        <v>2</v>
      </c>
      <c r="C4">
        <v>1</v>
      </c>
      <c r="D4">
        <f t="shared" ref="D4:D67" si="0">D3+1</f>
        <v>3</v>
      </c>
      <c r="E4" s="3">
        <v>185</v>
      </c>
      <c r="F4" s="3">
        <v>845</v>
      </c>
      <c r="G4" s="3">
        <v>0.11700000000000001</v>
      </c>
      <c r="H4">
        <v>87.159180000000006</v>
      </c>
      <c r="I4">
        <v>81.662649999999999</v>
      </c>
      <c r="J4">
        <v>2211.2096153846101</v>
      </c>
      <c r="M4">
        <v>2211.2096153846101</v>
      </c>
      <c r="N4">
        <v>87.159180000000006</v>
      </c>
      <c r="O4">
        <v>81.662649999999999</v>
      </c>
    </row>
    <row r="5" spans="1:15">
      <c r="A5">
        <v>55</v>
      </c>
      <c r="B5">
        <v>1</v>
      </c>
      <c r="C5">
        <v>5</v>
      </c>
      <c r="D5">
        <f t="shared" si="0"/>
        <v>4</v>
      </c>
      <c r="E5" s="3">
        <v>185</v>
      </c>
      <c r="F5" s="3">
        <v>845</v>
      </c>
      <c r="G5" s="3">
        <v>0.14300000000000002</v>
      </c>
      <c r="H5">
        <v>90.342543275632494</v>
      </c>
      <c r="I5">
        <v>72.03362183754993</v>
      </c>
      <c r="J5">
        <v>2184.5271504084499</v>
      </c>
      <c r="M5">
        <v>2184.5271504084499</v>
      </c>
      <c r="N5">
        <v>90.342543275632494</v>
      </c>
      <c r="O5">
        <v>72.03362183754993</v>
      </c>
    </row>
    <row r="6" spans="1:15">
      <c r="A6">
        <v>55</v>
      </c>
      <c r="B6">
        <v>1</v>
      </c>
      <c r="C6">
        <v>4</v>
      </c>
      <c r="D6">
        <f t="shared" si="0"/>
        <v>5</v>
      </c>
      <c r="E6" s="3">
        <v>185</v>
      </c>
      <c r="F6" s="3">
        <v>975</v>
      </c>
      <c r="G6" s="3">
        <v>0.11700000000000001</v>
      </c>
      <c r="H6">
        <v>85.545689081225021</v>
      </c>
      <c r="I6">
        <v>69.657123834886804</v>
      </c>
      <c r="J6">
        <v>2347.7519230769199</v>
      </c>
      <c r="M6">
        <v>2347.7519230769199</v>
      </c>
      <c r="N6">
        <v>85.545689081225021</v>
      </c>
      <c r="O6">
        <v>69.657123834886804</v>
      </c>
    </row>
    <row r="7" spans="1:15">
      <c r="A7">
        <v>55</v>
      </c>
      <c r="B7">
        <v>1</v>
      </c>
      <c r="C7">
        <v>3</v>
      </c>
      <c r="D7">
        <f t="shared" si="0"/>
        <v>6</v>
      </c>
      <c r="E7" s="3">
        <v>185</v>
      </c>
      <c r="F7" s="3">
        <v>975</v>
      </c>
      <c r="G7" s="3">
        <v>0.14300000000000002</v>
      </c>
      <c r="H7">
        <v>80.564025743453172</v>
      </c>
      <c r="I7">
        <v>72.126054150022199</v>
      </c>
      <c r="J7">
        <v>2661.8805668016098</v>
      </c>
      <c r="M7">
        <v>2661.8805668016098</v>
      </c>
      <c r="N7">
        <v>80.564025743453172</v>
      </c>
      <c r="O7">
        <v>72.126054150022199</v>
      </c>
    </row>
    <row r="8" spans="1:15">
      <c r="A8">
        <v>55</v>
      </c>
      <c r="B8">
        <v>1</v>
      </c>
      <c r="C8">
        <v>2</v>
      </c>
      <c r="D8">
        <f t="shared" si="0"/>
        <v>7</v>
      </c>
      <c r="E8" s="3">
        <v>185</v>
      </c>
      <c r="F8" s="3">
        <v>1105</v>
      </c>
      <c r="G8" s="3">
        <v>0.11700000000000001</v>
      </c>
      <c r="H8">
        <v>79.15236827087692</v>
      </c>
      <c r="I8">
        <v>66.466901274491164</v>
      </c>
      <c r="J8">
        <v>3186.2101265822698</v>
      </c>
      <c r="M8">
        <v>3186.2101265822698</v>
      </c>
      <c r="N8">
        <v>79.15236827087692</v>
      </c>
      <c r="O8">
        <v>66.466901274491164</v>
      </c>
    </row>
    <row r="9" spans="1:15">
      <c r="A9">
        <v>55</v>
      </c>
      <c r="B9">
        <v>1</v>
      </c>
      <c r="C9">
        <v>1</v>
      </c>
      <c r="D9">
        <f t="shared" si="0"/>
        <v>8</v>
      </c>
      <c r="E9" s="3">
        <v>185</v>
      </c>
      <c r="F9" s="3">
        <v>1105</v>
      </c>
      <c r="G9" s="3">
        <v>0.14300000000000002</v>
      </c>
      <c r="H9">
        <v>75.201350580178811</v>
      </c>
      <c r="I9">
        <v>70.049457865702863</v>
      </c>
      <c r="J9">
        <v>3511.82648158035</v>
      </c>
      <c r="M9">
        <v>3511.82648158035</v>
      </c>
      <c r="N9">
        <v>75.201350580178811</v>
      </c>
      <c r="O9">
        <v>70.049457865702863</v>
      </c>
    </row>
    <row r="10" spans="1:15">
      <c r="A10">
        <v>45</v>
      </c>
      <c r="B10">
        <v>1</v>
      </c>
      <c r="C10">
        <v>5</v>
      </c>
      <c r="D10">
        <f t="shared" si="0"/>
        <v>9</v>
      </c>
      <c r="E10" s="3">
        <v>185</v>
      </c>
      <c r="F10" s="3">
        <v>1235</v>
      </c>
      <c r="G10" s="3">
        <v>0.11700000000000001</v>
      </c>
      <c r="H10">
        <v>82.863468798791857</v>
      </c>
      <c r="I10">
        <v>70.812820784134544</v>
      </c>
      <c r="J10">
        <v>4106.6844636844598</v>
      </c>
      <c r="M10">
        <v>4106.6844636844598</v>
      </c>
      <c r="N10">
        <v>82.863468798791857</v>
      </c>
      <c r="O10">
        <v>70.812820784134544</v>
      </c>
    </row>
    <row r="11" spans="1:15">
      <c r="A11">
        <v>45</v>
      </c>
      <c r="B11">
        <v>1</v>
      </c>
      <c r="C11">
        <v>4</v>
      </c>
      <c r="D11">
        <f t="shared" si="0"/>
        <v>10</v>
      </c>
      <c r="E11" s="3">
        <v>185</v>
      </c>
      <c r="F11" s="3">
        <v>1235</v>
      </c>
      <c r="G11" s="3">
        <v>0.14300000000000002</v>
      </c>
      <c r="H11">
        <v>75.674381854281393</v>
      </c>
      <c r="I11">
        <v>64.7496602273104</v>
      </c>
      <c r="J11">
        <v>3990.8199786324699</v>
      </c>
      <c r="M11">
        <v>3990.8199786324699</v>
      </c>
      <c r="N11">
        <v>75.674381854281393</v>
      </c>
      <c r="O11">
        <v>64.7496602273104</v>
      </c>
    </row>
    <row r="12" spans="1:15">
      <c r="A12">
        <v>45</v>
      </c>
      <c r="B12">
        <v>1</v>
      </c>
      <c r="C12">
        <v>3</v>
      </c>
      <c r="D12">
        <f t="shared" si="0"/>
        <v>11</v>
      </c>
      <c r="E12" s="3">
        <v>185</v>
      </c>
      <c r="F12" s="3">
        <v>1365</v>
      </c>
      <c r="G12" s="3">
        <v>0.11700000000000001</v>
      </c>
      <c r="H12">
        <v>69.521389188316064</v>
      </c>
      <c r="I12">
        <v>59.331146415615706</v>
      </c>
      <c r="J12">
        <v>2792.1171303074598</v>
      </c>
      <c r="M12">
        <v>2792.1171303074598</v>
      </c>
      <c r="N12">
        <v>69.521389188316064</v>
      </c>
      <c r="O12">
        <v>59.331146415615706</v>
      </c>
    </row>
    <row r="13" spans="1:15">
      <c r="A13">
        <v>85</v>
      </c>
      <c r="B13">
        <v>4</v>
      </c>
      <c r="C13">
        <v>5</v>
      </c>
      <c r="D13">
        <f t="shared" si="0"/>
        <v>12</v>
      </c>
      <c r="E13" s="3">
        <v>185</v>
      </c>
      <c r="F13" s="3">
        <v>1365</v>
      </c>
      <c r="G13" s="3">
        <v>0.14300000000000002</v>
      </c>
      <c r="H13">
        <v>65.227320125130333</v>
      </c>
      <c r="I13">
        <v>74.01962271305338</v>
      </c>
      <c r="J13">
        <v>2801.5953193564101</v>
      </c>
      <c r="M13">
        <v>2801.5953193564101</v>
      </c>
      <c r="N13">
        <v>65.227320125130333</v>
      </c>
      <c r="O13">
        <v>74.01962271305338</v>
      </c>
    </row>
    <row r="14" spans="1:15">
      <c r="A14">
        <v>85</v>
      </c>
      <c r="B14">
        <v>4</v>
      </c>
      <c r="C14">
        <v>4</v>
      </c>
      <c r="D14">
        <f>D13+1</f>
        <v>13</v>
      </c>
      <c r="E14" s="3">
        <v>185</v>
      </c>
      <c r="F14" s="3">
        <v>1494.9999999999998</v>
      </c>
      <c r="G14" s="3">
        <v>0.11700000000000001</v>
      </c>
      <c r="H14">
        <v>58.813536828135369</v>
      </c>
      <c r="I14">
        <v>56.191550541915511</v>
      </c>
      <c r="J14">
        <v>3380.4485373781099</v>
      </c>
      <c r="M14">
        <v>3380.4485373781099</v>
      </c>
      <c r="N14">
        <v>58.813536828135369</v>
      </c>
      <c r="O14">
        <v>56.191550541915511</v>
      </c>
    </row>
    <row r="15" spans="1:15">
      <c r="A15">
        <v>85</v>
      </c>
      <c r="B15">
        <v>4</v>
      </c>
      <c r="C15">
        <v>3</v>
      </c>
      <c r="D15">
        <f t="shared" si="0"/>
        <v>14</v>
      </c>
      <c r="E15" s="3">
        <v>185</v>
      </c>
      <c r="F15" s="3">
        <v>1494.9999999999998</v>
      </c>
      <c r="G15" s="3">
        <v>0.14300000000000002</v>
      </c>
      <c r="H15">
        <v>66.475495307612093</v>
      </c>
      <c r="I15">
        <v>60.83913167124846</v>
      </c>
      <c r="J15">
        <v>3129.0278184480198</v>
      </c>
      <c r="M15">
        <v>3129.0278184480198</v>
      </c>
      <c r="N15">
        <v>66.475495307612093</v>
      </c>
      <c r="O15">
        <v>60.83913167124846</v>
      </c>
    </row>
    <row r="16" spans="1:15">
      <c r="A16">
        <v>85</v>
      </c>
      <c r="B16">
        <v>4</v>
      </c>
      <c r="C16">
        <v>2</v>
      </c>
      <c r="D16">
        <f t="shared" si="0"/>
        <v>15</v>
      </c>
      <c r="E16" s="3">
        <v>185</v>
      </c>
      <c r="F16" s="3">
        <v>1625</v>
      </c>
      <c r="G16" s="3">
        <v>0.11700000000000001</v>
      </c>
      <c r="H16">
        <v>69.056687837709731</v>
      </c>
      <c r="I16">
        <v>68.726798748696552</v>
      </c>
      <c r="J16">
        <v>3692.7221018418199</v>
      </c>
      <c r="M16">
        <v>3692.7221018418199</v>
      </c>
      <c r="N16">
        <v>69.056687837709731</v>
      </c>
      <c r="O16">
        <v>68.726798748696552</v>
      </c>
    </row>
    <row r="17" spans="1:15">
      <c r="A17">
        <v>85</v>
      </c>
      <c r="B17">
        <v>4</v>
      </c>
      <c r="C17">
        <v>1</v>
      </c>
      <c r="D17">
        <f t="shared" si="0"/>
        <v>16</v>
      </c>
      <c r="E17" s="3">
        <v>185</v>
      </c>
      <c r="F17" s="3">
        <v>1625</v>
      </c>
      <c r="G17" s="3">
        <v>0.14300000000000002</v>
      </c>
      <c r="H17">
        <v>71.618068063323534</v>
      </c>
      <c r="I17">
        <v>71.460233197459459</v>
      </c>
      <c r="J17">
        <v>5818.63276836158</v>
      </c>
      <c r="M17">
        <v>5818.63276836158</v>
      </c>
      <c r="N17">
        <v>71.618068063323534</v>
      </c>
      <c r="O17">
        <v>71.460233197459459</v>
      </c>
    </row>
    <row r="18" spans="1:15">
      <c r="A18">
        <v>45</v>
      </c>
      <c r="B18">
        <v>6</v>
      </c>
      <c r="C18">
        <v>5</v>
      </c>
      <c r="D18">
        <f t="shared" si="0"/>
        <v>17</v>
      </c>
      <c r="E18" s="3">
        <v>185</v>
      </c>
      <c r="F18" s="3">
        <v>1755</v>
      </c>
      <c r="G18" s="3">
        <v>0.11700000000000001</v>
      </c>
      <c r="H18">
        <v>73.068656716417919</v>
      </c>
      <c r="I18">
        <v>73.783830845771135</v>
      </c>
      <c r="J18">
        <v>6796.3927104722698</v>
      </c>
      <c r="M18">
        <v>6796.3927104722698</v>
      </c>
      <c r="N18">
        <v>73.068656716417919</v>
      </c>
      <c r="O18">
        <v>73.783830845771135</v>
      </c>
    </row>
    <row r="19" spans="1:15">
      <c r="A19">
        <v>75</v>
      </c>
      <c r="B19">
        <v>4</v>
      </c>
      <c r="C19">
        <v>5</v>
      </c>
      <c r="D19">
        <f t="shared" si="0"/>
        <v>18</v>
      </c>
      <c r="E19" s="3">
        <v>185</v>
      </c>
      <c r="F19" s="3">
        <v>1755.0000000000002</v>
      </c>
      <c r="G19" s="3">
        <v>0.14300000000000002</v>
      </c>
      <c r="H19">
        <v>57.977197847780225</v>
      </c>
      <c r="I19">
        <v>52.770437791841474</v>
      </c>
      <c r="J19">
        <v>7075.5704989154001</v>
      </c>
      <c r="M19">
        <v>7075.5704989154001</v>
      </c>
      <c r="N19">
        <v>57.977197847780225</v>
      </c>
      <c r="O19">
        <v>52.770437791841474</v>
      </c>
    </row>
    <row r="20" spans="1:15">
      <c r="A20">
        <v>45</v>
      </c>
      <c r="B20">
        <v>6</v>
      </c>
      <c r="C20">
        <v>4</v>
      </c>
      <c r="D20">
        <f t="shared" si="0"/>
        <v>19</v>
      </c>
      <c r="E20" s="3">
        <v>222</v>
      </c>
      <c r="F20" s="3">
        <v>715.00000000000011</v>
      </c>
      <c r="G20" s="3">
        <v>0.11700000000000001</v>
      </c>
      <c r="H20">
        <v>94.033925610045017</v>
      </c>
      <c r="I20">
        <v>86.646197583511011</v>
      </c>
      <c r="J20">
        <v>2429.4566276803098</v>
      </c>
      <c r="M20">
        <v>2429.4566276803098</v>
      </c>
      <c r="N20">
        <v>94.033925610045017</v>
      </c>
      <c r="O20">
        <v>86.646197583511011</v>
      </c>
    </row>
    <row r="21" spans="1:15">
      <c r="A21">
        <v>75</v>
      </c>
      <c r="B21">
        <v>4</v>
      </c>
      <c r="C21">
        <v>4</v>
      </c>
      <c r="D21">
        <f t="shared" si="0"/>
        <v>20</v>
      </c>
      <c r="E21" s="3">
        <v>222</v>
      </c>
      <c r="F21" s="3">
        <v>715.00000000000011</v>
      </c>
      <c r="G21" s="3">
        <v>0.14300000000000002</v>
      </c>
      <c r="H21">
        <v>110.40593519637819</v>
      </c>
      <c r="I21">
        <v>122.22190618407642</v>
      </c>
      <c r="J21">
        <v>2443.43017578125</v>
      </c>
      <c r="M21">
        <v>2443.43017578125</v>
      </c>
      <c r="N21">
        <v>110.40593519637819</v>
      </c>
      <c r="O21">
        <v>122.22190618407642</v>
      </c>
    </row>
    <row r="22" spans="1:15">
      <c r="A22">
        <v>45</v>
      </c>
      <c r="B22">
        <v>6</v>
      </c>
      <c r="C22">
        <v>3</v>
      </c>
      <c r="D22">
        <f t="shared" si="0"/>
        <v>21</v>
      </c>
      <c r="E22" s="3">
        <v>222</v>
      </c>
      <c r="F22" s="3">
        <v>845</v>
      </c>
      <c r="G22" s="3">
        <v>0.11700000000000001</v>
      </c>
      <c r="H22">
        <v>92.969237147595351</v>
      </c>
      <c r="I22">
        <v>77.477197346600335</v>
      </c>
      <c r="J22">
        <v>4038.8174719375302</v>
      </c>
      <c r="M22">
        <v>4038.8174719375302</v>
      </c>
      <c r="N22">
        <v>92.969237147595351</v>
      </c>
      <c r="O22">
        <v>77.477197346600335</v>
      </c>
    </row>
    <row r="23" spans="1:15">
      <c r="A23">
        <v>75</v>
      </c>
      <c r="B23">
        <v>4</v>
      </c>
      <c r="C23">
        <v>3</v>
      </c>
      <c r="D23">
        <f t="shared" si="0"/>
        <v>22</v>
      </c>
      <c r="E23" s="3">
        <v>222</v>
      </c>
      <c r="F23" s="3">
        <v>845</v>
      </c>
      <c r="G23" s="3">
        <v>0.14300000000000002</v>
      </c>
      <c r="H23">
        <v>99.154554504728722</v>
      </c>
      <c r="I23">
        <v>99.233947237431565</v>
      </c>
      <c r="J23">
        <v>5265.6965853658503</v>
      </c>
      <c r="M23">
        <v>5265.6965853658503</v>
      </c>
      <c r="N23">
        <v>99.154554504728722</v>
      </c>
      <c r="O23">
        <v>99.233947237431565</v>
      </c>
    </row>
    <row r="24" spans="1:15">
      <c r="A24">
        <v>45</v>
      </c>
      <c r="B24">
        <v>6</v>
      </c>
      <c r="C24">
        <v>2</v>
      </c>
      <c r="D24">
        <f t="shared" si="0"/>
        <v>23</v>
      </c>
      <c r="E24" s="3">
        <v>222</v>
      </c>
      <c r="F24" s="3">
        <v>975</v>
      </c>
      <c r="G24" s="3">
        <v>0.11700000000000001</v>
      </c>
      <c r="H24">
        <v>83.672873726605062</v>
      </c>
      <c r="I24">
        <v>74.303056147832265</v>
      </c>
      <c r="J24">
        <v>6230.6756097560901</v>
      </c>
      <c r="M24">
        <v>6230.6756097560901</v>
      </c>
      <c r="N24">
        <v>83.672873726605062</v>
      </c>
      <c r="O24">
        <v>74.303056147832265</v>
      </c>
    </row>
    <row r="25" spans="1:15">
      <c r="A25">
        <v>75</v>
      </c>
      <c r="B25">
        <v>4</v>
      </c>
      <c r="C25">
        <v>2</v>
      </c>
      <c r="D25">
        <f t="shared" si="0"/>
        <v>24</v>
      </c>
      <c r="E25" s="3">
        <v>222</v>
      </c>
      <c r="F25" s="3">
        <v>975</v>
      </c>
      <c r="G25" s="3">
        <v>0.14300000000000002</v>
      </c>
      <c r="H25">
        <v>108.3141103131148</v>
      </c>
      <c r="I25">
        <v>101.14408969162578</v>
      </c>
      <c r="J25">
        <v>6863.2886396879503</v>
      </c>
      <c r="M25">
        <v>6863.2886396879503</v>
      </c>
      <c r="N25">
        <v>108.3141103131148</v>
      </c>
      <c r="O25">
        <v>101.14408969162578</v>
      </c>
    </row>
    <row r="26" spans="1:15">
      <c r="A26">
        <v>45</v>
      </c>
      <c r="B26">
        <v>6</v>
      </c>
      <c r="C26">
        <v>1</v>
      </c>
      <c r="D26">
        <f t="shared" si="0"/>
        <v>25</v>
      </c>
      <c r="E26" s="3">
        <v>222</v>
      </c>
      <c r="F26" s="3">
        <v>1105</v>
      </c>
      <c r="G26" s="3">
        <v>0.11700000000000001</v>
      </c>
      <c r="H26">
        <v>69.190464344941958</v>
      </c>
      <c r="I26">
        <v>67.682421227197338</v>
      </c>
      <c r="J26">
        <v>6861.7348406988604</v>
      </c>
      <c r="M26">
        <v>6861.7348406988604</v>
      </c>
      <c r="N26">
        <v>69.190464344941958</v>
      </c>
      <c r="O26">
        <v>67.682421227197338</v>
      </c>
    </row>
    <row r="27" spans="1:15">
      <c r="A27">
        <v>75</v>
      </c>
      <c r="B27">
        <v>4</v>
      </c>
      <c r="C27">
        <v>1</v>
      </c>
      <c r="D27">
        <f t="shared" si="0"/>
        <v>26</v>
      </c>
      <c r="E27" s="3">
        <v>222</v>
      </c>
      <c r="F27" s="3">
        <v>1105</v>
      </c>
      <c r="G27" s="3">
        <v>0.14300000000000002</v>
      </c>
      <c r="H27">
        <v>90.296048733082088</v>
      </c>
      <c r="I27">
        <v>90.188342932992001</v>
      </c>
      <c r="J27">
        <v>5734.5352581898896</v>
      </c>
      <c r="M27">
        <v>5734.5352581898896</v>
      </c>
      <c r="N27">
        <v>90.296048733082088</v>
      </c>
      <c r="O27">
        <v>90.188342932992001</v>
      </c>
    </row>
    <row r="28" spans="1:15">
      <c r="A28">
        <v>85</v>
      </c>
      <c r="B28">
        <v>3</v>
      </c>
      <c r="C28">
        <v>5</v>
      </c>
      <c r="D28">
        <f t="shared" si="0"/>
        <v>27</v>
      </c>
      <c r="E28" s="3">
        <v>222</v>
      </c>
      <c r="F28" s="3">
        <v>1235</v>
      </c>
      <c r="G28" s="3">
        <v>0.11700000000000001</v>
      </c>
      <c r="H28">
        <v>86.029143594654244</v>
      </c>
      <c r="I28">
        <v>84.988217661018368</v>
      </c>
      <c r="J28">
        <v>6231.99523809523</v>
      </c>
      <c r="M28">
        <v>6231.99523809523</v>
      </c>
      <c r="N28">
        <v>86.029143594654244</v>
      </c>
      <c r="O28">
        <v>84.988217661018368</v>
      </c>
    </row>
    <row r="29" spans="1:15">
      <c r="A29">
        <v>85</v>
      </c>
      <c r="B29">
        <v>3</v>
      </c>
      <c r="C29">
        <v>4</v>
      </c>
      <c r="D29">
        <f t="shared" si="0"/>
        <v>28</v>
      </c>
      <c r="E29" s="3">
        <v>222</v>
      </c>
      <c r="F29" s="3">
        <v>1235</v>
      </c>
      <c r="G29" s="3">
        <v>0.14300000000000002</v>
      </c>
      <c r="H29">
        <v>81.90744232244711</v>
      </c>
      <c r="I29">
        <v>80.757495554114897</v>
      </c>
      <c r="J29">
        <v>5911.1190595297603</v>
      </c>
      <c r="M29">
        <v>5911.1190595297603</v>
      </c>
      <c r="N29">
        <v>81.90744232244711</v>
      </c>
      <c r="O29">
        <v>80.757495554114897</v>
      </c>
    </row>
    <row r="30" spans="1:15">
      <c r="A30">
        <v>85</v>
      </c>
      <c r="B30">
        <v>3</v>
      </c>
      <c r="C30">
        <v>3</v>
      </c>
      <c r="D30">
        <f t="shared" si="0"/>
        <v>29</v>
      </c>
      <c r="E30" s="3">
        <v>222</v>
      </c>
      <c r="F30" s="3">
        <v>1365</v>
      </c>
      <c r="G30" s="3">
        <v>0.11700000000000001</v>
      </c>
      <c r="H30">
        <v>86.439568674799119</v>
      </c>
      <c r="I30">
        <v>87.660697186156199</v>
      </c>
      <c r="J30">
        <v>2931.0868878357001</v>
      </c>
      <c r="M30">
        <v>2931.0868878357001</v>
      </c>
      <c r="N30">
        <v>86.439568674799119</v>
      </c>
      <c r="O30">
        <v>87.660697186156199</v>
      </c>
    </row>
    <row r="31" spans="1:15">
      <c r="A31">
        <v>85</v>
      </c>
      <c r="B31">
        <v>3</v>
      </c>
      <c r="C31">
        <v>2</v>
      </c>
      <c r="D31">
        <f t="shared" si="0"/>
        <v>30</v>
      </c>
      <c r="E31" s="3">
        <v>222</v>
      </c>
      <c r="F31" s="3">
        <v>1365</v>
      </c>
      <c r="G31" s="3">
        <v>0.14300000000000002</v>
      </c>
      <c r="H31">
        <v>94.036601975816779</v>
      </c>
      <c r="I31">
        <v>94.790005531335296</v>
      </c>
      <c r="J31">
        <v>2561.6623311655799</v>
      </c>
      <c r="M31">
        <v>2561.6623311655799</v>
      </c>
      <c r="N31">
        <v>94.036601975816779</v>
      </c>
      <c r="O31">
        <v>94.790005531335296</v>
      </c>
    </row>
    <row r="32" spans="1:15">
      <c r="A32">
        <v>85</v>
      </c>
      <c r="B32">
        <v>3</v>
      </c>
      <c r="C32">
        <v>1</v>
      </c>
      <c r="D32">
        <f t="shared" si="0"/>
        <v>31</v>
      </c>
      <c r="E32" s="3">
        <v>222</v>
      </c>
      <c r="F32" s="3">
        <v>1494.9999999999998</v>
      </c>
      <c r="G32" s="3">
        <v>0.11700000000000001</v>
      </c>
      <c r="H32">
        <v>81.459844289937138</v>
      </c>
      <c r="I32">
        <v>79.648778050709865</v>
      </c>
      <c r="J32">
        <v>3336.1852631578899</v>
      </c>
      <c r="M32">
        <v>3336.1852631578899</v>
      </c>
      <c r="N32">
        <v>81.459844289937138</v>
      </c>
      <c r="O32">
        <v>79.648778050709865</v>
      </c>
    </row>
    <row r="33" spans="1:15">
      <c r="A33">
        <v>65</v>
      </c>
      <c r="B33">
        <v>4</v>
      </c>
      <c r="C33">
        <v>5</v>
      </c>
      <c r="D33">
        <f t="shared" si="0"/>
        <v>32</v>
      </c>
      <c r="E33" s="3">
        <v>222</v>
      </c>
      <c r="F33" s="3">
        <v>1494.9999999999998</v>
      </c>
      <c r="G33" s="3">
        <v>0.14300000000000002</v>
      </c>
      <c r="H33">
        <v>81.77318786263568</v>
      </c>
      <c r="I33">
        <v>71.702025670210901</v>
      </c>
      <c r="J33">
        <v>4320.0932815102697</v>
      </c>
      <c r="M33">
        <v>4320.0932815102697</v>
      </c>
      <c r="N33">
        <v>81.77318786263568</v>
      </c>
      <c r="O33">
        <v>71.702025670210901</v>
      </c>
    </row>
    <row r="34" spans="1:15">
      <c r="A34">
        <v>65</v>
      </c>
      <c r="B34">
        <v>4</v>
      </c>
      <c r="C34">
        <v>4</v>
      </c>
      <c r="D34">
        <f t="shared" si="0"/>
        <v>33</v>
      </c>
      <c r="E34" s="3">
        <v>222</v>
      </c>
      <c r="F34" s="3">
        <v>1625</v>
      </c>
      <c r="G34" s="3">
        <v>0.11700000000000001</v>
      </c>
      <c r="H34">
        <v>78.350129091363371</v>
      </c>
      <c r="I34">
        <v>87.428166902640129</v>
      </c>
      <c r="J34">
        <v>4362.8399157451204</v>
      </c>
      <c r="M34">
        <v>4362.8399157451204</v>
      </c>
      <c r="N34">
        <v>78.350129091363371</v>
      </c>
      <c r="O34">
        <v>87.428166902640129</v>
      </c>
    </row>
    <row r="35" spans="1:15">
      <c r="A35">
        <v>65</v>
      </c>
      <c r="B35">
        <v>4</v>
      </c>
      <c r="C35">
        <v>3</v>
      </c>
      <c r="D35">
        <f t="shared" si="0"/>
        <v>34</v>
      </c>
      <c r="E35" s="3">
        <v>222</v>
      </c>
      <c r="F35" s="3">
        <v>1625</v>
      </c>
      <c r="G35" s="3">
        <v>0.14300000000000002</v>
      </c>
      <c r="H35">
        <v>72.843359891914901</v>
      </c>
      <c r="I35">
        <v>74.14808028649955</v>
      </c>
      <c r="J35">
        <v>5287.7849631966301</v>
      </c>
      <c r="M35">
        <v>5287.7849631966301</v>
      </c>
      <c r="N35">
        <v>72.843359891914901</v>
      </c>
      <c r="O35">
        <v>74.14808028649955</v>
      </c>
    </row>
    <row r="36" spans="1:15">
      <c r="A36">
        <v>65</v>
      </c>
      <c r="B36">
        <v>4</v>
      </c>
      <c r="C36">
        <v>2</v>
      </c>
      <c r="D36">
        <f t="shared" si="0"/>
        <v>35</v>
      </c>
      <c r="E36" s="3">
        <v>222</v>
      </c>
      <c r="F36" s="3">
        <v>1755.0000000000002</v>
      </c>
      <c r="G36" s="3">
        <v>0.11700000000000001</v>
      </c>
      <c r="H36">
        <v>75.78212709252935</v>
      </c>
      <c r="I36">
        <v>65.611060214874669</v>
      </c>
      <c r="J36">
        <v>4980.2385466034702</v>
      </c>
      <c r="M36">
        <v>4980.2385466034702</v>
      </c>
      <c r="N36">
        <v>75.78212709252935</v>
      </c>
      <c r="O36">
        <v>65.611060214874669</v>
      </c>
    </row>
    <row r="37" spans="1:15">
      <c r="A37">
        <v>65</v>
      </c>
      <c r="B37">
        <v>4</v>
      </c>
      <c r="C37">
        <v>1</v>
      </c>
      <c r="D37">
        <f t="shared" si="0"/>
        <v>36</v>
      </c>
      <c r="E37" s="3">
        <v>222</v>
      </c>
      <c r="F37" s="3">
        <v>1755.0000000000002</v>
      </c>
      <c r="G37" s="3">
        <v>0.14300000000000002</v>
      </c>
      <c r="H37">
        <v>73.59592618591536</v>
      </c>
      <c r="I37">
        <v>79.493343168865778</v>
      </c>
      <c r="J37">
        <v>2881.3235139400299</v>
      </c>
      <c r="M37">
        <v>2881.3235139400299</v>
      </c>
      <c r="N37">
        <v>73.59592618591536</v>
      </c>
      <c r="O37">
        <v>79.493343168865778</v>
      </c>
    </row>
    <row r="38" spans="1:15">
      <c r="A38">
        <v>45</v>
      </c>
      <c r="B38">
        <v>5</v>
      </c>
      <c r="C38">
        <v>5</v>
      </c>
      <c r="D38">
        <f t="shared" si="0"/>
        <v>37</v>
      </c>
      <c r="E38" s="3">
        <v>259</v>
      </c>
      <c r="F38" s="3">
        <v>715.00000000000011</v>
      </c>
      <c r="G38" s="3">
        <v>0.11700000000000001</v>
      </c>
      <c r="H38">
        <v>133.7485049833887</v>
      </c>
      <c r="I38">
        <v>167.82026578073089</v>
      </c>
      <c r="J38">
        <v>2913.1994002998499</v>
      </c>
      <c r="M38">
        <v>2913.1994002998499</v>
      </c>
      <c r="N38">
        <v>133.7485049833887</v>
      </c>
      <c r="O38">
        <v>167.82026578073089</v>
      </c>
    </row>
    <row r="39" spans="1:15">
      <c r="A39">
        <v>75</v>
      </c>
      <c r="B39">
        <v>3</v>
      </c>
      <c r="C39">
        <v>5</v>
      </c>
      <c r="D39">
        <f t="shared" si="0"/>
        <v>38</v>
      </c>
      <c r="E39" s="3">
        <v>259</v>
      </c>
      <c r="F39" s="3">
        <v>715.00000000000011</v>
      </c>
      <c r="G39" s="3">
        <v>0.14300000000000002</v>
      </c>
      <c r="H39">
        <v>131.97672185940667</v>
      </c>
      <c r="I39">
        <v>157.2577307368646</v>
      </c>
      <c r="J39">
        <v>3527.2057894736799</v>
      </c>
      <c r="M39">
        <v>3527.2057894736799</v>
      </c>
      <c r="N39">
        <v>131.97672185940667</v>
      </c>
      <c r="O39">
        <v>157.2577307368646</v>
      </c>
    </row>
    <row r="40" spans="1:15">
      <c r="A40">
        <v>45</v>
      </c>
      <c r="B40">
        <v>5</v>
      </c>
      <c r="C40">
        <v>4</v>
      </c>
      <c r="D40">
        <f t="shared" si="0"/>
        <v>39</v>
      </c>
      <c r="E40" s="3">
        <v>259</v>
      </c>
      <c r="F40" s="3">
        <v>845</v>
      </c>
      <c r="G40" s="3">
        <v>0.11700000000000001</v>
      </c>
      <c r="H40">
        <f>AVERAGE(Raw!AT24:AT30)</f>
        <v>133.25021357380163</v>
      </c>
      <c r="I40">
        <f>AVERAGE(Raw!AU24:AU30)</f>
        <v>140.2467963929758</v>
      </c>
      <c r="J40">
        <v>3604.4295000000002</v>
      </c>
      <c r="M40">
        <v>3604.4295000000002</v>
      </c>
      <c r="N40">
        <f>AVERAGE(Raw!AZ24:AZ30)</f>
        <v>129.33342857142858</v>
      </c>
      <c r="O40">
        <f>AVERAGE(Raw!BA24:BA30)</f>
        <v>93.453494432598902</v>
      </c>
    </row>
    <row r="41" spans="1:15">
      <c r="A41">
        <v>75</v>
      </c>
      <c r="B41">
        <v>3</v>
      </c>
      <c r="C41">
        <v>4</v>
      </c>
      <c r="D41">
        <f t="shared" si="0"/>
        <v>40</v>
      </c>
      <c r="E41" s="3">
        <v>259</v>
      </c>
      <c r="F41" s="3">
        <v>845</v>
      </c>
      <c r="G41" s="3">
        <v>0.14300000000000002</v>
      </c>
      <c r="H41">
        <v>115.44677673608231</v>
      </c>
      <c r="I41">
        <v>129.11374761470174</v>
      </c>
      <c r="J41">
        <v>3962.7883333333298</v>
      </c>
      <c r="M41">
        <v>3962.7883333333298</v>
      </c>
      <c r="N41">
        <v>115.44677673608231</v>
      </c>
      <c r="O41">
        <v>129.11374761470174</v>
      </c>
    </row>
    <row r="42" spans="1:15">
      <c r="A42">
        <v>45</v>
      </c>
      <c r="B42">
        <v>5</v>
      </c>
      <c r="C42">
        <v>3</v>
      </c>
      <c r="D42">
        <f t="shared" si="0"/>
        <v>41</v>
      </c>
      <c r="E42" s="3">
        <v>259</v>
      </c>
      <c r="F42" s="3">
        <v>975</v>
      </c>
      <c r="G42" s="3">
        <v>0.11700000000000001</v>
      </c>
      <c r="H42">
        <v>124.66967252017086</v>
      </c>
      <c r="I42">
        <v>139.20664451827241</v>
      </c>
      <c r="J42">
        <v>2281.3572181243399</v>
      </c>
      <c r="M42">
        <v>2281.3572181243399</v>
      </c>
      <c r="N42">
        <v>124.66967252017086</v>
      </c>
      <c r="O42">
        <v>139.20664451827241</v>
      </c>
    </row>
    <row r="43" spans="1:15">
      <c r="A43">
        <v>75</v>
      </c>
      <c r="B43">
        <v>2</v>
      </c>
      <c r="C43">
        <v>5</v>
      </c>
      <c r="D43">
        <f t="shared" si="0"/>
        <v>42</v>
      </c>
      <c r="E43" s="3">
        <v>259</v>
      </c>
      <c r="F43" s="3">
        <v>975</v>
      </c>
      <c r="G43" s="3">
        <v>0.14300000000000002</v>
      </c>
      <c r="H43">
        <v>100.87820034799901</v>
      </c>
      <c r="I43">
        <v>131.80462341536168</v>
      </c>
      <c r="J43">
        <v>2623.3581418581398</v>
      </c>
      <c r="M43">
        <v>2623.3581418581398</v>
      </c>
      <c r="N43">
        <v>100.87820034799901</v>
      </c>
      <c r="O43">
        <v>131.80462341536168</v>
      </c>
    </row>
    <row r="44" spans="1:15">
      <c r="A44">
        <v>45</v>
      </c>
      <c r="B44">
        <v>4</v>
      </c>
      <c r="C44">
        <v>4</v>
      </c>
      <c r="D44">
        <f t="shared" si="0"/>
        <v>43</v>
      </c>
      <c r="E44" s="3">
        <v>259</v>
      </c>
      <c r="F44" s="3">
        <v>1105</v>
      </c>
      <c r="G44" s="3">
        <v>0.11700000000000001</v>
      </c>
      <c r="H44">
        <v>109.48504125146007</v>
      </c>
      <c r="I44">
        <v>121.43746841557731</v>
      </c>
      <c r="J44">
        <v>3134.1430715357601</v>
      </c>
      <c r="M44">
        <v>3134.1430715357601</v>
      </c>
      <c r="N44">
        <v>109.48504125146007</v>
      </c>
      <c r="O44">
        <v>121.43746841557731</v>
      </c>
    </row>
    <row r="45" spans="1:15">
      <c r="A45">
        <v>75</v>
      </c>
      <c r="B45">
        <v>2</v>
      </c>
      <c r="C45">
        <v>4</v>
      </c>
      <c r="D45">
        <f t="shared" si="0"/>
        <v>44</v>
      </c>
      <c r="E45" s="3">
        <v>259</v>
      </c>
      <c r="F45" s="3">
        <v>1105</v>
      </c>
      <c r="G45" s="3">
        <v>0.14300000000000002</v>
      </c>
      <c r="H45">
        <v>104.00273427790206</v>
      </c>
      <c r="I45">
        <v>131.9910514541387</v>
      </c>
      <c r="J45">
        <v>3962.0789058390301</v>
      </c>
      <c r="M45">
        <v>3962.0789058390301</v>
      </c>
      <c r="N45">
        <v>104.00273427790206</v>
      </c>
      <c r="O45">
        <v>131.9910514541387</v>
      </c>
    </row>
    <row r="46" spans="1:15">
      <c r="A46">
        <v>45</v>
      </c>
      <c r="B46">
        <v>4</v>
      </c>
      <c r="C46">
        <v>3</v>
      </c>
      <c r="D46">
        <f t="shared" si="0"/>
        <v>45</v>
      </c>
      <c r="E46" s="3">
        <v>259</v>
      </c>
      <c r="F46" s="3">
        <v>1235</v>
      </c>
      <c r="G46" s="3">
        <v>0.11700000000000001</v>
      </c>
      <c r="H46">
        <v>97.458729964927102</v>
      </c>
      <c r="I46">
        <v>94.136411880943925</v>
      </c>
      <c r="J46">
        <v>4301.7129999999997</v>
      </c>
      <c r="M46">
        <v>4301.7129999999997</v>
      </c>
      <c r="N46">
        <v>97.458729964927102</v>
      </c>
      <c r="O46">
        <v>94.136411880943925</v>
      </c>
    </row>
    <row r="47" spans="1:15">
      <c r="A47">
        <v>75</v>
      </c>
      <c r="B47">
        <v>2</v>
      </c>
      <c r="C47">
        <v>3</v>
      </c>
      <c r="D47">
        <f t="shared" si="0"/>
        <v>46</v>
      </c>
      <c r="E47" s="3">
        <v>259</v>
      </c>
      <c r="F47" s="3">
        <v>1235</v>
      </c>
      <c r="G47" s="3">
        <v>0.14300000000000002</v>
      </c>
      <c r="H47">
        <v>91.994839198418617</v>
      </c>
      <c r="I47">
        <v>114.40957352366748</v>
      </c>
      <c r="J47">
        <v>3084.424</v>
      </c>
      <c r="M47">
        <v>3084.424</v>
      </c>
      <c r="N47">
        <v>91.994839198418617</v>
      </c>
      <c r="O47">
        <v>114.40957352366748</v>
      </c>
    </row>
    <row r="48" spans="1:15">
      <c r="A48">
        <v>45</v>
      </c>
      <c r="B48">
        <v>4</v>
      </c>
      <c r="C48">
        <v>2</v>
      </c>
      <c r="D48">
        <f t="shared" si="0"/>
        <v>47</v>
      </c>
      <c r="E48" s="3">
        <v>259</v>
      </c>
      <c r="F48" s="3">
        <v>1365</v>
      </c>
      <c r="G48" s="3">
        <v>0.11700000000000001</v>
      </c>
      <c r="H48">
        <v>94.617555741976162</v>
      </c>
      <c r="I48">
        <v>116.59073731451005</v>
      </c>
      <c r="J48">
        <v>3499.27</v>
      </c>
      <c r="M48">
        <v>3499.27</v>
      </c>
      <c r="N48">
        <v>94.617555741976162</v>
      </c>
      <c r="O48">
        <v>116.59073731451005</v>
      </c>
    </row>
    <row r="49" spans="1:15">
      <c r="A49">
        <v>75</v>
      </c>
      <c r="B49">
        <v>2</v>
      </c>
      <c r="C49">
        <v>2</v>
      </c>
      <c r="D49">
        <f t="shared" si="0"/>
        <v>48</v>
      </c>
      <c r="E49" s="3">
        <v>259</v>
      </c>
      <c r="F49" s="3">
        <v>1365</v>
      </c>
      <c r="G49" s="3">
        <v>0.14300000000000002</v>
      </c>
      <c r="H49">
        <v>85.932968762946388</v>
      </c>
      <c r="I49">
        <v>86.09868257519264</v>
      </c>
      <c r="J49">
        <v>3851.1000500250102</v>
      </c>
      <c r="M49">
        <v>3851.1000500250102</v>
      </c>
      <c r="N49">
        <v>85.932968762946388</v>
      </c>
      <c r="O49">
        <v>86.09868257519264</v>
      </c>
    </row>
    <row r="50" spans="1:15">
      <c r="A50">
        <v>45</v>
      </c>
      <c r="B50">
        <v>4</v>
      </c>
      <c r="C50">
        <v>1</v>
      </c>
      <c r="D50">
        <f t="shared" si="0"/>
        <v>49</v>
      </c>
      <c r="E50" s="3">
        <v>259</v>
      </c>
      <c r="F50" s="3">
        <v>1494.9999999999998</v>
      </c>
      <c r="G50" s="3">
        <v>0.11700000000000001</v>
      </c>
      <c r="H50">
        <v>88.272784948465201</v>
      </c>
      <c r="I50">
        <v>93.928455107120058</v>
      </c>
      <c r="J50">
        <v>4197.8983897834496</v>
      </c>
      <c r="M50">
        <v>4197.8983897834496</v>
      </c>
      <c r="N50">
        <v>88.272784948465201</v>
      </c>
      <c r="O50">
        <v>93.928455107120058</v>
      </c>
    </row>
    <row r="51" spans="1:15">
      <c r="A51">
        <v>75</v>
      </c>
      <c r="B51">
        <v>2</v>
      </c>
      <c r="C51">
        <v>1</v>
      </c>
      <c r="D51">
        <f t="shared" si="0"/>
        <v>50</v>
      </c>
      <c r="E51" s="3">
        <v>259</v>
      </c>
      <c r="F51" s="3">
        <v>1494.9999999999998</v>
      </c>
      <c r="G51" s="3">
        <v>0.14300000000000002</v>
      </c>
      <c r="H51">
        <v>80.181811725435878</v>
      </c>
      <c r="I51">
        <v>81.440384456044413</v>
      </c>
      <c r="J51">
        <v>4392.2748815165796</v>
      </c>
      <c r="M51">
        <v>4392.2748815165796</v>
      </c>
      <c r="N51">
        <v>80.181811725435878</v>
      </c>
      <c r="O51">
        <v>81.440384456044413</v>
      </c>
    </row>
    <row r="52" spans="1:15">
      <c r="A52">
        <v>55</v>
      </c>
      <c r="B52">
        <v>3</v>
      </c>
      <c r="C52">
        <v>5</v>
      </c>
      <c r="D52">
        <f t="shared" si="0"/>
        <v>51</v>
      </c>
      <c r="E52" s="3">
        <v>259</v>
      </c>
      <c r="F52" s="3">
        <v>1625</v>
      </c>
      <c r="G52" s="3">
        <v>0.11700000000000001</v>
      </c>
      <c r="H52">
        <v>85.7265794724008</v>
      </c>
      <c r="I52">
        <v>100.19946796719128</v>
      </c>
      <c r="J52">
        <v>5553.2568334192802</v>
      </c>
      <c r="M52">
        <v>5553.2568334192802</v>
      </c>
      <c r="N52">
        <v>85.7265794724008</v>
      </c>
      <c r="O52">
        <v>100.19946796719128</v>
      </c>
    </row>
    <row r="53" spans="1:15">
      <c r="A53">
        <v>45</v>
      </c>
      <c r="B53">
        <v>1</v>
      </c>
      <c r="C53">
        <v>1</v>
      </c>
      <c r="D53">
        <f t="shared" si="0"/>
        <v>52</v>
      </c>
      <c r="E53" s="3">
        <v>259</v>
      </c>
      <c r="F53" s="3">
        <v>1625</v>
      </c>
      <c r="G53" s="3">
        <v>0.14300000000000002</v>
      </c>
      <c r="H53">
        <v>93.320388767140926</v>
      </c>
      <c r="I53">
        <v>72.348439872678512</v>
      </c>
      <c r="J53">
        <v>5857.02179836512</v>
      </c>
      <c r="M53">
        <v>5857.02179836512</v>
      </c>
      <c r="N53">
        <v>93.320388767140926</v>
      </c>
      <c r="O53">
        <v>72.348439872678512</v>
      </c>
    </row>
    <row r="54" spans="1:15">
      <c r="A54">
        <v>45</v>
      </c>
      <c r="B54">
        <v>1</v>
      </c>
      <c r="C54">
        <v>2</v>
      </c>
      <c r="D54">
        <f t="shared" si="0"/>
        <v>53</v>
      </c>
      <c r="E54" s="3">
        <v>259</v>
      </c>
      <c r="F54" s="3">
        <v>1755.0000000000002</v>
      </c>
      <c r="G54" s="3">
        <v>0.11700000000000001</v>
      </c>
      <c r="H54">
        <v>87.100053694957623</v>
      </c>
      <c r="I54">
        <v>81.231856689531241</v>
      </c>
      <c r="J54">
        <v>2236.8656204021499</v>
      </c>
      <c r="M54">
        <v>2236.8656204021499</v>
      </c>
      <c r="N54">
        <v>87.100053694957623</v>
      </c>
      <c r="O54">
        <v>81.231856689531241</v>
      </c>
    </row>
    <row r="55" spans="1:15">
      <c r="A55">
        <v>55</v>
      </c>
      <c r="B55">
        <v>3</v>
      </c>
      <c r="C55">
        <v>4</v>
      </c>
      <c r="D55">
        <f t="shared" si="0"/>
        <v>54</v>
      </c>
      <c r="E55" s="3">
        <v>259</v>
      </c>
      <c r="F55" s="3">
        <v>1755.0000000000002</v>
      </c>
      <c r="G55" s="3">
        <v>0.14300000000000002</v>
      </c>
      <c r="H55">
        <v>88.967708564250358</v>
      </c>
      <c r="I55">
        <v>112.48429764279908</v>
      </c>
      <c r="J55">
        <v>2367.2966226138001</v>
      </c>
      <c r="M55">
        <v>2367.2966226138001</v>
      </c>
      <c r="N55">
        <v>88.967708564250358</v>
      </c>
      <c r="O55">
        <v>112.48429764279908</v>
      </c>
    </row>
    <row r="56" spans="1:15">
      <c r="A56">
        <v>85</v>
      </c>
      <c r="B56">
        <v>1</v>
      </c>
      <c r="C56">
        <v>5</v>
      </c>
      <c r="D56">
        <f t="shared" si="0"/>
        <v>55</v>
      </c>
      <c r="E56" s="3">
        <v>296</v>
      </c>
      <c r="F56" s="3">
        <v>715.00000000000011</v>
      </c>
      <c r="G56" s="3">
        <v>0.11700000000000001</v>
      </c>
      <c r="H56">
        <v>147.19553648562402</v>
      </c>
      <c r="I56">
        <v>204.28642063800206</v>
      </c>
      <c r="J56">
        <v>2548.4656685596201</v>
      </c>
      <c r="M56">
        <v>2548.4656685596201</v>
      </c>
      <c r="N56">
        <v>147.19553648562402</v>
      </c>
      <c r="O56">
        <v>204.28642063800206</v>
      </c>
    </row>
    <row r="57" spans="1:15">
      <c r="A57">
        <v>55</v>
      </c>
      <c r="B57">
        <v>3</v>
      </c>
      <c r="C57">
        <v>3</v>
      </c>
      <c r="D57">
        <f t="shared" si="0"/>
        <v>56</v>
      </c>
      <c r="E57" s="3">
        <v>296</v>
      </c>
      <c r="F57" s="3">
        <v>715.00000000000011</v>
      </c>
      <c r="G57" s="3">
        <v>0.14300000000000002</v>
      </c>
      <c r="H57">
        <v>148.09632010640655</v>
      </c>
      <c r="I57">
        <v>232.62577588117932</v>
      </c>
      <c r="J57">
        <v>4901.3178844056702</v>
      </c>
      <c r="M57">
        <v>4901.3178844056702</v>
      </c>
      <c r="N57">
        <v>148.09632010640655</v>
      </c>
      <c r="O57">
        <v>232.62577588117932</v>
      </c>
    </row>
    <row r="58" spans="1:15">
      <c r="A58">
        <v>85</v>
      </c>
      <c r="B58">
        <v>1</v>
      </c>
      <c r="C58">
        <v>4</v>
      </c>
      <c r="D58">
        <f t="shared" si="0"/>
        <v>57</v>
      </c>
      <c r="E58" s="3">
        <v>296</v>
      </c>
      <c r="F58" s="3">
        <v>845</v>
      </c>
      <c r="G58" s="3">
        <v>0.11700000000000001</v>
      </c>
      <c r="H58">
        <v>130.38286664305841</v>
      </c>
      <c r="I58">
        <v>175.10274107353229</v>
      </c>
      <c r="J58">
        <v>5897.6895306859196</v>
      </c>
      <c r="M58">
        <v>5897.6895306859196</v>
      </c>
      <c r="N58">
        <v>130.38286664305841</v>
      </c>
      <c r="O58">
        <v>175.10274107353229</v>
      </c>
    </row>
    <row r="59" spans="1:15">
      <c r="A59">
        <v>55</v>
      </c>
      <c r="B59">
        <v>3</v>
      </c>
      <c r="C59">
        <v>2</v>
      </c>
      <c r="D59">
        <f t="shared" si="0"/>
        <v>58</v>
      </c>
      <c r="E59" s="3">
        <v>296</v>
      </c>
      <c r="F59" s="3">
        <v>845</v>
      </c>
      <c r="G59" s="3">
        <v>0.14300000000000002</v>
      </c>
      <c r="H59">
        <v>148.07553757481708</v>
      </c>
      <c r="I59">
        <v>206.34277322101528</v>
      </c>
      <c r="J59">
        <v>6387.8660130718899</v>
      </c>
      <c r="M59">
        <v>6387.8660130718899</v>
      </c>
      <c r="N59">
        <v>148.07553757481708</v>
      </c>
      <c r="O59">
        <v>206.34277322101528</v>
      </c>
    </row>
    <row r="60" spans="1:15">
      <c r="A60">
        <v>85</v>
      </c>
      <c r="B60">
        <v>1</v>
      </c>
      <c r="C60">
        <v>3</v>
      </c>
      <c r="D60">
        <f t="shared" si="0"/>
        <v>59</v>
      </c>
      <c r="E60" s="3">
        <v>296</v>
      </c>
      <c r="F60" s="3">
        <v>975</v>
      </c>
      <c r="G60" s="3">
        <v>0.11700000000000001</v>
      </c>
      <c r="H60">
        <v>128.82234955525882</v>
      </c>
      <c r="I60">
        <v>151.47862288799482</v>
      </c>
      <c r="J60">
        <v>2075.7006369426699</v>
      </c>
      <c r="M60">
        <v>2075.7006369426699</v>
      </c>
      <c r="N60">
        <v>128.82234955525882</v>
      </c>
      <c r="O60">
        <v>151.47862288799482</v>
      </c>
    </row>
    <row r="61" spans="1:15">
      <c r="A61">
        <v>55</v>
      </c>
      <c r="B61">
        <v>3</v>
      </c>
      <c r="C61">
        <v>1</v>
      </c>
      <c r="D61">
        <f t="shared" si="0"/>
        <v>60</v>
      </c>
      <c r="E61" s="3">
        <v>296</v>
      </c>
      <c r="F61" s="3">
        <v>975</v>
      </c>
      <c r="G61" s="3">
        <v>0.14300000000000002</v>
      </c>
      <c r="H61">
        <v>142.95430614054533</v>
      </c>
      <c r="I61">
        <v>181.38295278208824</v>
      </c>
      <c r="J61">
        <v>2244.4382352941102</v>
      </c>
      <c r="M61">
        <v>2244.4382352941102</v>
      </c>
      <c r="N61">
        <v>142.95430614054533</v>
      </c>
      <c r="O61">
        <v>181.38295278208824</v>
      </c>
    </row>
    <row r="62" spans="1:15">
      <c r="A62">
        <v>85</v>
      </c>
      <c r="B62">
        <v>1</v>
      </c>
      <c r="C62">
        <v>2</v>
      </c>
      <c r="D62">
        <f t="shared" si="0"/>
        <v>61</v>
      </c>
      <c r="E62" s="3">
        <v>296</v>
      </c>
      <c r="F62" s="3">
        <v>1105</v>
      </c>
      <c r="G62" s="3">
        <v>0.11700000000000001</v>
      </c>
      <c r="H62">
        <v>125.47623077145522</v>
      </c>
      <c r="I62">
        <v>130.71461518733273</v>
      </c>
      <c r="J62">
        <v>3737.75025799793</v>
      </c>
      <c r="M62">
        <v>3737.75025799793</v>
      </c>
      <c r="N62">
        <v>125.47623077145522</v>
      </c>
      <c r="O62">
        <v>130.71461518733273</v>
      </c>
    </row>
    <row r="63" spans="1:15">
      <c r="A63">
        <v>85</v>
      </c>
      <c r="B63">
        <v>1</v>
      </c>
      <c r="C63">
        <v>1</v>
      </c>
      <c r="D63">
        <f t="shared" si="0"/>
        <v>62</v>
      </c>
      <c r="E63" s="3">
        <v>296</v>
      </c>
      <c r="F63" s="3">
        <v>1105</v>
      </c>
      <c r="G63" s="3">
        <v>0.14300000000000002</v>
      </c>
      <c r="H63">
        <v>116.29526284127128</v>
      </c>
      <c r="I63">
        <v>125.68168921542278</v>
      </c>
      <c r="J63">
        <v>2807.2947523295702</v>
      </c>
      <c r="M63">
        <v>2807.2947523295702</v>
      </c>
      <c r="N63">
        <v>116.29526284127128</v>
      </c>
      <c r="O63">
        <v>125.68168921542278</v>
      </c>
    </row>
    <row r="64" spans="1:15">
      <c r="A64">
        <v>65</v>
      </c>
      <c r="B64">
        <v>2</v>
      </c>
      <c r="C64">
        <v>5</v>
      </c>
      <c r="D64">
        <f t="shared" si="0"/>
        <v>63</v>
      </c>
      <c r="E64" s="3">
        <v>296</v>
      </c>
      <c r="F64" s="3">
        <v>1235</v>
      </c>
      <c r="G64" s="3">
        <v>0.11700000000000001</v>
      </c>
      <c r="H64">
        <v>101.87454364420842</v>
      </c>
      <c r="I64">
        <v>104.62653501493527</v>
      </c>
      <c r="J64">
        <v>3107.0072164948401</v>
      </c>
      <c r="M64">
        <v>3107.0072164948401</v>
      </c>
      <c r="N64">
        <v>101.87454364420842</v>
      </c>
      <c r="O64">
        <v>104.62653501493527</v>
      </c>
    </row>
    <row r="65" spans="1:15">
      <c r="A65">
        <v>65</v>
      </c>
      <c r="B65">
        <v>2</v>
      </c>
      <c r="C65">
        <v>4</v>
      </c>
      <c r="D65">
        <f t="shared" si="0"/>
        <v>64</v>
      </c>
      <c r="E65" s="3">
        <v>296</v>
      </c>
      <c r="F65" s="3">
        <v>1235</v>
      </c>
      <c r="G65" s="3">
        <v>0.14300000000000002</v>
      </c>
      <c r="H65">
        <v>107.48564553601062</v>
      </c>
      <c r="I65">
        <v>122.77356455360106</v>
      </c>
      <c r="J65">
        <v>2924.79391560353</v>
      </c>
      <c r="M65">
        <v>2924.79391560353</v>
      </c>
      <c r="N65">
        <v>107.48564553601062</v>
      </c>
      <c r="O65">
        <v>122.77356455360106</v>
      </c>
    </row>
    <row r="66" spans="1:15">
      <c r="A66">
        <v>65</v>
      </c>
      <c r="B66">
        <v>2</v>
      </c>
      <c r="C66">
        <v>3</v>
      </c>
      <c r="D66">
        <f t="shared" si="0"/>
        <v>65</v>
      </c>
      <c r="E66" s="3">
        <v>296</v>
      </c>
      <c r="F66" s="3">
        <v>1365</v>
      </c>
      <c r="G66" s="3">
        <v>0.11700000000000001</v>
      </c>
      <c r="H66">
        <v>103.28701552531622</v>
      </c>
      <c r="I66">
        <v>120.87133532470405</v>
      </c>
      <c r="J66">
        <v>3419.5691721132898</v>
      </c>
      <c r="M66">
        <v>3419.5691721132898</v>
      </c>
      <c r="N66">
        <v>103.28701552531622</v>
      </c>
      <c r="O66">
        <v>120.87133532470405</v>
      </c>
    </row>
    <row r="67" spans="1:15">
      <c r="A67">
        <v>65</v>
      </c>
      <c r="B67">
        <v>2</v>
      </c>
      <c r="C67">
        <v>2</v>
      </c>
      <c r="D67">
        <f t="shared" si="0"/>
        <v>66</v>
      </c>
      <c r="E67" s="3">
        <v>296</v>
      </c>
      <c r="F67" s="3">
        <v>1365</v>
      </c>
      <c r="G67" s="3">
        <v>0.14300000000000002</v>
      </c>
      <c r="H67">
        <v>97.321357451045472</v>
      </c>
      <c r="I67">
        <v>117.38375373382011</v>
      </c>
      <c r="J67">
        <v>5462.0041710114701</v>
      </c>
      <c r="M67">
        <v>5462.0041710114701</v>
      </c>
      <c r="N67">
        <v>97.321357451045472</v>
      </c>
      <c r="O67">
        <v>117.38375373382011</v>
      </c>
    </row>
    <row r="68" spans="1:15">
      <c r="A68">
        <v>65</v>
      </c>
      <c r="B68">
        <v>2</v>
      </c>
      <c r="C68">
        <v>1</v>
      </c>
      <c r="D68">
        <f t="shared" ref="D68:D111" si="1">D67+1</f>
        <v>67</v>
      </c>
      <c r="E68" s="3">
        <v>296</v>
      </c>
      <c r="F68" s="3">
        <v>1494.9999999999998</v>
      </c>
      <c r="G68" s="3">
        <v>0.11700000000000001</v>
      </c>
      <c r="H68">
        <v>93.714275177932677</v>
      </c>
      <c r="I68">
        <v>112.65693107644648</v>
      </c>
      <c r="J68">
        <v>5831.6822916666597</v>
      </c>
      <c r="M68">
        <v>5831.6822916666597</v>
      </c>
      <c r="N68">
        <v>93.714275177932677</v>
      </c>
      <c r="O68">
        <v>112.65693107644648</v>
      </c>
    </row>
    <row r="69" spans="1:15">
      <c r="A69">
        <v>45</v>
      </c>
      <c r="B69">
        <v>3</v>
      </c>
      <c r="C69">
        <v>5</v>
      </c>
      <c r="D69">
        <f t="shared" si="1"/>
        <v>68</v>
      </c>
      <c r="E69" s="3">
        <v>296</v>
      </c>
      <c r="F69" s="3">
        <v>1494.9999999999998</v>
      </c>
      <c r="G69" s="3">
        <v>0.14300000000000002</v>
      </c>
      <c r="H69">
        <v>98.298666666666662</v>
      </c>
      <c r="I69">
        <v>95.232666666666688</v>
      </c>
      <c r="J69">
        <v>3402.79614181439</v>
      </c>
      <c r="M69">
        <v>3402.79614181439</v>
      </c>
      <c r="N69">
        <v>98.298666666666662</v>
      </c>
      <c r="O69">
        <v>95.232666666666688</v>
      </c>
    </row>
    <row r="70" spans="1:15">
      <c r="A70">
        <v>75</v>
      </c>
      <c r="B70">
        <v>1</v>
      </c>
      <c r="C70">
        <v>5</v>
      </c>
      <c r="D70">
        <f t="shared" si="1"/>
        <v>69</v>
      </c>
      <c r="E70" s="3">
        <v>296</v>
      </c>
      <c r="F70" s="3">
        <v>1625</v>
      </c>
      <c r="G70" s="3">
        <v>0.11700000000000001</v>
      </c>
      <c r="H70">
        <v>90.087549582617967</v>
      </c>
      <c r="I70">
        <v>101.96360191818128</v>
      </c>
      <c r="J70">
        <v>6445.0375195414199</v>
      </c>
      <c r="M70">
        <v>6445.0375195414199</v>
      </c>
      <c r="N70">
        <v>90.087549582617967</v>
      </c>
      <c r="O70">
        <v>101.96360191818128</v>
      </c>
    </row>
    <row r="71" spans="1:15">
      <c r="A71">
        <v>45</v>
      </c>
      <c r="B71">
        <v>3</v>
      </c>
      <c r="C71">
        <v>4</v>
      </c>
      <c r="D71">
        <f t="shared" si="1"/>
        <v>70</v>
      </c>
      <c r="E71" s="3">
        <v>296</v>
      </c>
      <c r="F71" s="3">
        <v>1625</v>
      </c>
      <c r="G71" s="3">
        <v>0.14300000000000002</v>
      </c>
      <c r="H71">
        <v>105.79158333333334</v>
      </c>
      <c r="I71">
        <v>112.31941666666665</v>
      </c>
      <c r="J71">
        <v>7006.0521376433699</v>
      </c>
      <c r="M71">
        <v>7006.0521376433699</v>
      </c>
      <c r="N71">
        <v>105.79158333333334</v>
      </c>
      <c r="O71">
        <v>112.31941666666665</v>
      </c>
    </row>
    <row r="72" spans="1:15">
      <c r="A72">
        <v>75</v>
      </c>
      <c r="B72">
        <v>1</v>
      </c>
      <c r="C72">
        <v>4</v>
      </c>
      <c r="D72">
        <f t="shared" si="1"/>
        <v>71</v>
      </c>
      <c r="E72" s="3">
        <v>296</v>
      </c>
      <c r="F72" s="3">
        <v>1755.0000000000002</v>
      </c>
      <c r="G72" s="3">
        <v>0.11700000000000001</v>
      </c>
      <c r="H72">
        <v>91.707536557930254</v>
      </c>
      <c r="I72">
        <v>117.18865668107279</v>
      </c>
      <c r="J72">
        <v>2218.2724120851899</v>
      </c>
      <c r="M72">
        <v>2218.2724120851899</v>
      </c>
      <c r="N72">
        <v>91.707536557930254</v>
      </c>
      <c r="O72">
        <v>117.18865668107279</v>
      </c>
    </row>
    <row r="73" spans="1:15">
      <c r="A73">
        <v>45</v>
      </c>
      <c r="B73">
        <v>3</v>
      </c>
      <c r="C73">
        <v>3</v>
      </c>
      <c r="D73">
        <f t="shared" si="1"/>
        <v>72</v>
      </c>
      <c r="E73" s="3">
        <v>296</v>
      </c>
      <c r="F73" s="3">
        <v>1755.0000000000002</v>
      </c>
      <c r="G73" s="3">
        <v>0.14300000000000002</v>
      </c>
      <c r="H73">
        <v>97.753904761904764</v>
      </c>
      <c r="I73">
        <v>115.42857142857143</v>
      </c>
      <c r="J73">
        <v>2358.8320950965799</v>
      </c>
      <c r="M73">
        <v>2358.8320950965799</v>
      </c>
      <c r="N73">
        <v>97.753904761904764</v>
      </c>
      <c r="O73">
        <v>115.42857142857143</v>
      </c>
    </row>
    <row r="74" spans="1:15">
      <c r="A74">
        <v>75</v>
      </c>
      <c r="B74">
        <v>1</v>
      </c>
      <c r="C74">
        <v>3</v>
      </c>
      <c r="D74">
        <f t="shared" si="1"/>
        <v>73</v>
      </c>
      <c r="E74" s="3">
        <v>333</v>
      </c>
      <c r="F74" s="3">
        <v>715.00000000000011</v>
      </c>
      <c r="G74" s="3">
        <v>0.11700000000000001</v>
      </c>
      <c r="H74">
        <v>154.194494109289</v>
      </c>
      <c r="I74">
        <v>234.25492866023325</v>
      </c>
      <c r="J74">
        <v>2585.3283803863301</v>
      </c>
      <c r="M74">
        <v>2585.3283803863301</v>
      </c>
      <c r="N74">
        <v>154.194494109289</v>
      </c>
      <c r="O74">
        <v>234.25492866023325</v>
      </c>
    </row>
    <row r="75" spans="1:15">
      <c r="A75">
        <v>45</v>
      </c>
      <c r="B75">
        <v>3</v>
      </c>
      <c r="C75">
        <v>2</v>
      </c>
      <c r="D75">
        <f t="shared" si="1"/>
        <v>74</v>
      </c>
      <c r="E75" s="3">
        <v>333</v>
      </c>
      <c r="F75" s="3">
        <v>715.00000000000011</v>
      </c>
      <c r="G75" s="3">
        <v>0.14300000000000002</v>
      </c>
      <c r="H75">
        <v>193.72619047619045</v>
      </c>
      <c r="I75">
        <v>262.66666666666669</v>
      </c>
      <c r="J75">
        <v>2561.65572916666</v>
      </c>
      <c r="M75">
        <v>2561.65572916666</v>
      </c>
      <c r="N75">
        <v>193.72619047619045</v>
      </c>
      <c r="O75">
        <v>262.66666666666669</v>
      </c>
    </row>
    <row r="76" spans="1:15">
      <c r="A76">
        <v>75</v>
      </c>
      <c r="B76">
        <v>1</v>
      </c>
      <c r="C76">
        <v>2</v>
      </c>
      <c r="D76">
        <f t="shared" si="1"/>
        <v>75</v>
      </c>
      <c r="E76" s="3">
        <v>333</v>
      </c>
      <c r="F76" s="3">
        <v>845</v>
      </c>
      <c r="G76" s="3">
        <v>0.11700000000000001</v>
      </c>
      <c r="H76">
        <v>139.44260256941567</v>
      </c>
      <c r="I76">
        <v>215.00207210940735</v>
      </c>
      <c r="J76">
        <v>2947.1402502606802</v>
      </c>
      <c r="M76">
        <v>2947.1402502606802</v>
      </c>
      <c r="N76">
        <v>139.44260256941567</v>
      </c>
      <c r="O76">
        <v>215.00207210940735</v>
      </c>
    </row>
    <row r="77" spans="1:15">
      <c r="A77">
        <v>45</v>
      </c>
      <c r="B77">
        <v>3</v>
      </c>
      <c r="C77">
        <v>1</v>
      </c>
      <c r="D77">
        <f t="shared" si="1"/>
        <v>76</v>
      </c>
      <c r="E77" s="3">
        <v>333</v>
      </c>
      <c r="F77" s="3">
        <v>845</v>
      </c>
      <c r="G77" s="3">
        <v>0.14300000000000002</v>
      </c>
      <c r="H77">
        <v>178.81361904761903</v>
      </c>
      <c r="I77">
        <v>240.51194285714286</v>
      </c>
      <c r="J77">
        <v>2762.3466019417401</v>
      </c>
      <c r="M77">
        <v>2762.3466019417401</v>
      </c>
      <c r="N77">
        <v>178.81361904761903</v>
      </c>
      <c r="O77">
        <v>240.51194285714286</v>
      </c>
    </row>
    <row r="78" spans="1:15">
      <c r="A78">
        <v>75</v>
      </c>
      <c r="B78">
        <v>1</v>
      </c>
      <c r="C78">
        <v>1</v>
      </c>
      <c r="D78">
        <f t="shared" si="1"/>
        <v>77</v>
      </c>
      <c r="E78" s="3">
        <v>333</v>
      </c>
      <c r="F78" s="3">
        <v>975</v>
      </c>
      <c r="G78" s="3">
        <v>0.11700000000000001</v>
      </c>
      <c r="H78">
        <v>128.84202237878159</v>
      </c>
      <c r="I78">
        <v>184.00331537505178</v>
      </c>
      <c r="J78">
        <v>3581.1776699029101</v>
      </c>
      <c r="M78">
        <v>3581.1776699029101</v>
      </c>
      <c r="N78">
        <v>128.84202237878159</v>
      </c>
      <c r="O78">
        <v>184.00331537505178</v>
      </c>
    </row>
    <row r="79" spans="1:15">
      <c r="A79">
        <v>55</v>
      </c>
      <c r="B79">
        <v>2</v>
      </c>
      <c r="C79">
        <v>5</v>
      </c>
      <c r="D79">
        <f t="shared" si="1"/>
        <v>78</v>
      </c>
      <c r="E79" s="3">
        <v>333</v>
      </c>
      <c r="F79" s="3">
        <v>975</v>
      </c>
      <c r="G79" s="3">
        <v>0.14300000000000002</v>
      </c>
      <c r="H79">
        <v>111.26652235328744</v>
      </c>
      <c r="I79">
        <v>145.78057093629374</v>
      </c>
      <c r="J79">
        <v>4117.1635991820003</v>
      </c>
      <c r="M79">
        <v>4117.1635991820003</v>
      </c>
      <c r="N79">
        <v>111.26652235328744</v>
      </c>
      <c r="O79">
        <v>145.78057093629374</v>
      </c>
    </row>
    <row r="80" spans="1:15">
      <c r="A80">
        <v>55</v>
      </c>
      <c r="B80">
        <v>2</v>
      </c>
      <c r="C80">
        <v>4</v>
      </c>
      <c r="D80">
        <f t="shared" si="1"/>
        <v>79</v>
      </c>
      <c r="E80" s="3">
        <v>333</v>
      </c>
      <c r="F80" s="3">
        <v>1105</v>
      </c>
      <c r="G80" s="3">
        <v>0.11700000000000001</v>
      </c>
      <c r="H80">
        <v>84.21788266644144</v>
      </c>
      <c r="I80">
        <v>115.31371626635828</v>
      </c>
      <c r="J80">
        <v>4293.7827352085296</v>
      </c>
      <c r="M80">
        <v>4293.7827352085296</v>
      </c>
      <c r="N80">
        <v>84.21788266644144</v>
      </c>
      <c r="O80">
        <v>115.31371626635828</v>
      </c>
    </row>
    <row r="81" spans="1:15">
      <c r="A81">
        <v>55</v>
      </c>
      <c r="B81">
        <v>2</v>
      </c>
      <c r="C81">
        <v>3</v>
      </c>
      <c r="D81">
        <f t="shared" si="1"/>
        <v>80</v>
      </c>
      <c r="E81" s="3">
        <v>333</v>
      </c>
      <c r="F81" s="3">
        <v>1105</v>
      </c>
      <c r="G81" s="3">
        <v>0.14300000000000002</v>
      </c>
      <c r="H81">
        <v>95.146535283606582</v>
      </c>
      <c r="I81">
        <v>125.04028863065153</v>
      </c>
      <c r="J81">
        <v>3800.6022494887502</v>
      </c>
      <c r="M81">
        <v>3800.6022494887502</v>
      </c>
      <c r="N81">
        <v>95.146535283606582</v>
      </c>
      <c r="O81">
        <v>125.04028863065153</v>
      </c>
    </row>
    <row r="82" spans="1:15">
      <c r="A82">
        <v>55</v>
      </c>
      <c r="B82">
        <v>2</v>
      </c>
      <c r="C82">
        <v>2</v>
      </c>
      <c r="D82">
        <f t="shared" si="1"/>
        <v>81</v>
      </c>
      <c r="E82" s="3">
        <v>333</v>
      </c>
      <c r="F82" s="3">
        <v>1235</v>
      </c>
      <c r="G82" s="3">
        <v>0.11700000000000001</v>
      </c>
      <c r="H82">
        <v>80.315121965925329</v>
      </c>
      <c r="I82">
        <v>107.9667781165188</v>
      </c>
      <c r="J82">
        <v>3144.5744245524202</v>
      </c>
      <c r="M82">
        <v>3144.5744245524202</v>
      </c>
      <c r="N82">
        <v>80.315121965925329</v>
      </c>
      <c r="O82">
        <v>107.9667781165188</v>
      </c>
    </row>
    <row r="83" spans="1:15">
      <c r="A83">
        <v>55</v>
      </c>
      <c r="B83">
        <v>2</v>
      </c>
      <c r="C83">
        <v>1</v>
      </c>
      <c r="D83">
        <f t="shared" si="1"/>
        <v>82</v>
      </c>
      <c r="E83" s="3">
        <v>333</v>
      </c>
      <c r="F83" s="3">
        <v>1235</v>
      </c>
      <c r="G83" s="3">
        <v>0.14300000000000002</v>
      </c>
      <c r="H83">
        <v>83.965393256999874</v>
      </c>
      <c r="I83">
        <v>114.55332824145141</v>
      </c>
      <c r="J83">
        <v>3703.9586312563802</v>
      </c>
      <c r="M83">
        <v>3703.9586312563802</v>
      </c>
      <c r="N83">
        <v>83.965393256999874</v>
      </c>
      <c r="O83">
        <v>114.55332824145141</v>
      </c>
    </row>
    <row r="84" spans="1:15">
      <c r="A84">
        <v>65</v>
      </c>
      <c r="B84">
        <v>1</v>
      </c>
      <c r="C84">
        <v>5</v>
      </c>
      <c r="D84">
        <f t="shared" si="1"/>
        <v>83</v>
      </c>
      <c r="E84" s="3">
        <v>333</v>
      </c>
      <c r="F84" s="3">
        <v>1365</v>
      </c>
      <c r="G84" s="3">
        <v>0.11700000000000001</v>
      </c>
      <c r="H84">
        <v>108.80048864456661</v>
      </c>
      <c r="I84">
        <v>132.09136172654414</v>
      </c>
      <c r="J84">
        <v>4334.8264840182601</v>
      </c>
      <c r="M84">
        <v>4334.8264840182601</v>
      </c>
      <c r="N84">
        <v>108.80048864456661</v>
      </c>
      <c r="O84">
        <v>132.09136172654414</v>
      </c>
    </row>
    <row r="85" spans="1:15">
      <c r="A85">
        <v>65</v>
      </c>
      <c r="B85">
        <v>1</v>
      </c>
      <c r="C85">
        <v>4</v>
      </c>
      <c r="D85">
        <f t="shared" si="1"/>
        <v>84</v>
      </c>
      <c r="E85" s="3">
        <v>333</v>
      </c>
      <c r="F85" s="3">
        <v>1365</v>
      </c>
      <c r="G85" s="3">
        <v>0.14300000000000002</v>
      </c>
      <c r="H85">
        <v>103.27554741147944</v>
      </c>
      <c r="I85">
        <v>118.39139689414553</v>
      </c>
      <c r="J85">
        <v>4874.0458468176903</v>
      </c>
      <c r="M85">
        <v>4874.0458468176903</v>
      </c>
      <c r="N85">
        <v>103.27554741147944</v>
      </c>
      <c r="O85">
        <v>118.39139689414553</v>
      </c>
    </row>
    <row r="86" spans="1:15">
      <c r="A86">
        <v>65</v>
      </c>
      <c r="B86">
        <v>1</v>
      </c>
      <c r="C86">
        <v>3</v>
      </c>
      <c r="D86">
        <f t="shared" si="1"/>
        <v>85</v>
      </c>
      <c r="E86" s="3">
        <v>333</v>
      </c>
      <c r="F86" s="3">
        <v>1494.9999999999998</v>
      </c>
      <c r="G86" s="3">
        <v>0.11700000000000001</v>
      </c>
      <c r="H86">
        <v>123.12943528235881</v>
      </c>
      <c r="I86">
        <v>129.168082625354</v>
      </c>
      <c r="J86">
        <v>5181.5296655879101</v>
      </c>
      <c r="M86">
        <v>5181.5296655879101</v>
      </c>
      <c r="N86">
        <v>123.12943528235881</v>
      </c>
      <c r="O86">
        <v>129.168082625354</v>
      </c>
    </row>
    <row r="87" spans="1:15">
      <c r="A87">
        <v>65</v>
      </c>
      <c r="B87">
        <v>1</v>
      </c>
      <c r="C87">
        <v>2</v>
      </c>
      <c r="D87">
        <f t="shared" si="1"/>
        <v>86</v>
      </c>
      <c r="E87" s="3">
        <v>333</v>
      </c>
      <c r="F87" s="3">
        <v>1494.9999999999998</v>
      </c>
      <c r="G87" s="3">
        <v>0.14300000000000002</v>
      </c>
      <c r="H87">
        <v>110.21222721972347</v>
      </c>
      <c r="I87">
        <v>111.97176411794101</v>
      </c>
      <c r="J87">
        <v>1582.7123147674999</v>
      </c>
      <c r="M87">
        <v>1582.7123147674999</v>
      </c>
      <c r="N87">
        <v>110.21222721972347</v>
      </c>
      <c r="O87">
        <v>111.97176411794101</v>
      </c>
    </row>
    <row r="88" spans="1:15">
      <c r="A88">
        <v>65</v>
      </c>
      <c r="B88">
        <v>1</v>
      </c>
      <c r="C88">
        <v>1</v>
      </c>
      <c r="D88">
        <f t="shared" si="1"/>
        <v>87</v>
      </c>
      <c r="E88" s="3">
        <v>333</v>
      </c>
      <c r="F88" s="3">
        <v>1625</v>
      </c>
      <c r="G88" s="3">
        <v>0.11700000000000001</v>
      </c>
      <c r="H88">
        <v>93.369981675828754</v>
      </c>
      <c r="I88">
        <v>96.219223721472588</v>
      </c>
      <c r="J88">
        <v>1875.0276967929999</v>
      </c>
      <c r="M88">
        <v>1875.0276967929999</v>
      </c>
      <c r="N88">
        <v>93.369981675828754</v>
      </c>
      <c r="O88">
        <v>96.219223721472588</v>
      </c>
    </row>
    <row r="89" spans="1:15">
      <c r="A89">
        <v>45</v>
      </c>
      <c r="B89">
        <v>2</v>
      </c>
      <c r="C89">
        <v>5</v>
      </c>
      <c r="D89">
        <f t="shared" si="1"/>
        <v>88</v>
      </c>
      <c r="E89" s="3">
        <v>333</v>
      </c>
      <c r="F89" s="3">
        <v>1625</v>
      </c>
      <c r="G89" s="3">
        <v>0.14300000000000002</v>
      </c>
      <c r="H89">
        <v>91.506529999999998</v>
      </c>
      <c r="I89">
        <v>116.2807</v>
      </c>
      <c r="J89">
        <v>1779.64964249233</v>
      </c>
      <c r="M89">
        <v>1779.64964249233</v>
      </c>
      <c r="N89">
        <v>91.506529999999998</v>
      </c>
      <c r="O89">
        <v>116.2807</v>
      </c>
    </row>
    <row r="90" spans="1:15">
      <c r="A90">
        <v>45</v>
      </c>
      <c r="B90">
        <v>2</v>
      </c>
      <c r="C90">
        <v>4</v>
      </c>
      <c r="D90">
        <f t="shared" si="1"/>
        <v>89</v>
      </c>
      <c r="E90" s="3">
        <v>333</v>
      </c>
      <c r="F90" s="3">
        <v>1755.0000000000002</v>
      </c>
      <c r="G90" s="3">
        <v>0.11700000000000001</v>
      </c>
      <c r="H90">
        <v>89.645120000000006</v>
      </c>
      <c r="I90">
        <v>94.553280000000001</v>
      </c>
      <c r="J90">
        <v>2082.4135082604398</v>
      </c>
      <c r="M90">
        <v>2082.4135082604398</v>
      </c>
      <c r="N90">
        <v>89.645120000000006</v>
      </c>
      <c r="O90">
        <v>94.553280000000001</v>
      </c>
    </row>
    <row r="91" spans="1:15">
      <c r="A91">
        <v>75</v>
      </c>
      <c r="B91">
        <v>3</v>
      </c>
      <c r="C91">
        <v>3</v>
      </c>
      <c r="D91">
        <f t="shared" si="1"/>
        <v>90</v>
      </c>
      <c r="E91" s="3">
        <v>333</v>
      </c>
      <c r="F91" s="3">
        <v>1755.0000000000002</v>
      </c>
      <c r="G91" s="3">
        <v>0.14300000000000002</v>
      </c>
      <c r="H91">
        <v>98.505410626874166</v>
      </c>
      <c r="I91">
        <v>110.60672505955839</v>
      </c>
      <c r="J91">
        <v>1928.8511326860801</v>
      </c>
      <c r="M91">
        <v>1928.8511326860801</v>
      </c>
      <c r="N91">
        <v>98.505410626874166</v>
      </c>
      <c r="O91">
        <v>110.60672505955839</v>
      </c>
    </row>
    <row r="92" spans="1:15">
      <c r="A92">
        <v>45</v>
      </c>
      <c r="B92">
        <v>5</v>
      </c>
      <c r="C92">
        <v>2</v>
      </c>
      <c r="D92">
        <f t="shared" si="1"/>
        <v>91</v>
      </c>
      <c r="E92" s="3">
        <v>370</v>
      </c>
      <c r="F92" s="3">
        <v>715.00000000000011</v>
      </c>
      <c r="G92" s="3">
        <v>0.11700000000000001</v>
      </c>
      <c r="H92">
        <v>198.56032273374467</v>
      </c>
      <c r="I92">
        <v>294.90982439487425</v>
      </c>
      <c r="J92">
        <v>3323.0660474716201</v>
      </c>
      <c r="M92">
        <v>3323.0660474716201</v>
      </c>
      <c r="N92">
        <v>198.56032273374467</v>
      </c>
      <c r="O92">
        <v>294.90982439487425</v>
      </c>
    </row>
    <row r="93" spans="1:15">
      <c r="A93">
        <v>75</v>
      </c>
      <c r="B93">
        <v>3</v>
      </c>
      <c r="C93">
        <v>2</v>
      </c>
      <c r="D93">
        <f t="shared" si="1"/>
        <v>92</v>
      </c>
      <c r="E93" s="3">
        <v>370</v>
      </c>
      <c r="F93" s="3">
        <v>715.00000000000011</v>
      </c>
      <c r="G93" s="3">
        <v>0.14300000000000002</v>
      </c>
      <c r="H93">
        <v>160.86683813158547</v>
      </c>
      <c r="I93">
        <v>296.53155705159355</v>
      </c>
      <c r="J93">
        <v>4651.6013408973604</v>
      </c>
      <c r="M93">
        <v>4651.6013408973604</v>
      </c>
      <c r="N93">
        <v>160.86683813158547</v>
      </c>
      <c r="O93">
        <v>296.53155705159355</v>
      </c>
    </row>
    <row r="94" spans="1:15">
      <c r="A94">
        <v>45</v>
      </c>
      <c r="B94">
        <v>5</v>
      </c>
      <c r="C94">
        <v>1</v>
      </c>
      <c r="D94">
        <f t="shared" si="1"/>
        <v>93</v>
      </c>
      <c r="E94" s="3">
        <v>370</v>
      </c>
      <c r="F94" s="3">
        <v>845</v>
      </c>
      <c r="G94" s="3">
        <v>0.11700000000000001</v>
      </c>
      <c r="H94">
        <v>201.94190792596109</v>
      </c>
      <c r="I94">
        <v>260.0299952539155</v>
      </c>
      <c r="J94">
        <v>5861.9882410583004</v>
      </c>
      <c r="M94">
        <v>5861.9882410583004</v>
      </c>
      <c r="N94">
        <v>201.94190792596109</v>
      </c>
      <c r="O94">
        <v>260.0299952539155</v>
      </c>
    </row>
    <row r="95" spans="1:15">
      <c r="A95">
        <v>75</v>
      </c>
      <c r="B95">
        <v>3</v>
      </c>
      <c r="C95">
        <v>1</v>
      </c>
      <c r="D95">
        <f t="shared" si="1"/>
        <v>94</v>
      </c>
      <c r="E95" s="3">
        <v>370</v>
      </c>
      <c r="F95" s="3">
        <v>845</v>
      </c>
      <c r="G95" s="3">
        <v>0.14300000000000002</v>
      </c>
      <c r="H95">
        <v>160.84050996985536</v>
      </c>
      <c r="I95">
        <v>272.80444702563676</v>
      </c>
      <c r="J95">
        <v>6858.7097107438003</v>
      </c>
      <c r="M95">
        <v>6858.7097107438003</v>
      </c>
      <c r="N95">
        <v>160.84050996985536</v>
      </c>
      <c r="O95">
        <v>272.80444702563676</v>
      </c>
    </row>
    <row r="96" spans="1:15">
      <c r="A96">
        <v>55</v>
      </c>
      <c r="B96">
        <v>4</v>
      </c>
      <c r="C96">
        <v>5</v>
      </c>
      <c r="D96">
        <f t="shared" si="1"/>
        <v>95</v>
      </c>
      <c r="E96" s="3">
        <v>370</v>
      </c>
      <c r="F96" s="3">
        <v>975</v>
      </c>
      <c r="G96" s="3">
        <v>0.11700000000000001</v>
      </c>
      <c r="H96">
        <v>176.86518623087912</v>
      </c>
      <c r="I96">
        <v>268.36751820084231</v>
      </c>
      <c r="J96">
        <v>1994.7999067164101</v>
      </c>
      <c r="M96">
        <v>1994.7999067164101</v>
      </c>
      <c r="N96">
        <v>176.86518623087912</v>
      </c>
      <c r="O96">
        <v>268.36751820084231</v>
      </c>
    </row>
    <row r="97" spans="1:15">
      <c r="A97">
        <v>55</v>
      </c>
      <c r="B97">
        <v>4</v>
      </c>
      <c r="C97">
        <v>4</v>
      </c>
      <c r="D97">
        <f t="shared" si="1"/>
        <v>96</v>
      </c>
      <c r="E97" s="3">
        <v>370</v>
      </c>
      <c r="F97" s="3">
        <v>975</v>
      </c>
      <c r="G97" s="3">
        <v>0.14300000000000002</v>
      </c>
      <c r="H97">
        <v>158.69618648860484</v>
      </c>
      <c r="I97">
        <v>235.80974468569235</v>
      </c>
      <c r="J97">
        <v>1418.24765200197</v>
      </c>
      <c r="M97">
        <v>1418.24765200197</v>
      </c>
      <c r="N97">
        <v>158.69618648860484</v>
      </c>
      <c r="O97">
        <v>235.80974468569235</v>
      </c>
    </row>
    <row r="98" spans="1:15">
      <c r="A98">
        <v>85</v>
      </c>
      <c r="B98">
        <v>2</v>
      </c>
      <c r="C98">
        <v>5</v>
      </c>
      <c r="D98">
        <f t="shared" si="1"/>
        <v>97</v>
      </c>
      <c r="E98" s="3">
        <v>370</v>
      </c>
      <c r="F98" s="3">
        <v>1105</v>
      </c>
      <c r="G98" s="3">
        <v>0.11700000000000001</v>
      </c>
      <c r="H98">
        <v>130.16979700246631</v>
      </c>
      <c r="I98">
        <v>193.55520774046673</v>
      </c>
      <c r="J98">
        <v>1609.1650294695401</v>
      </c>
      <c r="M98">
        <v>1609.1650294695401</v>
      </c>
      <c r="N98">
        <v>130.16979700246631</v>
      </c>
      <c r="O98">
        <v>193.55520774046673</v>
      </c>
    </row>
    <row r="99" spans="1:15">
      <c r="A99">
        <v>55</v>
      </c>
      <c r="B99">
        <v>4</v>
      </c>
      <c r="C99">
        <v>3</v>
      </c>
      <c r="D99">
        <f t="shared" si="1"/>
        <v>98</v>
      </c>
      <c r="E99" s="3">
        <v>370</v>
      </c>
      <c r="F99" s="3">
        <v>1105</v>
      </c>
      <c r="G99" s="3">
        <v>0.14300000000000002</v>
      </c>
      <c r="H99">
        <v>134.84362152066134</v>
      </c>
      <c r="I99">
        <v>189.5731040492127</v>
      </c>
      <c r="J99">
        <v>1666.58390578999</v>
      </c>
      <c r="M99">
        <v>1666.58390578999</v>
      </c>
      <c r="N99">
        <v>134.84362152066134</v>
      </c>
      <c r="O99">
        <v>189.5731040492127</v>
      </c>
    </row>
    <row r="100" spans="1:15">
      <c r="A100">
        <v>85</v>
      </c>
      <c r="B100">
        <v>2</v>
      </c>
      <c r="C100">
        <v>4</v>
      </c>
      <c r="D100">
        <f t="shared" si="1"/>
        <v>99</v>
      </c>
      <c r="E100" s="3">
        <v>370</v>
      </c>
      <c r="F100" s="3">
        <v>1235</v>
      </c>
      <c r="G100" s="3">
        <v>0.11700000000000001</v>
      </c>
      <c r="H100">
        <v>116.66359561752988</v>
      </c>
      <c r="I100">
        <v>146.12043492695884</v>
      </c>
      <c r="J100">
        <v>1879.29598749348</v>
      </c>
      <c r="M100">
        <v>1879.29598749348</v>
      </c>
      <c r="N100">
        <v>116.66359561752988</v>
      </c>
      <c r="O100">
        <v>146.12043492695884</v>
      </c>
    </row>
    <row r="101" spans="1:15">
      <c r="A101">
        <v>55</v>
      </c>
      <c r="B101">
        <v>4</v>
      </c>
      <c r="C101">
        <v>2</v>
      </c>
      <c r="D101">
        <f t="shared" si="1"/>
        <v>100</v>
      </c>
      <c r="E101" s="3">
        <v>370</v>
      </c>
      <c r="F101" s="3">
        <v>1235</v>
      </c>
      <c r="G101" s="3">
        <v>0.14300000000000002</v>
      </c>
      <c r="H101">
        <v>116.14109305556892</v>
      </c>
      <c r="I101">
        <v>168.58313545062032</v>
      </c>
      <c r="J101">
        <v>1828.06722251172</v>
      </c>
      <c r="M101">
        <v>1828.06722251172</v>
      </c>
      <c r="N101">
        <v>116.14109305556892</v>
      </c>
      <c r="O101">
        <v>168.58313545062032</v>
      </c>
    </row>
    <row r="102" spans="1:15">
      <c r="A102">
        <v>85</v>
      </c>
      <c r="B102">
        <v>2</v>
      </c>
      <c r="C102">
        <v>3</v>
      </c>
      <c r="D102">
        <f t="shared" si="1"/>
        <v>101</v>
      </c>
      <c r="E102" s="3">
        <v>370</v>
      </c>
      <c r="F102" s="3">
        <v>1365</v>
      </c>
      <c r="G102" s="3">
        <v>0.11700000000000001</v>
      </c>
      <c r="H102">
        <v>105.225953329539</v>
      </c>
      <c r="I102">
        <v>147.49335989375828</v>
      </c>
      <c r="J102">
        <v>7528.9664429530203</v>
      </c>
      <c r="M102">
        <v>7528.9664429530203</v>
      </c>
      <c r="N102">
        <v>105.225953329539</v>
      </c>
      <c r="O102">
        <v>147.49335989375828</v>
      </c>
    </row>
    <row r="103" spans="1:15">
      <c r="A103">
        <v>55</v>
      </c>
      <c r="B103">
        <v>4</v>
      </c>
      <c r="C103">
        <v>1</v>
      </c>
      <c r="D103">
        <f t="shared" si="1"/>
        <v>102</v>
      </c>
      <c r="E103" s="3">
        <v>370</v>
      </c>
      <c r="F103" s="3">
        <v>1365</v>
      </c>
      <c r="G103" s="3">
        <v>0.14300000000000002</v>
      </c>
      <c r="H103">
        <v>107.93160019145338</v>
      </c>
      <c r="I103">
        <v>125.53207756449528</v>
      </c>
      <c r="J103">
        <v>8387.4296913277794</v>
      </c>
      <c r="M103">
        <v>8387.4296913277794</v>
      </c>
      <c r="N103">
        <v>107.93160019145338</v>
      </c>
      <c r="O103">
        <v>125.53207756449528</v>
      </c>
    </row>
    <row r="104" spans="1:15">
      <c r="A104">
        <v>85</v>
      </c>
      <c r="B104">
        <v>2</v>
      </c>
      <c r="C104">
        <v>2</v>
      </c>
      <c r="D104">
        <f t="shared" si="1"/>
        <v>103</v>
      </c>
      <c r="E104" s="3">
        <v>370</v>
      </c>
      <c r="F104" s="3">
        <v>1494.9999999999998</v>
      </c>
      <c r="G104" s="3">
        <v>0.11700000000000001</v>
      </c>
      <c r="H104">
        <v>99.558148358945161</v>
      </c>
      <c r="I104">
        <v>160.06602162777463</v>
      </c>
      <c r="J104">
        <v>6917.3556405353702</v>
      </c>
      <c r="M104">
        <v>6917.3556405353702</v>
      </c>
      <c r="N104">
        <v>99.558148358945161</v>
      </c>
      <c r="O104">
        <v>160.06602162777463</v>
      </c>
    </row>
    <row r="105" spans="1:15">
      <c r="A105">
        <v>85</v>
      </c>
      <c r="B105">
        <v>2</v>
      </c>
      <c r="C105">
        <v>1</v>
      </c>
      <c r="D105">
        <f t="shared" si="1"/>
        <v>104</v>
      </c>
      <c r="E105" s="3">
        <v>370</v>
      </c>
      <c r="F105" s="3">
        <v>1494.9999999999998</v>
      </c>
      <c r="G105" s="3">
        <v>0.14300000000000002</v>
      </c>
      <c r="H105">
        <v>98.30135015493579</v>
      </c>
      <c r="I105">
        <v>146.2713590084108</v>
      </c>
      <c r="J105">
        <v>5252.7995082974803</v>
      </c>
      <c r="M105">
        <v>5252.7995082974803</v>
      </c>
      <c r="N105">
        <v>98.30135015493579</v>
      </c>
      <c r="O105">
        <v>146.2713590084108</v>
      </c>
    </row>
    <row r="106" spans="1:15">
      <c r="A106">
        <v>65</v>
      </c>
      <c r="B106">
        <v>3</v>
      </c>
      <c r="C106">
        <v>5</v>
      </c>
      <c r="D106">
        <f t="shared" si="1"/>
        <v>105</v>
      </c>
      <c r="E106" s="3">
        <v>370</v>
      </c>
      <c r="F106" s="3">
        <v>1625</v>
      </c>
      <c r="G106" s="3">
        <v>0.11700000000000001</v>
      </c>
      <c r="H106">
        <v>116.43949468085106</v>
      </c>
      <c r="I106">
        <v>130.094414893617</v>
      </c>
      <c r="J106">
        <v>7299.2085759661104</v>
      </c>
      <c r="M106">
        <v>7299.2085759661104</v>
      </c>
      <c r="N106">
        <v>116.43949468085106</v>
      </c>
      <c r="O106">
        <v>130.094414893617</v>
      </c>
    </row>
    <row r="107" spans="1:15">
      <c r="A107">
        <v>65</v>
      </c>
      <c r="B107">
        <v>3</v>
      </c>
      <c r="C107">
        <v>4</v>
      </c>
      <c r="D107">
        <f t="shared" si="1"/>
        <v>106</v>
      </c>
      <c r="E107" s="3">
        <v>370</v>
      </c>
      <c r="F107" s="3">
        <v>1625</v>
      </c>
      <c r="G107" s="3">
        <v>0.14300000000000002</v>
      </c>
      <c r="H107">
        <v>103.37861997635933</v>
      </c>
      <c r="I107">
        <v>123.93491430260048</v>
      </c>
      <c r="J107">
        <v>5028.1666666666597</v>
      </c>
      <c r="M107">
        <v>5028.1666666666597</v>
      </c>
      <c r="N107">
        <v>103.37861997635933</v>
      </c>
      <c r="O107">
        <v>123.93491430260048</v>
      </c>
    </row>
    <row r="108" spans="1:15">
      <c r="A108">
        <v>65</v>
      </c>
      <c r="B108">
        <v>3</v>
      </c>
      <c r="C108">
        <v>3</v>
      </c>
      <c r="D108">
        <f t="shared" si="1"/>
        <v>107</v>
      </c>
      <c r="E108" s="3">
        <v>370</v>
      </c>
      <c r="F108" s="3">
        <v>1755.0000000000002</v>
      </c>
      <c r="G108" s="3">
        <v>0.11700000000000001</v>
      </c>
      <c r="H108">
        <v>106.03476443768999</v>
      </c>
      <c r="I108">
        <v>113.1862651975684</v>
      </c>
      <c r="J108">
        <v>6199.3914747672698</v>
      </c>
      <c r="M108">
        <v>6199.3914747672698</v>
      </c>
      <c r="N108">
        <v>106.03476443768999</v>
      </c>
      <c r="O108">
        <v>113.1862651975684</v>
      </c>
    </row>
    <row r="109" spans="1:15">
      <c r="A109">
        <v>65</v>
      </c>
      <c r="B109">
        <v>3</v>
      </c>
      <c r="C109">
        <v>2</v>
      </c>
      <c r="D109">
        <f t="shared" si="1"/>
        <v>108</v>
      </c>
      <c r="E109" s="3">
        <v>370</v>
      </c>
      <c r="F109" s="3">
        <v>1755.0000000000002</v>
      </c>
      <c r="G109" s="3">
        <v>0.14300000000000002</v>
      </c>
      <c r="H109">
        <v>97.330784574468083</v>
      </c>
      <c r="I109">
        <v>123.70487034574467</v>
      </c>
      <c r="J109">
        <v>6735.2589504659099</v>
      </c>
      <c r="M109">
        <v>6735.2589504659099</v>
      </c>
      <c r="N109">
        <v>97.330784574468083</v>
      </c>
      <c r="O109">
        <v>123.70487034574467</v>
      </c>
    </row>
    <row r="110" spans="1:15">
      <c r="A110">
        <v>65</v>
      </c>
      <c r="B110">
        <v>3</v>
      </c>
      <c r="C110">
        <v>1</v>
      </c>
      <c r="D110">
        <f t="shared" si="1"/>
        <v>109</v>
      </c>
      <c r="E110" s="3">
        <v>370</v>
      </c>
      <c r="F110" s="3">
        <v>1300</v>
      </c>
      <c r="G110" s="3">
        <v>0.13</v>
      </c>
      <c r="H110">
        <v>111.96193484042556</v>
      </c>
      <c r="I110">
        <v>151.703125</v>
      </c>
      <c r="J110">
        <v>6458.6890632662999</v>
      </c>
      <c r="M110">
        <v>6458.6890632662999</v>
      </c>
      <c r="N110">
        <v>111.96193484042556</v>
      </c>
      <c r="O110">
        <v>151.703125</v>
      </c>
    </row>
    <row r="111" spans="1:15">
      <c r="A111">
        <v>45</v>
      </c>
      <c r="B111">
        <v>4</v>
      </c>
      <c r="C111">
        <v>5</v>
      </c>
      <c r="D111">
        <f t="shared" si="1"/>
        <v>110</v>
      </c>
      <c r="E111" s="3">
        <v>370</v>
      </c>
      <c r="F111" s="3">
        <v>1300</v>
      </c>
      <c r="G111" s="3">
        <v>0.13</v>
      </c>
      <c r="H111">
        <v>118.89837747694783</v>
      </c>
      <c r="I111">
        <v>162.41576516947771</v>
      </c>
      <c r="J111">
        <v>1907.83066597831</v>
      </c>
      <c r="M111">
        <v>1907.83066597831</v>
      </c>
      <c r="N111">
        <v>118.89837747694783</v>
      </c>
      <c r="O111">
        <v>162.41576516947771</v>
      </c>
    </row>
  </sheetData>
  <autoFilter ref="A1:I111" xr:uid="{81CFFFB6-BA65-41C5-A7C0-0990B2B4882D}"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2AD1-F01C-45EB-8673-9CC14F6E7C0D}">
  <dimension ref="A1:EY47"/>
  <sheetViews>
    <sheetView topLeftCell="DU1" workbookViewId="0">
      <selection activeCell="DZ4" sqref="DZ4"/>
    </sheetView>
  </sheetViews>
  <sheetFormatPr defaultColWidth="9" defaultRowHeight="14.5"/>
  <cols>
    <col min="1" max="1" width="9.36328125" style="4" bestFit="1" customWidth="1"/>
    <col min="2" max="2" width="13.453125" style="4" customWidth="1"/>
    <col min="3" max="8" width="9" style="4"/>
    <col min="9" max="9" width="9.36328125" style="4" bestFit="1" customWidth="1"/>
    <col min="10" max="15" width="9" style="4"/>
    <col min="16" max="16" width="9.36328125" style="4" bestFit="1" customWidth="1"/>
    <col min="17" max="22" width="9" style="4"/>
    <col min="23" max="23" width="9.36328125" style="4" bestFit="1" customWidth="1"/>
    <col min="24" max="36" width="9" style="4"/>
    <col min="37" max="37" width="9.453125" style="4" bestFit="1" customWidth="1"/>
    <col min="38" max="38" width="9.36328125" style="4" bestFit="1" customWidth="1"/>
    <col min="39" max="41" width="9.36328125" style="4" customWidth="1"/>
    <col min="42" max="44" width="9" style="4"/>
    <col min="45" max="45" width="9.36328125" style="4" bestFit="1" customWidth="1"/>
    <col min="46" max="48" width="9.36328125" style="4" customWidth="1"/>
    <col min="49" max="51" width="9" style="4"/>
    <col min="52" max="52" width="9.36328125" style="4" bestFit="1" customWidth="1"/>
    <col min="53" max="55" width="9.36328125" style="4" customWidth="1"/>
    <col min="56" max="56" width="9.26953125" style="4" customWidth="1"/>
    <col min="57" max="58" width="9" style="4"/>
    <col min="59" max="59" width="9.36328125" style="4" bestFit="1" customWidth="1"/>
    <col min="60" max="62" width="9.36328125" style="4" customWidth="1"/>
    <col min="63" max="71" width="9" style="4"/>
    <col min="72" max="72" width="9.36328125" style="4" bestFit="1" customWidth="1"/>
    <col min="73" max="78" width="9" style="4"/>
    <col min="79" max="79" width="15" style="4" customWidth="1"/>
    <col min="80" max="85" width="9" style="4"/>
    <col min="86" max="86" width="15.26953125" style="4" customWidth="1"/>
    <col min="87" max="92" width="9" style="4"/>
    <col min="93" max="93" width="14.453125" style="4" customWidth="1"/>
    <col min="94" max="99" width="9" style="4"/>
    <col min="100" max="100" width="13.08984375" style="4" customWidth="1"/>
    <col min="101" max="113" width="9" style="4"/>
    <col min="114" max="114" width="12.90625" style="4" customWidth="1"/>
    <col min="115" max="120" width="9" style="4"/>
    <col min="121" max="121" width="13.90625" style="4" customWidth="1"/>
    <col min="122" max="127" width="9" style="4"/>
    <col min="128" max="128" width="14.08984375" style="4" customWidth="1"/>
    <col min="129" max="134" width="9" style="4"/>
    <col min="135" max="135" width="14.36328125" style="4" customWidth="1"/>
    <col min="136" max="140" width="9" style="4"/>
    <col min="141" max="141" width="8.7265625" style="4" customWidth="1"/>
    <col min="142" max="142" width="13" style="4" customWidth="1"/>
    <col min="143" max="148" width="9" style="4"/>
    <col min="149" max="149" width="8.7265625" style="4" customWidth="1"/>
    <col min="150" max="150" width="13" style="4" customWidth="1"/>
    <col min="151" max="152" width="9" style="4"/>
    <col min="153" max="153" width="11.453125" style="4" customWidth="1"/>
    <col min="156" max="16384" width="9" style="4"/>
  </cols>
  <sheetData>
    <row r="1" spans="1:155">
      <c r="A1" s="4" t="s">
        <v>8</v>
      </c>
      <c r="B1" s="4" t="s">
        <v>9</v>
      </c>
      <c r="C1" s="4" t="s">
        <v>10</v>
      </c>
      <c r="H1" s="4" t="s">
        <v>11</v>
      </c>
      <c r="I1" s="4" t="s">
        <v>12</v>
      </c>
      <c r="O1" s="4" t="s">
        <v>13</v>
      </c>
      <c r="P1" s="4" t="s">
        <v>14</v>
      </c>
      <c r="V1" s="4" t="s">
        <v>15</v>
      </c>
      <c r="W1" s="4" t="s">
        <v>16</v>
      </c>
      <c r="AC1" s="4" t="s">
        <v>17</v>
      </c>
      <c r="AD1" s="4" t="s">
        <v>18</v>
      </c>
      <c r="AJ1" s="4" t="s">
        <v>19</v>
      </c>
      <c r="AK1" s="4" t="s">
        <v>20</v>
      </c>
      <c r="AQ1" s="4" t="s">
        <v>21</v>
      </c>
      <c r="AR1" s="4" t="s">
        <v>22</v>
      </c>
      <c r="AX1" s="4" t="s">
        <v>23</v>
      </c>
      <c r="AY1" s="4" t="s">
        <v>24</v>
      </c>
      <c r="BE1" s="4" t="s">
        <v>25</v>
      </c>
      <c r="BF1" s="4" t="s">
        <v>26</v>
      </c>
      <c r="BL1" s="4" t="s">
        <v>27</v>
      </c>
      <c r="BM1" s="4" t="s">
        <v>28</v>
      </c>
      <c r="BS1" s="4" t="s">
        <v>29</v>
      </c>
      <c r="BT1" s="4">
        <v>3013.5</v>
      </c>
      <c r="BZ1" s="4" t="s">
        <v>30</v>
      </c>
      <c r="CA1" s="4">
        <v>3013.4169999999999</v>
      </c>
      <c r="CG1" s="4" t="s">
        <v>31</v>
      </c>
      <c r="CH1" s="4">
        <v>3012</v>
      </c>
      <c r="CN1" s="4" t="s">
        <v>32</v>
      </c>
      <c r="CO1" s="4">
        <v>3002.375</v>
      </c>
      <c r="CU1" s="4" t="s">
        <v>33</v>
      </c>
      <c r="CV1" s="4">
        <v>3014</v>
      </c>
      <c r="DB1" s="4" t="s">
        <v>34</v>
      </c>
      <c r="DC1" s="4" t="s">
        <v>35</v>
      </c>
      <c r="DD1"/>
      <c r="DE1"/>
      <c r="DF1"/>
      <c r="DG1"/>
      <c r="DI1" s="4" t="s">
        <v>36</v>
      </c>
      <c r="DJ1" s="4">
        <v>3014.8332999999998</v>
      </c>
      <c r="DP1" s="4" t="s">
        <v>37</v>
      </c>
      <c r="DQ1" s="4">
        <v>3001.5</v>
      </c>
      <c r="DW1" s="4" t="s">
        <v>38</v>
      </c>
      <c r="DX1" s="4">
        <v>3013</v>
      </c>
      <c r="ED1" s="4" t="s">
        <v>39</v>
      </c>
      <c r="EE1" s="4">
        <v>3008</v>
      </c>
      <c r="EK1" s="4" t="s">
        <v>40</v>
      </c>
      <c r="EL1" s="4">
        <v>3001.75</v>
      </c>
      <c r="ES1" s="4" t="s">
        <v>152</v>
      </c>
      <c r="ET1" s="4">
        <v>3005.25</v>
      </c>
    </row>
    <row r="2" spans="1:155">
      <c r="B2" s="4" t="s">
        <v>41</v>
      </c>
      <c r="C2" s="4" t="s">
        <v>42</v>
      </c>
      <c r="D2" s="4" t="s">
        <v>150</v>
      </c>
      <c r="E2" s="4" t="s">
        <v>151</v>
      </c>
      <c r="I2" s="4" t="s">
        <v>41</v>
      </c>
      <c r="J2" s="4" t="s">
        <v>42</v>
      </c>
      <c r="K2" s="4" t="s">
        <v>150</v>
      </c>
      <c r="L2" s="4" t="s">
        <v>151</v>
      </c>
      <c r="P2" s="4" t="s">
        <v>41</v>
      </c>
      <c r="Q2" s="4" t="s">
        <v>42</v>
      </c>
      <c r="W2" s="4" t="s">
        <v>41</v>
      </c>
      <c r="X2" s="4" t="s">
        <v>42</v>
      </c>
      <c r="Y2" s="4" t="s">
        <v>150</v>
      </c>
      <c r="Z2" s="4" t="s">
        <v>151</v>
      </c>
      <c r="AD2" s="4" t="s">
        <v>41</v>
      </c>
      <c r="AE2" s="4" t="s">
        <v>42</v>
      </c>
      <c r="AF2" s="4" t="s">
        <v>150</v>
      </c>
      <c r="AG2" s="4" t="s">
        <v>151</v>
      </c>
      <c r="AK2" s="4" t="s">
        <v>41</v>
      </c>
      <c r="AL2" s="4" t="s">
        <v>42</v>
      </c>
      <c r="AR2" s="4" t="s">
        <v>41</v>
      </c>
      <c r="AS2" s="4" t="s">
        <v>42</v>
      </c>
      <c r="AT2" s="4" t="s">
        <v>150</v>
      </c>
      <c r="AU2" s="4" t="s">
        <v>151</v>
      </c>
      <c r="AY2" s="4" t="s">
        <v>41</v>
      </c>
      <c r="AZ2" s="4" t="s">
        <v>42</v>
      </c>
      <c r="BA2" s="4" t="s">
        <v>150</v>
      </c>
      <c r="BB2" s="4" t="s">
        <v>151</v>
      </c>
      <c r="BF2" s="4" t="s">
        <v>41</v>
      </c>
      <c r="BG2" s="4" t="s">
        <v>42</v>
      </c>
      <c r="BH2" s="4" t="s">
        <v>150</v>
      </c>
      <c r="BI2" s="4" t="s">
        <v>151</v>
      </c>
      <c r="BM2" s="4" t="s">
        <v>41</v>
      </c>
      <c r="BN2" s="4" t="s">
        <v>42</v>
      </c>
      <c r="BO2" s="4" t="s">
        <v>150</v>
      </c>
      <c r="BP2" s="4" t="s">
        <v>151</v>
      </c>
      <c r="BT2" s="4" t="s">
        <v>41</v>
      </c>
      <c r="BU2" s="4" t="s">
        <v>42</v>
      </c>
      <c r="BV2" s="4" t="s">
        <v>150</v>
      </c>
      <c r="BW2" s="4" t="s">
        <v>151</v>
      </c>
      <c r="CA2" s="4" t="s">
        <v>41</v>
      </c>
      <c r="CB2" s="4" t="s">
        <v>42</v>
      </c>
      <c r="CC2" s="4" t="s">
        <v>150</v>
      </c>
      <c r="CD2" s="4" t="s">
        <v>151</v>
      </c>
      <c r="CH2" s="4" t="s">
        <v>41</v>
      </c>
      <c r="CI2" s="4" t="s">
        <v>42</v>
      </c>
      <c r="CJ2" s="4" t="s">
        <v>150</v>
      </c>
      <c r="CK2" s="4" t="s">
        <v>151</v>
      </c>
      <c r="CO2" s="4" t="s">
        <v>41</v>
      </c>
      <c r="CP2" s="4" t="s">
        <v>42</v>
      </c>
      <c r="CQ2" s="4" t="s">
        <v>150</v>
      </c>
      <c r="CR2" s="4" t="s">
        <v>151</v>
      </c>
      <c r="CV2" s="4" t="s">
        <v>41</v>
      </c>
      <c r="CW2" s="4" t="s">
        <v>42</v>
      </c>
      <c r="CX2" s="4" t="s">
        <v>150</v>
      </c>
      <c r="CY2" s="4" t="s">
        <v>151</v>
      </c>
      <c r="DB2"/>
      <c r="DC2" s="4" t="s">
        <v>43</v>
      </c>
      <c r="DD2" s="4" t="s">
        <v>44</v>
      </c>
      <c r="DE2" s="4" t="s">
        <v>150</v>
      </c>
      <c r="DF2" s="4" t="s">
        <v>151</v>
      </c>
      <c r="DJ2" s="4" t="s">
        <v>41</v>
      </c>
      <c r="DK2" s="4" t="s">
        <v>42</v>
      </c>
      <c r="DL2" s="4" t="s">
        <v>150</v>
      </c>
      <c r="DM2" s="4" t="s">
        <v>151</v>
      </c>
      <c r="DQ2" s="4" t="s">
        <v>41</v>
      </c>
      <c r="DR2" s="4" t="s">
        <v>42</v>
      </c>
      <c r="DS2" s="4" t="s">
        <v>150</v>
      </c>
      <c r="DT2" s="4" t="s">
        <v>151</v>
      </c>
      <c r="DX2" s="4" t="s">
        <v>41</v>
      </c>
      <c r="DY2" s="4" t="s">
        <v>42</v>
      </c>
      <c r="DZ2" s="4" t="s">
        <v>150</v>
      </c>
      <c r="EA2" s="4" t="s">
        <v>151</v>
      </c>
      <c r="EE2" s="4" t="s">
        <v>41</v>
      </c>
      <c r="EF2" s="4" t="s">
        <v>42</v>
      </c>
      <c r="EG2" s="4" t="s">
        <v>150</v>
      </c>
      <c r="EH2" s="4" t="s">
        <v>151</v>
      </c>
      <c r="EL2" s="4" t="s">
        <v>41</v>
      </c>
      <c r="EM2" s="4" t="s">
        <v>42</v>
      </c>
      <c r="EN2" s="4" t="s">
        <v>150</v>
      </c>
      <c r="EO2" s="4" t="s">
        <v>151</v>
      </c>
      <c r="ET2" s="4" t="s">
        <v>41</v>
      </c>
      <c r="EU2" s="4" t="s">
        <v>42</v>
      </c>
      <c r="EV2" s="4" t="s">
        <v>150</v>
      </c>
      <c r="EW2" s="4" t="s">
        <v>151</v>
      </c>
    </row>
    <row r="3" spans="1:155">
      <c r="A3" s="4" t="s">
        <v>45</v>
      </c>
      <c r="B3" s="4">
        <v>203</v>
      </c>
      <c r="C3" s="4">
        <v>242.5</v>
      </c>
      <c r="D3" s="4">
        <f t="shared" ref="D3:D38" si="0">B3/(3914.167/2)*1000</f>
        <v>103.72577358094327</v>
      </c>
      <c r="E3" s="4">
        <f t="shared" ref="E3:E38" si="1">C3/(3914.167/2)*1000</f>
        <v>123.90886745506771</v>
      </c>
      <c r="H3" s="4" t="s">
        <v>46</v>
      </c>
      <c r="I3" s="4">
        <v>123</v>
      </c>
      <c r="J3" s="4">
        <v>88.75</v>
      </c>
      <c r="K3" s="4">
        <f t="shared" ref="K3:K35" si="2">I3/(3006.667/2)*1000</f>
        <v>81.818172747430964</v>
      </c>
      <c r="L3" s="4">
        <f t="shared" ref="L3:L35" si="3">J3/(3006.667/2)*1000</f>
        <v>59.035470173451202</v>
      </c>
      <c r="O3" s="4" t="s">
        <v>47</v>
      </c>
      <c r="P3" s="4">
        <v>101</v>
      </c>
      <c r="Q3" s="4">
        <v>125</v>
      </c>
      <c r="R3" s="4">
        <f t="shared" ref="R3:R40" si="4">P3/(3017.25/2)*1000</f>
        <v>66.948380147485295</v>
      </c>
      <c r="S3" s="4">
        <f t="shared" ref="S3:S40" si="5">Q3/(3017.25/2)*1000</f>
        <v>82.85690612312537</v>
      </c>
      <c r="V3" s="4" t="s">
        <v>48</v>
      </c>
      <c r="W3" s="4">
        <v>178</v>
      </c>
      <c r="X3" s="4">
        <v>267</v>
      </c>
      <c r="Y3" s="4">
        <f t="shared" ref="Y3:Y39" si="6">W3/(3016.25/2)*1000</f>
        <v>118.02735184417737</v>
      </c>
      <c r="Z3" s="4">
        <f t="shared" ref="Z3:Z39" si="7">X3/(3016.25/2)*1000</f>
        <v>177.04102776626607</v>
      </c>
      <c r="AC3" s="4" t="s">
        <v>49</v>
      </c>
      <c r="AD3" s="4">
        <v>293.16699999999997</v>
      </c>
      <c r="AE3" s="4">
        <v>387.16739999999999</v>
      </c>
      <c r="AF3" s="4">
        <f t="shared" ref="AF3:AF39" si="8">AD3/1500*1000</f>
        <v>195.44466666666665</v>
      </c>
      <c r="AG3" s="4">
        <f t="shared" ref="AG3:AG39" si="9">AE3/1500*1000</f>
        <v>258.11160000000001</v>
      </c>
      <c r="AJ3" s="4" t="s">
        <v>50</v>
      </c>
      <c r="AK3" s="4">
        <v>178.5</v>
      </c>
      <c r="AL3" s="4">
        <v>169.5</v>
      </c>
      <c r="AM3" s="4">
        <f t="shared" ref="AM3:AM37" si="10">AK3/(3005.833/2)*1000</f>
        <v>118.76907333175197</v>
      </c>
      <c r="AN3" s="4">
        <f t="shared" ref="AN3:AN37" si="11">AL3/(3005.833/2)*1000</f>
        <v>112.78071669317623</v>
      </c>
      <c r="AQ3" s="4" t="s">
        <v>51</v>
      </c>
      <c r="AR3" s="4">
        <v>284</v>
      </c>
      <c r="AS3" s="4">
        <v>449.83300000000003</v>
      </c>
      <c r="AT3" s="4">
        <f t="shared" ref="AT3:AT36" si="12">AR3/(3010/2)*1000</f>
        <v>188.70431893687709</v>
      </c>
      <c r="AU3" s="4">
        <f t="shared" ref="AU3:AU36" si="13">AS3/(3010/2)*1000</f>
        <v>298.89235880398672</v>
      </c>
      <c r="AX3" s="4" t="s">
        <v>52</v>
      </c>
      <c r="AY3" s="4">
        <v>120</v>
      </c>
      <c r="AZ3" s="4">
        <v>109</v>
      </c>
      <c r="BA3" s="4">
        <f>AY3/(1507.5)*1000</f>
        <v>79.601990049751237</v>
      </c>
      <c r="BB3" s="4">
        <f>AZ3/(1507.5)*1000</f>
        <v>72.305140961857376</v>
      </c>
      <c r="BE3" s="4" t="s">
        <v>53</v>
      </c>
      <c r="BF3" s="4">
        <v>125</v>
      </c>
      <c r="BG3" s="4">
        <v>89</v>
      </c>
      <c r="BH3" s="4">
        <f>BF3/(3004/2)*1000</f>
        <v>83.222370173102533</v>
      </c>
      <c r="BI3" s="4">
        <f>BG3/(3004/2)*1000</f>
        <v>59.254327563248999</v>
      </c>
      <c r="BL3" s="4" t="s">
        <v>54</v>
      </c>
      <c r="BM3" s="5">
        <v>319.875</v>
      </c>
      <c r="BN3" s="5">
        <v>460</v>
      </c>
      <c r="BO3" s="5">
        <f>BM3/(3013.25/2)*1000</f>
        <v>212.31228739732848</v>
      </c>
      <c r="BP3" s="5">
        <f>BN3/(3013.25/2)*1000</f>
        <v>305.31817804695925</v>
      </c>
      <c r="BQ3" s="5"/>
      <c r="BR3" s="5"/>
      <c r="BS3" s="4" t="s">
        <v>55</v>
      </c>
      <c r="BT3" s="4">
        <v>159.917</v>
      </c>
      <c r="BU3" s="4">
        <v>139.625</v>
      </c>
      <c r="BV3" s="4">
        <f>BT3/(3013.5/2)*1000</f>
        <v>106.13373154139705</v>
      </c>
      <c r="BW3" s="4">
        <f>BU3/(3013.5/2)*1000</f>
        <v>92.666334826613578</v>
      </c>
      <c r="BZ3" s="4" t="s">
        <v>56</v>
      </c>
      <c r="CA3" s="5">
        <v>135</v>
      </c>
      <c r="CB3" s="5">
        <v>206</v>
      </c>
      <c r="CC3" s="5">
        <f>CA3/(3013.47/2)*1000</f>
        <v>89.597706298718762</v>
      </c>
      <c r="CD3" s="5">
        <f>CB3/(3013.47/2)*1000</f>
        <v>136.71946294471161</v>
      </c>
      <c r="CE3" s="5"/>
      <c r="CF3" s="5"/>
      <c r="CG3" s="4" t="s">
        <v>57</v>
      </c>
      <c r="CH3" s="5">
        <v>184.167</v>
      </c>
      <c r="CI3" s="5">
        <v>228</v>
      </c>
      <c r="CJ3" s="5">
        <f>CH3/(3012/2)*1000</f>
        <v>122.28884462151395</v>
      </c>
      <c r="CK3" s="5">
        <f>CI3/(3012/2)*1000</f>
        <v>151.39442231075697</v>
      </c>
      <c r="CL3" s="5"/>
      <c r="CN3" s="4" t="s">
        <v>58</v>
      </c>
      <c r="CO3" s="5">
        <v>125.875</v>
      </c>
      <c r="CP3" s="5">
        <v>160.667</v>
      </c>
      <c r="CQ3" s="5">
        <f>CO3/(3002.375/2)*1000</f>
        <v>83.850285190890546</v>
      </c>
      <c r="CR3" s="5">
        <f>CP3/(3002.375/2)*1000</f>
        <v>107.02660393854865</v>
      </c>
      <c r="CS3" s="5"/>
      <c r="CU3" s="4" t="s">
        <v>59</v>
      </c>
      <c r="CV3" s="5">
        <v>137.167</v>
      </c>
      <c r="CW3" s="5">
        <v>169.5</v>
      </c>
      <c r="CX3" s="5">
        <f>CV3/(3014/2)*1000</f>
        <v>91.019907100199063</v>
      </c>
      <c r="CY3" s="5">
        <f>CW3/(3014/2)*1000</f>
        <v>112.47511612475117</v>
      </c>
      <c r="CZ3" s="5"/>
      <c r="DB3" s="4" t="s">
        <v>60</v>
      </c>
      <c r="DC3" s="4">
        <v>201</v>
      </c>
      <c r="DD3" s="4">
        <v>233</v>
      </c>
      <c r="DE3" s="4">
        <f>DC3/(4511/3)*1000</f>
        <v>133.67324318332962</v>
      </c>
      <c r="DF3" s="4">
        <f>DD3/(4511/3)*1000</f>
        <v>154.95455553092441</v>
      </c>
      <c r="DI3" s="4" t="s">
        <v>61</v>
      </c>
      <c r="DJ3" s="5">
        <v>196.625</v>
      </c>
      <c r="DK3" s="5">
        <v>224.833</v>
      </c>
      <c r="DL3" s="5">
        <f>DJ3/(3014.833/2)*1000</f>
        <v>130.43840239243764</v>
      </c>
      <c r="DM3" s="5">
        <f>DK3/(3014.833/2)*1000</f>
        <v>149.15121335078925</v>
      </c>
      <c r="DN3" s="5"/>
      <c r="DP3" s="4" t="s">
        <v>62</v>
      </c>
      <c r="DQ3" s="5">
        <v>204</v>
      </c>
      <c r="DR3" s="5">
        <v>179</v>
      </c>
      <c r="DS3" s="5">
        <f>DQ3/(3001.5/2)*1000</f>
        <v>135.93203398300849</v>
      </c>
      <c r="DT3" s="5">
        <f>DR3/(3001.5/2)*1000</f>
        <v>119.27369648509078</v>
      </c>
      <c r="DU3" s="5"/>
      <c r="DW3" s="4" t="s">
        <v>63</v>
      </c>
      <c r="DX3" s="5">
        <v>138.917</v>
      </c>
      <c r="DY3" s="5">
        <v>164</v>
      </c>
      <c r="DZ3" s="5">
        <f>DX3/(3013/2)*1000</f>
        <v>92.211749087288425</v>
      </c>
      <c r="EA3" s="5">
        <f>DY3/(3013/2)*1000</f>
        <v>108.8615997344839</v>
      </c>
      <c r="EB3" s="5"/>
      <c r="ED3" s="4" t="s">
        <v>64</v>
      </c>
      <c r="EE3" s="5">
        <v>166</v>
      </c>
      <c r="EF3" s="5">
        <v>212.667</v>
      </c>
      <c r="EG3" s="5">
        <f>EE3/(3008/2)*1000</f>
        <v>110.37234042553192</v>
      </c>
      <c r="EH3" s="5">
        <f>EF3/(3008/2)*1000</f>
        <v>141.40093085106383</v>
      </c>
      <c r="EI3" s="5"/>
      <c r="EK3" s="4" t="s">
        <v>65</v>
      </c>
      <c r="EL3" s="5">
        <v>115</v>
      </c>
      <c r="EM3" s="5">
        <v>150</v>
      </c>
      <c r="EN3" s="5">
        <f>EL3/(3001.75/2)*1000</f>
        <v>76.621970517198292</v>
      </c>
      <c r="EO3" s="5">
        <f>EM3/(3001.75/2)*1000</f>
        <v>99.94170067460648</v>
      </c>
      <c r="ES3" s="4" t="s">
        <v>153</v>
      </c>
      <c r="ET3" s="5">
        <v>120.625</v>
      </c>
      <c r="EU3" s="5">
        <v>107.375</v>
      </c>
      <c r="EV3" s="5">
        <f>ET3/(3005.25/2)*1000</f>
        <v>80.276183345811489</v>
      </c>
      <c r="EW3" s="5">
        <f>EU3/(3005.25/2)*1000</f>
        <v>71.458281340986616</v>
      </c>
    </row>
    <row r="4" spans="1:155">
      <c r="B4" s="4">
        <v>150.833</v>
      </c>
      <c r="C4" s="4">
        <v>182</v>
      </c>
      <c r="D4" s="4">
        <f t="shared" si="0"/>
        <v>77.070293628248365</v>
      </c>
      <c r="E4" s="4">
        <f t="shared" si="1"/>
        <v>92.995521141535349</v>
      </c>
      <c r="I4" s="4">
        <v>125.75</v>
      </c>
      <c r="J4" s="4">
        <v>118.75</v>
      </c>
      <c r="K4" s="4">
        <f t="shared" si="2"/>
        <v>83.647440837312544</v>
      </c>
      <c r="L4" s="4">
        <f t="shared" si="3"/>
        <v>78.991122063068502</v>
      </c>
      <c r="P4" s="4">
        <v>108.333</v>
      </c>
      <c r="Q4" s="4">
        <v>127</v>
      </c>
      <c r="R4" s="4">
        <f t="shared" si="4"/>
        <v>71.809097688292312</v>
      </c>
      <c r="S4" s="4">
        <f t="shared" si="5"/>
        <v>84.182616621095377</v>
      </c>
      <c r="W4" s="4">
        <v>192</v>
      </c>
      <c r="X4" s="4">
        <v>266</v>
      </c>
      <c r="Y4" s="4">
        <f t="shared" si="6"/>
        <v>127.31040198922503</v>
      </c>
      <c r="Z4" s="4">
        <f t="shared" si="7"/>
        <v>176.37795275590551</v>
      </c>
      <c r="AD4" s="4">
        <v>271</v>
      </c>
      <c r="AE4" s="4">
        <v>350.83300000000003</v>
      </c>
      <c r="AF4" s="4">
        <f t="shared" si="8"/>
        <v>180.66666666666666</v>
      </c>
      <c r="AG4" s="4">
        <f t="shared" si="9"/>
        <v>233.88866666666669</v>
      </c>
      <c r="AK4" s="4">
        <v>142</v>
      </c>
      <c r="AL4" s="4">
        <v>210</v>
      </c>
      <c r="AM4" s="4">
        <f t="shared" si="10"/>
        <v>94.48296029752818</v>
      </c>
      <c r="AN4" s="4">
        <f t="shared" si="11"/>
        <v>139.72832156676702</v>
      </c>
      <c r="AR4" s="4">
        <v>275</v>
      </c>
      <c r="AS4" s="4">
        <v>391</v>
      </c>
      <c r="AT4" s="4">
        <f t="shared" si="12"/>
        <v>182.72425249169436</v>
      </c>
      <c r="AU4" s="4">
        <f t="shared" si="13"/>
        <v>259.80066445182723</v>
      </c>
      <c r="AY4" s="4">
        <v>54.75</v>
      </c>
      <c r="AZ4" s="4">
        <v>84</v>
      </c>
      <c r="BA4" s="4">
        <f t="shared" ref="BA4:BB40" si="14">AY4/(1507.5)*1000</f>
        <v>36.318407960199011</v>
      </c>
      <c r="BB4" s="4">
        <f t="shared" si="14"/>
        <v>55.721393034825873</v>
      </c>
      <c r="BF4" s="4">
        <v>119</v>
      </c>
      <c r="BG4" s="4">
        <v>93</v>
      </c>
      <c r="BH4" s="4">
        <f t="shared" ref="BH4:BI36" si="15">BF4/(3004/2)*1000</f>
        <v>79.227696404793605</v>
      </c>
      <c r="BI4" s="4">
        <f t="shared" si="15"/>
        <v>61.91744340878828</v>
      </c>
      <c r="BM4" s="5">
        <v>227</v>
      </c>
      <c r="BN4" s="5">
        <v>452.5</v>
      </c>
      <c r="BO4" s="5">
        <f t="shared" ref="BO4:BP36" si="16">BM4/(3013.25/2)*1000</f>
        <v>150.66788351447772</v>
      </c>
      <c r="BP4" s="5">
        <f t="shared" si="16"/>
        <v>300.34016427445448</v>
      </c>
      <c r="BQ4" s="5"/>
      <c r="BT4" s="4">
        <v>112.167</v>
      </c>
      <c r="BU4" s="4">
        <v>124.125</v>
      </c>
      <c r="BV4" s="4">
        <f t="shared" ref="BV4:BW19" si="17">BT4/(3013.5/2)*1000</f>
        <v>74.443006470881031</v>
      </c>
      <c r="BW4" s="4">
        <f t="shared" si="17"/>
        <v>82.379293180686901</v>
      </c>
      <c r="CA4" s="5">
        <v>196.667</v>
      </c>
      <c r="CB4" s="5">
        <v>189.75</v>
      </c>
      <c r="CC4" s="5">
        <f t="shared" ref="CC4:CD36" si="18">CA4/(3013.47/2)*1000</f>
        <v>130.52527484926017</v>
      </c>
      <c r="CD4" s="5">
        <f t="shared" si="18"/>
        <v>125.93455385319915</v>
      </c>
      <c r="CE4" s="5"/>
      <c r="CF4" s="5"/>
      <c r="CH4" s="5">
        <v>165.917</v>
      </c>
      <c r="CI4" s="5">
        <v>232.833</v>
      </c>
      <c r="CJ4" s="5">
        <f t="shared" ref="CJ4:CK37" si="19">CH4/(3012/2)*1000</f>
        <v>110.17065073041168</v>
      </c>
      <c r="CK4" s="5">
        <f t="shared" si="19"/>
        <v>154.6035856573705</v>
      </c>
      <c r="CL4" s="5"/>
      <c r="CO4" s="5">
        <v>118.625</v>
      </c>
      <c r="CP4" s="5">
        <v>149.333</v>
      </c>
      <c r="CQ4" s="5">
        <f t="shared" ref="CQ4:CR39" si="20">CO4/(3002.375/2)*1000</f>
        <v>79.020775219617803</v>
      </c>
      <c r="CR4" s="5">
        <f t="shared" si="20"/>
        <v>99.476581040009989</v>
      </c>
      <c r="CS4" s="5"/>
      <c r="CV4" s="5">
        <v>113.5</v>
      </c>
      <c r="CW4" s="5">
        <v>132.667</v>
      </c>
      <c r="CX4" s="5">
        <f t="shared" ref="CX4:CY36" si="21">CV4/(3014/2)*1000</f>
        <v>75.315195753151954</v>
      </c>
      <c r="CY4" s="5">
        <f t="shared" si="21"/>
        <v>88.033842070338423</v>
      </c>
      <c r="CZ4" s="5"/>
      <c r="DB4"/>
      <c r="DC4" s="4">
        <v>234.25</v>
      </c>
      <c r="DD4" s="4">
        <v>296.75</v>
      </c>
      <c r="DE4" s="4">
        <f t="shared" ref="DE4:DF45" si="22">DC4/(4511/3)*1000</f>
        <v>155.78585679450234</v>
      </c>
      <c r="DF4" s="4">
        <f t="shared" si="22"/>
        <v>197.35091997339833</v>
      </c>
      <c r="DJ4" s="5">
        <v>174.625</v>
      </c>
      <c r="DK4" s="5">
        <v>217</v>
      </c>
      <c r="DL4" s="5">
        <f t="shared" ref="DL4:DM42" si="23">DJ4/(3014.833/2)*1000</f>
        <v>115.84389583104603</v>
      </c>
      <c r="DM4" s="5">
        <f t="shared" si="23"/>
        <v>143.95490562827194</v>
      </c>
      <c r="DN4" s="5"/>
      <c r="DQ4" s="5">
        <v>106.667</v>
      </c>
      <c r="DR4" s="5">
        <v>97.832999999999998</v>
      </c>
      <c r="DS4" s="5">
        <f t="shared" ref="DS4:DT44" si="24">DQ4/(3001.5/2)*1000</f>
        <v>71.075795435615532</v>
      </c>
      <c r="DT4" s="5">
        <f t="shared" si="24"/>
        <v>65.189405297351328</v>
      </c>
      <c r="DU4" s="5"/>
      <c r="DX4" s="5">
        <v>150.875</v>
      </c>
      <c r="DY4" s="5">
        <v>158.167</v>
      </c>
      <c r="DZ4" s="5">
        <f t="shared" ref="DZ4:EA44" si="25">DX4/(3013/2)*1000</f>
        <v>100.14935280451377</v>
      </c>
      <c r="EA4" s="5">
        <f t="shared" si="25"/>
        <v>104.98971125124461</v>
      </c>
      <c r="EB4" s="5"/>
      <c r="EE4" s="5">
        <v>167.167</v>
      </c>
      <c r="EF4" s="5">
        <v>219.25</v>
      </c>
      <c r="EG4" s="5">
        <f t="shared" ref="EG4:EH43" si="26">EE4/(3008/2)*1000</f>
        <v>111.14827127659574</v>
      </c>
      <c r="EH4" s="5">
        <f t="shared" si="26"/>
        <v>145.77792553191492</v>
      </c>
      <c r="EI4" s="5"/>
      <c r="EL4" s="5">
        <v>144.75</v>
      </c>
      <c r="EM4" s="5">
        <v>107</v>
      </c>
      <c r="EN4" s="5">
        <f t="shared" ref="EN4:EO43" si="27">EL4/(3001.75/2)*1000</f>
        <v>96.443741150995251</v>
      </c>
      <c r="EO4" s="5">
        <f t="shared" si="27"/>
        <v>71.291746481219292</v>
      </c>
      <c r="ET4" s="5">
        <v>123.708</v>
      </c>
      <c r="EU4" s="5">
        <v>127</v>
      </c>
      <c r="EV4" s="5">
        <f t="shared" ref="EV4:EV44" si="28">ET4/(3005.25/2)*1000</f>
        <v>82.327926129273763</v>
      </c>
      <c r="EW4" s="5">
        <f t="shared" ref="EW4:EW44" si="29">EU4/(3005.25/2)*1000</f>
        <v>84.518758838698943</v>
      </c>
    </row>
    <row r="5" spans="1:155">
      <c r="B5" s="4">
        <v>140</v>
      </c>
      <c r="C5" s="4">
        <v>254</v>
      </c>
      <c r="D5" s="4">
        <f t="shared" si="0"/>
        <v>71.535016262719509</v>
      </c>
      <c r="E5" s="4">
        <f t="shared" si="1"/>
        <v>129.78495807664825</v>
      </c>
      <c r="I5" s="4">
        <v>122.333</v>
      </c>
      <c r="J5" s="4">
        <v>123.333</v>
      </c>
      <c r="K5" s="4">
        <f t="shared" si="2"/>
        <v>81.374492087085144</v>
      </c>
      <c r="L5" s="4">
        <f t="shared" si="3"/>
        <v>82.039680483405704</v>
      </c>
      <c r="P5" s="4">
        <v>119.75</v>
      </c>
      <c r="Q5" s="4">
        <v>142.333</v>
      </c>
      <c r="R5" s="4">
        <f t="shared" si="4"/>
        <v>79.376916065954092</v>
      </c>
      <c r="S5" s="4">
        <f t="shared" si="5"/>
        <v>94.346176153782423</v>
      </c>
      <c r="W5" s="4">
        <v>243</v>
      </c>
      <c r="X5" s="4">
        <v>319</v>
      </c>
      <c r="Y5" s="4">
        <f t="shared" si="6"/>
        <v>161.12722751761294</v>
      </c>
      <c r="Z5" s="4">
        <f t="shared" si="7"/>
        <v>211.52092830501451</v>
      </c>
      <c r="AD5" s="4">
        <v>271.125</v>
      </c>
      <c r="AE5" s="4">
        <v>341.875</v>
      </c>
      <c r="AF5" s="4">
        <f t="shared" si="8"/>
        <v>180.75</v>
      </c>
      <c r="AG5" s="4">
        <f t="shared" si="9"/>
        <v>227.91666666666666</v>
      </c>
      <c r="AK5" s="4">
        <v>95</v>
      </c>
      <c r="AL5" s="4">
        <v>104</v>
      </c>
      <c r="AM5" s="4">
        <f t="shared" si="10"/>
        <v>63.210431184966026</v>
      </c>
      <c r="AN5" s="4">
        <f t="shared" si="11"/>
        <v>69.198787823541764</v>
      </c>
      <c r="AR5" s="4">
        <v>255.875</v>
      </c>
      <c r="AS5" s="4">
        <v>396.83300000000003</v>
      </c>
      <c r="AT5" s="4">
        <f t="shared" si="12"/>
        <v>170.01661129568109</v>
      </c>
      <c r="AU5" s="4">
        <f t="shared" si="13"/>
        <v>263.6764119601329</v>
      </c>
      <c r="AY5" s="4">
        <v>98.061999999999998</v>
      </c>
      <c r="AZ5" s="4">
        <v>77.5</v>
      </c>
      <c r="BA5" s="4">
        <f t="shared" si="14"/>
        <v>65.049419568822557</v>
      </c>
      <c r="BB5" s="4">
        <f t="shared" si="14"/>
        <v>51.40961857379768</v>
      </c>
      <c r="BF5" s="4">
        <v>122.5</v>
      </c>
      <c r="BG5" s="4">
        <v>74</v>
      </c>
      <c r="BH5" s="4">
        <f t="shared" si="15"/>
        <v>81.557922769640484</v>
      </c>
      <c r="BI5" s="4">
        <f t="shared" si="15"/>
        <v>49.2676431424767</v>
      </c>
      <c r="BM5" s="5">
        <v>232.875</v>
      </c>
      <c r="BN5" s="5">
        <v>423.25</v>
      </c>
      <c r="BO5" s="5">
        <f t="shared" si="16"/>
        <v>154.56732763627312</v>
      </c>
      <c r="BP5" s="5">
        <f t="shared" si="16"/>
        <v>280.92591056168584</v>
      </c>
      <c r="BQ5" s="5"/>
      <c r="BR5" s="5"/>
      <c r="BT5" s="4">
        <v>152.208</v>
      </c>
      <c r="BU5" s="4">
        <v>135.90600000000001</v>
      </c>
      <c r="BV5" s="4">
        <f t="shared" si="17"/>
        <v>101.01742160278745</v>
      </c>
      <c r="BW5" s="4">
        <f t="shared" si="17"/>
        <v>90.19810851169737</v>
      </c>
      <c r="CA5" s="5">
        <v>136.833</v>
      </c>
      <c r="CB5" s="5">
        <v>139.833</v>
      </c>
      <c r="CC5" s="5">
        <f t="shared" si="18"/>
        <v>90.814244044241363</v>
      </c>
      <c r="CD5" s="5">
        <f t="shared" si="18"/>
        <v>92.805304184212886</v>
      </c>
      <c r="CE5" s="5"/>
      <c r="CF5" s="5"/>
      <c r="CH5" s="5">
        <v>148</v>
      </c>
      <c r="CI5" s="5">
        <v>196.625</v>
      </c>
      <c r="CJ5" s="5">
        <f t="shared" si="19"/>
        <v>98.273572377158033</v>
      </c>
      <c r="CK5" s="5">
        <f t="shared" si="19"/>
        <v>130.56108897742362</v>
      </c>
      <c r="CL5" s="5"/>
      <c r="CO5" s="5">
        <v>118.958</v>
      </c>
      <c r="CP5" s="5">
        <v>90.25</v>
      </c>
      <c r="CQ5" s="5">
        <f t="shared" si="20"/>
        <v>79.242599608643161</v>
      </c>
      <c r="CR5" s="5">
        <f t="shared" si="20"/>
        <v>60.119072401015863</v>
      </c>
      <c r="CS5" s="5"/>
      <c r="CV5" s="5">
        <v>84.832999999999998</v>
      </c>
      <c r="CW5" s="5">
        <v>69.625</v>
      </c>
      <c r="CX5" s="5">
        <f t="shared" si="21"/>
        <v>56.292634372926344</v>
      </c>
      <c r="CY5" s="5">
        <f t="shared" si="21"/>
        <v>46.20106171201062</v>
      </c>
      <c r="CZ5" s="5"/>
      <c r="DB5"/>
      <c r="DC5" s="4">
        <v>226</v>
      </c>
      <c r="DD5" s="4">
        <v>276</v>
      </c>
      <c r="DE5" s="4">
        <f t="shared" si="22"/>
        <v>150.29926845488805</v>
      </c>
      <c r="DF5" s="4">
        <f t="shared" si="22"/>
        <v>183.55131899800486</v>
      </c>
      <c r="DJ5" s="5">
        <v>141.625</v>
      </c>
      <c r="DK5" s="5">
        <v>181.5</v>
      </c>
      <c r="DL5" s="5">
        <f t="shared" si="23"/>
        <v>93.952135988958588</v>
      </c>
      <c r="DM5" s="5">
        <f t="shared" si="23"/>
        <v>120.4046791314809</v>
      </c>
      <c r="DN5" s="5"/>
      <c r="DQ5" s="5">
        <v>152.833</v>
      </c>
      <c r="DR5" s="5">
        <v>126</v>
      </c>
      <c r="DS5" s="5">
        <f t="shared" si="24"/>
        <v>101.83774779277029</v>
      </c>
      <c r="DT5" s="5">
        <f t="shared" si="24"/>
        <v>83.958020989505243</v>
      </c>
      <c r="DU5" s="5"/>
      <c r="DX5" s="5">
        <v>156.333</v>
      </c>
      <c r="DY5" s="5">
        <v>153.667</v>
      </c>
      <c r="DZ5" s="5">
        <f t="shared" si="25"/>
        <v>103.77231994689679</v>
      </c>
      <c r="EA5" s="5">
        <f t="shared" si="25"/>
        <v>102.00265516096914</v>
      </c>
      <c r="EB5" s="5"/>
      <c r="EE5" s="5">
        <v>145.667</v>
      </c>
      <c r="EF5" s="5">
        <v>232.667</v>
      </c>
      <c r="EG5" s="5">
        <f t="shared" si="26"/>
        <v>96.853058510638306</v>
      </c>
      <c r="EH5" s="5">
        <f t="shared" si="26"/>
        <v>154.69880319148939</v>
      </c>
      <c r="EI5" s="5"/>
      <c r="EL5" s="5">
        <v>113.5</v>
      </c>
      <c r="EM5" s="5">
        <v>123.167</v>
      </c>
      <c r="EN5" s="5">
        <f t="shared" si="27"/>
        <v>75.622553510452235</v>
      </c>
      <c r="EO5" s="5">
        <f t="shared" si="27"/>
        <v>82.063462979928374</v>
      </c>
      <c r="ET5" s="5">
        <v>87</v>
      </c>
      <c r="EU5" s="5">
        <v>104.625</v>
      </c>
      <c r="EV5" s="5">
        <f t="shared" si="28"/>
        <v>57.898677314699277</v>
      </c>
      <c r="EW5" s="5">
        <f t="shared" si="29"/>
        <v>69.628150736211637</v>
      </c>
    </row>
    <row r="6" spans="1:155">
      <c r="B6" s="4">
        <v>143.875</v>
      </c>
      <c r="C6" s="4">
        <v>198</v>
      </c>
      <c r="D6" s="4">
        <f t="shared" si="0"/>
        <v>73.515003319991209</v>
      </c>
      <c r="E6" s="4">
        <f t="shared" si="1"/>
        <v>101.17095157156044</v>
      </c>
      <c r="I6" s="4">
        <v>117.167</v>
      </c>
      <c r="J6" s="4">
        <v>73.25</v>
      </c>
      <c r="K6" s="4">
        <f t="shared" si="2"/>
        <v>77.938128831693049</v>
      </c>
      <c r="L6" s="4">
        <f t="shared" si="3"/>
        <v>48.725050030482258</v>
      </c>
      <c r="P6" s="4">
        <v>146.667</v>
      </c>
      <c r="Q6" s="4">
        <v>110.333</v>
      </c>
      <c r="R6" s="4">
        <f t="shared" si="4"/>
        <v>97.218990802883411</v>
      </c>
      <c r="S6" s="4">
        <f t="shared" si="5"/>
        <v>73.134808186262319</v>
      </c>
      <c r="W6" s="4">
        <v>173.667</v>
      </c>
      <c r="X6" s="4">
        <v>240</v>
      </c>
      <c r="Y6" s="4">
        <f t="shared" si="6"/>
        <v>115.15424782428512</v>
      </c>
      <c r="Z6" s="4">
        <f t="shared" si="7"/>
        <v>159.13800248653129</v>
      </c>
      <c r="AD6" s="4">
        <v>290.16699999999997</v>
      </c>
      <c r="AE6" s="4">
        <v>350.5</v>
      </c>
      <c r="AF6" s="4">
        <f t="shared" si="8"/>
        <v>193.44466666666665</v>
      </c>
      <c r="AG6" s="4">
        <f t="shared" si="9"/>
        <v>233.66666666666666</v>
      </c>
      <c r="AK6" s="4">
        <v>140.25</v>
      </c>
      <c r="AL6" s="4">
        <v>136.25</v>
      </c>
      <c r="AM6" s="4">
        <f t="shared" si="10"/>
        <v>93.318557617805112</v>
      </c>
      <c r="AN6" s="4">
        <f t="shared" si="11"/>
        <v>90.65706577843811</v>
      </c>
      <c r="AR6" s="4">
        <v>302.875</v>
      </c>
      <c r="AS6" s="4">
        <v>402.875</v>
      </c>
      <c r="AT6" s="4">
        <f t="shared" si="12"/>
        <v>201.24584717607974</v>
      </c>
      <c r="AU6" s="4">
        <f t="shared" si="13"/>
        <v>267.69102990033224</v>
      </c>
      <c r="AY6" s="4">
        <v>122.625</v>
      </c>
      <c r="AZ6" s="4">
        <v>88.875</v>
      </c>
      <c r="BA6" s="4">
        <f t="shared" si="14"/>
        <v>81.343283582089541</v>
      </c>
      <c r="BB6" s="4">
        <f t="shared" si="14"/>
        <v>58.955223880597011</v>
      </c>
      <c r="BF6" s="4">
        <v>97</v>
      </c>
      <c r="BG6" s="4">
        <v>106</v>
      </c>
      <c r="BH6" s="4">
        <f t="shared" si="15"/>
        <v>64.580559254327568</v>
      </c>
      <c r="BI6" s="4">
        <f t="shared" si="15"/>
        <v>70.572569906790946</v>
      </c>
      <c r="BM6" s="5">
        <v>208</v>
      </c>
      <c r="BN6" s="5">
        <v>372</v>
      </c>
      <c r="BO6" s="5">
        <f t="shared" si="16"/>
        <v>138.05691529079897</v>
      </c>
      <c r="BP6" s="5">
        <f t="shared" si="16"/>
        <v>246.90948311623663</v>
      </c>
      <c r="BQ6" s="5"/>
      <c r="BR6" s="5"/>
      <c r="BT6" s="4">
        <v>143.5</v>
      </c>
      <c r="BU6" s="4">
        <v>124.5</v>
      </c>
      <c r="BV6" s="4">
        <f t="shared" si="17"/>
        <v>95.238095238095227</v>
      </c>
      <c r="BW6" s="4">
        <f t="shared" si="17"/>
        <v>82.628173220507705</v>
      </c>
      <c r="CA6" s="5">
        <v>219.875</v>
      </c>
      <c r="CB6" s="5">
        <v>158</v>
      </c>
      <c r="CC6" s="5">
        <f t="shared" si="18"/>
        <v>145.9281160920799</v>
      </c>
      <c r="CD6" s="5">
        <f t="shared" si="18"/>
        <v>104.86250070516715</v>
      </c>
      <c r="CE6" s="5"/>
      <c r="CF6" s="5"/>
      <c r="CH6" s="5">
        <v>100.167</v>
      </c>
      <c r="CI6" s="5">
        <v>229.25</v>
      </c>
      <c r="CJ6" s="5">
        <f t="shared" si="19"/>
        <v>66.511952191235054</v>
      </c>
      <c r="CK6" s="5">
        <f t="shared" si="19"/>
        <v>152.22443559096945</v>
      </c>
      <c r="CL6" s="5"/>
      <c r="CO6" s="5">
        <v>144.833</v>
      </c>
      <c r="CP6" s="5">
        <v>122.125</v>
      </c>
      <c r="CQ6" s="5">
        <f t="shared" si="20"/>
        <v>96.478954161288968</v>
      </c>
      <c r="CR6" s="5">
        <f t="shared" si="20"/>
        <v>81.352262791956363</v>
      </c>
      <c r="CS6" s="5"/>
      <c r="CV6" s="5">
        <v>96.832999999999998</v>
      </c>
      <c r="CW6" s="5">
        <v>67.75</v>
      </c>
      <c r="CX6" s="5">
        <f t="shared" si="21"/>
        <v>64.255474452554736</v>
      </c>
      <c r="CY6" s="5">
        <f t="shared" si="21"/>
        <v>44.956867949568675</v>
      </c>
      <c r="CZ6" s="5"/>
      <c r="DB6"/>
      <c r="DC6" s="4">
        <v>227</v>
      </c>
      <c r="DD6" s="4">
        <v>254</v>
      </c>
      <c r="DE6" s="4">
        <f t="shared" si="22"/>
        <v>150.96430946575038</v>
      </c>
      <c r="DF6" s="4">
        <f t="shared" si="22"/>
        <v>168.92041675903346</v>
      </c>
      <c r="DJ6" s="5">
        <v>164</v>
      </c>
      <c r="DK6" s="5">
        <v>190.833</v>
      </c>
      <c r="DL6" s="5">
        <f t="shared" si="23"/>
        <v>108.79541254855575</v>
      </c>
      <c r="DM6" s="5">
        <f t="shared" si="23"/>
        <v>126.59606684682038</v>
      </c>
      <c r="DN6" s="5"/>
      <c r="DQ6" s="5">
        <v>118.875</v>
      </c>
      <c r="DR6" s="5">
        <v>154.25</v>
      </c>
      <c r="DS6" s="5">
        <f t="shared" si="24"/>
        <v>79.210394802598699</v>
      </c>
      <c r="DT6" s="5">
        <f t="shared" si="24"/>
        <v>102.78194236215225</v>
      </c>
      <c r="DU6" s="5"/>
      <c r="DX6" s="5">
        <v>162.708</v>
      </c>
      <c r="DY6" s="5">
        <v>174.167</v>
      </c>
      <c r="DZ6" s="5">
        <f t="shared" si="25"/>
        <v>108.0039827414537</v>
      </c>
      <c r="EA6" s="5">
        <f t="shared" si="25"/>
        <v>115.61035512777961</v>
      </c>
      <c r="EB6" s="5"/>
      <c r="EE6" s="5">
        <v>163.625</v>
      </c>
      <c r="EF6" s="5">
        <v>210.125</v>
      </c>
      <c r="EG6" s="5">
        <f t="shared" si="26"/>
        <v>108.79321808510637</v>
      </c>
      <c r="EH6" s="5">
        <f t="shared" si="26"/>
        <v>139.71077127659575</v>
      </c>
      <c r="EI6" s="5"/>
      <c r="EL6" s="5">
        <v>98.375</v>
      </c>
      <c r="EM6" s="5">
        <v>95</v>
      </c>
      <c r="EN6" s="5">
        <f t="shared" si="27"/>
        <v>65.54509869242942</v>
      </c>
      <c r="EO6" s="5">
        <f t="shared" si="27"/>
        <v>63.296410427250777</v>
      </c>
      <c r="ET6" s="5">
        <v>161.75</v>
      </c>
      <c r="EU6" s="5">
        <v>148.667</v>
      </c>
      <c r="EV6" s="5">
        <f t="shared" si="28"/>
        <v>107.64495466267365</v>
      </c>
      <c r="EW6" s="5">
        <f t="shared" si="29"/>
        <v>98.938191498211467</v>
      </c>
    </row>
    <row r="7" spans="1:155">
      <c r="B7" s="4">
        <v>119</v>
      </c>
      <c r="C7" s="4">
        <v>207</v>
      </c>
      <c r="D7" s="4">
        <f t="shared" si="0"/>
        <v>60.804763823311575</v>
      </c>
      <c r="E7" s="4">
        <f t="shared" si="1"/>
        <v>105.76963118844955</v>
      </c>
      <c r="I7" s="4">
        <v>153.5</v>
      </c>
      <c r="J7" s="4">
        <v>125.5</v>
      </c>
      <c r="K7" s="4">
        <f t="shared" si="2"/>
        <v>102.10641883520856</v>
      </c>
      <c r="L7" s="4">
        <f t="shared" si="3"/>
        <v>83.481143738232404</v>
      </c>
      <c r="P7" s="4">
        <v>140.667</v>
      </c>
      <c r="Q7" s="4">
        <v>141</v>
      </c>
      <c r="R7" s="4">
        <f t="shared" si="4"/>
        <v>93.241859308973403</v>
      </c>
      <c r="S7" s="4">
        <f t="shared" si="5"/>
        <v>93.462590106885415</v>
      </c>
      <c r="W7" s="4">
        <v>203</v>
      </c>
      <c r="X7" s="4">
        <v>260</v>
      </c>
      <c r="Y7" s="4">
        <f t="shared" si="6"/>
        <v>134.60422710319105</v>
      </c>
      <c r="Z7" s="4">
        <f t="shared" si="7"/>
        <v>172.39950269374225</v>
      </c>
      <c r="AD7" s="4">
        <v>267.91699999999997</v>
      </c>
      <c r="AE7" s="4">
        <v>369</v>
      </c>
      <c r="AF7" s="4">
        <f t="shared" si="8"/>
        <v>178.61133333333331</v>
      </c>
      <c r="AG7" s="4">
        <f t="shared" si="9"/>
        <v>246</v>
      </c>
      <c r="AK7" s="4">
        <v>121</v>
      </c>
      <c r="AL7" s="4">
        <v>120.25</v>
      </c>
      <c r="AM7" s="4">
        <f t="shared" si="10"/>
        <v>80.510128140851464</v>
      </c>
      <c r="AN7" s="4">
        <f t="shared" si="11"/>
        <v>80.011098420970171</v>
      </c>
      <c r="AR7" s="4">
        <v>182.125</v>
      </c>
      <c r="AS7" s="4">
        <v>382</v>
      </c>
      <c r="AT7" s="4">
        <f t="shared" si="12"/>
        <v>121.01328903654485</v>
      </c>
      <c r="AU7" s="4">
        <f t="shared" si="13"/>
        <v>253.82059800664453</v>
      </c>
      <c r="AY7" s="4">
        <v>117.875</v>
      </c>
      <c r="AZ7" s="4">
        <v>110</v>
      </c>
      <c r="BA7" s="4">
        <f t="shared" si="14"/>
        <v>78.192371475953564</v>
      </c>
      <c r="BB7" s="4">
        <f t="shared" si="14"/>
        <v>72.968490878938638</v>
      </c>
      <c r="BF7" s="5">
        <v>78</v>
      </c>
      <c r="BG7" s="5">
        <v>103.5</v>
      </c>
      <c r="BH7" s="4">
        <f t="shared" si="15"/>
        <v>51.930758988015981</v>
      </c>
      <c r="BI7" s="4">
        <f t="shared" si="15"/>
        <v>68.908122503328897</v>
      </c>
      <c r="BJ7" s="5"/>
      <c r="BM7" s="5">
        <v>236.083</v>
      </c>
      <c r="BN7" s="5">
        <v>374.16699999999997</v>
      </c>
      <c r="BO7" s="5">
        <f t="shared" si="16"/>
        <v>156.69659006056582</v>
      </c>
      <c r="BP7" s="5">
        <f t="shared" si="16"/>
        <v>248.34779722890565</v>
      </c>
      <c r="BQ7" s="5"/>
      <c r="BR7" s="5"/>
      <c r="BT7" s="4">
        <v>154.167</v>
      </c>
      <c r="BU7" s="4">
        <v>198.833</v>
      </c>
      <c r="BV7" s="4">
        <f t="shared" si="17"/>
        <v>102.31757093081136</v>
      </c>
      <c r="BW7" s="4">
        <f t="shared" si="17"/>
        <v>131.96150655384105</v>
      </c>
      <c r="CA7" s="5">
        <v>177.083</v>
      </c>
      <c r="CB7" s="5">
        <v>229</v>
      </c>
      <c r="CC7" s="5">
        <f t="shared" si="18"/>
        <v>117.52763425552602</v>
      </c>
      <c r="CD7" s="5">
        <f t="shared" si="18"/>
        <v>151.98425735115998</v>
      </c>
      <c r="CE7" s="5"/>
      <c r="CF7" s="5"/>
      <c r="CH7" s="5">
        <v>168</v>
      </c>
      <c r="CI7" s="5">
        <v>229</v>
      </c>
      <c r="CJ7" s="5">
        <f t="shared" si="19"/>
        <v>111.55378486055777</v>
      </c>
      <c r="CK7" s="5">
        <f t="shared" si="19"/>
        <v>152.05843293492697</v>
      </c>
      <c r="CL7" s="5"/>
      <c r="CO7" s="5">
        <v>105.542</v>
      </c>
      <c r="CP7" s="5">
        <v>74.25</v>
      </c>
      <c r="CQ7" s="5">
        <f t="shared" si="20"/>
        <v>70.305674674216249</v>
      </c>
      <c r="CR7" s="5">
        <f t="shared" si="20"/>
        <v>49.460843498896708</v>
      </c>
      <c r="CS7" s="5"/>
      <c r="CV7" s="5">
        <v>90.375</v>
      </c>
      <c r="CW7" s="5">
        <v>86.375</v>
      </c>
      <c r="CX7" s="5">
        <f t="shared" si="21"/>
        <v>59.970139349701391</v>
      </c>
      <c r="CY7" s="5">
        <f t="shared" si="21"/>
        <v>57.315859323158591</v>
      </c>
      <c r="CZ7" s="5"/>
      <c r="DB7"/>
      <c r="DC7" s="4">
        <v>201</v>
      </c>
      <c r="DD7" s="4">
        <v>250.833</v>
      </c>
      <c r="DE7" s="4">
        <f t="shared" si="22"/>
        <v>133.67324318332962</v>
      </c>
      <c r="DF7" s="4">
        <f t="shared" si="22"/>
        <v>166.81423187763244</v>
      </c>
      <c r="DJ7" s="5">
        <v>167.75</v>
      </c>
      <c r="DK7" s="5">
        <v>176.75</v>
      </c>
      <c r="DL7" s="5">
        <f t="shared" si="23"/>
        <v>111.28311253061115</v>
      </c>
      <c r="DM7" s="5">
        <f t="shared" si="23"/>
        <v>117.25359248754408</v>
      </c>
      <c r="DN7" s="5"/>
      <c r="DQ7" s="5">
        <v>142.917</v>
      </c>
      <c r="DR7" s="5">
        <v>178.5</v>
      </c>
      <c r="DS7" s="5">
        <f t="shared" si="24"/>
        <v>95.230384807596195</v>
      </c>
      <c r="DT7" s="5">
        <f t="shared" si="24"/>
        <v>118.94052973513243</v>
      </c>
      <c r="DU7" s="5"/>
      <c r="DX7" s="5">
        <v>151.375</v>
      </c>
      <c r="DY7" s="5">
        <v>188.75</v>
      </c>
      <c r="DZ7" s="5">
        <f t="shared" si="25"/>
        <v>100.4812479256555</v>
      </c>
      <c r="EA7" s="5">
        <f t="shared" si="25"/>
        <v>125.29040823099902</v>
      </c>
      <c r="EB7" s="5"/>
      <c r="EE7" s="5">
        <v>162</v>
      </c>
      <c r="EF7" s="5">
        <v>218.667</v>
      </c>
      <c r="EG7" s="5">
        <f t="shared" si="26"/>
        <v>107.71276595744681</v>
      </c>
      <c r="EH7" s="5">
        <f t="shared" si="26"/>
        <v>145.3902925531915</v>
      </c>
      <c r="EI7" s="5"/>
      <c r="EL7" s="5">
        <v>91</v>
      </c>
      <c r="EM7" s="5">
        <v>93</v>
      </c>
      <c r="EN7" s="5">
        <f t="shared" si="27"/>
        <v>60.631298409261262</v>
      </c>
      <c r="EO7" s="5">
        <f t="shared" si="27"/>
        <v>61.96385441825602</v>
      </c>
      <c r="ET7" s="5">
        <v>144.667</v>
      </c>
      <c r="EU7" s="5">
        <v>105.667</v>
      </c>
      <c r="EV7" s="5">
        <f t="shared" si="28"/>
        <v>96.276183345811489</v>
      </c>
      <c r="EW7" s="5">
        <f t="shared" si="29"/>
        <v>70.321603859911818</v>
      </c>
    </row>
    <row r="8" spans="1:155">
      <c r="B8" s="4">
        <v>200.25</v>
      </c>
      <c r="C8" s="4">
        <v>235</v>
      </c>
      <c r="D8" s="4">
        <f t="shared" si="0"/>
        <v>102.32062147578272</v>
      </c>
      <c r="E8" s="4">
        <f t="shared" si="1"/>
        <v>120.07663444099344</v>
      </c>
      <c r="I8" s="4">
        <v>200</v>
      </c>
      <c r="J8" s="4">
        <v>123</v>
      </c>
      <c r="K8" s="4">
        <f t="shared" si="2"/>
        <v>133.03767926411538</v>
      </c>
      <c r="L8" s="4">
        <f t="shared" si="3"/>
        <v>81.818172747430964</v>
      </c>
      <c r="M8" s="4">
        <f>AVERAGE(K3:K8)</f>
        <v>93.320388767140926</v>
      </c>
      <c r="N8" s="4">
        <f>AVERAGE(L3:L8)</f>
        <v>72.348439872678512</v>
      </c>
      <c r="P8" s="4">
        <v>113.333</v>
      </c>
      <c r="Q8" s="4">
        <v>98.875</v>
      </c>
      <c r="R8" s="4">
        <f t="shared" si="4"/>
        <v>75.123373933217323</v>
      </c>
      <c r="S8" s="4">
        <f t="shared" si="5"/>
        <v>65.539812743392162</v>
      </c>
      <c r="W8" s="4">
        <v>200</v>
      </c>
      <c r="X8" s="4">
        <v>303</v>
      </c>
      <c r="Y8" s="4">
        <f t="shared" si="6"/>
        <v>132.61500207210941</v>
      </c>
      <c r="Z8" s="4">
        <f t="shared" si="7"/>
        <v>200.91172813924575</v>
      </c>
      <c r="AD8" s="4">
        <v>253.167</v>
      </c>
      <c r="AE8" s="4">
        <v>353</v>
      </c>
      <c r="AF8" s="4">
        <f t="shared" si="8"/>
        <v>168.77800000000002</v>
      </c>
      <c r="AG8" s="4">
        <f t="shared" si="9"/>
        <v>235.33333333333334</v>
      </c>
      <c r="AK8" s="4">
        <v>136.75</v>
      </c>
      <c r="AL8" s="4">
        <v>124</v>
      </c>
      <c r="AM8" s="4">
        <f t="shared" si="10"/>
        <v>90.98975225835899</v>
      </c>
      <c r="AN8" s="4">
        <f t="shared" si="11"/>
        <v>82.506247020376705</v>
      </c>
      <c r="AR8" s="4">
        <v>595.75</v>
      </c>
      <c r="AS8" s="4">
        <v>403.875</v>
      </c>
      <c r="AT8" s="4">
        <f t="shared" si="12"/>
        <v>395.84717607973425</v>
      </c>
      <c r="AU8" s="4">
        <f t="shared" si="13"/>
        <v>268.35548172757473</v>
      </c>
      <c r="AY8" s="4">
        <v>112.333</v>
      </c>
      <c r="AZ8" s="4">
        <v>103.5</v>
      </c>
      <c r="BA8" s="4">
        <f t="shared" si="14"/>
        <v>74.516086235489226</v>
      </c>
      <c r="BB8" s="4">
        <f t="shared" si="14"/>
        <v>68.656716417910445</v>
      </c>
      <c r="BF8" s="5">
        <v>138.167</v>
      </c>
      <c r="BG8" s="5">
        <v>163</v>
      </c>
      <c r="BH8" s="4">
        <f t="shared" si="15"/>
        <v>91.988681757656451</v>
      </c>
      <c r="BI8" s="4">
        <f t="shared" si="15"/>
        <v>108.52197070572569</v>
      </c>
      <c r="BJ8" s="5"/>
      <c r="BM8" s="5">
        <v>230.125</v>
      </c>
      <c r="BN8" s="5">
        <v>384.16699999999997</v>
      </c>
      <c r="BO8" s="5">
        <f t="shared" si="16"/>
        <v>152.74205591968803</v>
      </c>
      <c r="BP8" s="5">
        <f t="shared" si="16"/>
        <v>254.98514892557867</v>
      </c>
      <c r="BQ8" s="5">
        <f>AVERAGE(BO3:BO8)</f>
        <v>160.84050996985536</v>
      </c>
      <c r="BR8" s="5">
        <f>AVERAGE(BP3:BP8)</f>
        <v>272.80444702563676</v>
      </c>
      <c r="BT8" s="4">
        <v>125.333</v>
      </c>
      <c r="BU8" s="4">
        <v>104.5</v>
      </c>
      <c r="BV8" s="4">
        <f t="shared" si="17"/>
        <v>83.181018748962998</v>
      </c>
      <c r="BW8" s="4">
        <f t="shared" si="17"/>
        <v>69.354571096731377</v>
      </c>
      <c r="CA8" s="5">
        <v>189</v>
      </c>
      <c r="CB8" s="5">
        <v>271</v>
      </c>
      <c r="CC8" s="5">
        <f t="shared" si="18"/>
        <v>125.43678881820627</v>
      </c>
      <c r="CD8" s="5">
        <f t="shared" si="18"/>
        <v>179.85909931076137</v>
      </c>
      <c r="CE8" s="5"/>
      <c r="CF8" s="5"/>
      <c r="CH8" s="5">
        <v>122</v>
      </c>
      <c r="CI8" s="5">
        <v>206</v>
      </c>
      <c r="CJ8" s="5">
        <f t="shared" si="19"/>
        <v>81.009296148738372</v>
      </c>
      <c r="CK8" s="5">
        <f t="shared" si="19"/>
        <v>136.78618857901725</v>
      </c>
      <c r="CL8" s="5">
        <f>AVERAGE(CJ3:CJ8)</f>
        <v>98.30135015493579</v>
      </c>
      <c r="CM8" s="5">
        <f>AVERAGE(CK3:CK8)</f>
        <v>146.2713590084108</v>
      </c>
      <c r="CO8" s="5">
        <v>98.042000000000002</v>
      </c>
      <c r="CP8" s="5">
        <v>71.75</v>
      </c>
      <c r="CQ8" s="5">
        <f t="shared" si="20"/>
        <v>65.309629876347884</v>
      </c>
      <c r="CR8" s="5">
        <f t="shared" si="20"/>
        <v>47.795495232940588</v>
      </c>
      <c r="CS8" s="5"/>
      <c r="CV8" s="5">
        <v>117.958</v>
      </c>
      <c r="CW8" s="5">
        <v>136.917</v>
      </c>
      <c r="CX8" s="5">
        <f t="shared" si="21"/>
        <v>78.273390842733903</v>
      </c>
      <c r="CY8" s="5">
        <f t="shared" si="21"/>
        <v>90.854014598540147</v>
      </c>
      <c r="CZ8" s="5"/>
      <c r="DB8"/>
      <c r="DC8" s="4">
        <v>206.833</v>
      </c>
      <c r="DD8" s="4">
        <v>326.83300000000003</v>
      </c>
      <c r="DE8" s="4">
        <f t="shared" si="22"/>
        <v>137.55242739968963</v>
      </c>
      <c r="DF8" s="4">
        <f t="shared" si="22"/>
        <v>217.35734870317003</v>
      </c>
      <c r="DJ8" s="5">
        <v>185.833</v>
      </c>
      <c r="DK8" s="5">
        <v>256.16699999999997</v>
      </c>
      <c r="DL8" s="5">
        <f t="shared" si="23"/>
        <v>123.27913353741319</v>
      </c>
      <c r="DM8" s="5">
        <f t="shared" si="23"/>
        <v>169.9377710141822</v>
      </c>
      <c r="DN8" s="5"/>
      <c r="DQ8" s="5">
        <v>137.75</v>
      </c>
      <c r="DR8" s="5">
        <v>142.75</v>
      </c>
      <c r="DS8" s="5">
        <f t="shared" si="24"/>
        <v>91.787439613526573</v>
      </c>
      <c r="DT8" s="5">
        <f t="shared" si="24"/>
        <v>95.119107113110118</v>
      </c>
      <c r="DU8" s="5"/>
      <c r="DX8" s="5">
        <v>108.25</v>
      </c>
      <c r="DY8" s="5">
        <v>134.5</v>
      </c>
      <c r="DZ8" s="5">
        <f t="shared" si="25"/>
        <v>71.8552937271822</v>
      </c>
      <c r="EA8" s="5">
        <f t="shared" si="25"/>
        <v>89.27978758712247</v>
      </c>
      <c r="EB8" s="5"/>
      <c r="EE8" s="5">
        <v>198.5</v>
      </c>
      <c r="EF8" s="5">
        <v>256.83300000000003</v>
      </c>
      <c r="EG8" s="5">
        <f t="shared" si="26"/>
        <v>131.98138297872342</v>
      </c>
      <c r="EH8" s="5">
        <f t="shared" si="26"/>
        <v>170.76662234042556</v>
      </c>
      <c r="EI8" s="5"/>
      <c r="EL8" s="5">
        <v>73.5</v>
      </c>
      <c r="EM8" s="5">
        <v>122.167</v>
      </c>
      <c r="EN8" s="5">
        <f t="shared" si="27"/>
        <v>48.971433330557176</v>
      </c>
      <c r="EO8" s="5">
        <f t="shared" si="27"/>
        <v>81.397184975431003</v>
      </c>
      <c r="ET8" s="5">
        <v>189.833</v>
      </c>
      <c r="EU8" s="5">
        <v>135.125</v>
      </c>
      <c r="EV8" s="5">
        <f t="shared" si="28"/>
        <v>126.33424839863572</v>
      </c>
      <c r="EW8" s="5">
        <f t="shared" si="29"/>
        <v>89.925962898261375</v>
      </c>
    </row>
    <row r="9" spans="1:155">
      <c r="B9" s="4">
        <v>193.333</v>
      </c>
      <c r="C9" s="4">
        <v>250.833</v>
      </c>
      <c r="D9" s="4">
        <f t="shared" si="0"/>
        <v>98.786280708002494</v>
      </c>
      <c r="E9" s="4">
        <f t="shared" si="1"/>
        <v>128.16673381590516</v>
      </c>
      <c r="H9" s="4" t="s">
        <v>66</v>
      </c>
      <c r="I9" s="4">
        <v>105.5</v>
      </c>
      <c r="J9" s="4">
        <v>94</v>
      </c>
      <c r="K9" s="4">
        <f t="shared" si="2"/>
        <v>70.177375811820866</v>
      </c>
      <c r="L9" s="4">
        <f t="shared" si="3"/>
        <v>62.52770925413423</v>
      </c>
      <c r="P9" s="4">
        <v>117</v>
      </c>
      <c r="Q9" s="4">
        <v>115.5</v>
      </c>
      <c r="R9" s="4">
        <f t="shared" si="4"/>
        <v>77.55406413124534</v>
      </c>
      <c r="S9" s="4">
        <f t="shared" si="5"/>
        <v>76.559781257767824</v>
      </c>
      <c r="T9" s="4">
        <f>AVERAGE(R3:R9)</f>
        <v>80.181811725435878</v>
      </c>
      <c r="U9" s="4">
        <f>AVERAGE(S3:S9)</f>
        <v>81.440384456044413</v>
      </c>
      <c r="W9" s="4">
        <v>147.81200000000001</v>
      </c>
      <c r="X9" s="4">
        <v>334</v>
      </c>
      <c r="Y9" s="4">
        <f t="shared" si="6"/>
        <v>98.010443431413179</v>
      </c>
      <c r="Z9" s="4">
        <f t="shared" si="7"/>
        <v>221.4670534604227</v>
      </c>
      <c r="AD9" s="4">
        <v>231</v>
      </c>
      <c r="AE9" s="4">
        <v>373</v>
      </c>
      <c r="AF9" s="4">
        <f t="shared" si="8"/>
        <v>154</v>
      </c>
      <c r="AG9" s="4">
        <f t="shared" si="9"/>
        <v>248.66666666666669</v>
      </c>
      <c r="AH9" s="4">
        <f>AVERAGE(AF3:AF9)</f>
        <v>178.81361904761903</v>
      </c>
      <c r="AI9" s="4">
        <f>AVERAGE(AG3:AG9)</f>
        <v>240.51194285714286</v>
      </c>
      <c r="AK9" s="4">
        <v>144.25</v>
      </c>
      <c r="AL9" s="4">
        <v>140.833</v>
      </c>
      <c r="AM9" s="4">
        <f t="shared" si="10"/>
        <v>95.9800494571721</v>
      </c>
      <c r="AN9" s="4">
        <f t="shared" si="11"/>
        <v>93.706470053392849</v>
      </c>
      <c r="AR9" s="4">
        <v>231.833</v>
      </c>
      <c r="AS9" s="4">
        <v>313</v>
      </c>
      <c r="AT9" s="4">
        <f t="shared" si="12"/>
        <v>154.04186046511629</v>
      </c>
      <c r="AU9" s="4">
        <f t="shared" si="13"/>
        <v>207.97342192691028</v>
      </c>
      <c r="AV9" s="4">
        <f>AVERAGE(AT3:AT9)</f>
        <v>201.94190792596109</v>
      </c>
      <c r="AW9" s="4">
        <f>AVERAGE(AU3:AU9)</f>
        <v>260.0299952539155</v>
      </c>
      <c r="AY9" s="4">
        <v>104.125</v>
      </c>
      <c r="AZ9" s="4">
        <v>151.375</v>
      </c>
      <c r="BA9" s="4">
        <f t="shared" si="14"/>
        <v>69.071310116086238</v>
      </c>
      <c r="BB9" s="4">
        <f t="shared" si="14"/>
        <v>100.41459369817579</v>
      </c>
      <c r="BF9" s="5">
        <v>111</v>
      </c>
      <c r="BG9" s="5">
        <v>108</v>
      </c>
      <c r="BH9" s="4">
        <f t="shared" si="15"/>
        <v>73.901464713715043</v>
      </c>
      <c r="BI9" s="4">
        <f t="shared" si="15"/>
        <v>71.904127829560579</v>
      </c>
      <c r="BJ9" s="6">
        <f>AVERAGE(BH3:BH9)</f>
        <v>75.201350580178811</v>
      </c>
      <c r="BK9" s="6">
        <f>AVERAGE(BI3:BI9)</f>
        <v>70.049457865702863</v>
      </c>
      <c r="BL9" s="4" t="s">
        <v>67</v>
      </c>
      <c r="BM9" s="4">
        <v>237.75</v>
      </c>
      <c r="BN9" s="4">
        <v>413.25</v>
      </c>
      <c r="BO9" s="5">
        <f t="shared" si="16"/>
        <v>157.80303658840123</v>
      </c>
      <c r="BP9" s="5">
        <f t="shared" si="16"/>
        <v>274.28855886501287</v>
      </c>
      <c r="BR9" s="5"/>
      <c r="BT9" s="4">
        <v>105.083</v>
      </c>
      <c r="BU9" s="4">
        <v>123.75</v>
      </c>
      <c r="BV9" s="4">
        <f t="shared" si="17"/>
        <v>69.741496598639458</v>
      </c>
      <c r="BW9" s="4">
        <f t="shared" si="17"/>
        <v>82.130413140866096</v>
      </c>
      <c r="BX9" s="4">
        <f>AVERAGE(BV3:BV9)</f>
        <v>90.296048733082088</v>
      </c>
      <c r="BY9" s="4">
        <f>AVERAGE(BW3:BW9)</f>
        <v>90.188342932992001</v>
      </c>
      <c r="CA9" s="5">
        <v>172.125</v>
      </c>
      <c r="CB9" s="5">
        <v>132</v>
      </c>
      <c r="CC9" s="5">
        <f t="shared" si="18"/>
        <v>114.23707553086642</v>
      </c>
      <c r="CD9" s="5">
        <f t="shared" si="18"/>
        <v>87.606646158747239</v>
      </c>
      <c r="CE9" s="5">
        <f>AVERAGE(CC3:CC9)</f>
        <v>116.29526284127128</v>
      </c>
      <c r="CF9" s="5">
        <f>AVERAGE(CD3:CD9)</f>
        <v>125.68168921542278</v>
      </c>
      <c r="CG9" s="4" t="s">
        <v>68</v>
      </c>
      <c r="CH9" s="5">
        <v>122</v>
      </c>
      <c r="CI9" s="5">
        <v>296</v>
      </c>
      <c r="CJ9" s="5">
        <f t="shared" si="19"/>
        <v>81.009296148738372</v>
      </c>
      <c r="CK9" s="5">
        <f t="shared" si="19"/>
        <v>196.54714475431607</v>
      </c>
      <c r="CL9" s="5"/>
      <c r="CO9" s="5">
        <v>157.917</v>
      </c>
      <c r="CP9" s="5">
        <v>156.167</v>
      </c>
      <c r="CQ9" s="5">
        <f t="shared" si="20"/>
        <v>105.19472084599691</v>
      </c>
      <c r="CR9" s="5">
        <f t="shared" si="20"/>
        <v>104.02897705982764</v>
      </c>
      <c r="CS9" s="5"/>
      <c r="CV9" s="5">
        <v>114.833</v>
      </c>
      <c r="CW9" s="5">
        <v>91</v>
      </c>
      <c r="CX9" s="5">
        <f t="shared" si="21"/>
        <v>76.19973457199734</v>
      </c>
      <c r="CY9" s="5">
        <f t="shared" si="21"/>
        <v>60.384870603848711</v>
      </c>
      <c r="CZ9" s="5">
        <f>AVERAGE(CX3:CX9)</f>
        <v>71.618068063323534</v>
      </c>
      <c r="DA9" s="5">
        <f>AVERAGE(CY3:CY9)</f>
        <v>71.460233197459459</v>
      </c>
      <c r="DB9"/>
      <c r="DC9" s="4">
        <v>232.06200000000001</v>
      </c>
      <c r="DD9" s="4">
        <v>308.5</v>
      </c>
      <c r="DE9" s="4">
        <f t="shared" si="22"/>
        <v>154.33074706273553</v>
      </c>
      <c r="DF9" s="4">
        <f t="shared" si="22"/>
        <v>205.1651518510308</v>
      </c>
      <c r="DJ9" s="5">
        <v>122.625</v>
      </c>
      <c r="DK9" s="5">
        <v>71</v>
      </c>
      <c r="DL9" s="5">
        <f t="shared" si="23"/>
        <v>81.347789413211274</v>
      </c>
      <c r="DM9" s="5">
        <f t="shared" si="23"/>
        <v>47.100452993582067</v>
      </c>
      <c r="DN9" s="5"/>
      <c r="DQ9" s="5">
        <v>145.833</v>
      </c>
      <c r="DR9" s="5">
        <v>175.75</v>
      </c>
      <c r="DS9" s="5">
        <f t="shared" si="24"/>
        <v>97.173413293353335</v>
      </c>
      <c r="DT9" s="5">
        <f t="shared" si="24"/>
        <v>117.10811261036149</v>
      </c>
      <c r="DU9" s="5"/>
      <c r="DX9" s="5">
        <v>144.167</v>
      </c>
      <c r="DY9" s="5">
        <v>156.833</v>
      </c>
      <c r="DZ9" s="5">
        <f t="shared" si="25"/>
        <v>95.696647859276467</v>
      </c>
      <c r="EA9" s="5">
        <f t="shared" si="25"/>
        <v>104.1042150680385</v>
      </c>
      <c r="EB9" s="5"/>
      <c r="EE9" s="5">
        <v>188.667</v>
      </c>
      <c r="EF9" s="5">
        <v>228.833</v>
      </c>
      <c r="EG9" s="5">
        <f t="shared" si="26"/>
        <v>125.44348404255321</v>
      </c>
      <c r="EH9" s="5">
        <f t="shared" si="26"/>
        <v>152.14960106382981</v>
      </c>
      <c r="EI9" s="5"/>
      <c r="EL9" s="5">
        <v>137.083</v>
      </c>
      <c r="EM9" s="5">
        <v>144.833</v>
      </c>
      <c r="EN9" s="5">
        <f t="shared" si="27"/>
        <v>91.335387690513869</v>
      </c>
      <c r="EO9" s="5">
        <f t="shared" si="27"/>
        <v>96.499042225368541</v>
      </c>
      <c r="EP9" s="4">
        <f>AVERAGE(EN3:EN9)</f>
        <v>73.59592618591536</v>
      </c>
      <c r="EQ9" s="4">
        <f>AVERAGE(EO3:EO9)</f>
        <v>79.493343168865778</v>
      </c>
      <c r="ET9" s="5">
        <v>104</v>
      </c>
      <c r="EU9" s="5">
        <v>122.083</v>
      </c>
      <c r="EV9" s="5">
        <f t="shared" si="28"/>
        <v>69.212211962399124</v>
      </c>
      <c r="EW9" s="5">
        <f t="shared" si="29"/>
        <v>81.246485317361277</v>
      </c>
    </row>
    <row r="10" spans="1:155">
      <c r="B10" s="4">
        <v>95</v>
      </c>
      <c r="C10" s="4">
        <v>186</v>
      </c>
      <c r="D10" s="4">
        <f t="shared" si="0"/>
        <v>48.541618178273943</v>
      </c>
      <c r="E10" s="4">
        <f t="shared" si="1"/>
        <v>95.039378749041632</v>
      </c>
      <c r="F10" s="4">
        <f>AVERAGE(D3:D9)</f>
        <v>83.965393256999874</v>
      </c>
      <c r="G10" s="4">
        <f>AVERAGE(E3:E9)</f>
        <v>114.55332824145141</v>
      </c>
      <c r="I10" s="4">
        <v>154.583</v>
      </c>
      <c r="J10" s="4">
        <v>123.33</v>
      </c>
      <c r="K10" s="4">
        <f t="shared" si="2"/>
        <v>102.82681786842373</v>
      </c>
      <c r="L10" s="4">
        <f t="shared" si="3"/>
        <v>82.037684918216755</v>
      </c>
      <c r="O10" s="4" t="s">
        <v>69</v>
      </c>
      <c r="P10" s="4">
        <v>156</v>
      </c>
      <c r="Q10" s="4">
        <v>129</v>
      </c>
      <c r="R10" s="4">
        <f t="shared" si="4"/>
        <v>103.40541884166045</v>
      </c>
      <c r="S10" s="4">
        <f t="shared" si="5"/>
        <v>85.508327119065385</v>
      </c>
      <c r="W10" s="4">
        <v>217</v>
      </c>
      <c r="X10" s="4">
        <v>231</v>
      </c>
      <c r="Y10" s="4">
        <f t="shared" si="6"/>
        <v>143.88727724823872</v>
      </c>
      <c r="Z10" s="4">
        <f t="shared" si="7"/>
        <v>153.17032739328636</v>
      </c>
      <c r="AA10" s="4">
        <f>AVERAGE(Y3:Y10)</f>
        <v>128.84202237878159</v>
      </c>
      <c r="AB10" s="4">
        <f>AVERAGE(Z3:Z10)</f>
        <v>184.00331537505178</v>
      </c>
      <c r="AC10" s="4" t="s">
        <v>70</v>
      </c>
      <c r="AD10" s="4">
        <v>307</v>
      </c>
      <c r="AE10" s="4">
        <v>404.83300000000003</v>
      </c>
      <c r="AF10" s="4">
        <f t="shared" si="8"/>
        <v>204.66666666666666</v>
      </c>
      <c r="AG10" s="4">
        <f t="shared" si="9"/>
        <v>269.88866666666667</v>
      </c>
      <c r="AK10" s="4">
        <v>103.583</v>
      </c>
      <c r="AL10" s="4">
        <v>124.5</v>
      </c>
      <c r="AM10" s="4">
        <f t="shared" si="10"/>
        <v>68.921327299287753</v>
      </c>
      <c r="AN10" s="4">
        <f t="shared" si="11"/>
        <v>82.838933500297586</v>
      </c>
      <c r="AO10" s="4">
        <f>AVERAGE(AM3:AM10)</f>
        <v>88.272784948465201</v>
      </c>
      <c r="AP10" s="4">
        <f>AVERAGE(AN3:AN10)</f>
        <v>93.928455107120058</v>
      </c>
      <c r="AQ10" s="4" t="s">
        <v>71</v>
      </c>
      <c r="AR10" s="4">
        <v>213</v>
      </c>
      <c r="AS10" s="4">
        <v>557.5</v>
      </c>
      <c r="AT10" s="4">
        <f t="shared" si="12"/>
        <v>141.5282392026578</v>
      </c>
      <c r="AU10" s="4">
        <f t="shared" si="13"/>
        <v>370.4318936877076</v>
      </c>
      <c r="AY10" s="4">
        <v>104.667</v>
      </c>
      <c r="AZ10" s="4">
        <v>92</v>
      </c>
      <c r="BA10" s="4">
        <f t="shared" si="14"/>
        <v>69.430845771144277</v>
      </c>
      <c r="BB10" s="4">
        <f t="shared" si="14"/>
        <v>61.028192371475953</v>
      </c>
      <c r="BC10" s="4">
        <f>AVERAGE(BA3:BA10)</f>
        <v>69.190464344941958</v>
      </c>
      <c r="BD10" s="4">
        <f>AVERAGE(BB3:BB10)</f>
        <v>67.682421227197338</v>
      </c>
      <c r="BE10" s="4" t="s">
        <v>72</v>
      </c>
      <c r="BF10" s="4">
        <v>83.125</v>
      </c>
      <c r="BG10" s="4">
        <v>90</v>
      </c>
      <c r="BH10" s="4">
        <f t="shared" si="15"/>
        <v>55.342876165113182</v>
      </c>
      <c r="BI10" s="4">
        <f t="shared" si="15"/>
        <v>59.920106524633823</v>
      </c>
      <c r="BM10" s="4">
        <v>205</v>
      </c>
      <c r="BN10" s="4">
        <v>407</v>
      </c>
      <c r="BO10" s="5">
        <f t="shared" si="16"/>
        <v>136.06570978179704</v>
      </c>
      <c r="BP10" s="5">
        <f t="shared" si="16"/>
        <v>270.14021405459221</v>
      </c>
      <c r="BR10" s="5"/>
      <c r="BS10" s="4" t="s">
        <v>73</v>
      </c>
      <c r="BT10" s="4">
        <v>196.583</v>
      </c>
      <c r="BU10" s="4">
        <v>113.667</v>
      </c>
      <c r="BV10" s="4">
        <f t="shared" si="17"/>
        <v>130.46822631491619</v>
      </c>
      <c r="BW10" s="4">
        <f t="shared" si="17"/>
        <v>75.438526630164262</v>
      </c>
      <c r="BZ10" s="4" t="s">
        <v>74</v>
      </c>
      <c r="CA10" s="5">
        <v>235</v>
      </c>
      <c r="CB10" s="5">
        <v>235</v>
      </c>
      <c r="CC10" s="5">
        <f t="shared" si="18"/>
        <v>155.96637763110303</v>
      </c>
      <c r="CD10" s="5">
        <f t="shared" si="18"/>
        <v>155.96637763110303</v>
      </c>
      <c r="CE10" s="5"/>
      <c r="CF10" s="5"/>
      <c r="CH10" s="5">
        <v>110.5</v>
      </c>
      <c r="CI10" s="5">
        <v>205.167</v>
      </c>
      <c r="CJ10" s="5">
        <f t="shared" si="19"/>
        <v>73.37317397078354</v>
      </c>
      <c r="CK10" s="5">
        <f t="shared" si="19"/>
        <v>136.23306772908367</v>
      </c>
      <c r="CL10" s="5"/>
      <c r="CO10" s="5">
        <v>108.5</v>
      </c>
      <c r="CP10" s="5">
        <v>132</v>
      </c>
      <c r="CQ10" s="5">
        <f t="shared" si="20"/>
        <v>72.276114742495523</v>
      </c>
      <c r="CR10" s="5">
        <f t="shared" si="20"/>
        <v>87.930388442483036</v>
      </c>
      <c r="CS10" s="5">
        <f>AVERAGE(CQ3:CQ10)</f>
        <v>81.459844289937138</v>
      </c>
      <c r="CT10" s="5">
        <f>AVERAGE(CR3:CR10)</f>
        <v>79.648778050709865</v>
      </c>
      <c r="CU10" s="4" t="s">
        <v>75</v>
      </c>
      <c r="CV10" s="5">
        <v>85</v>
      </c>
      <c r="CW10" s="5">
        <v>78.5</v>
      </c>
      <c r="CX10" s="5">
        <f t="shared" si="21"/>
        <v>56.403450564034507</v>
      </c>
      <c r="CY10" s="5">
        <f t="shared" si="21"/>
        <v>52.090245520902457</v>
      </c>
      <c r="CZ10" s="5"/>
      <c r="DB10"/>
      <c r="DC10" s="4">
        <v>191.5</v>
      </c>
      <c r="DD10" s="4">
        <v>236</v>
      </c>
      <c r="DE10" s="4">
        <f t="shared" si="22"/>
        <v>127.35535358013745</v>
      </c>
      <c r="DF10" s="4">
        <f t="shared" si="22"/>
        <v>156.94967856351141</v>
      </c>
      <c r="DG10" s="4">
        <f>AVERAGE(DE3:DE10)</f>
        <v>142.95430614054533</v>
      </c>
      <c r="DH10" s="4">
        <f>AVERAGE(DF3:DF10)</f>
        <v>181.38295278208824</v>
      </c>
      <c r="DJ10" s="5">
        <v>148.5</v>
      </c>
      <c r="DK10" s="5">
        <v>195.75</v>
      </c>
      <c r="DL10" s="5">
        <f t="shared" si="23"/>
        <v>98.512919289393466</v>
      </c>
      <c r="DM10" s="5">
        <f t="shared" si="23"/>
        <v>129.85793906329141</v>
      </c>
      <c r="DN10" s="5">
        <f>AVERAGE(DL3:DL10)</f>
        <v>107.93160019145338</v>
      </c>
      <c r="DO10" s="5">
        <f>AVERAGE(DM3:DM10)</f>
        <v>125.53207756449528</v>
      </c>
      <c r="DQ10" s="5">
        <v>112.125</v>
      </c>
      <c r="DR10" s="5">
        <v>101.125</v>
      </c>
      <c r="DS10" s="5">
        <f t="shared" si="24"/>
        <v>74.71264367816093</v>
      </c>
      <c r="DT10" s="5">
        <f t="shared" si="24"/>
        <v>67.382975179077121</v>
      </c>
      <c r="DU10" s="5">
        <f>AVERAGE(DS3:DS10)</f>
        <v>93.369981675828754</v>
      </c>
      <c r="DV10" s="5">
        <f>AVERAGE(DT3:DT10)</f>
        <v>96.219223721472588</v>
      </c>
      <c r="DX10" s="5">
        <v>154.167</v>
      </c>
      <c r="DY10" s="5">
        <v>217.875</v>
      </c>
      <c r="DZ10" s="5">
        <f t="shared" si="25"/>
        <v>102.33455028211085</v>
      </c>
      <c r="EA10" s="5">
        <f t="shared" si="25"/>
        <v>144.62329903750415</v>
      </c>
      <c r="EB10" s="5"/>
      <c r="EE10" s="5">
        <v>155.5</v>
      </c>
      <c r="EF10" s="5">
        <v>246.25</v>
      </c>
      <c r="EG10" s="5">
        <f t="shared" si="26"/>
        <v>103.39095744680851</v>
      </c>
      <c r="EH10" s="5">
        <f t="shared" si="26"/>
        <v>163.73005319148936</v>
      </c>
      <c r="EI10" s="5">
        <f>AVERAGE(EG3:EG10)</f>
        <v>111.96193484042556</v>
      </c>
      <c r="EJ10" s="5">
        <f>AVERAGE(EH3:EH10)</f>
        <v>151.703125</v>
      </c>
      <c r="EK10" s="4" t="s">
        <v>76</v>
      </c>
      <c r="EL10" s="5">
        <v>84.625</v>
      </c>
      <c r="EM10" s="5">
        <v>98</v>
      </c>
      <c r="EN10" s="5">
        <f t="shared" si="27"/>
        <v>56.383776130590483</v>
      </c>
      <c r="EO10" s="5">
        <f t="shared" si="27"/>
        <v>65.295244440742906</v>
      </c>
      <c r="ET10" s="5">
        <v>122.125</v>
      </c>
      <c r="EU10" s="5">
        <v>98</v>
      </c>
      <c r="EV10" s="5">
        <f t="shared" si="28"/>
        <v>81.274436402961484</v>
      </c>
      <c r="EW10" s="5">
        <f t="shared" si="29"/>
        <v>65.219199733799186</v>
      </c>
    </row>
    <row r="11" spans="1:155">
      <c r="A11" s="4" t="s">
        <v>77</v>
      </c>
      <c r="B11" s="4">
        <v>152</v>
      </c>
      <c r="C11" s="4">
        <v>189</v>
      </c>
      <c r="D11" s="4">
        <f t="shared" si="0"/>
        <v>77.666589085238314</v>
      </c>
      <c r="E11" s="4">
        <f t="shared" si="1"/>
        <v>96.572271954671322</v>
      </c>
      <c r="I11" s="4">
        <v>99.167000000000002</v>
      </c>
      <c r="J11" s="4">
        <v>109.333</v>
      </c>
      <c r="K11" s="4">
        <f t="shared" si="2"/>
        <v>65.964737697922658</v>
      </c>
      <c r="L11" s="4">
        <f t="shared" si="3"/>
        <v>72.727042934917634</v>
      </c>
      <c r="P11" s="4">
        <v>164</v>
      </c>
      <c r="Q11" s="4">
        <v>140</v>
      </c>
      <c r="R11" s="4">
        <f t="shared" si="4"/>
        <v>108.70826083354048</v>
      </c>
      <c r="S11" s="4">
        <f t="shared" si="5"/>
        <v>92.799734857900418</v>
      </c>
      <c r="V11" s="4" t="s">
        <v>78</v>
      </c>
      <c r="W11" s="4">
        <v>272.31200000000001</v>
      </c>
      <c r="X11" s="4">
        <v>407.25</v>
      </c>
      <c r="Y11" s="4">
        <f t="shared" si="6"/>
        <v>180.56328222130131</v>
      </c>
      <c r="Z11" s="4">
        <f t="shared" si="7"/>
        <v>270.03729796933277</v>
      </c>
      <c r="AD11" s="4">
        <v>293.125</v>
      </c>
      <c r="AE11" s="4">
        <v>394.16699999999997</v>
      </c>
      <c r="AF11" s="4">
        <f t="shared" si="8"/>
        <v>195.41666666666666</v>
      </c>
      <c r="AG11" s="4">
        <f t="shared" si="9"/>
        <v>262.77799999999996</v>
      </c>
      <c r="AJ11" s="4" t="s">
        <v>79</v>
      </c>
      <c r="AK11" s="4">
        <v>158.333</v>
      </c>
      <c r="AL11" s="4">
        <v>181.833</v>
      </c>
      <c r="AM11" s="4">
        <f t="shared" si="10"/>
        <v>105.35049685062343</v>
      </c>
      <c r="AN11" s="4">
        <f t="shared" si="11"/>
        <v>120.98676140690451</v>
      </c>
      <c r="AR11" s="4">
        <v>273</v>
      </c>
      <c r="AS11" s="4">
        <v>395.66699999999997</v>
      </c>
      <c r="AT11" s="4">
        <f t="shared" si="12"/>
        <v>181.39534883720933</v>
      </c>
      <c r="AU11" s="4">
        <f t="shared" si="13"/>
        <v>262.90166112956808</v>
      </c>
      <c r="AX11" s="4" t="s">
        <v>80</v>
      </c>
      <c r="AY11" s="5">
        <v>178.25</v>
      </c>
      <c r="AZ11" s="5">
        <v>119.75</v>
      </c>
      <c r="BA11" s="4">
        <f t="shared" si="14"/>
        <v>118.24212271973467</v>
      </c>
      <c r="BB11" s="4">
        <f t="shared" si="14"/>
        <v>79.436152570480928</v>
      </c>
      <c r="BC11" s="5"/>
      <c r="BF11" s="4">
        <v>136.833</v>
      </c>
      <c r="BG11" s="4">
        <v>102</v>
      </c>
      <c r="BH11" s="4">
        <f t="shared" si="15"/>
        <v>91.100532623169116</v>
      </c>
      <c r="BI11" s="4">
        <f t="shared" si="15"/>
        <v>67.909454061251665</v>
      </c>
      <c r="BM11" s="4">
        <v>263</v>
      </c>
      <c r="BN11" s="4">
        <v>453.08300000000003</v>
      </c>
      <c r="BO11" s="5">
        <f t="shared" si="16"/>
        <v>174.56234962250062</v>
      </c>
      <c r="BP11" s="5">
        <f t="shared" si="16"/>
        <v>300.72712187837055</v>
      </c>
      <c r="BR11" s="5"/>
      <c r="BT11" s="4">
        <v>175</v>
      </c>
      <c r="BU11" s="4">
        <v>126.25</v>
      </c>
      <c r="BV11" s="4">
        <f t="shared" si="17"/>
        <v>116.14401858304298</v>
      </c>
      <c r="BW11" s="4">
        <f t="shared" si="17"/>
        <v>83.789613406338148</v>
      </c>
      <c r="CA11" s="5">
        <v>165</v>
      </c>
      <c r="CB11" s="5">
        <v>192.333</v>
      </c>
      <c r="CC11" s="5">
        <f t="shared" si="18"/>
        <v>109.50830769843404</v>
      </c>
      <c r="CD11" s="5">
        <f t="shared" si="18"/>
        <v>127.64885663371464</v>
      </c>
      <c r="CE11" s="5"/>
      <c r="CF11" s="5"/>
      <c r="CH11" s="5">
        <v>190.833</v>
      </c>
      <c r="CI11" s="5">
        <v>241.25</v>
      </c>
      <c r="CJ11" s="5">
        <f t="shared" si="19"/>
        <v>126.71513944223106</v>
      </c>
      <c r="CK11" s="5">
        <f t="shared" si="19"/>
        <v>160.1925630810093</v>
      </c>
      <c r="CL11" s="5"/>
      <c r="CN11" s="4" t="s">
        <v>81</v>
      </c>
      <c r="CO11" s="5">
        <v>196.333</v>
      </c>
      <c r="CP11" s="5">
        <v>244</v>
      </c>
      <c r="CQ11" s="5">
        <f t="shared" si="20"/>
        <v>130.78512843998502</v>
      </c>
      <c r="CR11" s="5">
        <f t="shared" si="20"/>
        <v>162.53799075731712</v>
      </c>
      <c r="CS11" s="5"/>
      <c r="CV11" s="5">
        <v>103.25</v>
      </c>
      <c r="CW11" s="5">
        <v>130.5</v>
      </c>
      <c r="CX11" s="5">
        <f t="shared" si="21"/>
        <v>68.513603185136034</v>
      </c>
      <c r="CY11" s="5">
        <f t="shared" si="21"/>
        <v>86.595885865958863</v>
      </c>
      <c r="CZ11" s="5"/>
      <c r="DB11" s="4" t="s">
        <v>82</v>
      </c>
      <c r="DC11" s="4">
        <v>242</v>
      </c>
      <c r="DD11" s="4">
        <v>299</v>
      </c>
      <c r="DE11" s="4">
        <f t="shared" si="22"/>
        <v>160.93992462868542</v>
      </c>
      <c r="DF11" s="4">
        <f t="shared" si="22"/>
        <v>198.84726224783861</v>
      </c>
      <c r="DI11" s="4" t="s">
        <v>83</v>
      </c>
      <c r="DJ11" s="5">
        <v>168</v>
      </c>
      <c r="DK11" s="5">
        <v>283</v>
      </c>
      <c r="DL11" s="5">
        <f t="shared" si="23"/>
        <v>111.4489591960815</v>
      </c>
      <c r="DM11" s="5">
        <f t="shared" si="23"/>
        <v>187.73842531244682</v>
      </c>
      <c r="DN11" s="5"/>
      <c r="DP11" s="4" t="s">
        <v>84</v>
      </c>
      <c r="DQ11" s="5">
        <v>104.125</v>
      </c>
      <c r="DR11" s="5">
        <v>87.167000000000002</v>
      </c>
      <c r="DS11" s="5">
        <f t="shared" si="24"/>
        <v>69.38197567882726</v>
      </c>
      <c r="DT11" s="5">
        <f t="shared" si="24"/>
        <v>58.082292187239716</v>
      </c>
      <c r="DU11" s="5"/>
      <c r="DX11" s="5">
        <v>103.833</v>
      </c>
      <c r="DY11" s="5">
        <v>179.5</v>
      </c>
      <c r="DZ11" s="5">
        <f t="shared" si="25"/>
        <v>68.92333222701626</v>
      </c>
      <c r="EA11" s="5">
        <f t="shared" si="25"/>
        <v>119.1503484898772</v>
      </c>
      <c r="EB11" s="5">
        <f>AVERAGE(DZ3:DZ11)</f>
        <v>93.714275177932677</v>
      </c>
      <c r="EC11" s="5">
        <f>AVERAGE(EA3:EA11)</f>
        <v>112.65693107644648</v>
      </c>
      <c r="ED11" s="4" t="s">
        <v>85</v>
      </c>
      <c r="EE11" s="5">
        <v>142.167</v>
      </c>
      <c r="EF11" s="5">
        <v>166.167</v>
      </c>
      <c r="EG11" s="5">
        <f t="shared" si="26"/>
        <v>94.525930851063819</v>
      </c>
      <c r="EH11" s="5">
        <f t="shared" si="26"/>
        <v>110.48337765957447</v>
      </c>
      <c r="EI11" s="5"/>
      <c r="EL11" s="5">
        <v>136.125</v>
      </c>
      <c r="EM11" s="5">
        <v>100.667</v>
      </c>
      <c r="EN11" s="5">
        <f t="shared" si="27"/>
        <v>90.697093362205379</v>
      </c>
      <c r="EO11" s="5">
        <f t="shared" si="27"/>
        <v>67.072207878737416</v>
      </c>
      <c r="ET11" s="5">
        <v>125</v>
      </c>
      <c r="EU11" s="5">
        <v>155.833</v>
      </c>
      <c r="EV11" s="5">
        <f t="shared" si="28"/>
        <v>83.187754762498955</v>
      </c>
      <c r="EW11" s="5">
        <f t="shared" si="29"/>
        <v>103.707179103236</v>
      </c>
      <c r="EX11">
        <f>AVERAGE(EV3:EV11)</f>
        <v>87.159175147196095</v>
      </c>
      <c r="EY11">
        <f>AVERAGE(EW3:EW11)</f>
        <v>81.662645925186482</v>
      </c>
    </row>
    <row r="12" spans="1:155">
      <c r="B12" s="4">
        <v>177.917</v>
      </c>
      <c r="C12" s="4">
        <v>176</v>
      </c>
      <c r="D12" s="4">
        <f t="shared" si="0"/>
        <v>90.909253488673329</v>
      </c>
      <c r="E12" s="4">
        <f t="shared" si="1"/>
        <v>89.929734730275953</v>
      </c>
      <c r="I12" s="4">
        <v>136</v>
      </c>
      <c r="J12" s="4">
        <v>110</v>
      </c>
      <c r="K12" s="4">
        <f t="shared" si="2"/>
        <v>90.46562189959846</v>
      </c>
      <c r="L12" s="4">
        <f t="shared" si="3"/>
        <v>73.170723595263453</v>
      </c>
      <c r="P12" s="4">
        <v>151.667</v>
      </c>
      <c r="Q12" s="4">
        <v>119.125</v>
      </c>
      <c r="R12" s="4">
        <f t="shared" si="4"/>
        <v>100.53326704780844</v>
      </c>
      <c r="S12" s="4">
        <f t="shared" si="5"/>
        <v>78.962631535338474</v>
      </c>
      <c r="W12" s="4">
        <v>214.875</v>
      </c>
      <c r="X12" s="4">
        <v>287</v>
      </c>
      <c r="Y12" s="4">
        <f t="shared" si="6"/>
        <v>142.47824285122255</v>
      </c>
      <c r="Z12" s="4">
        <f t="shared" si="7"/>
        <v>190.302527973477</v>
      </c>
      <c r="AD12" s="4">
        <v>280</v>
      </c>
      <c r="AE12" s="4">
        <v>359</v>
      </c>
      <c r="AF12" s="4">
        <f t="shared" si="8"/>
        <v>186.66666666666669</v>
      </c>
      <c r="AG12" s="4">
        <f t="shared" si="9"/>
        <v>239.33333333333334</v>
      </c>
      <c r="AK12" s="4">
        <v>174.833</v>
      </c>
      <c r="AL12" s="4">
        <v>217.75</v>
      </c>
      <c r="AM12" s="4">
        <f t="shared" si="10"/>
        <v>116.32915068801226</v>
      </c>
      <c r="AN12" s="4">
        <f t="shared" si="11"/>
        <v>144.88496200554056</v>
      </c>
      <c r="AR12" s="4">
        <v>333.75</v>
      </c>
      <c r="AS12" s="4">
        <v>437</v>
      </c>
      <c r="AT12" s="4">
        <f t="shared" si="12"/>
        <v>221.76079734219269</v>
      </c>
      <c r="AU12" s="4">
        <f t="shared" si="13"/>
        <v>290.36544850498342</v>
      </c>
      <c r="AY12" s="5">
        <v>152</v>
      </c>
      <c r="AZ12" s="5">
        <v>117.833</v>
      </c>
      <c r="BA12" s="4">
        <f t="shared" si="14"/>
        <v>100.82918739635157</v>
      </c>
      <c r="BB12" s="4">
        <f t="shared" si="14"/>
        <v>78.164510779436142</v>
      </c>
      <c r="BC12" s="5"/>
      <c r="BF12" s="4">
        <v>165</v>
      </c>
      <c r="BG12" s="4">
        <v>125</v>
      </c>
      <c r="BH12" s="4">
        <f t="shared" si="15"/>
        <v>109.85352862849534</v>
      </c>
      <c r="BI12" s="4">
        <f t="shared" si="15"/>
        <v>83.222370173102533</v>
      </c>
      <c r="BM12" s="4">
        <v>234</v>
      </c>
      <c r="BN12" s="4">
        <v>452</v>
      </c>
      <c r="BO12" s="5">
        <f t="shared" si="16"/>
        <v>155.31402970214884</v>
      </c>
      <c r="BP12" s="5">
        <f t="shared" si="16"/>
        <v>300.00829668962086</v>
      </c>
      <c r="BR12" s="5"/>
      <c r="BT12" s="4">
        <v>197.833</v>
      </c>
      <c r="BU12" s="4">
        <v>175</v>
      </c>
      <c r="BV12" s="4">
        <f t="shared" si="17"/>
        <v>131.29782644765223</v>
      </c>
      <c r="BW12" s="4">
        <f t="shared" si="17"/>
        <v>116.14401858304298</v>
      </c>
      <c r="CA12" s="5">
        <v>240.625</v>
      </c>
      <c r="CB12" s="5">
        <v>210</v>
      </c>
      <c r="CC12" s="5">
        <f t="shared" si="18"/>
        <v>159.69961539354964</v>
      </c>
      <c r="CD12" s="5">
        <f t="shared" si="18"/>
        <v>139.37420979800697</v>
      </c>
      <c r="CE12" s="5"/>
      <c r="CF12" s="5"/>
      <c r="CH12" s="5">
        <v>149</v>
      </c>
      <c r="CI12" s="5">
        <v>247.833</v>
      </c>
      <c r="CJ12" s="5">
        <f t="shared" si="19"/>
        <v>98.937583001328022</v>
      </c>
      <c r="CK12" s="5">
        <f t="shared" si="19"/>
        <v>164.56374501992033</v>
      </c>
      <c r="CL12" s="5"/>
      <c r="CO12" s="5">
        <v>152</v>
      </c>
      <c r="CP12" s="5">
        <v>136</v>
      </c>
      <c r="CQ12" s="5">
        <f t="shared" si="20"/>
        <v>101.25317457013199</v>
      </c>
      <c r="CR12" s="5">
        <f t="shared" si="20"/>
        <v>90.594945668012826</v>
      </c>
      <c r="CS12" s="5"/>
      <c r="CV12" s="5">
        <v>99.582999999999998</v>
      </c>
      <c r="CW12" s="5">
        <v>118.833</v>
      </c>
      <c r="CX12" s="5">
        <f t="shared" si="21"/>
        <v>66.080291970802918</v>
      </c>
      <c r="CY12" s="5">
        <f t="shared" si="21"/>
        <v>78.854014598540147</v>
      </c>
      <c r="CZ12" s="5"/>
      <c r="DB12"/>
      <c r="DC12" s="4">
        <v>189.75</v>
      </c>
      <c r="DD12" s="4">
        <v>239</v>
      </c>
      <c r="DE12" s="4">
        <f t="shared" si="22"/>
        <v>126.19153181112836</v>
      </c>
      <c r="DF12" s="4">
        <f t="shared" si="22"/>
        <v>158.94480159609842</v>
      </c>
      <c r="DJ12" s="5">
        <v>180.125</v>
      </c>
      <c r="DK12" s="5">
        <v>252</v>
      </c>
      <c r="DL12" s="5">
        <f t="shared" si="23"/>
        <v>119.49252247139393</v>
      </c>
      <c r="DM12" s="5">
        <f t="shared" si="23"/>
        <v>167.17343879412223</v>
      </c>
      <c r="DN12" s="5"/>
      <c r="DQ12" s="5">
        <v>158.25</v>
      </c>
      <c r="DR12" s="5">
        <v>146</v>
      </c>
      <c r="DS12" s="5">
        <f t="shared" si="24"/>
        <v>105.44727636181909</v>
      </c>
      <c r="DT12" s="5">
        <f t="shared" si="24"/>
        <v>97.284690987839411</v>
      </c>
      <c r="DU12" s="5"/>
      <c r="DW12" s="4" t="s">
        <v>86</v>
      </c>
      <c r="DX12" s="5">
        <v>142.75</v>
      </c>
      <c r="DY12" s="5">
        <v>194.125</v>
      </c>
      <c r="DZ12" s="5">
        <f t="shared" si="25"/>
        <v>94.756057085960833</v>
      </c>
      <c r="EA12" s="5">
        <f t="shared" si="25"/>
        <v>128.85828078327251</v>
      </c>
      <c r="EB12" s="5"/>
      <c r="EE12" s="5">
        <v>194.25</v>
      </c>
      <c r="EF12" s="5">
        <v>204.25</v>
      </c>
      <c r="EG12" s="5">
        <f t="shared" si="26"/>
        <v>129.15558510638297</v>
      </c>
      <c r="EH12" s="5">
        <f t="shared" si="26"/>
        <v>135.80452127659575</v>
      </c>
      <c r="EI12" s="5"/>
      <c r="EL12" s="5">
        <v>107.833</v>
      </c>
      <c r="EM12" s="5">
        <v>98</v>
      </c>
      <c r="EN12" s="5">
        <f t="shared" si="27"/>
        <v>71.84675605896561</v>
      </c>
      <c r="EO12" s="5">
        <f t="shared" si="27"/>
        <v>65.295244440742906</v>
      </c>
      <c r="ES12" s="4" t="s">
        <v>154</v>
      </c>
      <c r="ET12" s="5">
        <v>209.833</v>
      </c>
      <c r="EU12" s="5">
        <v>155.25</v>
      </c>
      <c r="EV12" s="5">
        <f t="shared" si="28"/>
        <v>139.64428916063557</v>
      </c>
      <c r="EW12" s="5">
        <f t="shared" si="29"/>
        <v>103.31919141502371</v>
      </c>
    </row>
    <row r="13" spans="1:155">
      <c r="B13" s="4">
        <v>112</v>
      </c>
      <c r="C13" s="4">
        <v>220</v>
      </c>
      <c r="D13" s="4">
        <f t="shared" si="0"/>
        <v>57.228013010175601</v>
      </c>
      <c r="E13" s="4">
        <f t="shared" si="1"/>
        <v>112.41216841284493</v>
      </c>
      <c r="I13" s="4">
        <v>125.333</v>
      </c>
      <c r="J13" s="4">
        <v>128.167</v>
      </c>
      <c r="K13" s="4">
        <f t="shared" si="2"/>
        <v>83.370057276046865</v>
      </c>
      <c r="L13" s="4">
        <f t="shared" si="3"/>
        <v>85.255201191219385</v>
      </c>
      <c r="P13" s="4">
        <v>119.625</v>
      </c>
      <c r="Q13" s="4">
        <v>158</v>
      </c>
      <c r="R13" s="4">
        <f t="shared" si="4"/>
        <v>79.294059159830965</v>
      </c>
      <c r="S13" s="4">
        <f t="shared" si="5"/>
        <v>104.73112933963046</v>
      </c>
      <c r="W13" s="4">
        <v>213</v>
      </c>
      <c r="X13" s="4">
        <v>336</v>
      </c>
      <c r="Y13" s="4">
        <f t="shared" si="6"/>
        <v>141.23497720679651</v>
      </c>
      <c r="Z13" s="4">
        <f t="shared" si="7"/>
        <v>222.79320348114382</v>
      </c>
      <c r="AD13" s="4">
        <v>315</v>
      </c>
      <c r="AE13" s="4">
        <v>394.83300000000003</v>
      </c>
      <c r="AF13" s="4">
        <f t="shared" si="8"/>
        <v>210</v>
      </c>
      <c r="AG13" s="4">
        <f t="shared" si="9"/>
        <v>263.22200000000004</v>
      </c>
      <c r="AK13" s="4">
        <v>190</v>
      </c>
      <c r="AL13" s="4">
        <v>208</v>
      </c>
      <c r="AM13" s="4">
        <f t="shared" si="10"/>
        <v>126.42086236993205</v>
      </c>
      <c r="AN13" s="4">
        <f t="shared" si="11"/>
        <v>138.39757564708353</v>
      </c>
      <c r="AR13" s="4">
        <v>340.125</v>
      </c>
      <c r="AS13" s="4">
        <v>458</v>
      </c>
      <c r="AT13" s="4">
        <f t="shared" si="12"/>
        <v>225.99667774086379</v>
      </c>
      <c r="AU13" s="4">
        <f t="shared" si="13"/>
        <v>304.3189368770764</v>
      </c>
      <c r="AY13" s="5">
        <v>140.75</v>
      </c>
      <c r="AZ13" s="5">
        <v>92</v>
      </c>
      <c r="BA13" s="4">
        <f t="shared" si="14"/>
        <v>93.366500829187387</v>
      </c>
      <c r="BB13" s="4">
        <f t="shared" si="14"/>
        <v>61.028192371475953</v>
      </c>
      <c r="BC13" s="5"/>
      <c r="BF13" s="5">
        <v>116.917</v>
      </c>
      <c r="BG13" s="4">
        <v>88.832999999999998</v>
      </c>
      <c r="BH13" s="4">
        <f t="shared" si="15"/>
        <v>77.840878828229023</v>
      </c>
      <c r="BI13" s="4">
        <f t="shared" si="15"/>
        <v>59.143142476697733</v>
      </c>
      <c r="BM13" s="4">
        <v>242</v>
      </c>
      <c r="BN13" s="4">
        <v>442</v>
      </c>
      <c r="BO13" s="5">
        <f t="shared" si="16"/>
        <v>160.62391105948726</v>
      </c>
      <c r="BP13" s="5">
        <f t="shared" si="16"/>
        <v>293.37094499294778</v>
      </c>
      <c r="BR13" s="5"/>
      <c r="BT13" s="4">
        <v>156.5</v>
      </c>
      <c r="BU13" s="4">
        <v>178</v>
      </c>
      <c r="BV13" s="4">
        <f t="shared" si="17"/>
        <v>103.86593661854985</v>
      </c>
      <c r="BW13" s="4">
        <f t="shared" si="17"/>
        <v>118.13505890160943</v>
      </c>
      <c r="CA13" s="5">
        <v>172.5</v>
      </c>
      <c r="CB13" s="5">
        <v>212.833</v>
      </c>
      <c r="CC13" s="5">
        <f t="shared" si="18"/>
        <v>114.48595804836286</v>
      </c>
      <c r="CD13" s="5">
        <f t="shared" si="18"/>
        <v>141.25443425685341</v>
      </c>
      <c r="CE13" s="5"/>
      <c r="CF13" s="5"/>
      <c r="CH13" s="5">
        <v>152.292</v>
      </c>
      <c r="CI13" s="5">
        <v>196.833</v>
      </c>
      <c r="CJ13" s="5">
        <f t="shared" si="19"/>
        <v>101.12350597609563</v>
      </c>
      <c r="CK13" s="5">
        <f t="shared" si="19"/>
        <v>130.69920318725102</v>
      </c>
      <c r="CL13" s="5"/>
      <c r="CO13" s="5">
        <v>134.75</v>
      </c>
      <c r="CP13" s="5">
        <v>165.167</v>
      </c>
      <c r="CQ13" s="5">
        <f t="shared" si="20"/>
        <v>89.76227153503477</v>
      </c>
      <c r="CR13" s="5">
        <f t="shared" si="20"/>
        <v>110.02423081726967</v>
      </c>
      <c r="CS13" s="5"/>
      <c r="CV13" s="5">
        <v>123.417</v>
      </c>
      <c r="CW13" s="5">
        <v>105.333</v>
      </c>
      <c r="CX13" s="5">
        <f t="shared" si="21"/>
        <v>81.895819508958184</v>
      </c>
      <c r="CY13" s="5">
        <f t="shared" si="21"/>
        <v>69.895819508958198</v>
      </c>
      <c r="CZ13" s="5"/>
      <c r="DB13"/>
      <c r="DC13" s="4">
        <v>225.75</v>
      </c>
      <c r="DD13" s="4">
        <v>336</v>
      </c>
      <c r="DE13" s="4">
        <f t="shared" si="22"/>
        <v>150.13300820217245</v>
      </c>
      <c r="DF13" s="4">
        <f t="shared" si="22"/>
        <v>223.45377964974506</v>
      </c>
      <c r="DJ13" s="5">
        <v>182.917</v>
      </c>
      <c r="DK13" s="5">
        <v>231.167</v>
      </c>
      <c r="DL13" s="5">
        <f t="shared" si="23"/>
        <v>121.3446980313669</v>
      </c>
      <c r="DM13" s="5">
        <f t="shared" si="23"/>
        <v>153.35310446714627</v>
      </c>
      <c r="DN13" s="5"/>
      <c r="DQ13" s="5">
        <v>169.125</v>
      </c>
      <c r="DR13" s="5">
        <v>123.25</v>
      </c>
      <c r="DS13" s="5">
        <f t="shared" si="24"/>
        <v>112.69365317341328</v>
      </c>
      <c r="DT13" s="5">
        <f t="shared" si="24"/>
        <v>82.125603864734302</v>
      </c>
      <c r="DU13" s="5"/>
      <c r="DX13" s="5">
        <v>139</v>
      </c>
      <c r="DY13" s="5">
        <v>155.625</v>
      </c>
      <c r="DZ13" s="5">
        <f t="shared" si="25"/>
        <v>92.266843677397944</v>
      </c>
      <c r="EA13" s="5">
        <f t="shared" si="25"/>
        <v>103.30235645536011</v>
      </c>
      <c r="EB13" s="5"/>
      <c r="EE13" s="5">
        <v>155.75</v>
      </c>
      <c r="EF13" s="5">
        <v>201</v>
      </c>
      <c r="EG13" s="5">
        <f t="shared" si="26"/>
        <v>103.55718085106383</v>
      </c>
      <c r="EH13" s="5">
        <f t="shared" si="26"/>
        <v>133.64361702127658</v>
      </c>
      <c r="EI13" s="5"/>
      <c r="EL13" s="5">
        <v>150.25</v>
      </c>
      <c r="EM13" s="5">
        <v>108</v>
      </c>
      <c r="EN13" s="5">
        <f t="shared" si="27"/>
        <v>100.10827017573082</v>
      </c>
      <c r="EO13" s="5">
        <f t="shared" si="27"/>
        <v>71.958024485716678</v>
      </c>
      <c r="ET13" s="5">
        <v>149.5</v>
      </c>
      <c r="EU13" s="5">
        <v>130</v>
      </c>
      <c r="EV13" s="5">
        <f t="shared" si="28"/>
        <v>99.492554695948755</v>
      </c>
      <c r="EW13" s="5">
        <f t="shared" si="29"/>
        <v>86.515264952998919</v>
      </c>
    </row>
    <row r="14" spans="1:155">
      <c r="B14" s="4">
        <v>146</v>
      </c>
      <c r="C14" s="4">
        <v>199.5</v>
      </c>
      <c r="D14" s="4">
        <f t="shared" si="0"/>
        <v>74.600802673978905</v>
      </c>
      <c r="E14" s="4">
        <f t="shared" si="1"/>
        <v>101.93739817437529</v>
      </c>
      <c r="I14" s="4">
        <v>144</v>
      </c>
      <c r="J14" s="4">
        <v>160</v>
      </c>
      <c r="K14" s="4">
        <f t="shared" si="2"/>
        <v>95.787129070163076</v>
      </c>
      <c r="L14" s="4">
        <f t="shared" si="3"/>
        <v>106.43014341129231</v>
      </c>
      <c r="P14" s="4">
        <v>107</v>
      </c>
      <c r="Q14" s="4">
        <v>130</v>
      </c>
      <c r="R14" s="4">
        <f t="shared" si="4"/>
        <v>70.925511641395303</v>
      </c>
      <c r="S14" s="4">
        <f t="shared" si="5"/>
        <v>86.171182368050381</v>
      </c>
      <c r="W14" s="4">
        <v>243</v>
      </c>
      <c r="X14" s="4">
        <v>319.875</v>
      </c>
      <c r="Y14" s="4">
        <f t="shared" si="6"/>
        <v>161.12722751761294</v>
      </c>
      <c r="Z14" s="4">
        <f t="shared" si="7"/>
        <v>212.10111893907998</v>
      </c>
      <c r="AD14" s="4">
        <v>321</v>
      </c>
      <c r="AE14" s="4">
        <v>409.16699999999997</v>
      </c>
      <c r="AF14" s="4">
        <f t="shared" si="8"/>
        <v>214</v>
      </c>
      <c r="AG14" s="4">
        <f t="shared" si="9"/>
        <v>272.77799999999996</v>
      </c>
      <c r="AK14" s="4">
        <v>126</v>
      </c>
      <c r="AL14" s="4">
        <v>141</v>
      </c>
      <c r="AM14" s="4">
        <f t="shared" si="10"/>
        <v>83.836992940060213</v>
      </c>
      <c r="AN14" s="4">
        <f t="shared" si="11"/>
        <v>93.817587337686433</v>
      </c>
      <c r="AR14" s="4">
        <v>340</v>
      </c>
      <c r="AS14" s="4">
        <v>411.875</v>
      </c>
      <c r="AT14" s="4">
        <f t="shared" si="12"/>
        <v>225.91362126245849</v>
      </c>
      <c r="AU14" s="4">
        <f t="shared" si="13"/>
        <v>273.67109634551497</v>
      </c>
      <c r="AY14" s="5">
        <v>125.708</v>
      </c>
      <c r="AZ14" s="5">
        <v>114.375</v>
      </c>
      <c r="BA14" s="4">
        <f t="shared" si="14"/>
        <v>83.388391376451068</v>
      </c>
      <c r="BB14" s="4">
        <f t="shared" si="14"/>
        <v>75.870646766169159</v>
      </c>
      <c r="BC14" s="5"/>
      <c r="BF14" s="5">
        <v>125</v>
      </c>
      <c r="BG14" s="5">
        <v>86</v>
      </c>
      <c r="BH14" s="4">
        <f t="shared" si="15"/>
        <v>83.222370173102533</v>
      </c>
      <c r="BI14" s="4">
        <f t="shared" si="15"/>
        <v>57.256990679094535</v>
      </c>
      <c r="BJ14" s="5"/>
      <c r="BM14" s="4">
        <v>260.81200000000001</v>
      </c>
      <c r="BN14" s="4">
        <v>439</v>
      </c>
      <c r="BO14" s="5">
        <f t="shared" si="16"/>
        <v>173.11009707126857</v>
      </c>
      <c r="BP14" s="5">
        <f t="shared" si="16"/>
        <v>291.37973948394591</v>
      </c>
      <c r="BR14" s="5"/>
      <c r="BT14" s="4">
        <v>147.417</v>
      </c>
      <c r="BU14" s="4">
        <v>134.75</v>
      </c>
      <c r="BV14" s="4">
        <f t="shared" si="17"/>
        <v>97.837730214036839</v>
      </c>
      <c r="BW14" s="4">
        <f t="shared" si="17"/>
        <v>89.430894308943095</v>
      </c>
      <c r="CA14" s="5">
        <v>181.083</v>
      </c>
      <c r="CB14" s="5">
        <v>139.667</v>
      </c>
      <c r="CC14" s="5">
        <f t="shared" si="18"/>
        <v>120.1823811088214</v>
      </c>
      <c r="CD14" s="5">
        <f t="shared" si="18"/>
        <v>92.695132189801129</v>
      </c>
      <c r="CE14" s="5"/>
      <c r="CF14" s="5"/>
      <c r="CH14" s="5">
        <v>160</v>
      </c>
      <c r="CI14" s="5">
        <v>229.5</v>
      </c>
      <c r="CJ14" s="5">
        <f t="shared" si="19"/>
        <v>106.24169986719788</v>
      </c>
      <c r="CK14" s="5">
        <f t="shared" si="19"/>
        <v>152.39043824701196</v>
      </c>
      <c r="CL14" s="5"/>
      <c r="CO14" s="5">
        <v>144.375</v>
      </c>
      <c r="CP14" s="5">
        <v>168</v>
      </c>
      <c r="CQ14" s="5">
        <f t="shared" si="20"/>
        <v>96.17386235896582</v>
      </c>
      <c r="CR14" s="5">
        <f t="shared" si="20"/>
        <v>111.91140347225114</v>
      </c>
      <c r="CS14" s="5"/>
      <c r="CV14" s="5">
        <v>101.958</v>
      </c>
      <c r="CW14" s="5">
        <v>93.082999999999998</v>
      </c>
      <c r="CX14" s="5">
        <f t="shared" si="21"/>
        <v>67.656270736562703</v>
      </c>
      <c r="CY14" s="5">
        <f t="shared" si="21"/>
        <v>61.767086927670867</v>
      </c>
      <c r="CZ14" s="5"/>
      <c r="DB14"/>
      <c r="DC14" s="4">
        <v>216</v>
      </c>
      <c r="DD14" s="4">
        <v>287</v>
      </c>
      <c r="DE14" s="4">
        <f t="shared" si="22"/>
        <v>143.64885834626466</v>
      </c>
      <c r="DF14" s="4">
        <f t="shared" si="22"/>
        <v>190.86677011749057</v>
      </c>
      <c r="DJ14" s="5">
        <v>192.917</v>
      </c>
      <c r="DK14" s="5">
        <v>276.83300000000003</v>
      </c>
      <c r="DL14" s="5">
        <f t="shared" si="23"/>
        <v>127.97856465018128</v>
      </c>
      <c r="DM14" s="5">
        <f t="shared" si="23"/>
        <v>183.64731976862399</v>
      </c>
      <c r="DN14" s="5"/>
      <c r="DQ14" s="5">
        <v>165</v>
      </c>
      <c r="DR14" s="5">
        <v>187.833</v>
      </c>
      <c r="DS14" s="5">
        <f t="shared" si="24"/>
        <v>109.94502748625686</v>
      </c>
      <c r="DT14" s="5">
        <f t="shared" si="24"/>
        <v>125.15942028985508</v>
      </c>
      <c r="DU14" s="5"/>
      <c r="DX14" s="5">
        <v>186</v>
      </c>
      <c r="DY14" s="5">
        <v>192.167</v>
      </c>
      <c r="DZ14" s="5">
        <f t="shared" si="25"/>
        <v>123.46498506471954</v>
      </c>
      <c r="EA14" s="5">
        <f t="shared" si="25"/>
        <v>127.55857948888152</v>
      </c>
      <c r="EB14" s="5"/>
      <c r="EE14" s="5">
        <v>117</v>
      </c>
      <c r="EF14" s="5">
        <v>128</v>
      </c>
      <c r="EG14" s="5">
        <f t="shared" si="26"/>
        <v>77.792553191489361</v>
      </c>
      <c r="EH14" s="5">
        <f t="shared" si="26"/>
        <v>85.106382978723403</v>
      </c>
      <c r="EI14" s="5"/>
      <c r="EL14" s="5">
        <v>83.332999999999998</v>
      </c>
      <c r="EM14" s="5">
        <v>91</v>
      </c>
      <c r="EN14" s="5">
        <f t="shared" si="27"/>
        <v>55.52294494877988</v>
      </c>
      <c r="EO14" s="5">
        <f t="shared" si="27"/>
        <v>60.631298409261262</v>
      </c>
      <c r="ET14" s="5">
        <v>142.375</v>
      </c>
      <c r="EU14" s="5">
        <v>94.125</v>
      </c>
      <c r="EV14" s="5">
        <f t="shared" si="28"/>
        <v>94.75085267448631</v>
      </c>
      <c r="EW14" s="5">
        <f t="shared" si="29"/>
        <v>62.640379336161722</v>
      </c>
    </row>
    <row r="15" spans="1:155">
      <c r="B15" s="4">
        <v>198</v>
      </c>
      <c r="C15" s="4">
        <v>272</v>
      </c>
      <c r="D15" s="4">
        <f t="shared" si="0"/>
        <v>101.17095157156044</v>
      </c>
      <c r="E15" s="4">
        <f t="shared" si="1"/>
        <v>138.98231731042645</v>
      </c>
      <c r="I15" s="4">
        <v>152</v>
      </c>
      <c r="J15" s="4">
        <v>130</v>
      </c>
      <c r="K15" s="4">
        <f t="shared" si="2"/>
        <v>101.10863624072769</v>
      </c>
      <c r="L15" s="4">
        <f t="shared" si="3"/>
        <v>86.474491521674992</v>
      </c>
      <c r="M15" s="4">
        <f>AVERAGE(K9:K15)</f>
        <v>87.100053694957623</v>
      </c>
      <c r="N15" s="4">
        <f>AVERAGE(L9:L15)</f>
        <v>81.231856689531241</v>
      </c>
      <c r="P15" s="4">
        <v>129</v>
      </c>
      <c r="Q15" s="4">
        <v>141</v>
      </c>
      <c r="R15" s="4">
        <f t="shared" si="4"/>
        <v>85.508327119065385</v>
      </c>
      <c r="S15" s="4">
        <f t="shared" si="5"/>
        <v>93.462590106885415</v>
      </c>
      <c r="W15" s="4">
        <v>224.917</v>
      </c>
      <c r="X15" s="4">
        <v>351</v>
      </c>
      <c r="Y15" s="4">
        <f t="shared" si="6"/>
        <v>149.13684210526316</v>
      </c>
      <c r="Z15" s="4">
        <f t="shared" si="7"/>
        <v>232.73932863655199</v>
      </c>
      <c r="AD15" s="4">
        <v>272</v>
      </c>
      <c r="AE15" s="4">
        <v>378</v>
      </c>
      <c r="AF15" s="4">
        <f t="shared" si="8"/>
        <v>181.33333333333334</v>
      </c>
      <c r="AG15" s="4">
        <f t="shared" si="9"/>
        <v>252</v>
      </c>
      <c r="AK15" s="4">
        <v>118.25</v>
      </c>
      <c r="AL15" s="4">
        <v>140</v>
      </c>
      <c r="AM15" s="4">
        <f t="shared" si="10"/>
        <v>78.680352501286663</v>
      </c>
      <c r="AN15" s="4">
        <f t="shared" si="11"/>
        <v>93.152214377844672</v>
      </c>
      <c r="AR15" s="4">
        <v>301.83300000000003</v>
      </c>
      <c r="AS15" s="4">
        <v>448.83300000000003</v>
      </c>
      <c r="AT15" s="4">
        <f t="shared" si="12"/>
        <v>200.55348837209306</v>
      </c>
      <c r="AU15" s="4">
        <f t="shared" si="13"/>
        <v>298.22790697674424</v>
      </c>
      <c r="AY15" s="5">
        <v>101</v>
      </c>
      <c r="AZ15" s="5">
        <v>114.125</v>
      </c>
      <c r="BA15" s="4">
        <f t="shared" si="14"/>
        <v>66.998341625207289</v>
      </c>
      <c r="BB15" s="4">
        <f t="shared" si="14"/>
        <v>75.704809286898836</v>
      </c>
      <c r="BC15" s="5"/>
      <c r="BF15" s="5">
        <v>106.5</v>
      </c>
      <c r="BG15" s="5">
        <v>98</v>
      </c>
      <c r="BH15" s="4">
        <f t="shared" si="15"/>
        <v>70.905459387483361</v>
      </c>
      <c r="BI15" s="4">
        <f t="shared" si="15"/>
        <v>65.246338215712385</v>
      </c>
      <c r="BJ15" s="5"/>
      <c r="BM15" s="4">
        <v>254</v>
      </c>
      <c r="BN15" s="4">
        <v>521</v>
      </c>
      <c r="BO15" s="5">
        <f t="shared" si="16"/>
        <v>168.58873309549492</v>
      </c>
      <c r="BP15" s="5">
        <f t="shared" si="16"/>
        <v>345.80602339666473</v>
      </c>
      <c r="BQ15" s="4">
        <f>AVERAGE(BO9:BO15)</f>
        <v>160.86683813158547</v>
      </c>
      <c r="BR15" s="4">
        <f>AVERAGE(BP9:BP15)</f>
        <v>296.53155705159355</v>
      </c>
      <c r="BT15" s="4">
        <v>153.958</v>
      </c>
      <c r="BU15" s="4">
        <v>127</v>
      </c>
      <c r="BV15" s="4">
        <f t="shared" si="17"/>
        <v>102.17886178861789</v>
      </c>
      <c r="BW15" s="4">
        <f t="shared" si="17"/>
        <v>84.287373485979757</v>
      </c>
      <c r="CA15" s="5">
        <v>154.125</v>
      </c>
      <c r="CB15" s="5">
        <v>192</v>
      </c>
      <c r="CC15" s="5">
        <f t="shared" si="18"/>
        <v>102.29071469103725</v>
      </c>
      <c r="CD15" s="5">
        <f t="shared" si="18"/>
        <v>127.42784895817779</v>
      </c>
      <c r="CE15" s="5"/>
      <c r="CF15" s="5"/>
      <c r="CH15" s="5">
        <v>164.917</v>
      </c>
      <c r="CI15" s="5">
        <v>270.83300000000003</v>
      </c>
      <c r="CJ15" s="5">
        <f t="shared" si="19"/>
        <v>109.5066401062417</v>
      </c>
      <c r="CK15" s="5">
        <f t="shared" si="19"/>
        <v>179.83598937583002</v>
      </c>
      <c r="CL15" s="5">
        <f>AVERAGE(CJ9:CJ15)</f>
        <v>99.558148358945161</v>
      </c>
      <c r="CM15" s="5">
        <f>AVERAGE(CK9:CK15)</f>
        <v>160.06602162777463</v>
      </c>
      <c r="CO15" s="5">
        <v>118.583</v>
      </c>
      <c r="CP15" s="5">
        <v>87.082999999999998</v>
      </c>
      <c r="CQ15" s="5">
        <f t="shared" si="20"/>
        <v>78.992797368749748</v>
      </c>
      <c r="CR15" s="5">
        <f t="shared" si="20"/>
        <v>58.009409217702654</v>
      </c>
      <c r="CS15" s="5"/>
      <c r="CV15" s="5">
        <v>110.833</v>
      </c>
      <c r="CW15" s="5">
        <v>117.917</v>
      </c>
      <c r="CX15" s="5">
        <f t="shared" si="21"/>
        <v>73.545454545454533</v>
      </c>
      <c r="CY15" s="5">
        <f t="shared" si="21"/>
        <v>78.246184472461849</v>
      </c>
      <c r="CZ15" s="5"/>
      <c r="DB15"/>
      <c r="DC15" s="4">
        <v>211</v>
      </c>
      <c r="DD15" s="4">
        <v>299</v>
      </c>
      <c r="DE15" s="4">
        <f t="shared" si="22"/>
        <v>140.32365329195301</v>
      </c>
      <c r="DF15" s="4">
        <f t="shared" si="22"/>
        <v>198.84726224783861</v>
      </c>
      <c r="DJ15" s="5">
        <v>144.875</v>
      </c>
      <c r="DK15" s="5">
        <v>235.25</v>
      </c>
      <c r="DL15" s="5">
        <f t="shared" si="23"/>
        <v>96.108142640073268</v>
      </c>
      <c r="DM15" s="5">
        <f t="shared" si="23"/>
        <v>156.06171220760817</v>
      </c>
      <c r="DN15" s="5"/>
      <c r="DQ15" s="5">
        <v>190</v>
      </c>
      <c r="DR15" s="5">
        <v>201.833</v>
      </c>
      <c r="DS15" s="5">
        <f t="shared" si="24"/>
        <v>126.60336498417458</v>
      </c>
      <c r="DT15" s="5">
        <f t="shared" si="24"/>
        <v>134.488089288689</v>
      </c>
      <c r="DU15" s="5"/>
      <c r="DX15" s="5">
        <v>160.875</v>
      </c>
      <c r="DY15" s="5">
        <v>191</v>
      </c>
      <c r="DZ15" s="5">
        <f t="shared" si="25"/>
        <v>106.78725522734815</v>
      </c>
      <c r="EA15" s="5">
        <f t="shared" si="25"/>
        <v>126.78393627613674</v>
      </c>
      <c r="EB15" s="5"/>
      <c r="EE15" s="5">
        <v>173</v>
      </c>
      <c r="EF15" s="5">
        <v>231.5</v>
      </c>
      <c r="EG15" s="5">
        <f t="shared" si="26"/>
        <v>115.02659574468085</v>
      </c>
      <c r="EH15" s="5">
        <f t="shared" si="26"/>
        <v>153.92287234042553</v>
      </c>
      <c r="EI15" s="5"/>
      <c r="EL15" s="5">
        <v>98.375</v>
      </c>
      <c r="EM15" s="5">
        <v>93</v>
      </c>
      <c r="EN15" s="5">
        <f t="shared" si="27"/>
        <v>65.54509869242942</v>
      </c>
      <c r="EO15" s="5">
        <f t="shared" si="27"/>
        <v>61.96385441825602</v>
      </c>
      <c r="ET15" s="5">
        <v>149</v>
      </c>
      <c r="EU15" s="5">
        <v>129.5</v>
      </c>
      <c r="EV15" s="5">
        <f t="shared" si="28"/>
        <v>99.159803676898761</v>
      </c>
      <c r="EW15" s="5">
        <f t="shared" si="29"/>
        <v>86.182513933948925</v>
      </c>
    </row>
    <row r="16" spans="1:155">
      <c r="B16" s="4">
        <v>111.5</v>
      </c>
      <c r="C16" s="4">
        <v>166</v>
      </c>
      <c r="D16" s="4">
        <f t="shared" si="0"/>
        <v>56.97253080923732</v>
      </c>
      <c r="E16" s="4">
        <f t="shared" si="1"/>
        <v>84.820090711510275</v>
      </c>
      <c r="F16" s="4">
        <f>AVERAGE(D11:D15)</f>
        <v>80.315121965925329</v>
      </c>
      <c r="G16" s="4">
        <f>AVERAGE(E11:E15)</f>
        <v>107.9667781165188</v>
      </c>
      <c r="H16" s="4" t="s">
        <v>87</v>
      </c>
      <c r="I16" s="4">
        <v>106</v>
      </c>
      <c r="J16" s="4">
        <v>92.167000000000002</v>
      </c>
      <c r="K16" s="4">
        <f t="shared" si="2"/>
        <v>70.50997000998116</v>
      </c>
      <c r="L16" s="4">
        <f t="shared" si="3"/>
        <v>61.308418923678616</v>
      </c>
      <c r="P16" s="4">
        <v>101.333</v>
      </c>
      <c r="Q16" s="4">
        <v>114</v>
      </c>
      <c r="R16" s="4">
        <f t="shared" si="4"/>
        <v>67.169110945397293</v>
      </c>
      <c r="S16" s="4">
        <f t="shared" si="5"/>
        <v>75.565498384290336</v>
      </c>
      <c r="W16" s="4">
        <v>225.875</v>
      </c>
      <c r="X16" s="4">
        <v>319</v>
      </c>
      <c r="Y16" s="4">
        <f t="shared" si="6"/>
        <v>149.77206796518854</v>
      </c>
      <c r="Z16" s="4">
        <f t="shared" si="7"/>
        <v>211.52092830501451</v>
      </c>
      <c r="AD16" s="4">
        <v>246</v>
      </c>
      <c r="AE16" s="4">
        <v>418</v>
      </c>
      <c r="AF16" s="4">
        <f t="shared" si="8"/>
        <v>164</v>
      </c>
      <c r="AG16" s="4">
        <f t="shared" si="9"/>
        <v>278.66666666666669</v>
      </c>
      <c r="AH16" s="4">
        <f>AVERAGE(AF10:AF16)</f>
        <v>193.72619047619045</v>
      </c>
      <c r="AI16" s="4">
        <f>AVERAGE(AG10:AG16)</f>
        <v>262.66666666666669</v>
      </c>
      <c r="AK16" s="4">
        <v>70</v>
      </c>
      <c r="AL16" s="4">
        <v>105</v>
      </c>
      <c r="AM16" s="4">
        <f t="shared" si="10"/>
        <v>46.576107188922336</v>
      </c>
      <c r="AN16" s="4">
        <f t="shared" si="11"/>
        <v>69.864160783383511</v>
      </c>
      <c r="AR16" s="4">
        <v>290.125</v>
      </c>
      <c r="AS16" s="4">
        <v>398</v>
      </c>
      <c r="AT16" s="4">
        <f t="shared" si="12"/>
        <v>192.77408637873756</v>
      </c>
      <c r="AU16" s="4">
        <f t="shared" si="13"/>
        <v>264.45182724252493</v>
      </c>
      <c r="AV16" s="4">
        <f>AVERAGE(AT10:AT16)</f>
        <v>198.56032273374467</v>
      </c>
      <c r="AW16" s="4">
        <f>AVERAGE(AU10:AU16)</f>
        <v>294.90982439487425</v>
      </c>
      <c r="AY16" s="5">
        <v>111.5</v>
      </c>
      <c r="AZ16" s="5">
        <v>87</v>
      </c>
      <c r="BA16" s="4">
        <f t="shared" si="14"/>
        <v>73.963515754560532</v>
      </c>
      <c r="BB16" s="4">
        <f t="shared" si="14"/>
        <v>57.711442786069647</v>
      </c>
      <c r="BC16" s="5"/>
      <c r="BF16" s="5">
        <v>98.832999999999998</v>
      </c>
      <c r="BG16" s="5">
        <v>109</v>
      </c>
      <c r="BH16" s="4">
        <f t="shared" si="15"/>
        <v>65.800932090545942</v>
      </c>
      <c r="BI16" s="4">
        <f t="shared" si="15"/>
        <v>72.56990679094541</v>
      </c>
      <c r="BJ16" s="6">
        <f>AVERAGE(BH10:BH16)</f>
        <v>79.15236827087692</v>
      </c>
      <c r="BK16" s="6">
        <f>AVERAGE(BI10:BI16)</f>
        <v>66.466901274491164</v>
      </c>
      <c r="BL16" s="4" t="s">
        <v>88</v>
      </c>
      <c r="BM16" s="4">
        <v>120.5</v>
      </c>
      <c r="BN16" s="4">
        <v>183</v>
      </c>
      <c r="BO16" s="5">
        <f t="shared" si="16"/>
        <v>79.980087944909968</v>
      </c>
      <c r="BP16" s="5">
        <f t="shared" si="16"/>
        <v>121.4635360491164</v>
      </c>
      <c r="BT16" s="4">
        <v>115.125</v>
      </c>
      <c r="BU16" s="4">
        <v>212.125</v>
      </c>
      <c r="BV16" s="4">
        <f t="shared" si="17"/>
        <v>76.406172224987557</v>
      </c>
      <c r="BW16" s="4">
        <f t="shared" si="17"/>
        <v>140.78314252530279</v>
      </c>
      <c r="BX16" s="4">
        <f>AVERAGE(BV10:BV16)</f>
        <v>108.3141103131148</v>
      </c>
      <c r="BY16" s="4">
        <f>AVERAGE(BW10:BW16)</f>
        <v>101.14408969162578</v>
      </c>
      <c r="CA16" s="5">
        <v>175.083</v>
      </c>
      <c r="CB16" s="5">
        <v>196.833</v>
      </c>
      <c r="CC16" s="5">
        <f t="shared" si="18"/>
        <v>116.20026082887834</v>
      </c>
      <c r="CD16" s="5">
        <f t="shared" si="18"/>
        <v>130.63544684367193</v>
      </c>
      <c r="CE16" s="5">
        <f>AVERAGE(CC10:CC16)</f>
        <v>125.47623077145522</v>
      </c>
      <c r="CF16" s="5">
        <f>AVERAGE(CD10:CD16)</f>
        <v>130.71461518733273</v>
      </c>
      <c r="CG16" s="4" t="s">
        <v>89</v>
      </c>
      <c r="CH16" s="5">
        <v>156</v>
      </c>
      <c r="CI16" s="5">
        <v>191.167</v>
      </c>
      <c r="CJ16" s="5">
        <f t="shared" si="19"/>
        <v>103.58565737051794</v>
      </c>
      <c r="CK16" s="5">
        <f t="shared" si="19"/>
        <v>126.93691899070386</v>
      </c>
      <c r="CL16" s="5"/>
      <c r="CO16" s="5">
        <v>143.125</v>
      </c>
      <c r="CP16" s="5">
        <v>102.833</v>
      </c>
      <c r="CQ16" s="5">
        <f t="shared" si="20"/>
        <v>95.341188225987764</v>
      </c>
      <c r="CR16" s="5">
        <f t="shared" si="20"/>
        <v>68.501103293226194</v>
      </c>
      <c r="CS16" s="5"/>
      <c r="CV16" s="5">
        <v>104.438</v>
      </c>
      <c r="CW16" s="5">
        <v>80.832999999999998</v>
      </c>
      <c r="CX16" s="5">
        <f t="shared" si="21"/>
        <v>69.301924353019245</v>
      </c>
      <c r="CY16" s="5">
        <f t="shared" si="21"/>
        <v>53.638354346383537</v>
      </c>
      <c r="CZ16" s="5">
        <f>AVERAGE(CX10:CX16)</f>
        <v>69.056687837709731</v>
      </c>
      <c r="DA16" s="5">
        <f>AVERAGE(CY10:CY16)</f>
        <v>68.726798748696552</v>
      </c>
      <c r="DB16"/>
      <c r="DC16" s="4">
        <v>212</v>
      </c>
      <c r="DD16" s="4">
        <v>368.83300000000003</v>
      </c>
      <c r="DE16" s="4">
        <f t="shared" si="22"/>
        <v>140.98869430281533</v>
      </c>
      <c r="DF16" s="4">
        <f t="shared" si="22"/>
        <v>245.28907115938816</v>
      </c>
      <c r="DJ16" s="5">
        <v>182</v>
      </c>
      <c r="DK16" s="5">
        <v>199</v>
      </c>
      <c r="DL16" s="5">
        <f t="shared" si="23"/>
        <v>120.73637246242163</v>
      </c>
      <c r="DM16" s="5">
        <f t="shared" si="23"/>
        <v>132.01394571440605</v>
      </c>
      <c r="DN16" s="5"/>
      <c r="DQ16" s="5">
        <v>130.833</v>
      </c>
      <c r="DR16" s="5">
        <v>128</v>
      </c>
      <c r="DS16" s="5">
        <f t="shared" si="24"/>
        <v>87.178410794602698</v>
      </c>
      <c r="DT16" s="5">
        <f t="shared" si="24"/>
        <v>85.290687989338664</v>
      </c>
      <c r="DU16" s="5"/>
      <c r="DX16" s="5">
        <v>124</v>
      </c>
      <c r="DY16" s="5">
        <v>136.125</v>
      </c>
      <c r="DZ16" s="5">
        <f t="shared" si="25"/>
        <v>82.309990043146357</v>
      </c>
      <c r="EA16" s="5">
        <f t="shared" si="25"/>
        <v>90.358446730833052</v>
      </c>
      <c r="EB16" s="5"/>
      <c r="EE16" s="5">
        <v>87.167000000000002</v>
      </c>
      <c r="EF16" s="5">
        <v>176</v>
      </c>
      <c r="EG16" s="5">
        <f t="shared" si="26"/>
        <v>57.956781914893618</v>
      </c>
      <c r="EH16" s="5">
        <f t="shared" si="26"/>
        <v>117.02127659574468</v>
      </c>
      <c r="EI16" s="5"/>
      <c r="EL16" s="5">
        <v>107.375</v>
      </c>
      <c r="EM16" s="5">
        <v>84.125</v>
      </c>
      <c r="EN16" s="5">
        <f t="shared" si="27"/>
        <v>71.541600732905806</v>
      </c>
      <c r="EO16" s="5">
        <f t="shared" si="27"/>
        <v>56.050637128341805</v>
      </c>
      <c r="ET16" s="5">
        <v>159.25</v>
      </c>
      <c r="EU16" s="5">
        <v>117.625</v>
      </c>
      <c r="EV16" s="5">
        <f t="shared" si="28"/>
        <v>105.98119956742367</v>
      </c>
      <c r="EW16" s="5">
        <f t="shared" si="29"/>
        <v>78.279677231511528</v>
      </c>
    </row>
    <row r="17" spans="1:155">
      <c r="A17" s="4" t="s">
        <v>90</v>
      </c>
      <c r="B17" s="4">
        <v>189.75</v>
      </c>
      <c r="C17" s="4">
        <v>208</v>
      </c>
      <c r="D17" s="4">
        <f t="shared" si="0"/>
        <v>96.955495256078763</v>
      </c>
      <c r="E17" s="4">
        <f t="shared" si="1"/>
        <v>106.28059559032612</v>
      </c>
      <c r="I17" s="4">
        <v>119.333</v>
      </c>
      <c r="J17" s="4">
        <v>95</v>
      </c>
      <c r="K17" s="4">
        <f t="shared" si="2"/>
        <v>79.37892689812341</v>
      </c>
      <c r="L17" s="4">
        <f t="shared" si="3"/>
        <v>63.19289765045481</v>
      </c>
      <c r="P17" s="4">
        <v>108.5</v>
      </c>
      <c r="Q17" s="4">
        <v>108</v>
      </c>
      <c r="R17" s="4">
        <f t="shared" si="4"/>
        <v>71.919794514872819</v>
      </c>
      <c r="S17" s="4">
        <f t="shared" si="5"/>
        <v>71.588366890380314</v>
      </c>
      <c r="T17" s="4">
        <f>AVERAGE(R10:R17)</f>
        <v>85.932968762946388</v>
      </c>
      <c r="U17" s="4">
        <f>AVERAGE(S10:S17)</f>
        <v>86.09868257519264</v>
      </c>
      <c r="W17" s="4">
        <v>144.43799999999999</v>
      </c>
      <c r="X17" s="4">
        <v>283.875</v>
      </c>
      <c r="Y17" s="4">
        <f t="shared" si="6"/>
        <v>95.77322834645669</v>
      </c>
      <c r="Z17" s="4">
        <f t="shared" si="7"/>
        <v>188.2304185661003</v>
      </c>
      <c r="AC17" s="4" t="s">
        <v>91</v>
      </c>
      <c r="AD17" s="4">
        <v>126</v>
      </c>
      <c r="AE17" s="4">
        <v>145</v>
      </c>
      <c r="AF17" s="4">
        <f t="shared" si="8"/>
        <v>84</v>
      </c>
      <c r="AG17" s="4">
        <f t="shared" si="9"/>
        <v>96.666666666666671</v>
      </c>
      <c r="AK17" s="4">
        <v>158</v>
      </c>
      <c r="AL17" s="4">
        <v>233</v>
      </c>
      <c r="AM17" s="4">
        <f t="shared" si="10"/>
        <v>105.12892765499613</v>
      </c>
      <c r="AN17" s="4">
        <f t="shared" si="11"/>
        <v>155.03189964312722</v>
      </c>
      <c r="AO17" s="4">
        <f>AVERAGE(AM11:AM17)</f>
        <v>94.617555741976162</v>
      </c>
      <c r="AP17" s="4">
        <f>AVERAGE(AN11:AN17)</f>
        <v>116.59073731451005</v>
      </c>
      <c r="AQ17" s="4" t="s">
        <v>92</v>
      </c>
      <c r="AR17" s="4">
        <v>195</v>
      </c>
      <c r="AS17" s="4">
        <v>206</v>
      </c>
      <c r="AT17" s="4">
        <f t="shared" si="12"/>
        <v>129.56810631229234</v>
      </c>
      <c r="AU17" s="4">
        <f t="shared" si="13"/>
        <v>136.87707641196013</v>
      </c>
      <c r="AY17" s="5">
        <v>73.75</v>
      </c>
      <c r="AZ17" s="5">
        <v>139</v>
      </c>
      <c r="BA17" s="4">
        <f t="shared" si="14"/>
        <v>48.922056384742952</v>
      </c>
      <c r="BB17" s="4">
        <f t="shared" si="14"/>
        <v>92.205638474295199</v>
      </c>
      <c r="BC17" s="6">
        <f>AVERAGE(BA11:BA17)</f>
        <v>83.672873726605062</v>
      </c>
      <c r="BD17" s="6">
        <f>AVERAGE(BB11:BB17)</f>
        <v>74.303056147832265</v>
      </c>
      <c r="BE17" s="4" t="s">
        <v>93</v>
      </c>
      <c r="BF17" s="4">
        <v>132.667</v>
      </c>
      <c r="BG17" s="4">
        <v>134.667</v>
      </c>
      <c r="BH17" s="4">
        <f t="shared" si="15"/>
        <v>88.326897470039953</v>
      </c>
      <c r="BI17" s="4">
        <f t="shared" si="15"/>
        <v>89.658455392809586</v>
      </c>
      <c r="BM17" s="4">
        <v>140.167</v>
      </c>
      <c r="BN17" s="4">
        <v>155</v>
      </c>
      <c r="BO17" s="5">
        <f t="shared" si="16"/>
        <v>93.033767526756819</v>
      </c>
      <c r="BP17" s="5">
        <f t="shared" si="16"/>
        <v>102.87895129843193</v>
      </c>
      <c r="BS17" s="4" t="s">
        <v>94</v>
      </c>
      <c r="BT17" s="4">
        <v>202</v>
      </c>
      <c r="BU17" s="4">
        <v>108.25</v>
      </c>
      <c r="BV17" s="4">
        <f t="shared" si="17"/>
        <v>134.06338145014104</v>
      </c>
      <c r="BW17" s="4">
        <f t="shared" si="17"/>
        <v>71.843371494939433</v>
      </c>
      <c r="BZ17" s="4" t="s">
        <v>95</v>
      </c>
      <c r="CA17" s="5">
        <v>216</v>
      </c>
      <c r="CB17" s="5">
        <v>228</v>
      </c>
      <c r="CC17" s="5">
        <f t="shared" si="18"/>
        <v>143.35633007795002</v>
      </c>
      <c r="CD17" s="5">
        <f t="shared" si="18"/>
        <v>151.32057063783614</v>
      </c>
      <c r="CE17" s="5"/>
      <c r="CF17" s="5"/>
      <c r="CH17" s="5">
        <v>151</v>
      </c>
      <c r="CI17" s="5">
        <v>231.875</v>
      </c>
      <c r="CJ17" s="5">
        <f t="shared" si="19"/>
        <v>100.26560424966799</v>
      </c>
      <c r="CK17" s="5">
        <f t="shared" si="19"/>
        <v>153.96746347941567</v>
      </c>
      <c r="CL17" s="5"/>
      <c r="CO17" s="5">
        <v>99</v>
      </c>
      <c r="CP17" s="5">
        <v>93</v>
      </c>
      <c r="CQ17" s="5">
        <f t="shared" si="20"/>
        <v>65.947791331862277</v>
      </c>
      <c r="CR17" s="5">
        <f t="shared" si="20"/>
        <v>61.950955493567591</v>
      </c>
      <c r="CS17" s="5">
        <f>AVERAGE(CQ11:CQ17)</f>
        <v>94.036601975816779</v>
      </c>
      <c r="CT17" s="5">
        <f>AVERAGE(CR11:CR17)</f>
        <v>94.790005531335296</v>
      </c>
      <c r="CU17" s="4" t="s">
        <v>96</v>
      </c>
      <c r="CV17" s="5">
        <v>91.375</v>
      </c>
      <c r="CW17" s="5">
        <v>64.167000000000002</v>
      </c>
      <c r="CX17" s="5">
        <f t="shared" si="21"/>
        <v>60.633709356337093</v>
      </c>
      <c r="CY17" s="5">
        <f t="shared" si="21"/>
        <v>42.57929661579297</v>
      </c>
      <c r="CZ17" s="5"/>
      <c r="DB17"/>
      <c r="DC17" s="4">
        <v>243.75</v>
      </c>
      <c r="DD17" s="4">
        <v>313</v>
      </c>
      <c r="DE17" s="4">
        <f t="shared" si="22"/>
        <v>162.10374639769452</v>
      </c>
      <c r="DF17" s="4">
        <f t="shared" si="22"/>
        <v>208.1578363999113</v>
      </c>
      <c r="DJ17" s="5">
        <v>183.75</v>
      </c>
      <c r="DK17" s="5">
        <v>282.25</v>
      </c>
      <c r="DL17" s="5">
        <f t="shared" si="23"/>
        <v>121.89729912071415</v>
      </c>
      <c r="DM17" s="5">
        <f t="shared" si="23"/>
        <v>187.24088531603576</v>
      </c>
      <c r="DN17" s="5"/>
      <c r="DQ17" s="5">
        <v>156.375</v>
      </c>
      <c r="DR17" s="5">
        <v>230.25</v>
      </c>
      <c r="DS17" s="5">
        <f t="shared" si="24"/>
        <v>104.19790104947526</v>
      </c>
      <c r="DT17" s="5">
        <f t="shared" si="24"/>
        <v>153.42328835582208</v>
      </c>
      <c r="DU17" s="5"/>
      <c r="DX17" s="5">
        <v>137.167</v>
      </c>
      <c r="DY17" s="5">
        <v>241.5</v>
      </c>
      <c r="DZ17" s="5">
        <f t="shared" si="25"/>
        <v>91.050116163292387</v>
      </c>
      <c r="EA17" s="5">
        <f t="shared" si="25"/>
        <v>160.30534351145036</v>
      </c>
      <c r="EB17" s="5"/>
      <c r="EE17" s="5">
        <v>196.75</v>
      </c>
      <c r="EF17" s="5">
        <v>225</v>
      </c>
      <c r="EG17" s="5">
        <f t="shared" si="26"/>
        <v>130.81781914893617</v>
      </c>
      <c r="EH17" s="5">
        <f t="shared" si="26"/>
        <v>149.60106382978725</v>
      </c>
      <c r="EI17" s="5"/>
      <c r="EL17" s="5">
        <v>142</v>
      </c>
      <c r="EM17" s="5">
        <v>115</v>
      </c>
      <c r="EN17" s="5">
        <f t="shared" si="27"/>
        <v>94.611476638627465</v>
      </c>
      <c r="EO17" s="5">
        <f t="shared" si="27"/>
        <v>76.621970517198292</v>
      </c>
      <c r="EP17" s="4">
        <f>AVERAGE(EN10:EN17)</f>
        <v>75.78212709252935</v>
      </c>
      <c r="EQ17" s="4">
        <f>AVERAGE(EO10:EO17)</f>
        <v>65.611060214874669</v>
      </c>
      <c r="ET17" s="5">
        <v>108</v>
      </c>
      <c r="EU17" s="5">
        <v>80.25</v>
      </c>
      <c r="EV17" s="5">
        <f t="shared" si="28"/>
        <v>71.874220114799101</v>
      </c>
      <c r="EW17" s="5">
        <f t="shared" si="29"/>
        <v>53.406538557524335</v>
      </c>
    </row>
    <row r="18" spans="1:155">
      <c r="B18" s="4">
        <v>183</v>
      </c>
      <c r="C18" s="4">
        <v>292</v>
      </c>
      <c r="D18" s="4">
        <f t="shared" si="0"/>
        <v>93.506485543411927</v>
      </c>
      <c r="E18" s="4">
        <f t="shared" si="1"/>
        <v>149.20160534795781</v>
      </c>
      <c r="I18" s="4">
        <v>89.5</v>
      </c>
      <c r="J18" s="4">
        <v>77</v>
      </c>
      <c r="K18" s="4">
        <f t="shared" si="2"/>
        <v>59.534361470691636</v>
      </c>
      <c r="L18" s="4">
        <f t="shared" si="3"/>
        <v>51.219506516684426</v>
      </c>
      <c r="O18" s="4" t="s">
        <v>97</v>
      </c>
      <c r="P18" s="4">
        <v>153.5</v>
      </c>
      <c r="Q18" s="4">
        <v>173.5</v>
      </c>
      <c r="R18" s="4">
        <f t="shared" si="4"/>
        <v>101.74828071919795</v>
      </c>
      <c r="S18" s="4">
        <f t="shared" si="5"/>
        <v>115.005385698898</v>
      </c>
      <c r="W18" s="4">
        <v>143.958</v>
      </c>
      <c r="X18" s="4">
        <v>290</v>
      </c>
      <c r="Y18" s="4">
        <f t="shared" si="6"/>
        <v>95.454952341483633</v>
      </c>
      <c r="Z18" s="4">
        <f t="shared" si="7"/>
        <v>192.29175300455864</v>
      </c>
      <c r="AA18" s="4">
        <f>AVERAGE(Y11:Y18)</f>
        <v>139.44260256941567</v>
      </c>
      <c r="AB18" s="4">
        <f>AVERAGE(Z11:Z18)</f>
        <v>215.00207210940735</v>
      </c>
      <c r="AD18" s="4">
        <v>170.833</v>
      </c>
      <c r="AE18" s="4">
        <v>222.667</v>
      </c>
      <c r="AF18" s="4">
        <f t="shared" si="8"/>
        <v>113.88866666666667</v>
      </c>
      <c r="AG18" s="4">
        <f t="shared" si="9"/>
        <v>148.44466666666668</v>
      </c>
      <c r="AJ18" s="4" t="s">
        <v>98</v>
      </c>
      <c r="AK18" s="4">
        <v>174.167</v>
      </c>
      <c r="AL18" s="4">
        <v>170</v>
      </c>
      <c r="AM18" s="4">
        <f t="shared" si="10"/>
        <v>115.88601229675767</v>
      </c>
      <c r="AN18" s="4">
        <f t="shared" si="11"/>
        <v>113.11340317309711</v>
      </c>
      <c r="AR18" s="4">
        <v>199</v>
      </c>
      <c r="AS18" s="4">
        <v>211</v>
      </c>
      <c r="AT18" s="4">
        <f t="shared" si="12"/>
        <v>132.22591362126246</v>
      </c>
      <c r="AU18" s="4">
        <f t="shared" si="13"/>
        <v>140.19933554817277</v>
      </c>
      <c r="AX18" s="4" t="s">
        <v>99</v>
      </c>
      <c r="AY18" s="5">
        <v>128.625</v>
      </c>
      <c r="AZ18" s="5">
        <v>103.333</v>
      </c>
      <c r="BA18" s="4">
        <f t="shared" si="14"/>
        <v>85.323383084577117</v>
      </c>
      <c r="BB18" s="4">
        <f t="shared" si="14"/>
        <v>68.545936981757876</v>
      </c>
      <c r="BC18" s="5"/>
      <c r="BF18" s="4">
        <v>156.917</v>
      </c>
      <c r="BG18" s="4">
        <v>167</v>
      </c>
      <c r="BH18" s="4">
        <f t="shared" si="15"/>
        <v>104.47203728362184</v>
      </c>
      <c r="BI18" s="4">
        <f t="shared" si="15"/>
        <v>111.18508655126499</v>
      </c>
      <c r="BM18" s="4">
        <v>147.833</v>
      </c>
      <c r="BN18" s="4">
        <v>162.25</v>
      </c>
      <c r="BO18" s="5">
        <f t="shared" si="16"/>
        <v>98.12196133742637</v>
      </c>
      <c r="BP18" s="5">
        <f t="shared" si="16"/>
        <v>107.69103127851987</v>
      </c>
      <c r="BT18" s="4">
        <v>107.167</v>
      </c>
      <c r="BU18" s="4">
        <v>120.25</v>
      </c>
      <c r="BV18" s="4">
        <f t="shared" si="17"/>
        <v>71.124605939936956</v>
      </c>
      <c r="BW18" s="4">
        <f t="shared" si="17"/>
        <v>79.807532769205238</v>
      </c>
      <c r="CA18" s="5">
        <v>197.833</v>
      </c>
      <c r="CB18" s="5">
        <v>262.16699999999997</v>
      </c>
      <c r="CC18" s="5">
        <f t="shared" si="18"/>
        <v>131.29913355699577</v>
      </c>
      <c r="CD18" s="5">
        <f t="shared" si="18"/>
        <v>173.99675457197185</v>
      </c>
      <c r="CE18" s="5"/>
      <c r="CF18" s="5"/>
      <c r="CH18" s="5">
        <v>156.167</v>
      </c>
      <c r="CI18" s="5">
        <v>191.5</v>
      </c>
      <c r="CJ18" s="5">
        <f t="shared" si="19"/>
        <v>103.69654714475432</v>
      </c>
      <c r="CK18" s="5">
        <f t="shared" si="19"/>
        <v>127.15803452855245</v>
      </c>
      <c r="CL18" s="5"/>
      <c r="CN18" s="4" t="s">
        <v>100</v>
      </c>
      <c r="CO18" s="5">
        <v>81.292000000000002</v>
      </c>
      <c r="CP18" s="5">
        <v>75.332999999999998</v>
      </c>
      <c r="CQ18" s="5">
        <f t="shared" si="20"/>
        <v>54.151796494441896</v>
      </c>
      <c r="CR18" s="5">
        <f t="shared" si="20"/>
        <v>50.182272367708897</v>
      </c>
      <c r="CS18" s="5"/>
      <c r="CV18" s="5">
        <v>133</v>
      </c>
      <c r="CW18" s="5">
        <v>110</v>
      </c>
      <c r="CX18" s="5">
        <f t="shared" si="21"/>
        <v>88.254810882548114</v>
      </c>
      <c r="CY18" s="5">
        <f t="shared" si="21"/>
        <v>72.992700729926995</v>
      </c>
      <c r="CZ18" s="5"/>
      <c r="DB18"/>
      <c r="DC18" s="4">
        <v>241</v>
      </c>
      <c r="DD18" s="4">
        <v>340.33300000000003</v>
      </c>
      <c r="DE18" s="4">
        <f t="shared" si="22"/>
        <v>160.27488361782306</v>
      </c>
      <c r="DF18" s="4">
        <f t="shared" si="22"/>
        <v>226.33540234981157</v>
      </c>
      <c r="DG18" s="4">
        <f>AVERAGE(DE11:DE18)</f>
        <v>148.07553757481708</v>
      </c>
      <c r="DH18" s="4">
        <f>AVERAGE(DF11:DF18)</f>
        <v>206.34277322101528</v>
      </c>
      <c r="DJ18" s="5">
        <v>166</v>
      </c>
      <c r="DK18" s="5">
        <v>273.5</v>
      </c>
      <c r="DL18" s="5">
        <f t="shared" si="23"/>
        <v>110.12218587231862</v>
      </c>
      <c r="DM18" s="5">
        <f t="shared" si="23"/>
        <v>181.43625202457318</v>
      </c>
      <c r="DN18" s="5">
        <f>AVERAGE(DL11:DL18)</f>
        <v>116.14109305556892</v>
      </c>
      <c r="DO18" s="5">
        <f>AVERAGE(DM11:DM18)</f>
        <v>168.58313545062032</v>
      </c>
      <c r="DQ18" s="5">
        <v>249.5</v>
      </c>
      <c r="DR18" s="5">
        <v>240</v>
      </c>
      <c r="DS18" s="5">
        <f t="shared" si="24"/>
        <v>166.25020822921874</v>
      </c>
      <c r="DT18" s="5">
        <f t="shared" si="24"/>
        <v>159.92003998001002</v>
      </c>
      <c r="DU18" s="5">
        <f>AVERAGE(DS11:DS18)</f>
        <v>110.21222721972347</v>
      </c>
      <c r="DV18" s="5">
        <f>AVERAGE(DT11:DT18)</f>
        <v>111.97176411794101</v>
      </c>
      <c r="DX18" s="5">
        <v>137.125</v>
      </c>
      <c r="DY18" s="5">
        <v>172.167</v>
      </c>
      <c r="DZ18" s="5">
        <f t="shared" si="25"/>
        <v>91.022236973116492</v>
      </c>
      <c r="EA18" s="5">
        <f t="shared" si="25"/>
        <v>114.28277464321275</v>
      </c>
      <c r="EB18" s="5"/>
      <c r="EE18" s="5">
        <v>105</v>
      </c>
      <c r="EF18" s="5">
        <v>156.5</v>
      </c>
      <c r="EG18" s="5">
        <f t="shared" si="26"/>
        <v>69.813829787234042</v>
      </c>
      <c r="EH18" s="5">
        <f t="shared" si="26"/>
        <v>104.05585106382979</v>
      </c>
      <c r="EI18" s="5">
        <f>AVERAGE(EG11:EG18)</f>
        <v>97.330784574468083</v>
      </c>
      <c r="EJ18" s="5">
        <f>AVERAGE(EH11:EH18)</f>
        <v>123.70487034574467</v>
      </c>
      <c r="EK18" s="4" t="s">
        <v>101</v>
      </c>
      <c r="EL18" s="5">
        <v>87.167000000000002</v>
      </c>
      <c r="EM18" s="5">
        <v>140.917</v>
      </c>
      <c r="EN18" s="5">
        <f t="shared" si="27"/>
        <v>58.077454818022822</v>
      </c>
      <c r="EO18" s="5">
        <f t="shared" si="27"/>
        <v>93.889897559756804</v>
      </c>
      <c r="ET18" s="5">
        <v>166.5</v>
      </c>
      <c r="EU18" s="5">
        <v>116.5</v>
      </c>
      <c r="EV18" s="5">
        <f t="shared" si="28"/>
        <v>110.80608934364862</v>
      </c>
      <c r="EW18" s="5">
        <f t="shared" si="29"/>
        <v>77.530987438649035</v>
      </c>
    </row>
    <row r="19" spans="1:155">
      <c r="B19" s="4">
        <v>231</v>
      </c>
      <c r="C19" s="4">
        <v>258</v>
      </c>
      <c r="D19" s="4">
        <f t="shared" si="0"/>
        <v>118.03277683348718</v>
      </c>
      <c r="E19" s="4">
        <f t="shared" si="1"/>
        <v>131.82881568415451</v>
      </c>
      <c r="I19" s="4">
        <v>114</v>
      </c>
      <c r="J19" s="4">
        <v>90.832999999999998</v>
      </c>
      <c r="K19" s="4">
        <f t="shared" si="2"/>
        <v>75.831477180545761</v>
      </c>
      <c r="L19" s="4">
        <f t="shared" si="3"/>
        <v>60.421057602986956</v>
      </c>
      <c r="P19" s="4">
        <v>149</v>
      </c>
      <c r="Q19" s="4">
        <v>124</v>
      </c>
      <c r="R19" s="4">
        <f t="shared" si="4"/>
        <v>98.76543209876543</v>
      </c>
      <c r="S19" s="4">
        <f t="shared" si="5"/>
        <v>82.194050874140359</v>
      </c>
      <c r="V19" s="4" t="s">
        <v>102</v>
      </c>
      <c r="W19" s="4">
        <v>194.917</v>
      </c>
      <c r="X19" s="4">
        <v>297</v>
      </c>
      <c r="Y19" s="4">
        <f t="shared" si="6"/>
        <v>129.24459179444676</v>
      </c>
      <c r="Z19" s="4">
        <f t="shared" si="7"/>
        <v>196.93327807708246</v>
      </c>
      <c r="AD19" s="4">
        <v>174.833</v>
      </c>
      <c r="AE19" s="4">
        <v>211.5</v>
      </c>
      <c r="AF19" s="4">
        <f t="shared" si="8"/>
        <v>116.55533333333334</v>
      </c>
      <c r="AG19" s="4">
        <f t="shared" si="9"/>
        <v>141</v>
      </c>
      <c r="AK19" s="4">
        <v>123.167</v>
      </c>
      <c r="AL19" s="4">
        <v>130</v>
      </c>
      <c r="AM19" s="4">
        <f t="shared" si="10"/>
        <v>81.951991344828542</v>
      </c>
      <c r="AN19" s="4">
        <f t="shared" si="11"/>
        <v>86.498484779427201</v>
      </c>
      <c r="AR19" s="4">
        <v>161</v>
      </c>
      <c r="AS19" s="4">
        <v>165.667</v>
      </c>
      <c r="AT19" s="4">
        <f t="shared" si="12"/>
        <v>106.97674418604652</v>
      </c>
      <c r="AU19" s="4">
        <f t="shared" si="13"/>
        <v>110.07774086378738</v>
      </c>
      <c r="AY19" s="5">
        <v>173.25</v>
      </c>
      <c r="AZ19" s="5">
        <v>110.875</v>
      </c>
      <c r="BA19" s="4">
        <f t="shared" si="14"/>
        <v>114.92537313432835</v>
      </c>
      <c r="BB19" s="4">
        <f t="shared" si="14"/>
        <v>73.548922056384754</v>
      </c>
      <c r="BC19" s="5"/>
      <c r="BF19" s="4">
        <v>106.667</v>
      </c>
      <c r="BG19" s="4">
        <v>73</v>
      </c>
      <c r="BH19" s="4">
        <f t="shared" si="15"/>
        <v>71.016644474034621</v>
      </c>
      <c r="BI19" s="4">
        <f t="shared" si="15"/>
        <v>48.601864181091877</v>
      </c>
      <c r="BM19" s="4">
        <v>148.167</v>
      </c>
      <c r="BN19" s="4">
        <v>202</v>
      </c>
      <c r="BO19" s="5">
        <f t="shared" si="16"/>
        <v>98.343648884095245</v>
      </c>
      <c r="BP19" s="5">
        <f t="shared" si="16"/>
        <v>134.07450427279517</v>
      </c>
      <c r="BT19" s="4">
        <v>159.833</v>
      </c>
      <c r="BU19" s="4">
        <v>161</v>
      </c>
      <c r="BV19" s="4">
        <f t="shared" si="17"/>
        <v>106.07798241247718</v>
      </c>
      <c r="BW19" s="4">
        <f t="shared" si="17"/>
        <v>106.85249709639953</v>
      </c>
      <c r="CA19" s="5">
        <v>190.875</v>
      </c>
      <c r="CB19" s="5">
        <v>168.167</v>
      </c>
      <c r="CC19" s="5">
        <f t="shared" si="18"/>
        <v>126.68120140568847</v>
      </c>
      <c r="CD19" s="5">
        <f t="shared" si="18"/>
        <v>111.61020351953064</v>
      </c>
      <c r="CE19" s="5"/>
      <c r="CF19" s="5"/>
      <c r="CH19" s="5">
        <v>179.833</v>
      </c>
      <c r="CI19" s="5">
        <v>246.25</v>
      </c>
      <c r="CJ19" s="5">
        <f t="shared" si="19"/>
        <v>119.41102257636122</v>
      </c>
      <c r="CK19" s="5">
        <f t="shared" si="19"/>
        <v>163.51261620185923</v>
      </c>
      <c r="CL19" s="5"/>
      <c r="CO19" s="5">
        <v>112.167</v>
      </c>
      <c r="CP19" s="5">
        <v>111.333</v>
      </c>
      <c r="CQ19" s="5">
        <f t="shared" si="20"/>
        <v>74.71884757899997</v>
      </c>
      <c r="CR19" s="5">
        <f t="shared" si="20"/>
        <v>74.163287397476992</v>
      </c>
      <c r="CS19" s="5"/>
      <c r="CV19" s="5">
        <v>107.25</v>
      </c>
      <c r="CW19" s="5">
        <v>118.25</v>
      </c>
      <c r="CX19" s="5">
        <f t="shared" si="21"/>
        <v>71.167883211678827</v>
      </c>
      <c r="CY19" s="5">
        <f t="shared" si="21"/>
        <v>78.467153284671539</v>
      </c>
      <c r="CZ19" s="5"/>
      <c r="DB19" s="4" t="s">
        <v>103</v>
      </c>
      <c r="DC19" s="4">
        <v>230.25</v>
      </c>
      <c r="DD19" s="4">
        <v>312</v>
      </c>
      <c r="DE19" s="4">
        <f t="shared" si="22"/>
        <v>153.12569275105298</v>
      </c>
      <c r="DF19" s="4">
        <f t="shared" si="22"/>
        <v>207.49279538904898</v>
      </c>
      <c r="DI19" s="4" t="s">
        <v>104</v>
      </c>
      <c r="DJ19" s="5">
        <v>218.583</v>
      </c>
      <c r="DK19" s="5">
        <v>273</v>
      </c>
      <c r="DL19" s="5">
        <f t="shared" si="23"/>
        <v>145.00504671403024</v>
      </c>
      <c r="DM19" s="5">
        <f t="shared" si="23"/>
        <v>181.10455869363247</v>
      </c>
      <c r="DN19" s="5"/>
      <c r="DP19" s="4" t="s">
        <v>105</v>
      </c>
      <c r="DQ19" s="5">
        <v>194.167</v>
      </c>
      <c r="DR19" s="5">
        <v>175</v>
      </c>
      <c r="DS19" s="5">
        <f t="shared" si="24"/>
        <v>129.37997667832752</v>
      </c>
      <c r="DT19" s="5">
        <f t="shared" si="24"/>
        <v>116.60836248542395</v>
      </c>
      <c r="DU19" s="5"/>
      <c r="DX19" s="5">
        <v>146</v>
      </c>
      <c r="DY19" s="5">
        <v>132</v>
      </c>
      <c r="DZ19" s="5">
        <f t="shared" si="25"/>
        <v>96.91337537338201</v>
      </c>
      <c r="EA19" s="5">
        <f t="shared" si="25"/>
        <v>87.620311981413877</v>
      </c>
      <c r="EB19" s="5">
        <f>AVERAGE(DZ12:DZ19)</f>
        <v>97.321357451045472</v>
      </c>
      <c r="EC19" s="5">
        <f>AVERAGE(EA12:EA19)</f>
        <v>117.38375373382011</v>
      </c>
      <c r="ED19" s="4" t="s">
        <v>106</v>
      </c>
      <c r="EE19" s="5">
        <v>146</v>
      </c>
      <c r="EF19" s="5">
        <v>159</v>
      </c>
      <c r="EG19" s="5">
        <f t="shared" si="26"/>
        <v>97.074468085106375</v>
      </c>
      <c r="EH19" s="5">
        <f t="shared" si="26"/>
        <v>105.71808510638297</v>
      </c>
      <c r="EI19" s="5"/>
      <c r="EL19" s="5">
        <v>111.25</v>
      </c>
      <c r="EM19" s="5">
        <v>137.167</v>
      </c>
      <c r="EN19" s="5">
        <f t="shared" si="27"/>
        <v>74.123428000333135</v>
      </c>
      <c r="EO19" s="5">
        <f t="shared" si="27"/>
        <v>91.391355042891647</v>
      </c>
      <c r="ET19" s="5">
        <v>135.667</v>
      </c>
      <c r="EU19" s="5">
        <v>115.833</v>
      </c>
      <c r="EV19" s="5">
        <f t="shared" si="28"/>
        <v>90.286665002911576</v>
      </c>
      <c r="EW19" s="5">
        <f t="shared" si="29"/>
        <v>77.087097579236328</v>
      </c>
    </row>
    <row r="20" spans="1:155">
      <c r="B20" s="4">
        <v>134.125</v>
      </c>
      <c r="C20" s="4">
        <v>232</v>
      </c>
      <c r="D20" s="4">
        <f t="shared" si="0"/>
        <v>68.533100401694668</v>
      </c>
      <c r="E20" s="4">
        <f t="shared" si="1"/>
        <v>118.54374123536375</v>
      </c>
      <c r="I20" s="4">
        <v>98</v>
      </c>
      <c r="J20" s="4">
        <v>107.667</v>
      </c>
      <c r="K20" s="4">
        <f t="shared" si="2"/>
        <v>65.188462839416545</v>
      </c>
      <c r="L20" s="4">
        <f t="shared" si="3"/>
        <v>71.618839066647553</v>
      </c>
      <c r="P20" s="4">
        <v>152</v>
      </c>
      <c r="Q20" s="4">
        <v>189.833</v>
      </c>
      <c r="R20" s="4">
        <f t="shared" si="4"/>
        <v>100.75399784572043</v>
      </c>
      <c r="S20" s="4">
        <f t="shared" si="5"/>
        <v>125.83180048057005</v>
      </c>
      <c r="W20" s="4">
        <v>262</v>
      </c>
      <c r="X20" s="4">
        <v>351</v>
      </c>
      <c r="Y20" s="4">
        <f t="shared" si="6"/>
        <v>173.72565271446334</v>
      </c>
      <c r="Z20" s="4">
        <f t="shared" si="7"/>
        <v>232.73932863655199</v>
      </c>
      <c r="AD20" s="4">
        <v>125</v>
      </c>
      <c r="AE20" s="4">
        <v>146</v>
      </c>
      <c r="AF20" s="4">
        <f t="shared" si="8"/>
        <v>83.333333333333329</v>
      </c>
      <c r="AG20" s="4">
        <f t="shared" si="9"/>
        <v>97.333333333333329</v>
      </c>
      <c r="AK20" s="4">
        <v>132.5</v>
      </c>
      <c r="AL20" s="4">
        <v>141.875</v>
      </c>
      <c r="AM20" s="4">
        <f t="shared" si="10"/>
        <v>88.161917179031576</v>
      </c>
      <c r="AN20" s="4">
        <f t="shared" si="11"/>
        <v>94.399788677547946</v>
      </c>
      <c r="AR20" s="4">
        <v>187.06200000000001</v>
      </c>
      <c r="AS20" s="4">
        <v>193</v>
      </c>
      <c r="AT20" s="4">
        <f t="shared" si="12"/>
        <v>124.29368770764121</v>
      </c>
      <c r="AU20" s="4">
        <f t="shared" si="13"/>
        <v>128.23920265780731</v>
      </c>
      <c r="AY20" s="5">
        <v>149</v>
      </c>
      <c r="AZ20" s="5">
        <v>117.625</v>
      </c>
      <c r="BA20" s="4">
        <f t="shared" si="14"/>
        <v>98.839137645107797</v>
      </c>
      <c r="BB20" s="4">
        <f t="shared" si="14"/>
        <v>78.026533996683241</v>
      </c>
      <c r="BC20" s="5"/>
      <c r="BF20" s="5">
        <v>104.875</v>
      </c>
      <c r="BG20" s="4">
        <v>66.332999999999998</v>
      </c>
      <c r="BH20" s="4">
        <f t="shared" si="15"/>
        <v>69.823568575233011</v>
      </c>
      <c r="BI20" s="4">
        <f t="shared" si="15"/>
        <v>44.163115845539281</v>
      </c>
      <c r="BM20" s="4">
        <v>144.833</v>
      </c>
      <c r="BN20" s="4">
        <v>174</v>
      </c>
      <c r="BO20" s="5">
        <f t="shared" si="16"/>
        <v>96.130755828424455</v>
      </c>
      <c r="BP20" s="5">
        <f t="shared" si="16"/>
        <v>115.48991952211068</v>
      </c>
      <c r="BT20" s="4">
        <v>141</v>
      </c>
      <c r="BU20" s="4">
        <v>167</v>
      </c>
      <c r="BV20" s="4">
        <f t="shared" ref="BV20:BW38" si="30">BT20/(3013.5/2)*1000</f>
        <v>93.578894972623203</v>
      </c>
      <c r="BW20" s="4">
        <f t="shared" si="30"/>
        <v>110.83457773353243</v>
      </c>
      <c r="CA20" s="5">
        <v>200.125</v>
      </c>
      <c r="CB20" s="5">
        <v>249.333</v>
      </c>
      <c r="CC20" s="5">
        <f t="shared" si="18"/>
        <v>132.82030350393401</v>
      </c>
      <c r="CD20" s="5">
        <f t="shared" si="18"/>
        <v>165.47899929317367</v>
      </c>
      <c r="CE20" s="5"/>
      <c r="CF20" s="5"/>
      <c r="CH20" s="5">
        <v>144.125</v>
      </c>
      <c r="CI20" s="5">
        <v>213.25</v>
      </c>
      <c r="CJ20" s="5">
        <f t="shared" si="19"/>
        <v>95.700531208499328</v>
      </c>
      <c r="CK20" s="5">
        <f t="shared" si="19"/>
        <v>141.60026560424967</v>
      </c>
      <c r="CL20" s="5"/>
      <c r="CO20" s="5">
        <v>202</v>
      </c>
      <c r="CP20" s="5">
        <v>148</v>
      </c>
      <c r="CQ20" s="5">
        <f t="shared" si="20"/>
        <v>134.56013988925434</v>
      </c>
      <c r="CR20" s="5">
        <f t="shared" si="20"/>
        <v>98.588617344602184</v>
      </c>
      <c r="CS20" s="5"/>
      <c r="CV20" s="5">
        <v>90.667000000000002</v>
      </c>
      <c r="CW20" s="5">
        <v>47.875</v>
      </c>
      <c r="CX20" s="5">
        <f t="shared" si="21"/>
        <v>60.16390179163902</v>
      </c>
      <c r="CY20" s="5">
        <f t="shared" si="21"/>
        <v>31.768414067684137</v>
      </c>
      <c r="CZ20" s="5"/>
      <c r="DB20"/>
      <c r="DC20" s="4">
        <v>226.833</v>
      </c>
      <c r="DD20" s="4">
        <v>314</v>
      </c>
      <c r="DE20" s="4">
        <f t="shared" si="22"/>
        <v>150.85324761693636</v>
      </c>
      <c r="DF20" s="4">
        <f t="shared" si="22"/>
        <v>208.82287741077366</v>
      </c>
      <c r="DJ20" s="5">
        <v>241</v>
      </c>
      <c r="DK20" s="5">
        <v>328.16699999999997</v>
      </c>
      <c r="DL20" s="5">
        <f t="shared" si="23"/>
        <v>159.87618551342644</v>
      </c>
      <c r="DM20" s="5">
        <f t="shared" si="23"/>
        <v>217.7016106696457</v>
      </c>
      <c r="DN20" s="5"/>
      <c r="DQ20" s="5">
        <v>325.83300000000003</v>
      </c>
      <c r="DR20" s="5">
        <v>218.75</v>
      </c>
      <c r="DS20" s="5">
        <f t="shared" si="24"/>
        <v>217.11344327836082</v>
      </c>
      <c r="DT20" s="5">
        <f t="shared" si="24"/>
        <v>145.76045310677992</v>
      </c>
      <c r="DU20" s="5"/>
      <c r="DW20" s="4" t="s">
        <v>107</v>
      </c>
      <c r="DX20" s="5">
        <v>155.5</v>
      </c>
      <c r="DY20" s="5">
        <v>189.167</v>
      </c>
      <c r="DZ20" s="5">
        <f t="shared" si="25"/>
        <v>103.21938267507467</v>
      </c>
      <c r="EA20" s="5">
        <f t="shared" si="25"/>
        <v>125.5672087620312</v>
      </c>
      <c r="EB20" s="5"/>
      <c r="EE20" s="5">
        <v>198</v>
      </c>
      <c r="EF20" s="5">
        <v>171.75</v>
      </c>
      <c r="EG20" s="5">
        <f t="shared" si="26"/>
        <v>131.64893617021275</v>
      </c>
      <c r="EH20" s="5">
        <f t="shared" si="26"/>
        <v>114.19547872340425</v>
      </c>
      <c r="EI20" s="5"/>
      <c r="EL20" s="5">
        <v>111.167</v>
      </c>
      <c r="EM20" s="5">
        <v>97.25</v>
      </c>
      <c r="EN20" s="5">
        <f t="shared" si="27"/>
        <v>74.068126925959859</v>
      </c>
      <c r="EO20" s="5">
        <f t="shared" si="27"/>
        <v>64.795535937369863</v>
      </c>
      <c r="ET20" s="5">
        <v>122</v>
      </c>
      <c r="EU20" s="5">
        <v>95.167000000000002</v>
      </c>
      <c r="EV20" s="5">
        <f t="shared" si="28"/>
        <v>81.191248648198993</v>
      </c>
      <c r="EW20" s="5">
        <f t="shared" si="29"/>
        <v>63.333832459861902</v>
      </c>
      <c r="EX20">
        <f>AVERAGE(EV12:EV20)</f>
        <v>99.242991431661267</v>
      </c>
      <c r="EY20">
        <f>AVERAGE(EW12:EW20)</f>
        <v>76.47727587832405</v>
      </c>
    </row>
    <row r="21" spans="1:155">
      <c r="B21" s="4">
        <v>171</v>
      </c>
      <c r="C21" s="4">
        <v>223</v>
      </c>
      <c r="D21" s="4">
        <f t="shared" si="0"/>
        <v>87.374912720893107</v>
      </c>
      <c r="E21" s="4">
        <f t="shared" si="1"/>
        <v>113.94506161847464</v>
      </c>
      <c r="I21" s="4">
        <v>100.25</v>
      </c>
      <c r="J21" s="4">
        <v>72.5</v>
      </c>
      <c r="K21" s="4">
        <f t="shared" si="2"/>
        <v>66.685136731137831</v>
      </c>
      <c r="L21" s="4">
        <f t="shared" si="3"/>
        <v>48.226158733241824</v>
      </c>
      <c r="M21" s="4">
        <f>AVERAGE(K16:K21)</f>
        <v>69.521389188316064</v>
      </c>
      <c r="N21" s="4">
        <f>AVERAGE(L16:L21)</f>
        <v>59.331146415615706</v>
      </c>
      <c r="P21" s="4">
        <v>174</v>
      </c>
      <c r="Q21" s="4">
        <v>184</v>
      </c>
      <c r="R21" s="4">
        <f t="shared" si="4"/>
        <v>115.3368133233905</v>
      </c>
      <c r="S21" s="4">
        <f t="shared" si="5"/>
        <v>121.96536581324054</v>
      </c>
      <c r="W21" s="4">
        <v>241</v>
      </c>
      <c r="X21" s="4">
        <v>341.91699999999997</v>
      </c>
      <c r="Y21" s="4">
        <f t="shared" si="6"/>
        <v>159.80107749689185</v>
      </c>
      <c r="Z21" s="4">
        <f t="shared" si="7"/>
        <v>226.71661831744714</v>
      </c>
      <c r="AD21" s="4">
        <v>118.583</v>
      </c>
      <c r="AE21" s="4">
        <v>149.25</v>
      </c>
      <c r="AF21" s="4">
        <f t="shared" si="8"/>
        <v>79.055333333333337</v>
      </c>
      <c r="AG21" s="4">
        <f t="shared" si="9"/>
        <v>99.5</v>
      </c>
      <c r="AK21" s="4">
        <v>173.167</v>
      </c>
      <c r="AL21" s="4">
        <v>139</v>
      </c>
      <c r="AM21" s="4">
        <f t="shared" si="10"/>
        <v>115.22063933691592</v>
      </c>
      <c r="AN21" s="4">
        <f t="shared" si="11"/>
        <v>92.486841418002925</v>
      </c>
      <c r="AR21" s="4">
        <v>199</v>
      </c>
      <c r="AS21" s="4">
        <v>237.875</v>
      </c>
      <c r="AT21" s="4">
        <f t="shared" si="12"/>
        <v>132.22591362126246</v>
      </c>
      <c r="AU21" s="4">
        <f t="shared" si="13"/>
        <v>158.0564784053156</v>
      </c>
      <c r="AY21" s="5">
        <v>130</v>
      </c>
      <c r="AZ21" s="5">
        <v>105.375</v>
      </c>
      <c r="BA21" s="4">
        <f t="shared" si="14"/>
        <v>86.235489220563849</v>
      </c>
      <c r="BB21" s="4">
        <f t="shared" si="14"/>
        <v>69.900497512437809</v>
      </c>
      <c r="BC21" s="5"/>
      <c r="BF21" s="4">
        <v>108.917</v>
      </c>
      <c r="BG21" s="5">
        <v>103</v>
      </c>
      <c r="BH21" s="4">
        <f t="shared" si="15"/>
        <v>72.514647137150476</v>
      </c>
      <c r="BI21" s="4">
        <f t="shared" si="15"/>
        <v>68.575233022636496</v>
      </c>
      <c r="BJ21" s="5"/>
      <c r="BM21" s="4">
        <v>163.375</v>
      </c>
      <c r="BN21" s="4">
        <v>147.25</v>
      </c>
      <c r="BO21" s="5">
        <f t="shared" si="16"/>
        <v>108.4377333443956</v>
      </c>
      <c r="BP21" s="5">
        <f t="shared" si="16"/>
        <v>97.735003733510325</v>
      </c>
      <c r="BT21" s="4">
        <v>151.625</v>
      </c>
      <c r="BU21" s="4">
        <v>172.833</v>
      </c>
      <c r="BV21" s="4">
        <f t="shared" si="30"/>
        <v>100.63049610087937</v>
      </c>
      <c r="BW21" s="4">
        <f t="shared" si="30"/>
        <v>114.7058237929318</v>
      </c>
      <c r="CA21" s="5">
        <v>180.75</v>
      </c>
      <c r="CB21" s="5">
        <v>286.33300000000003</v>
      </c>
      <c r="CC21" s="5">
        <f t="shared" si="18"/>
        <v>119.96137343328456</v>
      </c>
      <c r="CD21" s="5">
        <f t="shared" si="18"/>
        <v>190.03540768615585</v>
      </c>
      <c r="CE21" s="5"/>
      <c r="CF21" s="5"/>
      <c r="CH21" s="5">
        <v>138</v>
      </c>
      <c r="CI21" s="5">
        <v>252</v>
      </c>
      <c r="CJ21" s="5">
        <f t="shared" si="19"/>
        <v>91.633466135458164</v>
      </c>
      <c r="CK21" s="5">
        <f t="shared" si="19"/>
        <v>167.33067729083663</v>
      </c>
      <c r="CL21" s="5"/>
      <c r="CO21" s="5">
        <v>109.958</v>
      </c>
      <c r="CP21" s="5">
        <v>42.667000000000002</v>
      </c>
      <c r="CQ21" s="5">
        <f t="shared" si="20"/>
        <v>73.247345851201132</v>
      </c>
      <c r="CR21" s="5">
        <f t="shared" si="20"/>
        <v>28.422165785419878</v>
      </c>
      <c r="CS21" s="5"/>
      <c r="CV21" s="5">
        <v>117.25</v>
      </c>
      <c r="CW21" s="5">
        <v>131.5</v>
      </c>
      <c r="CX21" s="5">
        <f t="shared" si="21"/>
        <v>77.803583278035831</v>
      </c>
      <c r="CY21" s="5">
        <f t="shared" si="21"/>
        <v>87.259455872594557</v>
      </c>
      <c r="CZ21" s="5"/>
      <c r="DB21"/>
      <c r="DC21" s="4">
        <v>245</v>
      </c>
      <c r="DD21" s="4">
        <v>370.33300000000003</v>
      </c>
      <c r="DE21" s="4">
        <f t="shared" si="22"/>
        <v>162.93504766127242</v>
      </c>
      <c r="DF21" s="4">
        <f t="shared" si="22"/>
        <v>246.28663267568169</v>
      </c>
      <c r="DJ21" s="5">
        <v>182.167</v>
      </c>
      <c r="DK21" s="5">
        <v>259.83300000000003</v>
      </c>
      <c r="DL21" s="5">
        <f t="shared" si="23"/>
        <v>120.84715803495583</v>
      </c>
      <c r="DM21" s="5">
        <f t="shared" si="23"/>
        <v>172.36974651663959</v>
      </c>
      <c r="DN21" s="5"/>
      <c r="DQ21" s="5">
        <v>164.75</v>
      </c>
      <c r="DR21" s="5">
        <v>170.667</v>
      </c>
      <c r="DS21" s="5">
        <f t="shared" si="24"/>
        <v>109.77844411127769</v>
      </c>
      <c r="DT21" s="5">
        <f t="shared" si="24"/>
        <v>113.72113943028486</v>
      </c>
      <c r="DU21" s="5"/>
      <c r="DX21" s="5">
        <v>168.708</v>
      </c>
      <c r="DY21" s="5">
        <v>147.167</v>
      </c>
      <c r="DZ21" s="5">
        <f t="shared" si="25"/>
        <v>111.98672419515434</v>
      </c>
      <c r="EA21" s="5">
        <f t="shared" si="25"/>
        <v>97.688018586126788</v>
      </c>
      <c r="EB21" s="5"/>
      <c r="EE21" s="5">
        <v>182.667</v>
      </c>
      <c r="EF21" s="5">
        <v>171</v>
      </c>
      <c r="EG21" s="5">
        <f t="shared" si="26"/>
        <v>121.45412234042553</v>
      </c>
      <c r="EH21" s="5">
        <f t="shared" si="26"/>
        <v>113.69680851063829</v>
      </c>
      <c r="EI21" s="5"/>
      <c r="EL21" s="5">
        <v>117.25</v>
      </c>
      <c r="EM21" s="5">
        <v>102.25</v>
      </c>
      <c r="EN21" s="5">
        <f t="shared" si="27"/>
        <v>78.121096027317392</v>
      </c>
      <c r="EO21" s="5">
        <f t="shared" si="27"/>
        <v>68.126925959856749</v>
      </c>
      <c r="ES21" s="4" t="s">
        <v>155</v>
      </c>
      <c r="ET21" s="5">
        <v>136.167</v>
      </c>
      <c r="EU21" s="5">
        <v>112.25</v>
      </c>
      <c r="EV21" s="5">
        <f t="shared" si="28"/>
        <v>90.61941602196157</v>
      </c>
      <c r="EW21" s="5">
        <f t="shared" si="29"/>
        <v>74.702603776724061</v>
      </c>
    </row>
    <row r="22" spans="1:155">
      <c r="B22" s="4">
        <v>225.59299999999999</v>
      </c>
      <c r="C22" s="4">
        <v>268</v>
      </c>
      <c r="D22" s="4">
        <f t="shared" si="0"/>
        <v>115.26999231254057</v>
      </c>
      <c r="E22" s="4">
        <f t="shared" si="1"/>
        <v>136.93845970292017</v>
      </c>
      <c r="H22" s="4" t="s">
        <v>108</v>
      </c>
      <c r="I22" s="4">
        <v>84.5</v>
      </c>
      <c r="J22" s="4">
        <v>64</v>
      </c>
      <c r="K22" s="4">
        <f t="shared" si="2"/>
        <v>56.208419489088755</v>
      </c>
      <c r="L22" s="4">
        <f t="shared" si="3"/>
        <v>42.572057364516922</v>
      </c>
      <c r="P22" s="4">
        <v>144</v>
      </c>
      <c r="Q22" s="4">
        <v>170</v>
      </c>
      <c r="R22" s="4">
        <f t="shared" si="4"/>
        <v>95.451155853840405</v>
      </c>
      <c r="S22" s="4">
        <f t="shared" si="5"/>
        <v>112.68539232745049</v>
      </c>
      <c r="W22" s="4">
        <v>245.06200000000001</v>
      </c>
      <c r="X22" s="4">
        <v>384.08300000000003</v>
      </c>
      <c r="Y22" s="4">
        <f t="shared" si="6"/>
        <v>162.49448818897639</v>
      </c>
      <c r="Z22" s="4">
        <f t="shared" si="7"/>
        <v>254.67583920431002</v>
      </c>
      <c r="AD22" s="4">
        <v>146.167</v>
      </c>
      <c r="AE22" s="4">
        <v>162.75</v>
      </c>
      <c r="AF22" s="4">
        <f t="shared" si="8"/>
        <v>97.444666666666663</v>
      </c>
      <c r="AG22" s="4">
        <f t="shared" si="9"/>
        <v>108.5</v>
      </c>
      <c r="AK22" s="4">
        <v>149.833</v>
      </c>
      <c r="AL22" s="4">
        <v>140</v>
      </c>
      <c r="AM22" s="4">
        <f t="shared" si="10"/>
        <v>99.694826691968586</v>
      </c>
      <c r="AN22" s="4">
        <f t="shared" si="11"/>
        <v>93.152214377844672</v>
      </c>
      <c r="AR22" s="4">
        <v>200.833</v>
      </c>
      <c r="AS22" s="4">
        <v>268</v>
      </c>
      <c r="AT22" s="4">
        <f t="shared" si="12"/>
        <v>133.44385382059801</v>
      </c>
      <c r="AU22" s="4">
        <f t="shared" si="13"/>
        <v>178.07308970099666</v>
      </c>
      <c r="AY22" s="5">
        <v>158</v>
      </c>
      <c r="AZ22" s="5">
        <v>138</v>
      </c>
      <c r="BA22" s="4">
        <f t="shared" si="14"/>
        <v>104.80928689883915</v>
      </c>
      <c r="BB22" s="4">
        <f t="shared" si="14"/>
        <v>91.542288557213922</v>
      </c>
      <c r="BC22" s="5"/>
      <c r="BF22" s="4">
        <v>116</v>
      </c>
      <c r="BG22" s="4">
        <v>106</v>
      </c>
      <c r="BH22" s="4">
        <f t="shared" si="15"/>
        <v>77.230359520639141</v>
      </c>
      <c r="BI22" s="4">
        <f t="shared" si="15"/>
        <v>70.572569906790946</v>
      </c>
      <c r="BJ22" s="4">
        <f>AVERAGE(BH17:BH22)</f>
        <v>80.564025743453172</v>
      </c>
      <c r="BK22" s="4">
        <f>AVERAGE(BI17:BI22)</f>
        <v>72.126054150022199</v>
      </c>
      <c r="BM22" s="4">
        <v>174</v>
      </c>
      <c r="BN22" s="4">
        <v>143</v>
      </c>
      <c r="BO22" s="5">
        <f t="shared" si="16"/>
        <v>115.48991952211068</v>
      </c>
      <c r="BP22" s="5">
        <f t="shared" si="16"/>
        <v>94.914129262424296</v>
      </c>
      <c r="BQ22" s="4">
        <f>AVERAGE(BO16:BO22)</f>
        <v>98.505410626874166</v>
      </c>
      <c r="BR22" s="4">
        <f>AVERAGE(BP16:BP22)</f>
        <v>110.60672505955839</v>
      </c>
      <c r="BT22" s="4">
        <v>156.167</v>
      </c>
      <c r="BU22" s="4">
        <v>145.833</v>
      </c>
      <c r="BV22" s="4">
        <f t="shared" si="30"/>
        <v>103.64493114318898</v>
      </c>
      <c r="BW22" s="4">
        <f t="shared" si="30"/>
        <v>96.786460925833751</v>
      </c>
      <c r="CA22" s="5">
        <v>186.125</v>
      </c>
      <c r="CB22" s="5">
        <v>222.667</v>
      </c>
      <c r="CC22" s="5">
        <f t="shared" si="18"/>
        <v>123.52868951740022</v>
      </c>
      <c r="CD22" s="5">
        <f t="shared" si="18"/>
        <v>147.7811293956801</v>
      </c>
      <c r="CE22" s="5"/>
      <c r="CF22" s="5"/>
      <c r="CH22" s="5">
        <v>184.167</v>
      </c>
      <c r="CI22" s="5">
        <v>228.833</v>
      </c>
      <c r="CJ22" s="5">
        <f t="shared" si="19"/>
        <v>122.28884462151395</v>
      </c>
      <c r="CK22" s="5">
        <f t="shared" si="19"/>
        <v>151.94754316069057</v>
      </c>
      <c r="CL22" s="5">
        <f>AVERAGE(CJ16:CJ22)</f>
        <v>105.225953329539</v>
      </c>
      <c r="CM22" s="5">
        <f>AVERAGE(CK16:CK22)</f>
        <v>147.49335989375828</v>
      </c>
      <c r="CO22" s="5">
        <v>115.417</v>
      </c>
      <c r="CP22" s="5">
        <v>137.25</v>
      </c>
      <c r="CQ22" s="5">
        <f t="shared" si="20"/>
        <v>76.883800324742921</v>
      </c>
      <c r="CR22" s="5">
        <f t="shared" si="20"/>
        <v>91.427619800990882</v>
      </c>
      <c r="CS22" s="5"/>
      <c r="CV22" s="5">
        <v>80.957999999999998</v>
      </c>
      <c r="CW22" s="5">
        <v>90.167000000000002</v>
      </c>
      <c r="CX22" s="5">
        <f t="shared" si="21"/>
        <v>53.721300597213009</v>
      </c>
      <c r="CY22" s="5">
        <f t="shared" si="21"/>
        <v>59.832116788321173</v>
      </c>
      <c r="CZ22" s="5"/>
      <c r="DB22"/>
      <c r="DC22" s="4">
        <v>224.75</v>
      </c>
      <c r="DD22" s="4">
        <v>345</v>
      </c>
      <c r="DE22" s="4">
        <f t="shared" si="22"/>
        <v>149.46796719131012</v>
      </c>
      <c r="DF22" s="4">
        <f t="shared" si="22"/>
        <v>229.4391487475061</v>
      </c>
      <c r="DJ22" s="5">
        <v>180.833</v>
      </c>
      <c r="DK22" s="5">
        <v>258</v>
      </c>
      <c r="DL22" s="5">
        <f t="shared" si="23"/>
        <v>119.962200228006</v>
      </c>
      <c r="DM22" s="5">
        <f t="shared" si="23"/>
        <v>171.15375876541088</v>
      </c>
      <c r="DN22" s="5"/>
      <c r="DQ22" s="5">
        <v>141</v>
      </c>
      <c r="DR22" s="5">
        <v>147.5</v>
      </c>
      <c r="DS22" s="5">
        <f t="shared" si="24"/>
        <v>93.95302348825588</v>
      </c>
      <c r="DT22" s="5">
        <f t="shared" si="24"/>
        <v>98.284191237714481</v>
      </c>
      <c r="DU22" s="5"/>
      <c r="DX22" s="5">
        <v>152.167</v>
      </c>
      <c r="DY22" s="5">
        <v>198</v>
      </c>
      <c r="DZ22" s="5">
        <f t="shared" si="25"/>
        <v>101.00696979754397</v>
      </c>
      <c r="EA22" s="5">
        <f t="shared" si="25"/>
        <v>131.43046797212082</v>
      </c>
      <c r="EB22" s="5"/>
      <c r="EE22" s="5">
        <v>131.75</v>
      </c>
      <c r="EF22" s="5">
        <v>143.125</v>
      </c>
      <c r="EG22" s="5">
        <f t="shared" si="26"/>
        <v>87.599734042553195</v>
      </c>
      <c r="EH22" s="5">
        <f t="shared" si="26"/>
        <v>95.162898936170208</v>
      </c>
      <c r="EI22" s="5"/>
      <c r="EL22" s="5">
        <v>109.667</v>
      </c>
      <c r="EM22" s="5">
        <v>121.833</v>
      </c>
      <c r="EN22" s="5">
        <f t="shared" si="27"/>
        <v>73.068709919213802</v>
      </c>
      <c r="EO22" s="5">
        <f t="shared" si="27"/>
        <v>81.174648121928868</v>
      </c>
      <c r="ET22" s="5">
        <v>133.125</v>
      </c>
      <c r="EU22" s="5">
        <v>127</v>
      </c>
      <c r="EV22" s="5">
        <f t="shared" si="28"/>
        <v>88.594958822061386</v>
      </c>
      <c r="EW22" s="5">
        <f t="shared" si="29"/>
        <v>84.518758838698943</v>
      </c>
    </row>
    <row r="23" spans="1:155">
      <c r="B23" s="4">
        <v>169</v>
      </c>
      <c r="C23" s="4">
        <v>232</v>
      </c>
      <c r="D23" s="4">
        <f t="shared" si="0"/>
        <v>86.352983917139966</v>
      </c>
      <c r="E23" s="4">
        <f t="shared" si="1"/>
        <v>118.54374123536375</v>
      </c>
      <c r="F23" s="4">
        <f>AVERAGE(D17:D23)</f>
        <v>95.146535283606582</v>
      </c>
      <c r="G23" s="4">
        <f>AVERAGE(E17:E23)</f>
        <v>125.04028863065153</v>
      </c>
      <c r="I23" s="4">
        <v>151.333</v>
      </c>
      <c r="J23" s="4">
        <v>120</v>
      </c>
      <c r="K23" s="4">
        <f t="shared" si="2"/>
        <v>100.66495558038187</v>
      </c>
      <c r="L23" s="4">
        <f t="shared" si="3"/>
        <v>79.82260755846923</v>
      </c>
      <c r="P23" s="4">
        <v>130</v>
      </c>
      <c r="Q23" s="4">
        <v>226.875</v>
      </c>
      <c r="R23" s="4">
        <f t="shared" si="4"/>
        <v>86.171182368050381</v>
      </c>
      <c r="S23" s="4">
        <f t="shared" si="5"/>
        <v>150.38528461347252</v>
      </c>
      <c r="W23" s="4">
        <v>278</v>
      </c>
      <c r="X23" s="4">
        <v>357</v>
      </c>
      <c r="Y23" s="4">
        <f t="shared" si="6"/>
        <v>184.33485288023206</v>
      </c>
      <c r="Z23" s="4">
        <f t="shared" si="7"/>
        <v>236.71777869871531</v>
      </c>
      <c r="AD23" s="4">
        <v>165</v>
      </c>
      <c r="AE23" s="4">
        <v>174.833</v>
      </c>
      <c r="AF23" s="4">
        <f t="shared" si="8"/>
        <v>110</v>
      </c>
      <c r="AG23" s="4">
        <f t="shared" si="9"/>
        <v>116.55533333333334</v>
      </c>
      <c r="AH23" s="4">
        <f>AVERAGE(AF17:AF23)</f>
        <v>97.753904761904764</v>
      </c>
      <c r="AI23" s="4">
        <f>AVERAGE(AG17:AG23)</f>
        <v>115.42857142857143</v>
      </c>
      <c r="AK23" s="4">
        <v>126</v>
      </c>
      <c r="AL23" s="4">
        <v>128</v>
      </c>
      <c r="AM23" s="4">
        <f t="shared" si="10"/>
        <v>83.836992940060213</v>
      </c>
      <c r="AN23" s="4">
        <f t="shared" si="11"/>
        <v>85.167738859743693</v>
      </c>
      <c r="AO23" s="4">
        <f>AVERAGE(AM18:AM23)</f>
        <v>97.458729964927102</v>
      </c>
      <c r="AP23" s="4">
        <f>AVERAGE(AN18:AN23)</f>
        <v>94.136411880943925</v>
      </c>
      <c r="AR23" s="4">
        <v>171.5</v>
      </c>
      <c r="AS23" s="4">
        <v>185</v>
      </c>
      <c r="AT23" s="4">
        <f t="shared" si="12"/>
        <v>113.95348837209303</v>
      </c>
      <c r="AU23" s="4">
        <f t="shared" si="13"/>
        <v>122.92358803986711</v>
      </c>
      <c r="AV23" s="4">
        <f>AVERAGE(AT17:AT23)</f>
        <v>124.66967252017086</v>
      </c>
      <c r="AW23" s="4">
        <f>AVERAGE(AU17:AU23)</f>
        <v>139.20664451827241</v>
      </c>
      <c r="AY23" s="5">
        <v>134.667</v>
      </c>
      <c r="AZ23" s="5">
        <v>140</v>
      </c>
      <c r="BA23" s="4">
        <f t="shared" si="14"/>
        <v>89.3313432835821</v>
      </c>
      <c r="BB23" s="4">
        <f t="shared" si="14"/>
        <v>92.868988391376448</v>
      </c>
      <c r="BC23" s="5"/>
      <c r="BE23" s="4" t="s">
        <v>109</v>
      </c>
      <c r="BF23" s="4">
        <v>164.583</v>
      </c>
      <c r="BG23" s="4">
        <v>165.667</v>
      </c>
      <c r="BH23" s="4">
        <f t="shared" si="15"/>
        <v>109.57589880159786</v>
      </c>
      <c r="BI23" s="4">
        <f t="shared" si="15"/>
        <v>110.29760319573901</v>
      </c>
      <c r="BL23" s="4" t="s">
        <v>110</v>
      </c>
      <c r="BM23" s="4">
        <v>169.5</v>
      </c>
      <c r="BN23" s="4">
        <v>139.75</v>
      </c>
      <c r="BO23" s="5">
        <f t="shared" si="16"/>
        <v>112.50311125860782</v>
      </c>
      <c r="BP23" s="5">
        <f t="shared" si="16"/>
        <v>92.756989961005559</v>
      </c>
      <c r="BT23" s="4">
        <v>128.25</v>
      </c>
      <c r="BU23" s="4">
        <v>106</v>
      </c>
      <c r="BV23" s="4">
        <f t="shared" si="30"/>
        <v>85.116973618715789</v>
      </c>
      <c r="BW23" s="4">
        <f t="shared" si="30"/>
        <v>70.350091256014608</v>
      </c>
      <c r="CA23" s="5">
        <v>187</v>
      </c>
      <c r="CB23" s="5">
        <v>181</v>
      </c>
      <c r="CC23" s="5">
        <f t="shared" si="18"/>
        <v>124.10941539155858</v>
      </c>
      <c r="CD23" s="5">
        <f t="shared" si="18"/>
        <v>120.12729511161552</v>
      </c>
      <c r="CE23" s="5">
        <f>AVERAGE(CC17:CC23)</f>
        <v>128.82234955525882</v>
      </c>
      <c r="CF23" s="5">
        <f>AVERAGE(CD17:CD23)</f>
        <v>151.47862288799482</v>
      </c>
      <c r="CG23" s="4" t="s">
        <v>111</v>
      </c>
      <c r="CH23" s="5">
        <v>169.417</v>
      </c>
      <c r="CI23" s="5">
        <v>196.417</v>
      </c>
      <c r="CJ23" s="5">
        <f t="shared" si="19"/>
        <v>112.49468791500664</v>
      </c>
      <c r="CK23" s="5">
        <f t="shared" si="19"/>
        <v>130.42297476759629</v>
      </c>
      <c r="CL23" s="5"/>
      <c r="CO23" s="5">
        <v>137.5</v>
      </c>
      <c r="CP23" s="5">
        <v>244.25</v>
      </c>
      <c r="CQ23" s="5">
        <f t="shared" si="20"/>
        <v>91.594154627586491</v>
      </c>
      <c r="CR23" s="5">
        <f t="shared" si="20"/>
        <v>162.70452558391273</v>
      </c>
      <c r="CS23" s="5"/>
      <c r="CV23" s="5">
        <v>80.75</v>
      </c>
      <c r="CW23" s="5">
        <v>79.832999999999998</v>
      </c>
      <c r="CX23" s="5">
        <f t="shared" si="21"/>
        <v>53.583278035832777</v>
      </c>
      <c r="CY23" s="5">
        <f t="shared" si="21"/>
        <v>52.974784339747842</v>
      </c>
      <c r="CZ23" s="5">
        <f>AVERAGE(CX17:CX23)</f>
        <v>66.475495307612093</v>
      </c>
      <c r="DA23" s="5">
        <f>AVERAGE(CY17:CY23)</f>
        <v>60.83913167124846</v>
      </c>
      <c r="DB23"/>
      <c r="DC23" s="4">
        <v>249</v>
      </c>
      <c r="DD23" s="4">
        <v>347</v>
      </c>
      <c r="DE23" s="4">
        <f t="shared" si="22"/>
        <v>165.59521170472178</v>
      </c>
      <c r="DF23" s="4">
        <f t="shared" si="22"/>
        <v>230.76923076923075</v>
      </c>
      <c r="DJ23" s="5">
        <v>206.833</v>
      </c>
      <c r="DK23" s="5">
        <v>304</v>
      </c>
      <c r="DL23" s="5">
        <f t="shared" si="23"/>
        <v>137.21025343692335</v>
      </c>
      <c r="DM23" s="5">
        <f t="shared" si="23"/>
        <v>201.669545211957</v>
      </c>
      <c r="DN23" s="5"/>
      <c r="DQ23" s="5">
        <v>184.167</v>
      </c>
      <c r="DR23" s="5">
        <v>170</v>
      </c>
      <c r="DS23" s="5">
        <f t="shared" si="24"/>
        <v>122.71664167916042</v>
      </c>
      <c r="DT23" s="5">
        <f t="shared" si="24"/>
        <v>113.27669498584041</v>
      </c>
      <c r="DU23" s="5"/>
      <c r="DX23" s="5">
        <v>148.75</v>
      </c>
      <c r="DY23" s="5">
        <v>147.167</v>
      </c>
      <c r="DZ23" s="5">
        <f t="shared" si="25"/>
        <v>98.738798539661474</v>
      </c>
      <c r="EA23" s="5">
        <f t="shared" si="25"/>
        <v>97.688018586126788</v>
      </c>
      <c r="EB23" s="5"/>
      <c r="EE23" s="5">
        <v>140</v>
      </c>
      <c r="EF23" s="5">
        <v>141</v>
      </c>
      <c r="EG23" s="5">
        <f t="shared" si="26"/>
        <v>93.085106382978722</v>
      </c>
      <c r="EH23" s="5">
        <f t="shared" si="26"/>
        <v>93.75</v>
      </c>
      <c r="EI23" s="5"/>
      <c r="EL23" s="5">
        <v>119.292</v>
      </c>
      <c r="EM23" s="5">
        <v>103.333</v>
      </c>
      <c r="EN23" s="5">
        <f t="shared" si="27"/>
        <v>79.481635712501046</v>
      </c>
      <c r="EO23" s="5">
        <f t="shared" si="27"/>
        <v>68.84850503872741</v>
      </c>
      <c r="ET23" s="5">
        <v>127</v>
      </c>
      <c r="EU23" s="5">
        <v>110.25</v>
      </c>
      <c r="EV23" s="5">
        <f t="shared" si="28"/>
        <v>84.518758838698943</v>
      </c>
      <c r="EW23" s="5">
        <f t="shared" si="29"/>
        <v>73.371599700524072</v>
      </c>
    </row>
    <row r="24" spans="1:155">
      <c r="A24" s="4" t="s">
        <v>112</v>
      </c>
      <c r="B24" s="4">
        <v>188.75</v>
      </c>
      <c r="C24" s="4">
        <v>220.75</v>
      </c>
      <c r="D24" s="4">
        <f t="shared" si="0"/>
        <v>96.444530854202185</v>
      </c>
      <c r="E24" s="4">
        <f t="shared" si="1"/>
        <v>112.79539171425236</v>
      </c>
      <c r="I24" s="4">
        <v>114</v>
      </c>
      <c r="J24" s="4">
        <v>113.667</v>
      </c>
      <c r="K24" s="4">
        <f t="shared" si="2"/>
        <v>75.831477180545761</v>
      </c>
      <c r="L24" s="4">
        <f t="shared" si="3"/>
        <v>75.609969444571021</v>
      </c>
      <c r="P24" s="4">
        <v>69</v>
      </c>
      <c r="Q24" s="4">
        <v>140</v>
      </c>
      <c r="R24" s="4">
        <f t="shared" si="4"/>
        <v>45.737012179965205</v>
      </c>
      <c r="S24" s="4">
        <f t="shared" si="5"/>
        <v>92.799734857900418</v>
      </c>
      <c r="T24" s="4">
        <f>AVERAGE(R18:R24)</f>
        <v>91.994839198418617</v>
      </c>
      <c r="U24" s="4">
        <f>AVERAGE(S18:S24)</f>
        <v>114.40957352366748</v>
      </c>
      <c r="W24" s="4">
        <v>202</v>
      </c>
      <c r="X24" s="4">
        <v>358</v>
      </c>
      <c r="Y24" s="4">
        <f t="shared" si="6"/>
        <v>133.94115209283049</v>
      </c>
      <c r="Z24" s="4">
        <f t="shared" si="7"/>
        <v>237.38085370907584</v>
      </c>
      <c r="AC24" s="4" t="s">
        <v>113</v>
      </c>
      <c r="AD24" s="4">
        <v>163.833</v>
      </c>
      <c r="AE24" s="4">
        <v>158</v>
      </c>
      <c r="AF24" s="4">
        <f t="shared" si="8"/>
        <v>109.22199999999999</v>
      </c>
      <c r="AG24" s="4">
        <f t="shared" si="9"/>
        <v>105.33333333333333</v>
      </c>
      <c r="AJ24" s="4" t="s">
        <v>114</v>
      </c>
      <c r="AK24" s="4">
        <v>170.167</v>
      </c>
      <c r="AL24" s="4">
        <v>205.833</v>
      </c>
      <c r="AM24" s="4">
        <f t="shared" si="10"/>
        <v>113.22452045739068</v>
      </c>
      <c r="AN24" s="4">
        <f t="shared" si="11"/>
        <v>136.95571244310645</v>
      </c>
      <c r="AQ24" s="4" t="s">
        <v>115</v>
      </c>
      <c r="AR24" s="4">
        <v>249.083</v>
      </c>
      <c r="AS24" s="4">
        <v>224.75</v>
      </c>
      <c r="AT24" s="4">
        <f t="shared" si="12"/>
        <v>165.50365448504982</v>
      </c>
      <c r="AU24" s="4">
        <f t="shared" si="13"/>
        <v>149.33554817275748</v>
      </c>
      <c r="AY24" s="5">
        <v>124.667</v>
      </c>
      <c r="AZ24" s="5">
        <v>82.667000000000002</v>
      </c>
      <c r="BA24" s="4">
        <f t="shared" si="14"/>
        <v>82.697844112769474</v>
      </c>
      <c r="BB24" s="4">
        <f t="shared" si="14"/>
        <v>54.837147595356555</v>
      </c>
      <c r="BC24" s="5"/>
      <c r="BF24" s="4">
        <v>112.625</v>
      </c>
      <c r="BG24" s="4">
        <v>92</v>
      </c>
      <c r="BH24" s="4">
        <f t="shared" si="15"/>
        <v>74.983355525965379</v>
      </c>
      <c r="BI24" s="4">
        <f t="shared" si="15"/>
        <v>61.251664447403456</v>
      </c>
      <c r="BM24" s="4">
        <v>163.792</v>
      </c>
      <c r="BN24" s="4">
        <v>143.083</v>
      </c>
      <c r="BO24" s="5">
        <f t="shared" si="16"/>
        <v>108.71451091014684</v>
      </c>
      <c r="BP24" s="5">
        <f t="shared" si="16"/>
        <v>94.969219281506668</v>
      </c>
      <c r="BT24" s="4">
        <v>149.167</v>
      </c>
      <c r="BU24" s="4">
        <v>215</v>
      </c>
      <c r="BV24" s="4">
        <f t="shared" si="30"/>
        <v>98.999170399867268</v>
      </c>
      <c r="BW24" s="4">
        <f t="shared" si="30"/>
        <v>142.69122283059565</v>
      </c>
      <c r="BX24" s="4">
        <f>AVERAGE(BV17:BV24)</f>
        <v>99.154554504728722</v>
      </c>
      <c r="BY24" s="4">
        <f>AVERAGE(BW17:BW24)</f>
        <v>99.233947237431565</v>
      </c>
      <c r="BZ24" s="4" t="s">
        <v>116</v>
      </c>
      <c r="CA24" s="5">
        <v>190.833</v>
      </c>
      <c r="CB24" s="5">
        <v>348.66699999999997</v>
      </c>
      <c r="CC24" s="5">
        <f t="shared" si="18"/>
        <v>126.65332656372885</v>
      </c>
      <c r="CD24" s="5">
        <f t="shared" si="18"/>
        <v>231.40565527448422</v>
      </c>
      <c r="CE24" s="5"/>
      <c r="CF24" s="5"/>
      <c r="CH24" s="5">
        <v>154.167</v>
      </c>
      <c r="CI24" s="5">
        <v>177.5</v>
      </c>
      <c r="CJ24" s="5">
        <f t="shared" si="19"/>
        <v>102.36852589641435</v>
      </c>
      <c r="CK24" s="5">
        <f t="shared" si="19"/>
        <v>117.86188579017265</v>
      </c>
      <c r="CL24" s="5"/>
      <c r="CO24" s="5">
        <v>150</v>
      </c>
      <c r="CP24" s="5">
        <v>162.333</v>
      </c>
      <c r="CQ24" s="5">
        <f t="shared" si="20"/>
        <v>99.92089595736708</v>
      </c>
      <c r="CR24" s="5">
        <f t="shared" si="20"/>
        <v>108.13639202298181</v>
      </c>
      <c r="CS24" s="5">
        <f>AVERAGE(CQ18:CQ24)</f>
        <v>86.439568674799119</v>
      </c>
      <c r="CT24" s="5">
        <f>AVERAGE(CR18:CR24)</f>
        <v>87.660697186156199</v>
      </c>
      <c r="CU24" s="4" t="s">
        <v>117</v>
      </c>
      <c r="CV24" s="5">
        <v>77.042000000000002</v>
      </c>
      <c r="CW24" s="5">
        <v>52</v>
      </c>
      <c r="CX24" s="5">
        <f t="shared" si="21"/>
        <v>51.122760451227606</v>
      </c>
      <c r="CY24" s="5">
        <f t="shared" si="21"/>
        <v>34.505640345056406</v>
      </c>
      <c r="CZ24" s="5"/>
      <c r="DB24"/>
      <c r="DC24" s="4">
        <v>196</v>
      </c>
      <c r="DD24" s="4">
        <v>357</v>
      </c>
      <c r="DE24" s="4">
        <f t="shared" si="22"/>
        <v>130.34803812901797</v>
      </c>
      <c r="DF24" s="4">
        <f t="shared" si="22"/>
        <v>237.41964087785411</v>
      </c>
      <c r="DJ24" s="5">
        <v>217</v>
      </c>
      <c r="DK24" s="5">
        <v>271</v>
      </c>
      <c r="DL24" s="5">
        <f t="shared" si="23"/>
        <v>143.95490562827194</v>
      </c>
      <c r="DM24" s="5">
        <f t="shared" si="23"/>
        <v>179.77778536986958</v>
      </c>
      <c r="DN24" s="5"/>
      <c r="DQ24" s="5">
        <v>181.75</v>
      </c>
      <c r="DR24" s="5">
        <v>228</v>
      </c>
      <c r="DS24" s="5">
        <f t="shared" si="24"/>
        <v>121.10611360986174</v>
      </c>
      <c r="DT24" s="5">
        <f t="shared" si="24"/>
        <v>151.92403798100952</v>
      </c>
      <c r="DU24" s="5"/>
      <c r="DX24" s="5">
        <v>171</v>
      </c>
      <c r="DY24" s="5">
        <v>233.875</v>
      </c>
      <c r="DZ24" s="5">
        <f t="shared" si="25"/>
        <v>113.50813143046798</v>
      </c>
      <c r="EA24" s="5">
        <f t="shared" si="25"/>
        <v>155.24394291403917</v>
      </c>
      <c r="EB24" s="5"/>
      <c r="EE24" s="5">
        <v>154.75</v>
      </c>
      <c r="EF24" s="5">
        <v>223.75</v>
      </c>
      <c r="EG24" s="5">
        <f t="shared" si="26"/>
        <v>102.89228723404254</v>
      </c>
      <c r="EH24" s="5">
        <f t="shared" si="26"/>
        <v>148.76994680851064</v>
      </c>
      <c r="EI24" s="5"/>
      <c r="EL24" s="5">
        <v>108</v>
      </c>
      <c r="EM24" s="5">
        <v>93.5</v>
      </c>
      <c r="EN24" s="5">
        <f t="shared" si="27"/>
        <v>71.958024485716678</v>
      </c>
      <c r="EO24" s="5">
        <f t="shared" si="27"/>
        <v>62.296993420504705</v>
      </c>
      <c r="ET24" s="5">
        <v>249.833</v>
      </c>
      <c r="EU24" s="5">
        <v>222.167</v>
      </c>
      <c r="EV24" s="5">
        <f t="shared" si="28"/>
        <v>166.26437068463522</v>
      </c>
      <c r="EW24" s="5">
        <f t="shared" si="29"/>
        <v>147.85259129856084</v>
      </c>
    </row>
    <row r="25" spans="1:155">
      <c r="B25" s="4">
        <v>170</v>
      </c>
      <c r="C25" s="4">
        <v>219</v>
      </c>
      <c r="D25" s="4">
        <f t="shared" si="0"/>
        <v>86.863948319016529</v>
      </c>
      <c r="E25" s="4">
        <f t="shared" si="1"/>
        <v>111.90120401096837</v>
      </c>
      <c r="I25" s="4">
        <v>89</v>
      </c>
      <c r="J25" s="4">
        <v>63.875</v>
      </c>
      <c r="K25" s="4">
        <f t="shared" si="2"/>
        <v>59.201767272531349</v>
      </c>
      <c r="L25" s="4">
        <f t="shared" si="3"/>
        <v>42.488908814976845</v>
      </c>
      <c r="O25" s="4" t="s">
        <v>118</v>
      </c>
      <c r="P25" s="4">
        <v>109.667</v>
      </c>
      <c r="Q25" s="4">
        <v>115</v>
      </c>
      <c r="R25" s="4">
        <f t="shared" si="4"/>
        <v>72.69334659043831</v>
      </c>
      <c r="S25" s="4">
        <f t="shared" si="5"/>
        <v>76.228353633275333</v>
      </c>
      <c r="W25" s="4">
        <v>204.833</v>
      </c>
      <c r="X25" s="4">
        <v>384</v>
      </c>
      <c r="Y25" s="4">
        <f t="shared" si="6"/>
        <v>135.81964359718194</v>
      </c>
      <c r="Z25" s="4">
        <f t="shared" si="7"/>
        <v>254.62080397845006</v>
      </c>
      <c r="AA25" s="4">
        <f>AVERAGE(Y19:Y25)</f>
        <v>154.194494109289</v>
      </c>
      <c r="AB25" s="4">
        <f>AVERAGE(Z19:Z25)</f>
        <v>234.25492866023325</v>
      </c>
      <c r="AD25" s="4">
        <v>135.833</v>
      </c>
      <c r="AE25" s="4">
        <v>204</v>
      </c>
      <c r="AF25" s="4">
        <f t="shared" si="8"/>
        <v>90.555333333333337</v>
      </c>
      <c r="AG25" s="4">
        <f t="shared" si="9"/>
        <v>136</v>
      </c>
      <c r="AK25" s="4">
        <v>162.833</v>
      </c>
      <c r="AL25" s="4">
        <v>183</v>
      </c>
      <c r="AM25" s="4">
        <f t="shared" si="10"/>
        <v>108.3446751699113</v>
      </c>
      <c r="AN25" s="4">
        <f t="shared" si="11"/>
        <v>121.76325165103982</v>
      </c>
      <c r="AR25" s="4">
        <v>202.125</v>
      </c>
      <c r="AS25" s="4">
        <v>204.917</v>
      </c>
      <c r="AT25" s="4">
        <f t="shared" si="12"/>
        <v>134.30232558139534</v>
      </c>
      <c r="AU25" s="4">
        <f t="shared" si="13"/>
        <v>136.15747508305648</v>
      </c>
      <c r="AY25" s="5">
        <v>123</v>
      </c>
      <c r="AZ25" s="5">
        <v>136.5</v>
      </c>
      <c r="BA25" s="4">
        <f t="shared" si="14"/>
        <v>81.592039800995025</v>
      </c>
      <c r="BB25" s="4">
        <f t="shared" si="14"/>
        <v>90.547263681592042</v>
      </c>
      <c r="BC25" s="6">
        <f>AVERAGE(BA18:BA25)</f>
        <v>92.969237147595351</v>
      </c>
      <c r="BD25" s="6">
        <f>AVERAGE(BB18:BB25)</f>
        <v>77.477197346600335</v>
      </c>
      <c r="BF25" s="4">
        <v>138.167</v>
      </c>
      <c r="BG25" s="4">
        <v>95</v>
      </c>
      <c r="BH25" s="4">
        <f t="shared" si="15"/>
        <v>91.988681757656451</v>
      </c>
      <c r="BI25" s="4">
        <f t="shared" si="15"/>
        <v>63.24900133155792</v>
      </c>
      <c r="BM25" s="4">
        <v>214.93799999999999</v>
      </c>
      <c r="BN25" s="4">
        <v>226</v>
      </c>
      <c r="BO25" s="5">
        <f t="shared" si="16"/>
        <v>142.66190989795072</v>
      </c>
      <c r="BP25" s="5">
        <f t="shared" si="16"/>
        <v>150.00414834481043</v>
      </c>
      <c r="BS25" s="4" t="s">
        <v>119</v>
      </c>
      <c r="BT25" s="5">
        <v>180.25</v>
      </c>
      <c r="BU25" s="5">
        <v>163.93799999999999</v>
      </c>
      <c r="BV25" s="4">
        <f t="shared" si="30"/>
        <v>119.62833914053427</v>
      </c>
      <c r="BW25" s="4">
        <f t="shared" si="30"/>
        <v>108.80238924838227</v>
      </c>
      <c r="BX25" s="5"/>
      <c r="CA25" s="5">
        <v>185.333</v>
      </c>
      <c r="CB25" s="5">
        <v>242</v>
      </c>
      <c r="CC25" s="5">
        <f t="shared" si="18"/>
        <v>123.00304964044773</v>
      </c>
      <c r="CD25" s="5">
        <f t="shared" si="18"/>
        <v>160.61218462436995</v>
      </c>
      <c r="CE25" s="5"/>
      <c r="CF25" s="5"/>
      <c r="CH25" s="5">
        <v>173.875</v>
      </c>
      <c r="CI25" s="5">
        <v>208.5</v>
      </c>
      <c r="CJ25" s="5">
        <f t="shared" si="19"/>
        <v>115.45484727755644</v>
      </c>
      <c r="CK25" s="5">
        <f t="shared" si="19"/>
        <v>138.44621513944222</v>
      </c>
      <c r="CL25" s="5"/>
      <c r="CN25" s="4" t="s">
        <v>120</v>
      </c>
      <c r="CO25" s="5">
        <v>126.25</v>
      </c>
      <c r="CP25" s="5">
        <v>93.375</v>
      </c>
      <c r="CQ25" s="5">
        <f t="shared" si="20"/>
        <v>84.100087430783972</v>
      </c>
      <c r="CR25" s="5">
        <f t="shared" si="20"/>
        <v>62.20075773346101</v>
      </c>
      <c r="CS25" s="5"/>
      <c r="CV25" s="5">
        <v>80.375</v>
      </c>
      <c r="CW25" s="5">
        <v>82.5</v>
      </c>
      <c r="CX25" s="5">
        <f t="shared" si="21"/>
        <v>53.334439283344395</v>
      </c>
      <c r="CY25" s="5">
        <f t="shared" si="21"/>
        <v>54.744525547445257</v>
      </c>
      <c r="CZ25" s="5"/>
      <c r="DB25"/>
      <c r="DC25" s="4">
        <v>205.167</v>
      </c>
      <c r="DD25" s="4">
        <v>354</v>
      </c>
      <c r="DE25" s="4">
        <f t="shared" si="22"/>
        <v>136.44446907559299</v>
      </c>
      <c r="DF25" s="4">
        <f t="shared" si="22"/>
        <v>235.4245178452671</v>
      </c>
      <c r="DJ25" s="5">
        <v>175.833</v>
      </c>
      <c r="DK25" s="5">
        <v>251</v>
      </c>
      <c r="DL25" s="5">
        <f t="shared" si="23"/>
        <v>116.64526691859881</v>
      </c>
      <c r="DM25" s="5">
        <f t="shared" si="23"/>
        <v>166.51005213224082</v>
      </c>
      <c r="DN25" s="5"/>
      <c r="DQ25" s="5">
        <v>166.875</v>
      </c>
      <c r="DR25" s="5">
        <v>240</v>
      </c>
      <c r="DS25" s="5">
        <f t="shared" si="24"/>
        <v>111.19440279860069</v>
      </c>
      <c r="DT25" s="5">
        <f t="shared" si="24"/>
        <v>159.92003998001002</v>
      </c>
      <c r="DU25" s="5"/>
      <c r="DX25" s="5">
        <v>140.25</v>
      </c>
      <c r="DY25" s="5">
        <v>185.125</v>
      </c>
      <c r="DZ25" s="5">
        <f t="shared" si="25"/>
        <v>93.09658148025224</v>
      </c>
      <c r="EA25" s="5">
        <f t="shared" si="25"/>
        <v>122.88416860272154</v>
      </c>
      <c r="EB25" s="5"/>
      <c r="EE25" s="5">
        <v>163.167</v>
      </c>
      <c r="EF25" s="5">
        <v>182</v>
      </c>
      <c r="EG25" s="5">
        <f t="shared" si="26"/>
        <v>108.48869680851064</v>
      </c>
      <c r="EH25" s="5">
        <f t="shared" si="26"/>
        <v>121.01063829787235</v>
      </c>
      <c r="EI25" s="5">
        <f>AVERAGE(EG19:EG25)</f>
        <v>106.03476443768999</v>
      </c>
      <c r="EJ25" s="5">
        <f>AVERAGE(EH19:EH25)</f>
        <v>113.1862651975684</v>
      </c>
      <c r="EL25" s="5">
        <v>129.833</v>
      </c>
      <c r="EM25" s="5">
        <v>129.5</v>
      </c>
      <c r="EN25" s="5">
        <f t="shared" si="27"/>
        <v>86.504872157907897</v>
      </c>
      <c r="EO25" s="5">
        <f t="shared" si="27"/>
        <v>86.28300158241025</v>
      </c>
      <c r="ET25" s="5">
        <v>135</v>
      </c>
      <c r="EU25" s="5">
        <v>104.25</v>
      </c>
      <c r="EV25" s="5">
        <f t="shared" si="28"/>
        <v>89.842775143498883</v>
      </c>
      <c r="EW25" s="5">
        <f t="shared" si="29"/>
        <v>69.378587471924135</v>
      </c>
    </row>
    <row r="26" spans="1:155">
      <c r="B26" s="4">
        <v>136.5</v>
      </c>
      <c r="C26" s="4">
        <v>199</v>
      </c>
      <c r="D26" s="4">
        <f t="shared" si="0"/>
        <v>69.746640856151515</v>
      </c>
      <c r="E26" s="4">
        <f t="shared" si="1"/>
        <v>101.68191597343701</v>
      </c>
      <c r="I26" s="4">
        <v>109.75</v>
      </c>
      <c r="J26" s="4">
        <v>83.5</v>
      </c>
      <c r="K26" s="4">
        <f t="shared" si="2"/>
        <v>73.004426496183314</v>
      </c>
      <c r="L26" s="4">
        <f t="shared" si="3"/>
        <v>55.543231092768174</v>
      </c>
      <c r="P26" s="4">
        <v>173</v>
      </c>
      <c r="Q26" s="4">
        <v>204</v>
      </c>
      <c r="R26" s="4">
        <f t="shared" si="4"/>
        <v>114.6739580744055</v>
      </c>
      <c r="S26" s="4">
        <f t="shared" si="5"/>
        <v>135.22247079294058</v>
      </c>
      <c r="V26" s="4" t="s">
        <v>121</v>
      </c>
      <c r="W26" s="4">
        <v>161</v>
      </c>
      <c r="X26" s="4">
        <v>216.25</v>
      </c>
      <c r="Y26" s="4">
        <f t="shared" si="6"/>
        <v>106.75507666804808</v>
      </c>
      <c r="Z26" s="4">
        <f t="shared" si="7"/>
        <v>143.3899709904683</v>
      </c>
      <c r="AD26" s="4">
        <v>151</v>
      </c>
      <c r="AE26" s="4">
        <v>192.167</v>
      </c>
      <c r="AF26" s="4">
        <f t="shared" si="8"/>
        <v>100.66666666666667</v>
      </c>
      <c r="AG26" s="4">
        <f t="shared" si="9"/>
        <v>128.11133333333333</v>
      </c>
      <c r="AK26" s="4">
        <v>173.917</v>
      </c>
      <c r="AL26" s="4">
        <v>223</v>
      </c>
      <c r="AM26" s="4">
        <f t="shared" si="10"/>
        <v>115.71966905679723</v>
      </c>
      <c r="AN26" s="4">
        <f t="shared" si="11"/>
        <v>148.37817004470975</v>
      </c>
      <c r="AR26" s="4">
        <v>168</v>
      </c>
      <c r="AS26" s="4">
        <v>169</v>
      </c>
      <c r="AT26" s="4">
        <f t="shared" si="12"/>
        <v>111.62790697674419</v>
      </c>
      <c r="AU26" s="4">
        <f t="shared" si="13"/>
        <v>112.2923588039867</v>
      </c>
      <c r="AX26" s="4" t="s">
        <v>122</v>
      </c>
      <c r="AY26" s="4">
        <v>118</v>
      </c>
      <c r="AZ26" s="4">
        <v>113.5</v>
      </c>
      <c r="BA26" s="4">
        <f t="shared" si="14"/>
        <v>78.275290215588726</v>
      </c>
      <c r="BB26" s="4">
        <f t="shared" si="14"/>
        <v>75.290215588723044</v>
      </c>
      <c r="BF26" s="4">
        <v>109.167</v>
      </c>
      <c r="BG26" s="4">
        <v>94.332999999999998</v>
      </c>
      <c r="BH26" s="4">
        <f t="shared" si="15"/>
        <v>72.681091877496669</v>
      </c>
      <c r="BI26" s="4">
        <f t="shared" si="15"/>
        <v>62.804926764314246</v>
      </c>
      <c r="BM26" s="4">
        <v>180.5</v>
      </c>
      <c r="BN26" s="4">
        <v>162</v>
      </c>
      <c r="BO26" s="5">
        <f t="shared" si="16"/>
        <v>119.80419812494814</v>
      </c>
      <c r="BP26" s="5">
        <f t="shared" si="16"/>
        <v>107.52509748610305</v>
      </c>
      <c r="BT26" s="5">
        <v>180.167</v>
      </c>
      <c r="BU26" s="5">
        <v>229</v>
      </c>
      <c r="BV26" s="4">
        <f t="shared" si="30"/>
        <v>119.57325369172059</v>
      </c>
      <c r="BW26" s="4">
        <f t="shared" si="30"/>
        <v>151.98274431723911</v>
      </c>
      <c r="BX26" s="5"/>
      <c r="CA26" s="5">
        <v>232.93799999999999</v>
      </c>
      <c r="CB26" s="5">
        <v>253</v>
      </c>
      <c r="CC26" s="5">
        <f t="shared" si="18"/>
        <v>154.59785562822924</v>
      </c>
      <c r="CD26" s="5">
        <f t="shared" si="18"/>
        <v>167.9127384709322</v>
      </c>
      <c r="CE26" s="5"/>
      <c r="CF26" s="5"/>
      <c r="CH26" s="5">
        <v>196.083</v>
      </c>
      <c r="CI26" s="5">
        <v>234.167</v>
      </c>
      <c r="CJ26" s="5">
        <f t="shared" si="19"/>
        <v>130.20119521912352</v>
      </c>
      <c r="CK26" s="5">
        <f t="shared" si="19"/>
        <v>155.4893758300133</v>
      </c>
      <c r="CL26" s="5"/>
      <c r="CO26" s="5">
        <v>132</v>
      </c>
      <c r="CP26" s="5">
        <v>127.75</v>
      </c>
      <c r="CQ26" s="5">
        <f t="shared" si="20"/>
        <v>87.930388442483036</v>
      </c>
      <c r="CR26" s="5">
        <f t="shared" si="20"/>
        <v>85.099296390357637</v>
      </c>
      <c r="CS26" s="5"/>
      <c r="CV26" s="5">
        <v>99</v>
      </c>
      <c r="CW26" s="5">
        <v>88.667000000000002</v>
      </c>
      <c r="CX26" s="5">
        <f t="shared" si="21"/>
        <v>65.693430656934311</v>
      </c>
      <c r="CY26" s="5">
        <f t="shared" si="21"/>
        <v>58.836761778367624</v>
      </c>
      <c r="CZ26" s="5"/>
      <c r="DB26"/>
      <c r="DC26" s="4">
        <v>204.5</v>
      </c>
      <c r="DD26" s="4">
        <v>399</v>
      </c>
      <c r="DE26" s="4">
        <f t="shared" si="22"/>
        <v>136.0008867213478</v>
      </c>
      <c r="DF26" s="4">
        <f t="shared" si="22"/>
        <v>265.35136333407229</v>
      </c>
      <c r="DG26" s="4">
        <f>AVERAGE(DE19:DE26)</f>
        <v>148.09632010640655</v>
      </c>
      <c r="DH26" s="4">
        <f>AVERAGE(DF19:DF26)</f>
        <v>232.62577588117932</v>
      </c>
      <c r="DJ26" s="5">
        <v>203.875</v>
      </c>
      <c r="DK26" s="5">
        <v>341.125</v>
      </c>
      <c r="DL26" s="5">
        <f t="shared" si="23"/>
        <v>135.24795569107809</v>
      </c>
      <c r="DM26" s="5">
        <f t="shared" si="23"/>
        <v>226.29777503430537</v>
      </c>
      <c r="DN26" s="5">
        <f>AVERAGE(DL19:DL26)</f>
        <v>134.84362152066134</v>
      </c>
      <c r="DO26" s="5">
        <f>AVERAGE(DM19:DM26)</f>
        <v>189.5731040492127</v>
      </c>
      <c r="DQ26" s="5">
        <v>119.75</v>
      </c>
      <c r="DR26" s="5">
        <v>200.875</v>
      </c>
      <c r="DS26" s="5">
        <f t="shared" si="24"/>
        <v>79.793436615025811</v>
      </c>
      <c r="DT26" s="5">
        <f t="shared" si="24"/>
        <v>133.84974179576878</v>
      </c>
      <c r="DU26" s="5">
        <f>AVERAGE(DS19:DS26)</f>
        <v>123.12943528235881</v>
      </c>
      <c r="DV26" s="5">
        <f>AVERAGE(DT19:DT26)</f>
        <v>129.168082625354</v>
      </c>
      <c r="DX26" s="5">
        <v>151.875</v>
      </c>
      <c r="DY26" s="5">
        <v>159.5</v>
      </c>
      <c r="DZ26" s="5">
        <f t="shared" si="25"/>
        <v>100.81314304679721</v>
      </c>
      <c r="EA26" s="5">
        <f t="shared" si="25"/>
        <v>105.87454364420843</v>
      </c>
      <c r="EB26" s="5"/>
      <c r="ED26" s="4" t="s">
        <v>123</v>
      </c>
      <c r="EE26" s="5">
        <v>182.5</v>
      </c>
      <c r="EF26" s="5">
        <v>199</v>
      </c>
      <c r="EG26" s="5">
        <f t="shared" si="26"/>
        <v>121.34308510638297</v>
      </c>
      <c r="EH26" s="5">
        <f t="shared" si="26"/>
        <v>132.31382978723406</v>
      </c>
      <c r="EI26" s="5"/>
      <c r="EL26" s="5">
        <v>90.332999999999998</v>
      </c>
      <c r="EM26" s="5">
        <v>75.832999999999998</v>
      </c>
      <c r="EN26" s="5">
        <f t="shared" si="27"/>
        <v>60.186890980261509</v>
      </c>
      <c r="EO26" s="5">
        <f t="shared" si="27"/>
        <v>50.525859915049558</v>
      </c>
      <c r="EP26" s="4">
        <f>AVERAGE(EN18:EN26)</f>
        <v>72.843359891914901</v>
      </c>
      <c r="EQ26" s="4">
        <f>AVERAGE(EO18:EO26)</f>
        <v>74.14808028649955</v>
      </c>
      <c r="ET26" s="5">
        <v>129.25</v>
      </c>
      <c r="EU26" s="5">
        <v>157</v>
      </c>
      <c r="EV26" s="5">
        <f t="shared" si="28"/>
        <v>86.016138424423914</v>
      </c>
      <c r="EW26" s="5">
        <f t="shared" si="29"/>
        <v>104.4838199816987</v>
      </c>
    </row>
    <row r="27" spans="1:155">
      <c r="B27" s="4">
        <v>162.5</v>
      </c>
      <c r="C27" s="4">
        <v>181</v>
      </c>
      <c r="D27" s="4">
        <f t="shared" si="0"/>
        <v>83.031715304942281</v>
      </c>
      <c r="E27" s="4">
        <f t="shared" si="1"/>
        <v>92.484556739658785</v>
      </c>
      <c r="I27" s="4">
        <v>87.5</v>
      </c>
      <c r="J27" s="4">
        <v>111</v>
      </c>
      <c r="K27" s="4">
        <f t="shared" si="2"/>
        <v>58.203984678050482</v>
      </c>
      <c r="L27" s="4">
        <f t="shared" si="3"/>
        <v>73.835911991584041</v>
      </c>
      <c r="P27" s="4">
        <v>188</v>
      </c>
      <c r="Q27" s="4">
        <v>231</v>
      </c>
      <c r="R27" s="4">
        <f t="shared" si="4"/>
        <v>124.61678680918055</v>
      </c>
      <c r="S27" s="4">
        <f t="shared" si="5"/>
        <v>153.11956251553565</v>
      </c>
      <c r="W27" s="4">
        <v>155.083</v>
      </c>
      <c r="X27" s="4">
        <v>212</v>
      </c>
      <c r="Y27" s="4">
        <f t="shared" si="6"/>
        <v>102.83166183174473</v>
      </c>
      <c r="Z27" s="4">
        <f t="shared" si="7"/>
        <v>140.57190219643599</v>
      </c>
      <c r="AD27" s="4">
        <v>170</v>
      </c>
      <c r="AE27" s="4">
        <v>172.833</v>
      </c>
      <c r="AF27" s="4">
        <f t="shared" si="8"/>
        <v>113.33333333333333</v>
      </c>
      <c r="AG27" s="4">
        <f t="shared" si="9"/>
        <v>115.22200000000001</v>
      </c>
      <c r="AK27" s="4">
        <v>173.75</v>
      </c>
      <c r="AL27" s="4">
        <v>207.333</v>
      </c>
      <c r="AM27" s="4">
        <f t="shared" si="10"/>
        <v>115.60855177250366</v>
      </c>
      <c r="AN27" s="4">
        <f t="shared" si="11"/>
        <v>137.95377188286906</v>
      </c>
      <c r="AR27" s="4">
        <v>204</v>
      </c>
      <c r="AS27" s="4">
        <v>270.83300000000003</v>
      </c>
      <c r="AT27" s="4">
        <f t="shared" si="12"/>
        <v>135.54817275747507</v>
      </c>
      <c r="AU27" s="4">
        <f t="shared" si="13"/>
        <v>179.95548172757478</v>
      </c>
      <c r="AY27" s="4">
        <v>201.667</v>
      </c>
      <c r="AZ27" s="4">
        <v>209</v>
      </c>
      <c r="BA27" s="4">
        <f t="shared" si="14"/>
        <v>133.77578772802653</v>
      </c>
      <c r="BB27" s="4">
        <f t="shared" si="14"/>
        <v>138.64013266998342</v>
      </c>
      <c r="BF27" s="4">
        <v>110.25</v>
      </c>
      <c r="BG27" s="4">
        <v>127</v>
      </c>
      <c r="BH27" s="4">
        <f t="shared" si="15"/>
        <v>73.402130492676434</v>
      </c>
      <c r="BI27" s="4">
        <f t="shared" si="15"/>
        <v>84.553928095872166</v>
      </c>
      <c r="BM27" s="4">
        <v>163.875</v>
      </c>
      <c r="BN27" s="4">
        <v>225</v>
      </c>
      <c r="BO27" s="5">
        <f t="shared" si="16"/>
        <v>108.76960092922924</v>
      </c>
      <c r="BP27" s="5">
        <f t="shared" si="16"/>
        <v>149.34041317514314</v>
      </c>
      <c r="BT27" s="5">
        <v>149.958</v>
      </c>
      <c r="BU27" s="5">
        <v>124.667</v>
      </c>
      <c r="BV27" s="4">
        <f t="shared" si="30"/>
        <v>99.524141363862611</v>
      </c>
      <c r="BW27" s="4">
        <f t="shared" si="30"/>
        <v>82.739007798241261</v>
      </c>
      <c r="BX27" s="5"/>
      <c r="CA27" s="5">
        <v>194</v>
      </c>
      <c r="CB27" s="5">
        <v>246</v>
      </c>
      <c r="CC27" s="5">
        <f t="shared" si="18"/>
        <v>128.75522238482549</v>
      </c>
      <c r="CD27" s="5">
        <f t="shared" si="18"/>
        <v>163.26693147766531</v>
      </c>
      <c r="CE27" s="5"/>
      <c r="CF27" s="5"/>
      <c r="CH27" s="5">
        <v>195.75</v>
      </c>
      <c r="CI27" s="5">
        <v>246.833</v>
      </c>
      <c r="CJ27" s="5">
        <f t="shared" si="19"/>
        <v>129.9800796812749</v>
      </c>
      <c r="CK27" s="5">
        <f t="shared" si="19"/>
        <v>163.89973439575033</v>
      </c>
      <c r="CL27" s="5"/>
      <c r="CO27" s="5">
        <v>120.5</v>
      </c>
      <c r="CP27" s="5">
        <v>134.75</v>
      </c>
      <c r="CQ27" s="5">
        <f t="shared" si="20"/>
        <v>80.26978641908488</v>
      </c>
      <c r="CR27" s="5">
        <f t="shared" si="20"/>
        <v>89.76227153503477</v>
      </c>
      <c r="CS27" s="5"/>
      <c r="CV27" s="5">
        <v>99.375</v>
      </c>
      <c r="CW27" s="5">
        <v>107.75</v>
      </c>
      <c r="CX27" s="5">
        <f t="shared" si="21"/>
        <v>65.942269409422693</v>
      </c>
      <c r="CY27" s="5">
        <f t="shared" si="21"/>
        <v>71.499668214996674</v>
      </c>
      <c r="CZ27" s="5"/>
      <c r="DB27" s="4" t="s">
        <v>124</v>
      </c>
      <c r="DC27" s="4">
        <v>128</v>
      </c>
      <c r="DD27" s="4">
        <v>136.75</v>
      </c>
      <c r="DE27" s="4">
        <f t="shared" si="22"/>
        <v>85.125249390379068</v>
      </c>
      <c r="DF27" s="4">
        <f t="shared" si="22"/>
        <v>90.944358235424517</v>
      </c>
      <c r="DI27" s="4" t="s">
        <v>125</v>
      </c>
      <c r="DJ27" s="5">
        <v>286</v>
      </c>
      <c r="DK27" s="5">
        <v>327</v>
      </c>
      <c r="DL27" s="5">
        <f t="shared" si="23"/>
        <v>189.72858529809113</v>
      </c>
      <c r="DM27" s="5">
        <f t="shared" si="23"/>
        <v>216.92743843523007</v>
      </c>
      <c r="DN27" s="5"/>
      <c r="DP27" s="4" t="s">
        <v>126</v>
      </c>
      <c r="DQ27" s="5">
        <v>209.833</v>
      </c>
      <c r="DR27" s="5">
        <v>168</v>
      </c>
      <c r="DS27" s="5">
        <f t="shared" si="24"/>
        <v>139.81875728802265</v>
      </c>
      <c r="DT27" s="5">
        <f t="shared" si="24"/>
        <v>111.944027986007</v>
      </c>
      <c r="DU27" s="5"/>
      <c r="DX27" s="5">
        <v>138</v>
      </c>
      <c r="DY27" s="5">
        <v>139.333</v>
      </c>
      <c r="DZ27" s="5">
        <f t="shared" si="25"/>
        <v>91.603053435114504</v>
      </c>
      <c r="EA27" s="5">
        <f t="shared" si="25"/>
        <v>92.487885828078319</v>
      </c>
      <c r="EB27" s="5"/>
      <c r="EE27" s="5">
        <v>154.833</v>
      </c>
      <c r="EF27" s="5">
        <v>180.833</v>
      </c>
      <c r="EG27" s="5">
        <f t="shared" si="26"/>
        <v>102.94747340425532</v>
      </c>
      <c r="EH27" s="5">
        <f t="shared" si="26"/>
        <v>120.2347074468085</v>
      </c>
      <c r="EI27" s="5"/>
      <c r="EK27" s="4" t="s">
        <v>127</v>
      </c>
      <c r="EL27" s="5">
        <v>142.75</v>
      </c>
      <c r="EM27" s="5">
        <v>124</v>
      </c>
      <c r="EN27" s="5">
        <f t="shared" si="27"/>
        <v>95.111185142000494</v>
      </c>
      <c r="EO27" s="5">
        <f t="shared" si="27"/>
        <v>82.618472557674693</v>
      </c>
      <c r="ET27" s="5">
        <v>123.083</v>
      </c>
      <c r="EU27" s="5">
        <v>124.167</v>
      </c>
      <c r="EV27" s="5">
        <f t="shared" si="28"/>
        <v>81.911987355461278</v>
      </c>
      <c r="EW27" s="5">
        <f t="shared" si="29"/>
        <v>82.633391564761666</v>
      </c>
    </row>
    <row r="28" spans="1:155">
      <c r="B28" s="4">
        <v>155</v>
      </c>
      <c r="C28" s="4">
        <v>260</v>
      </c>
      <c r="D28" s="4">
        <f t="shared" si="0"/>
        <v>79.199482290868019</v>
      </c>
      <c r="E28" s="4">
        <f t="shared" si="1"/>
        <v>132.85074448790766</v>
      </c>
      <c r="I28" s="4">
        <v>131</v>
      </c>
      <c r="J28" s="4">
        <v>92</v>
      </c>
      <c r="K28" s="4">
        <f t="shared" si="2"/>
        <v>87.139679917995579</v>
      </c>
      <c r="L28" s="4">
        <f t="shared" si="3"/>
        <v>61.197332461493083</v>
      </c>
      <c r="M28" s="4">
        <f>AVERAGE(K23:K28)</f>
        <v>75.674381854281393</v>
      </c>
      <c r="N28" s="4">
        <f>AVERAGE(L23:L28)</f>
        <v>64.7496602273104</v>
      </c>
      <c r="P28" s="4">
        <v>173.5</v>
      </c>
      <c r="Q28" s="4">
        <v>209</v>
      </c>
      <c r="R28" s="4">
        <f t="shared" si="4"/>
        <v>115.005385698898</v>
      </c>
      <c r="S28" s="4">
        <f t="shared" si="5"/>
        <v>138.53674703786561</v>
      </c>
      <c r="W28" s="4">
        <v>112.312</v>
      </c>
      <c r="X28" s="4">
        <v>114.062</v>
      </c>
      <c r="Y28" s="4">
        <f t="shared" si="6"/>
        <v>74.47128056361376</v>
      </c>
      <c r="Z28" s="4">
        <f t="shared" si="7"/>
        <v>75.631661831744722</v>
      </c>
      <c r="AD28" s="4">
        <v>185.25</v>
      </c>
      <c r="AE28" s="4">
        <v>130.833</v>
      </c>
      <c r="AF28" s="4">
        <f t="shared" si="8"/>
        <v>123.5</v>
      </c>
      <c r="AG28" s="4">
        <f t="shared" si="9"/>
        <v>87.221999999999994</v>
      </c>
      <c r="AK28" s="4">
        <v>153.5</v>
      </c>
      <c r="AL28" s="4">
        <v>166</v>
      </c>
      <c r="AM28" s="4">
        <f t="shared" si="10"/>
        <v>102.13474933570826</v>
      </c>
      <c r="AN28" s="4">
        <f t="shared" si="11"/>
        <v>110.45191133373011</v>
      </c>
      <c r="AR28" s="4">
        <v>208</v>
      </c>
      <c r="AS28" s="4">
        <v>202</v>
      </c>
      <c r="AT28" s="4">
        <f t="shared" si="12"/>
        <v>138.20598006644519</v>
      </c>
      <c r="AU28" s="4">
        <f t="shared" si="13"/>
        <v>134.21926910299004</v>
      </c>
      <c r="AY28" s="4">
        <v>132</v>
      </c>
      <c r="AZ28" s="4">
        <v>95</v>
      </c>
      <c r="BA28" s="4">
        <f t="shared" si="14"/>
        <v>87.562189054726375</v>
      </c>
      <c r="BB28" s="4">
        <f t="shared" si="14"/>
        <v>63.018242122719741</v>
      </c>
      <c r="BF28" s="4">
        <v>145.875</v>
      </c>
      <c r="BG28" s="4">
        <v>73</v>
      </c>
      <c r="BH28" s="4">
        <f t="shared" si="15"/>
        <v>97.120505992010649</v>
      </c>
      <c r="BI28" s="4">
        <f t="shared" si="15"/>
        <v>48.601864181091877</v>
      </c>
      <c r="BM28" s="4">
        <v>164.5</v>
      </c>
      <c r="BN28" s="4">
        <v>268.25</v>
      </c>
      <c r="BO28" s="5">
        <f t="shared" si="16"/>
        <v>109.18443541027131</v>
      </c>
      <c r="BP28" s="5">
        <f t="shared" si="16"/>
        <v>178.04695926325394</v>
      </c>
      <c r="BT28" s="5">
        <v>149</v>
      </c>
      <c r="BU28" s="5">
        <v>150.333</v>
      </c>
      <c r="BV28" s="4">
        <f t="shared" si="30"/>
        <v>98.888335822133726</v>
      </c>
      <c r="BW28" s="4">
        <f t="shared" si="30"/>
        <v>99.77302140368343</v>
      </c>
      <c r="BX28" s="5"/>
      <c r="CA28" s="5">
        <v>214.06299999999999</v>
      </c>
      <c r="CB28" s="5">
        <v>251</v>
      </c>
      <c r="CC28" s="5">
        <f t="shared" si="18"/>
        <v>142.07076891424171</v>
      </c>
      <c r="CD28" s="5">
        <f t="shared" si="18"/>
        <v>166.58536504428452</v>
      </c>
      <c r="CE28" s="5"/>
      <c r="CF28" s="5"/>
      <c r="CH28" s="5">
        <v>171.083</v>
      </c>
      <c r="CI28" s="5">
        <v>257</v>
      </c>
      <c r="CJ28" s="5">
        <f t="shared" si="19"/>
        <v>113.60092961487383</v>
      </c>
      <c r="CK28" s="5">
        <f t="shared" si="19"/>
        <v>170.65073041168657</v>
      </c>
      <c r="CL28" s="5"/>
      <c r="CO28" s="5">
        <v>161.125</v>
      </c>
      <c r="CP28" s="5">
        <v>134.167</v>
      </c>
      <c r="CQ28" s="5">
        <f t="shared" si="20"/>
        <v>107.33169574087181</v>
      </c>
      <c r="CR28" s="5">
        <f t="shared" si="20"/>
        <v>89.373912319413805</v>
      </c>
      <c r="CS28" s="5"/>
      <c r="CV28" s="5">
        <v>91.332999999999998</v>
      </c>
      <c r="CW28" s="5">
        <v>92.667000000000002</v>
      </c>
      <c r="CX28" s="5">
        <f t="shared" si="21"/>
        <v>60.605839416058387</v>
      </c>
      <c r="CY28" s="5">
        <f t="shared" si="21"/>
        <v>61.491041804910417</v>
      </c>
      <c r="CZ28" s="5"/>
      <c r="DB28"/>
      <c r="DC28" s="4">
        <v>129.5</v>
      </c>
      <c r="DD28" s="4">
        <v>162.5</v>
      </c>
      <c r="DE28" s="4">
        <f t="shared" si="22"/>
        <v>86.122810906672584</v>
      </c>
      <c r="DF28" s="4">
        <f t="shared" si="22"/>
        <v>108.06916426512967</v>
      </c>
      <c r="DJ28" s="5">
        <v>215.06200000000001</v>
      </c>
      <c r="DK28" s="5">
        <v>332.875</v>
      </c>
      <c r="DL28" s="5">
        <f t="shared" si="23"/>
        <v>142.66926227754573</v>
      </c>
      <c r="DM28" s="5">
        <f t="shared" si="23"/>
        <v>220.8248350737835</v>
      </c>
      <c r="DN28" s="5"/>
      <c r="DQ28" s="5">
        <v>160</v>
      </c>
      <c r="DR28" s="5">
        <v>204.75</v>
      </c>
      <c r="DS28" s="5">
        <f t="shared" si="24"/>
        <v>106.61335998667333</v>
      </c>
      <c r="DT28" s="5">
        <f t="shared" si="24"/>
        <v>136.43178410794602</v>
      </c>
      <c r="DU28" s="5"/>
      <c r="DX28" s="5">
        <v>174.167</v>
      </c>
      <c r="DY28" s="5">
        <v>239.5</v>
      </c>
      <c r="DZ28" s="5">
        <f t="shared" si="25"/>
        <v>115.61035512777961</v>
      </c>
      <c r="EA28" s="5">
        <f t="shared" si="25"/>
        <v>158.97776302688351</v>
      </c>
      <c r="EB28" s="5">
        <f>AVERAGE(DZ20:DZ28)</f>
        <v>103.28701552531622</v>
      </c>
      <c r="EC28" s="5">
        <f>AVERAGE(EA20:EA28)</f>
        <v>120.87133532470405</v>
      </c>
      <c r="EE28" s="5">
        <v>166.5</v>
      </c>
      <c r="EF28" s="5">
        <v>180.5</v>
      </c>
      <c r="EG28" s="5">
        <f t="shared" si="26"/>
        <v>110.70478723404254</v>
      </c>
      <c r="EH28" s="5">
        <f t="shared" si="26"/>
        <v>120.01329787234043</v>
      </c>
      <c r="EI28" s="5"/>
      <c r="EL28" s="5">
        <v>110.333</v>
      </c>
      <c r="EM28" s="5">
        <v>100</v>
      </c>
      <c r="EN28" s="5">
        <f t="shared" si="27"/>
        <v>73.512451070209039</v>
      </c>
      <c r="EO28" s="5">
        <f t="shared" si="27"/>
        <v>66.627800449737649</v>
      </c>
      <c r="ET28" s="5">
        <v>126.667</v>
      </c>
      <c r="EU28" s="5">
        <v>100</v>
      </c>
      <c r="EV28" s="5">
        <f t="shared" si="28"/>
        <v>84.297146660011649</v>
      </c>
      <c r="EW28" s="5">
        <f t="shared" si="29"/>
        <v>66.550203809999161</v>
      </c>
    </row>
    <row r="29" spans="1:155">
      <c r="B29" s="4">
        <v>173</v>
      </c>
      <c r="C29" s="4">
        <v>255</v>
      </c>
      <c r="D29" s="4">
        <f t="shared" si="0"/>
        <v>88.396841524646248</v>
      </c>
      <c r="E29" s="4">
        <f t="shared" si="1"/>
        <v>130.2959224785248</v>
      </c>
      <c r="H29" s="4" t="s">
        <v>128</v>
      </c>
      <c r="I29" s="4">
        <v>183.875</v>
      </c>
      <c r="J29" s="4">
        <v>138</v>
      </c>
      <c r="K29" s="4">
        <f t="shared" si="2"/>
        <v>122.31151637344608</v>
      </c>
      <c r="L29" s="4">
        <f t="shared" si="3"/>
        <v>91.795998692239621</v>
      </c>
      <c r="P29" s="4">
        <v>150.75</v>
      </c>
      <c r="Q29" s="4">
        <v>277</v>
      </c>
      <c r="R29" s="4">
        <f t="shared" si="4"/>
        <v>99.925428784489199</v>
      </c>
      <c r="S29" s="4">
        <f t="shared" si="5"/>
        <v>183.6109039688458</v>
      </c>
      <c r="W29" s="4">
        <v>145</v>
      </c>
      <c r="X29" s="4">
        <v>137.917</v>
      </c>
      <c r="Y29" s="4">
        <f t="shared" si="6"/>
        <v>96.145876502279322</v>
      </c>
      <c r="Z29" s="4">
        <f t="shared" si="7"/>
        <v>91.449316203895563</v>
      </c>
      <c r="AD29" s="4">
        <v>124.833</v>
      </c>
      <c r="AE29" s="4">
        <v>142</v>
      </c>
      <c r="AF29" s="4">
        <f t="shared" si="8"/>
        <v>83.222000000000008</v>
      </c>
      <c r="AG29" s="4">
        <f t="shared" si="9"/>
        <v>94.666666666666657</v>
      </c>
      <c r="AK29" s="4">
        <v>160.833</v>
      </c>
      <c r="AL29" s="4">
        <v>166.917</v>
      </c>
      <c r="AM29" s="4">
        <f t="shared" si="10"/>
        <v>107.0139292502278</v>
      </c>
      <c r="AN29" s="4">
        <f t="shared" si="11"/>
        <v>111.062058337905</v>
      </c>
      <c r="AR29" s="4">
        <v>196.75</v>
      </c>
      <c r="AS29" s="4">
        <v>222</v>
      </c>
      <c r="AT29" s="4">
        <f t="shared" si="12"/>
        <v>130.73089700996678</v>
      </c>
      <c r="AU29" s="4">
        <f t="shared" si="13"/>
        <v>147.50830564784053</v>
      </c>
      <c r="AY29" s="4">
        <v>138.167</v>
      </c>
      <c r="AZ29" s="4">
        <v>102.667</v>
      </c>
      <c r="BA29" s="4">
        <f t="shared" si="14"/>
        <v>91.653067993366506</v>
      </c>
      <c r="BB29" s="4">
        <f t="shared" si="14"/>
        <v>68.104145936981766</v>
      </c>
      <c r="BF29" s="4">
        <v>130</v>
      </c>
      <c r="BG29" s="4">
        <v>91</v>
      </c>
      <c r="BH29" s="4">
        <f t="shared" si="15"/>
        <v>86.55126498002663</v>
      </c>
      <c r="BI29" s="4">
        <f t="shared" si="15"/>
        <v>60.58588548601864</v>
      </c>
      <c r="BM29" s="4">
        <v>160.375</v>
      </c>
      <c r="BN29" s="4">
        <v>249.125</v>
      </c>
      <c r="BO29" s="5">
        <f t="shared" si="16"/>
        <v>106.44652783539368</v>
      </c>
      <c r="BP29" s="5">
        <f t="shared" si="16"/>
        <v>165.35302414336681</v>
      </c>
      <c r="BQ29" s="4">
        <f>AVERAGE(BO22:BO29)</f>
        <v>115.44677673608231</v>
      </c>
      <c r="BR29" s="4">
        <f>AVERAGE(BP22:BP29)</f>
        <v>129.11374761470174</v>
      </c>
      <c r="BT29" s="5">
        <v>163.125</v>
      </c>
      <c r="BU29" s="5">
        <v>168</v>
      </c>
      <c r="BV29" s="4">
        <f t="shared" si="30"/>
        <v>108.26281732205078</v>
      </c>
      <c r="BW29" s="4">
        <f t="shared" si="30"/>
        <v>111.49825783972125</v>
      </c>
      <c r="BX29" s="5"/>
      <c r="CA29" s="5">
        <v>148</v>
      </c>
      <c r="CB29" s="5">
        <v>256.16699999999997</v>
      </c>
      <c r="CC29" s="5">
        <f t="shared" si="18"/>
        <v>98.225633571928725</v>
      </c>
      <c r="CD29" s="5">
        <f t="shared" si="18"/>
        <v>170.0146342920288</v>
      </c>
      <c r="CE29" s="5"/>
      <c r="CF29" s="5"/>
      <c r="CH29" s="5">
        <v>159.18799999999999</v>
      </c>
      <c r="CI29" s="5">
        <v>243.167</v>
      </c>
      <c r="CJ29" s="5">
        <f t="shared" si="19"/>
        <v>105.70252324037185</v>
      </c>
      <c r="CK29" s="5">
        <f t="shared" si="19"/>
        <v>161.46547144754317</v>
      </c>
      <c r="CL29" s="5"/>
      <c r="CO29" s="5">
        <v>110</v>
      </c>
      <c r="CP29" s="5">
        <v>104.5</v>
      </c>
      <c r="CQ29" s="5">
        <f t="shared" si="20"/>
        <v>73.275323702069201</v>
      </c>
      <c r="CR29" s="5">
        <f t="shared" si="20"/>
        <v>69.611557516965732</v>
      </c>
      <c r="CS29" s="5"/>
      <c r="CV29" s="5">
        <v>84.667000000000002</v>
      </c>
      <c r="CW29" s="5">
        <v>84.5</v>
      </c>
      <c r="CX29" s="5">
        <f t="shared" si="21"/>
        <v>56.182481751824817</v>
      </c>
      <c r="CY29" s="5">
        <f t="shared" si="21"/>
        <v>56.071665560716653</v>
      </c>
      <c r="CZ29" s="5">
        <f>AVERAGE(CX24:CX29)</f>
        <v>58.813536828135369</v>
      </c>
      <c r="DA29" s="5">
        <f>AVERAGE(CY24:CY29)</f>
        <v>56.191550541915511</v>
      </c>
      <c r="DB29"/>
      <c r="DC29" s="4">
        <v>182</v>
      </c>
      <c r="DD29" s="4">
        <v>219</v>
      </c>
      <c r="DE29" s="4">
        <f t="shared" si="22"/>
        <v>121.03746397694525</v>
      </c>
      <c r="DF29" s="4">
        <f t="shared" si="22"/>
        <v>145.64398137885169</v>
      </c>
      <c r="DJ29" s="5">
        <v>263.25</v>
      </c>
      <c r="DK29" s="5">
        <v>400</v>
      </c>
      <c r="DL29" s="5">
        <f t="shared" si="23"/>
        <v>174.63653874028842</v>
      </c>
      <c r="DM29" s="5">
        <f t="shared" si="23"/>
        <v>265.35466475257505</v>
      </c>
      <c r="DN29" s="5"/>
      <c r="DQ29" s="5">
        <v>191.875</v>
      </c>
      <c r="DR29" s="5">
        <v>200.833</v>
      </c>
      <c r="DS29" s="5">
        <f t="shared" si="24"/>
        <v>127.85274029651842</v>
      </c>
      <c r="DT29" s="5">
        <f t="shared" si="24"/>
        <v>133.82175578877229</v>
      </c>
      <c r="DU29" s="5"/>
      <c r="DW29" s="4" t="s">
        <v>129</v>
      </c>
      <c r="DX29" s="5">
        <v>167.167</v>
      </c>
      <c r="DY29" s="5">
        <v>100</v>
      </c>
      <c r="DZ29" s="5">
        <f t="shared" si="25"/>
        <v>110.96382343179555</v>
      </c>
      <c r="EA29" s="5">
        <f t="shared" si="25"/>
        <v>66.379024228343837</v>
      </c>
      <c r="EB29" s="5"/>
      <c r="EE29" s="5">
        <v>165.667</v>
      </c>
      <c r="EF29" s="5">
        <v>147</v>
      </c>
      <c r="EG29" s="5">
        <f t="shared" si="26"/>
        <v>110.15093085106382</v>
      </c>
      <c r="EH29" s="5">
        <f t="shared" si="26"/>
        <v>97.739361702127653</v>
      </c>
      <c r="EI29" s="5"/>
      <c r="EL29" s="5">
        <v>101.5</v>
      </c>
      <c r="EM29" s="5">
        <v>114</v>
      </c>
      <c r="EN29" s="5">
        <f t="shared" si="27"/>
        <v>67.62721745648372</v>
      </c>
      <c r="EO29" s="5">
        <f t="shared" si="27"/>
        <v>75.955692512700935</v>
      </c>
      <c r="ET29" s="5">
        <v>124.167</v>
      </c>
      <c r="EU29" s="5">
        <v>116</v>
      </c>
      <c r="EV29" s="5">
        <f t="shared" si="28"/>
        <v>82.633391564761666</v>
      </c>
      <c r="EW29" s="5">
        <f t="shared" si="29"/>
        <v>77.198236419599041</v>
      </c>
      <c r="EX29">
        <f>AVERAGE(EV21:EV29)</f>
        <v>94.966549279501635</v>
      </c>
      <c r="EY29">
        <f>AVERAGE(EW21:EW29)</f>
        <v>86.743310318054512</v>
      </c>
    </row>
    <row r="30" spans="1:155">
      <c r="B30" s="4">
        <v>168</v>
      </c>
      <c r="C30" s="4">
        <v>245</v>
      </c>
      <c r="D30" s="4">
        <f t="shared" si="0"/>
        <v>85.842019515263402</v>
      </c>
      <c r="E30" s="4">
        <f t="shared" si="1"/>
        <v>125.18627845975914</v>
      </c>
      <c r="F30" s="4">
        <f>AVERAGE(D24:D30)</f>
        <v>84.21788266644144</v>
      </c>
      <c r="G30" s="4">
        <f>AVERAGE(E24:E30)</f>
        <v>115.31371626635828</v>
      </c>
      <c r="I30" s="4">
        <v>125.25</v>
      </c>
      <c r="J30" s="4">
        <v>108.5</v>
      </c>
      <c r="K30" s="4">
        <f t="shared" si="2"/>
        <v>83.31484663915225</v>
      </c>
      <c r="L30" s="4">
        <f t="shared" si="3"/>
        <v>72.1729410007826</v>
      </c>
      <c r="P30" s="4">
        <v>181.167</v>
      </c>
      <c r="Q30" s="4">
        <v>191</v>
      </c>
      <c r="R30" s="4">
        <f t="shared" si="4"/>
        <v>120.08749689286601</v>
      </c>
      <c r="S30" s="4">
        <f t="shared" si="5"/>
        <v>126.60535255613556</v>
      </c>
      <c r="W30" s="4">
        <v>137</v>
      </c>
      <c r="X30" s="4">
        <v>193.25</v>
      </c>
      <c r="Y30" s="4">
        <f t="shared" si="6"/>
        <v>90.841276419394944</v>
      </c>
      <c r="Z30" s="4">
        <f t="shared" si="7"/>
        <v>128.13924575217573</v>
      </c>
      <c r="AD30" s="4">
        <v>171.75</v>
      </c>
      <c r="AE30" s="4">
        <v>195</v>
      </c>
      <c r="AF30" s="4">
        <f t="shared" si="8"/>
        <v>114.5</v>
      </c>
      <c r="AG30" s="4">
        <f t="shared" si="9"/>
        <v>130</v>
      </c>
      <c r="AK30" s="4">
        <v>139.5</v>
      </c>
      <c r="AL30" s="4">
        <v>145</v>
      </c>
      <c r="AM30" s="4">
        <f t="shared" si="10"/>
        <v>92.819527897923805</v>
      </c>
      <c r="AN30" s="4">
        <f t="shared" si="11"/>
        <v>96.479079177053407</v>
      </c>
      <c r="AR30" s="4">
        <v>175.833</v>
      </c>
      <c r="AS30" s="4">
        <v>184</v>
      </c>
      <c r="AT30" s="4">
        <f t="shared" si="12"/>
        <v>116.83255813953488</v>
      </c>
      <c r="AU30" s="4">
        <f t="shared" si="13"/>
        <v>122.25913621262458</v>
      </c>
      <c r="AV30" s="4">
        <f>AVERAGE(AT24:AT30)</f>
        <v>133.25021357380163</v>
      </c>
      <c r="AW30" s="4">
        <f>AVERAGE(AU24:AU30)</f>
        <v>140.2467963929758</v>
      </c>
      <c r="AY30" s="4">
        <v>148.667</v>
      </c>
      <c r="AZ30" s="4">
        <v>166</v>
      </c>
      <c r="BA30" s="4">
        <f t="shared" si="14"/>
        <v>98.618242122719735</v>
      </c>
      <c r="BB30" s="4">
        <f t="shared" si="14"/>
        <v>110.11608623548922</v>
      </c>
      <c r="BF30" s="4">
        <v>117.25</v>
      </c>
      <c r="BG30" s="4">
        <v>99</v>
      </c>
      <c r="BH30" s="4">
        <f t="shared" si="15"/>
        <v>78.062583222370165</v>
      </c>
      <c r="BI30" s="4">
        <f t="shared" si="15"/>
        <v>65.912117177097201</v>
      </c>
      <c r="BJ30" s="4">
        <f>AVERAGE(BH23:BH30)</f>
        <v>85.545689081225021</v>
      </c>
      <c r="BK30" s="4">
        <f>AVERAGE(BI23:BI30)</f>
        <v>69.657123834886804</v>
      </c>
      <c r="BL30" s="4" t="s">
        <v>130</v>
      </c>
      <c r="BM30" s="4">
        <v>177</v>
      </c>
      <c r="BN30" s="4">
        <v>160.833</v>
      </c>
      <c r="BO30" s="5">
        <f t="shared" si="16"/>
        <v>117.4811250311126</v>
      </c>
      <c r="BP30" s="5">
        <f t="shared" si="16"/>
        <v>106.75051854310131</v>
      </c>
      <c r="BT30" s="5">
        <v>155.167</v>
      </c>
      <c r="BU30" s="5">
        <v>225.167</v>
      </c>
      <c r="BV30" s="4">
        <f t="shared" si="30"/>
        <v>102.98125103700016</v>
      </c>
      <c r="BW30" s="4">
        <f t="shared" si="30"/>
        <v>149.43885847021735</v>
      </c>
      <c r="BX30" s="5"/>
      <c r="CA30" s="5">
        <v>210</v>
      </c>
      <c r="CB30" s="5">
        <v>250</v>
      </c>
      <c r="CC30" s="5">
        <f t="shared" si="18"/>
        <v>139.37420979800697</v>
      </c>
      <c r="CD30" s="5">
        <f t="shared" si="18"/>
        <v>165.92167833096067</v>
      </c>
      <c r="CE30" s="5">
        <f>AVERAGE(CC24:CC30)</f>
        <v>130.38286664305841</v>
      </c>
      <c r="CF30" s="5">
        <f>AVERAGE(CD24:CD30)</f>
        <v>175.10274107353229</v>
      </c>
      <c r="CH30" s="5">
        <v>186</v>
      </c>
      <c r="CI30" s="5">
        <v>196.875</v>
      </c>
      <c r="CJ30" s="5">
        <f t="shared" si="19"/>
        <v>123.50597609561753</v>
      </c>
      <c r="CK30" s="5">
        <f t="shared" si="19"/>
        <v>130.72709163346613</v>
      </c>
      <c r="CL30" s="5">
        <f>AVERAGE(CJ23:CJ30)</f>
        <v>116.66359561752988</v>
      </c>
      <c r="CM30" s="5">
        <f>AVERAGE(CK23:CK30)</f>
        <v>146.12043492695884</v>
      </c>
      <c r="CO30" s="5">
        <v>119.667</v>
      </c>
      <c r="CP30" s="5">
        <v>113.333</v>
      </c>
      <c r="CQ30" s="5">
        <f t="shared" si="20"/>
        <v>79.714892376868306</v>
      </c>
      <c r="CR30" s="5">
        <f t="shared" si="20"/>
        <v>75.495566010241888</v>
      </c>
      <c r="CS30" s="5"/>
      <c r="CU30" s="4" t="s">
        <v>131</v>
      </c>
      <c r="CV30" s="5">
        <v>81.667000000000002</v>
      </c>
      <c r="CW30" s="5">
        <v>109.833</v>
      </c>
      <c r="CX30" s="5">
        <f t="shared" si="21"/>
        <v>54.191771731917719</v>
      </c>
      <c r="CY30" s="5">
        <f t="shared" si="21"/>
        <v>72.881884538818838</v>
      </c>
      <c r="CZ30" s="5"/>
      <c r="DB30"/>
      <c r="DC30" s="4">
        <v>154</v>
      </c>
      <c r="DD30" s="4">
        <v>198</v>
      </c>
      <c r="DE30" s="4">
        <f t="shared" si="22"/>
        <v>102.41631567279983</v>
      </c>
      <c r="DF30" s="4">
        <f t="shared" si="22"/>
        <v>131.67812015074261</v>
      </c>
      <c r="DJ30" s="5">
        <v>242.667</v>
      </c>
      <c r="DK30" s="5">
        <v>444.16699999999997</v>
      </c>
      <c r="DL30" s="5">
        <f t="shared" si="23"/>
        <v>160.9820510787828</v>
      </c>
      <c r="DM30" s="5">
        <f t="shared" si="23"/>
        <v>294.6544634478924</v>
      </c>
      <c r="DN30" s="5"/>
      <c r="DQ30" s="5">
        <v>125.917</v>
      </c>
      <c r="DR30" s="5">
        <v>188</v>
      </c>
      <c r="DS30" s="5">
        <f t="shared" si="24"/>
        <v>83.902715309012166</v>
      </c>
      <c r="DT30" s="5">
        <f t="shared" si="24"/>
        <v>125.27069798434115</v>
      </c>
      <c r="DU30" s="5"/>
      <c r="DX30" s="5">
        <v>169.625</v>
      </c>
      <c r="DY30" s="5">
        <v>122.25</v>
      </c>
      <c r="DZ30" s="5">
        <f t="shared" si="25"/>
        <v>112.59541984732823</v>
      </c>
      <c r="EA30" s="5">
        <f t="shared" si="25"/>
        <v>81.148357119150347</v>
      </c>
      <c r="EB30" s="5"/>
      <c r="EE30" s="5">
        <v>166.75</v>
      </c>
      <c r="EF30" s="5">
        <v>183.5</v>
      </c>
      <c r="EG30" s="5">
        <f t="shared" si="26"/>
        <v>110.87101063829788</v>
      </c>
      <c r="EH30" s="5">
        <f t="shared" si="26"/>
        <v>122.00797872340425</v>
      </c>
      <c r="EI30" s="5"/>
      <c r="EL30" s="5">
        <v>122.833</v>
      </c>
      <c r="EM30" s="5">
        <v>145.25</v>
      </c>
      <c r="EN30" s="5">
        <f t="shared" si="27"/>
        <v>81.840926126426254</v>
      </c>
      <c r="EO30" s="5">
        <f t="shared" si="27"/>
        <v>96.776880153243937</v>
      </c>
      <c r="ES30" s="4" t="s">
        <v>156</v>
      </c>
      <c r="ET30" s="5">
        <v>140</v>
      </c>
      <c r="EU30" s="5">
        <v>212.167</v>
      </c>
      <c r="EV30" s="5">
        <f t="shared" si="28"/>
        <v>93.170285333998834</v>
      </c>
      <c r="EW30" s="5">
        <f t="shared" si="29"/>
        <v>141.19757091756094</v>
      </c>
    </row>
    <row r="31" spans="1:155">
      <c r="A31" s="4" t="s">
        <v>132</v>
      </c>
      <c r="B31" s="4">
        <v>225</v>
      </c>
      <c r="C31" s="4">
        <v>297.91699999999997</v>
      </c>
      <c r="D31" s="4">
        <f t="shared" si="0"/>
        <v>114.96699042222777</v>
      </c>
      <c r="E31" s="4">
        <f t="shared" si="1"/>
        <v>152.22498171386144</v>
      </c>
      <c r="I31" s="4">
        <v>121.5</v>
      </c>
      <c r="J31" s="4">
        <v>66.5</v>
      </c>
      <c r="K31" s="4">
        <f t="shared" si="2"/>
        <v>80.820390152950097</v>
      </c>
      <c r="L31" s="4">
        <f t="shared" si="3"/>
        <v>44.23502835531837</v>
      </c>
      <c r="P31" s="4">
        <v>135</v>
      </c>
      <c r="Q31" s="4">
        <v>192</v>
      </c>
      <c r="R31" s="4">
        <f t="shared" si="4"/>
        <v>89.485458612975393</v>
      </c>
      <c r="S31" s="4">
        <f t="shared" si="5"/>
        <v>127.26820780512055</v>
      </c>
      <c r="W31" s="4">
        <v>134</v>
      </c>
      <c r="X31" s="4">
        <v>179.5</v>
      </c>
      <c r="Y31" s="4">
        <f t="shared" si="6"/>
        <v>88.852051388313299</v>
      </c>
      <c r="Z31" s="4">
        <f t="shared" si="7"/>
        <v>119.0219643597182</v>
      </c>
      <c r="AD31" s="4">
        <v>167</v>
      </c>
      <c r="AE31" s="4">
        <v>153</v>
      </c>
      <c r="AF31" s="4">
        <f t="shared" si="8"/>
        <v>111.33333333333334</v>
      </c>
      <c r="AG31" s="4">
        <f t="shared" si="9"/>
        <v>102</v>
      </c>
      <c r="AH31" s="4">
        <f>AVERAGE(AF24:AF31)</f>
        <v>105.79158333333334</v>
      </c>
      <c r="AI31" s="4">
        <f>AVERAGE(AG24:AG31)</f>
        <v>112.31941666666665</v>
      </c>
      <c r="AK31" s="4">
        <v>181.875</v>
      </c>
      <c r="AL31" s="4">
        <v>163</v>
      </c>
      <c r="AM31" s="4">
        <f t="shared" si="10"/>
        <v>121.01470707121787</v>
      </c>
      <c r="AN31" s="4">
        <f t="shared" si="11"/>
        <v>108.45579245420488</v>
      </c>
      <c r="AO31" s="4">
        <f>AVERAGE(AM24:AM31)</f>
        <v>109.48504125146007</v>
      </c>
      <c r="AP31" s="4">
        <f>AVERAGE(AN24:AN31)</f>
        <v>121.43746841557731</v>
      </c>
      <c r="AQ31" s="4" t="s">
        <v>133</v>
      </c>
      <c r="AR31" s="4">
        <v>245.833</v>
      </c>
      <c r="AS31" s="4">
        <v>273.25</v>
      </c>
      <c r="AT31" s="4">
        <f t="shared" si="12"/>
        <v>163.34418604651162</v>
      </c>
      <c r="AU31" s="4">
        <f t="shared" si="13"/>
        <v>181.56146179401995</v>
      </c>
      <c r="AY31" s="4">
        <v>111.667</v>
      </c>
      <c r="AZ31" s="4">
        <v>95.167000000000002</v>
      </c>
      <c r="BA31" s="4">
        <f t="shared" si="14"/>
        <v>74.074295190713102</v>
      </c>
      <c r="BB31" s="4">
        <f t="shared" si="14"/>
        <v>63.129021558872303</v>
      </c>
      <c r="BE31" s="4" t="s">
        <v>134</v>
      </c>
      <c r="BF31" s="4">
        <v>122.25</v>
      </c>
      <c r="BG31" s="4">
        <v>128</v>
      </c>
      <c r="BH31" s="4">
        <f t="shared" si="15"/>
        <v>81.391478029294277</v>
      </c>
      <c r="BI31" s="4">
        <f t="shared" si="15"/>
        <v>85.219707057256997</v>
      </c>
      <c r="BM31" s="4">
        <v>214</v>
      </c>
      <c r="BN31" s="4">
        <v>194</v>
      </c>
      <c r="BO31" s="5">
        <f t="shared" si="16"/>
        <v>142.03932630880277</v>
      </c>
      <c r="BP31" s="5">
        <f t="shared" si="16"/>
        <v>128.76462291545673</v>
      </c>
      <c r="BT31" s="5">
        <v>186.81200000000001</v>
      </c>
      <c r="BU31" s="5">
        <v>228</v>
      </c>
      <c r="BV31" s="4">
        <f t="shared" si="30"/>
        <v>123.9834079973453</v>
      </c>
      <c r="BW31" s="4">
        <f t="shared" si="30"/>
        <v>151.31906421105026</v>
      </c>
      <c r="BX31" s="6">
        <f>AVERAGE(BV25:BV31)</f>
        <v>110.40593519637819</v>
      </c>
      <c r="BY31" s="6">
        <f>AVERAGE(BW25:BW31)</f>
        <v>122.22190618407642</v>
      </c>
      <c r="BZ31" s="4" t="s">
        <v>135</v>
      </c>
      <c r="CA31" s="5">
        <v>249</v>
      </c>
      <c r="CB31" s="5">
        <v>341.5</v>
      </c>
      <c r="CC31" s="5">
        <f t="shared" si="18"/>
        <v>165.25799161763683</v>
      </c>
      <c r="CD31" s="5">
        <f t="shared" si="18"/>
        <v>226.64901260009228</v>
      </c>
      <c r="CE31" s="5"/>
      <c r="CF31" s="5"/>
      <c r="CG31" s="4" t="s">
        <v>136</v>
      </c>
      <c r="CH31" s="5">
        <v>208</v>
      </c>
      <c r="CI31" s="5">
        <v>252</v>
      </c>
      <c r="CJ31" s="5">
        <f t="shared" si="19"/>
        <v>138.11420982735723</v>
      </c>
      <c r="CK31" s="5">
        <f t="shared" si="19"/>
        <v>167.33067729083663</v>
      </c>
      <c r="CL31" s="5"/>
      <c r="CO31" s="5">
        <v>91.167000000000002</v>
      </c>
      <c r="CP31" s="5">
        <v>140.75</v>
      </c>
      <c r="CQ31" s="5">
        <f t="shared" si="20"/>
        <v>60.729922144968569</v>
      </c>
      <c r="CR31" s="5">
        <f t="shared" si="20"/>
        <v>93.759107373329442</v>
      </c>
      <c r="CS31" s="5">
        <f>AVERAGE(CQ25:CQ31)</f>
        <v>81.90744232244711</v>
      </c>
      <c r="CT31" s="5">
        <f>AVERAGE(CR25:CR31)</f>
        <v>80.757495554114897</v>
      </c>
      <c r="CV31" s="5">
        <v>113.833</v>
      </c>
      <c r="CW31" s="5">
        <v>113.833</v>
      </c>
      <c r="CX31" s="5">
        <f t="shared" si="21"/>
        <v>75.536164565361645</v>
      </c>
      <c r="CY31" s="5">
        <f t="shared" si="21"/>
        <v>75.536164565361645</v>
      </c>
      <c r="CZ31" s="5"/>
      <c r="DB31"/>
      <c r="DC31" s="4">
        <v>111</v>
      </c>
      <c r="DD31" s="4">
        <v>134.5</v>
      </c>
      <c r="DE31" s="4">
        <f t="shared" si="22"/>
        <v>73.819552205719361</v>
      </c>
      <c r="DF31" s="4">
        <f t="shared" si="22"/>
        <v>89.44801596098425</v>
      </c>
      <c r="DJ31" s="5">
        <v>189.833</v>
      </c>
      <c r="DK31" s="5">
        <v>291.83300000000003</v>
      </c>
      <c r="DL31" s="5">
        <f t="shared" si="23"/>
        <v>125.93268018493892</v>
      </c>
      <c r="DM31" s="5">
        <f t="shared" si="23"/>
        <v>193.59811969684557</v>
      </c>
      <c r="DN31" s="5"/>
      <c r="DQ31" s="5">
        <v>140.375</v>
      </c>
      <c r="DR31" s="5">
        <v>170</v>
      </c>
      <c r="DS31" s="5">
        <f t="shared" si="24"/>
        <v>93.536565050807923</v>
      </c>
      <c r="DT31" s="5">
        <f t="shared" si="24"/>
        <v>113.27669498584041</v>
      </c>
      <c r="DU31" s="5"/>
      <c r="DX31" s="5">
        <v>163</v>
      </c>
      <c r="DY31" s="5">
        <v>179.167</v>
      </c>
      <c r="DZ31" s="5">
        <f t="shared" si="25"/>
        <v>108.19780949220046</v>
      </c>
      <c r="EA31" s="5">
        <f t="shared" si="25"/>
        <v>118.92930633919681</v>
      </c>
      <c r="EB31" s="5"/>
      <c r="EE31" s="5">
        <v>126.75</v>
      </c>
      <c r="EF31" s="5">
        <v>210.75</v>
      </c>
      <c r="EG31" s="5">
        <f t="shared" si="26"/>
        <v>84.275265957446805</v>
      </c>
      <c r="EH31" s="5">
        <f t="shared" si="26"/>
        <v>140.12632978723406</v>
      </c>
      <c r="EI31" s="5"/>
      <c r="EL31" s="5">
        <v>76.167000000000002</v>
      </c>
      <c r="EM31" s="5">
        <v>84</v>
      </c>
      <c r="EN31" s="5">
        <f t="shared" si="27"/>
        <v>50.748396768551679</v>
      </c>
      <c r="EO31" s="5">
        <f t="shared" si="27"/>
        <v>55.967352377779633</v>
      </c>
      <c r="ET31" s="5">
        <v>130</v>
      </c>
      <c r="EU31" s="5">
        <v>140</v>
      </c>
      <c r="EV31" s="5">
        <f t="shared" si="28"/>
        <v>86.515264952998919</v>
      </c>
      <c r="EW31" s="5">
        <f t="shared" si="29"/>
        <v>93.170285333998834</v>
      </c>
    </row>
    <row r="32" spans="1:155">
      <c r="B32" s="4">
        <v>204.56299999999999</v>
      </c>
      <c r="C32" s="4">
        <v>270</v>
      </c>
      <c r="D32" s="4">
        <f t="shared" si="0"/>
        <v>104.52441094107635</v>
      </c>
      <c r="E32" s="4">
        <f t="shared" si="1"/>
        <v>137.96038850667333</v>
      </c>
      <c r="I32" s="4">
        <v>111.25</v>
      </c>
      <c r="J32" s="4">
        <v>122.75</v>
      </c>
      <c r="K32" s="4">
        <f t="shared" si="2"/>
        <v>74.002209090664181</v>
      </c>
      <c r="L32" s="4">
        <f t="shared" si="3"/>
        <v>81.65187564835081</v>
      </c>
      <c r="P32" s="4">
        <v>144.125</v>
      </c>
      <c r="Q32" s="4">
        <v>174</v>
      </c>
      <c r="R32" s="4">
        <f t="shared" si="4"/>
        <v>95.534012759963531</v>
      </c>
      <c r="S32" s="4">
        <f t="shared" si="5"/>
        <v>115.3368133233905</v>
      </c>
      <c r="T32" s="4">
        <f>AVERAGE(R25:R32)</f>
        <v>104.00273427790206</v>
      </c>
      <c r="U32" s="4">
        <f>AVERAGE(S25:S32)</f>
        <v>131.9910514541387</v>
      </c>
      <c r="W32" s="4">
        <v>123.75</v>
      </c>
      <c r="X32" s="4">
        <v>184.167</v>
      </c>
      <c r="Y32" s="4">
        <f t="shared" si="6"/>
        <v>82.055532532117695</v>
      </c>
      <c r="Z32" s="4">
        <f t="shared" si="7"/>
        <v>122.11653543307087</v>
      </c>
      <c r="AA32" s="4">
        <f>AVERAGE(Y26:Y32)</f>
        <v>91.707536557930254</v>
      </c>
      <c r="AB32" s="4">
        <f>AVERAGE(Z26:Z32)</f>
        <v>117.18865668107279</v>
      </c>
      <c r="AC32" s="4" t="s">
        <v>137</v>
      </c>
      <c r="AD32" s="4">
        <v>153</v>
      </c>
      <c r="AE32" s="4">
        <v>134.875</v>
      </c>
      <c r="AF32" s="4">
        <f t="shared" si="8"/>
        <v>102</v>
      </c>
      <c r="AG32" s="4">
        <f t="shared" si="9"/>
        <v>89.916666666666671</v>
      </c>
      <c r="AJ32" s="4" t="s">
        <v>138</v>
      </c>
      <c r="AK32" s="4">
        <v>150.833</v>
      </c>
      <c r="AL32" s="4">
        <v>221</v>
      </c>
      <c r="AM32" s="4">
        <f t="shared" si="10"/>
        <v>100.36019965181032</v>
      </c>
      <c r="AN32" s="4">
        <f t="shared" si="11"/>
        <v>147.04742412502625</v>
      </c>
      <c r="AR32" s="4">
        <v>209</v>
      </c>
      <c r="AS32" s="4">
        <v>268</v>
      </c>
      <c r="AT32" s="4">
        <f t="shared" si="12"/>
        <v>138.87043189368771</v>
      </c>
      <c r="AU32" s="4">
        <f t="shared" si="13"/>
        <v>178.07308970099666</v>
      </c>
      <c r="AY32" s="4">
        <v>142.125</v>
      </c>
      <c r="AZ32" s="4">
        <v>133</v>
      </c>
      <c r="BA32" s="4">
        <f t="shared" si="14"/>
        <v>94.278606965174134</v>
      </c>
      <c r="BB32" s="4">
        <f t="shared" si="14"/>
        <v>88.225538971807623</v>
      </c>
      <c r="BC32" s="4">
        <f>AVERAGE(BA26:BA32)</f>
        <v>94.033925610045017</v>
      </c>
      <c r="BD32" s="4">
        <f>AVERAGE(BB26:BB32)</f>
        <v>86.646197583511011</v>
      </c>
      <c r="BF32" s="4">
        <v>124.125</v>
      </c>
      <c r="BG32" s="4">
        <v>80</v>
      </c>
      <c r="BH32" s="4">
        <f t="shared" si="15"/>
        <v>82.639813581890806</v>
      </c>
      <c r="BI32" s="4">
        <f t="shared" si="15"/>
        <v>53.262316910785614</v>
      </c>
      <c r="BM32" s="4">
        <v>204.43799999999999</v>
      </c>
      <c r="BN32" s="4">
        <v>267.83300000000003</v>
      </c>
      <c r="BO32" s="5">
        <f t="shared" si="16"/>
        <v>135.69269061644403</v>
      </c>
      <c r="BP32" s="5">
        <f t="shared" si="16"/>
        <v>177.77018169750272</v>
      </c>
      <c r="BS32" s="4" t="s">
        <v>139</v>
      </c>
      <c r="BT32" s="5">
        <v>58.5</v>
      </c>
      <c r="BU32" s="5">
        <v>55</v>
      </c>
      <c r="BV32" s="4">
        <f t="shared" si="30"/>
        <v>38.825286212045789</v>
      </c>
      <c r="BW32" s="4">
        <f t="shared" si="30"/>
        <v>36.502405840384938</v>
      </c>
      <c r="BX32" s="5"/>
      <c r="CA32" s="5">
        <v>227.75</v>
      </c>
      <c r="CB32" s="5">
        <v>339.5</v>
      </c>
      <c r="CC32" s="5">
        <f t="shared" si="18"/>
        <v>151.15464895950518</v>
      </c>
      <c r="CD32" s="5">
        <f t="shared" si="18"/>
        <v>225.32163917344459</v>
      </c>
      <c r="CE32" s="5"/>
      <c r="CF32" s="5"/>
      <c r="CH32" s="5">
        <v>169.25</v>
      </c>
      <c r="CI32" s="5">
        <v>276.125</v>
      </c>
      <c r="CJ32" s="5">
        <f t="shared" si="19"/>
        <v>112.38379814077025</v>
      </c>
      <c r="CK32" s="5">
        <f t="shared" si="19"/>
        <v>183.34993359893758</v>
      </c>
      <c r="CL32" s="5"/>
      <c r="CN32" s="4" t="s">
        <v>140</v>
      </c>
      <c r="CO32" s="5">
        <v>144.75</v>
      </c>
      <c r="CP32" s="5">
        <v>213.833</v>
      </c>
      <c r="CQ32" s="5">
        <f t="shared" si="20"/>
        <v>96.423664598859233</v>
      </c>
      <c r="CR32" s="5">
        <f t="shared" si="20"/>
        <v>142.44256630167783</v>
      </c>
      <c r="CS32" s="5"/>
      <c r="CV32" s="5">
        <v>109.333</v>
      </c>
      <c r="CW32" s="5">
        <v>184.5</v>
      </c>
      <c r="CX32" s="5">
        <f t="shared" si="21"/>
        <v>72.550099535500991</v>
      </c>
      <c r="CY32" s="5">
        <f t="shared" si="21"/>
        <v>122.42866622428666</v>
      </c>
      <c r="CZ32" s="5"/>
      <c r="DB32"/>
      <c r="DC32" s="4">
        <v>157.5</v>
      </c>
      <c r="DD32" s="4">
        <v>203.5</v>
      </c>
      <c r="DE32" s="4">
        <f t="shared" si="22"/>
        <v>104.74395921081801</v>
      </c>
      <c r="DF32" s="4">
        <f t="shared" si="22"/>
        <v>135.33584571048547</v>
      </c>
      <c r="DJ32" s="5">
        <v>227.25</v>
      </c>
      <c r="DK32" s="5">
        <v>308.83300000000003</v>
      </c>
      <c r="DL32" s="5">
        <f t="shared" si="23"/>
        <v>150.75461891255668</v>
      </c>
      <c r="DM32" s="5">
        <f t="shared" si="23"/>
        <v>204.87569294883002</v>
      </c>
      <c r="DN32" s="5"/>
      <c r="DQ32" s="5">
        <v>133.667</v>
      </c>
      <c r="DR32" s="5">
        <v>171</v>
      </c>
      <c r="DS32" s="5">
        <f t="shared" si="24"/>
        <v>89.066799933366653</v>
      </c>
      <c r="DT32" s="5">
        <f t="shared" si="24"/>
        <v>113.94302848575711</v>
      </c>
      <c r="DU32" s="5"/>
      <c r="DX32" s="5">
        <v>134.167</v>
      </c>
      <c r="DY32" s="5">
        <v>194</v>
      </c>
      <c r="DZ32" s="5">
        <f t="shared" si="25"/>
        <v>89.058745436442081</v>
      </c>
      <c r="EA32" s="5">
        <f t="shared" si="25"/>
        <v>128.77530700298706</v>
      </c>
      <c r="EB32" s="5"/>
      <c r="EE32" s="5">
        <v>165.5</v>
      </c>
      <c r="EF32" s="5">
        <v>198.25</v>
      </c>
      <c r="EG32" s="5">
        <f t="shared" si="26"/>
        <v>110.03989361702128</v>
      </c>
      <c r="EH32" s="5">
        <f t="shared" si="26"/>
        <v>131.81515957446808</v>
      </c>
      <c r="EI32" s="5"/>
      <c r="EL32" s="5">
        <v>134</v>
      </c>
      <c r="EM32" s="5">
        <v>163.5</v>
      </c>
      <c r="EN32" s="5">
        <f t="shared" si="27"/>
        <v>89.281252602648451</v>
      </c>
      <c r="EO32" s="5">
        <f t="shared" si="27"/>
        <v>108.93645373532105</v>
      </c>
      <c r="ET32" s="5">
        <v>137.25</v>
      </c>
      <c r="EU32" s="5">
        <v>153.5</v>
      </c>
      <c r="EV32" s="5">
        <f t="shared" si="28"/>
        <v>91.340154729223855</v>
      </c>
      <c r="EW32" s="5">
        <f t="shared" si="29"/>
        <v>102.15456284834873</v>
      </c>
    </row>
    <row r="33" spans="2:155">
      <c r="B33" s="4">
        <v>176</v>
      </c>
      <c r="C33" s="4">
        <v>227</v>
      </c>
      <c r="D33" s="4">
        <f t="shared" si="0"/>
        <v>89.929734730275953</v>
      </c>
      <c r="E33" s="4">
        <f t="shared" si="1"/>
        <v>115.98891922598091</v>
      </c>
      <c r="I33" s="4">
        <v>78.957999999999998</v>
      </c>
      <c r="J33" s="4">
        <v>113.104</v>
      </c>
      <c r="K33" s="4">
        <f t="shared" si="2"/>
        <v>52.52194539668011</v>
      </c>
      <c r="L33" s="4">
        <f t="shared" si="3"/>
        <v>75.23546837744253</v>
      </c>
      <c r="O33" s="4" t="s">
        <v>141</v>
      </c>
      <c r="P33" s="4">
        <v>119</v>
      </c>
      <c r="Q33" s="4">
        <v>185</v>
      </c>
      <c r="R33" s="4">
        <f t="shared" si="4"/>
        <v>78.879774629215348</v>
      </c>
      <c r="S33" s="4">
        <f t="shared" si="5"/>
        <v>122.62822106222553</v>
      </c>
      <c r="V33" s="4" t="s">
        <v>142</v>
      </c>
      <c r="W33" s="4">
        <v>120.667</v>
      </c>
      <c r="X33" s="4">
        <v>122.5</v>
      </c>
      <c r="Y33" s="4">
        <f t="shared" si="6"/>
        <v>80.011272275176125</v>
      </c>
      <c r="Z33" s="4">
        <f t="shared" si="7"/>
        <v>81.226688769167012</v>
      </c>
      <c r="AD33" s="4">
        <v>156.75</v>
      </c>
      <c r="AE33" s="4">
        <v>145.667</v>
      </c>
      <c r="AF33" s="4">
        <f t="shared" si="8"/>
        <v>104.5</v>
      </c>
      <c r="AG33" s="4">
        <f t="shared" si="9"/>
        <v>97.111333333333334</v>
      </c>
      <c r="AK33" s="4">
        <v>162.833</v>
      </c>
      <c r="AL33" s="4">
        <v>210.5</v>
      </c>
      <c r="AM33" s="4">
        <f t="shared" si="10"/>
        <v>108.3446751699113</v>
      </c>
      <c r="AN33" s="4">
        <f t="shared" si="11"/>
        <v>140.0610080466879</v>
      </c>
      <c r="AR33" s="4">
        <v>156.833</v>
      </c>
      <c r="AS33" s="4">
        <v>229</v>
      </c>
      <c r="AT33" s="4">
        <f t="shared" si="12"/>
        <v>104.20797342192691</v>
      </c>
      <c r="AU33" s="4">
        <f t="shared" si="13"/>
        <v>152.1594684385382</v>
      </c>
      <c r="AX33" s="4" t="s">
        <v>143</v>
      </c>
      <c r="AY33" s="4">
        <v>132</v>
      </c>
      <c r="AZ33" s="4">
        <v>160</v>
      </c>
      <c r="BA33" s="4">
        <f t="shared" si="14"/>
        <v>87.562189054726375</v>
      </c>
      <c r="BB33" s="4">
        <f t="shared" si="14"/>
        <v>106.13598673300166</v>
      </c>
      <c r="BF33" s="4">
        <v>136.667</v>
      </c>
      <c r="BG33" s="4">
        <v>119.5</v>
      </c>
      <c r="BH33" s="4">
        <f t="shared" si="15"/>
        <v>90.990013315579219</v>
      </c>
      <c r="BI33" s="4">
        <f t="shared" si="15"/>
        <v>79.56058588548602</v>
      </c>
      <c r="BM33" s="4">
        <v>226.875</v>
      </c>
      <c r="BN33" s="4">
        <v>286</v>
      </c>
      <c r="BO33" s="5">
        <f t="shared" si="16"/>
        <v>150.58491661826932</v>
      </c>
      <c r="BP33" s="5">
        <f t="shared" si="16"/>
        <v>189.82825852484859</v>
      </c>
      <c r="BT33" s="5">
        <v>95.75</v>
      </c>
      <c r="BU33" s="5">
        <v>126</v>
      </c>
      <c r="BV33" s="4">
        <f t="shared" si="30"/>
        <v>63.547370167579217</v>
      </c>
      <c r="BW33" s="4">
        <f t="shared" si="30"/>
        <v>83.62369337979095</v>
      </c>
      <c r="BX33" s="5"/>
      <c r="CA33" s="5">
        <v>211.5</v>
      </c>
      <c r="CB33" s="5">
        <v>261</v>
      </c>
      <c r="CC33" s="5">
        <f t="shared" si="18"/>
        <v>140.36973986799273</v>
      </c>
      <c r="CD33" s="5">
        <f t="shared" si="18"/>
        <v>173.22223217752295</v>
      </c>
      <c r="CE33" s="5"/>
      <c r="CF33" s="5"/>
      <c r="CH33" s="5">
        <v>214.917</v>
      </c>
      <c r="CI33" s="5">
        <v>319</v>
      </c>
      <c r="CJ33" s="5">
        <f t="shared" si="19"/>
        <v>142.70717131474103</v>
      </c>
      <c r="CK33" s="5">
        <f t="shared" si="19"/>
        <v>211.81938911022576</v>
      </c>
      <c r="CL33" s="5"/>
      <c r="CO33" s="5">
        <v>138.5</v>
      </c>
      <c r="CP33" s="5">
        <v>113.5</v>
      </c>
      <c r="CQ33" s="5">
        <f t="shared" si="20"/>
        <v>92.260293933968939</v>
      </c>
      <c r="CR33" s="5">
        <f t="shared" si="20"/>
        <v>75.606811274407761</v>
      </c>
      <c r="CS33" s="5"/>
      <c r="CV33" s="5">
        <v>114</v>
      </c>
      <c r="CW33" s="5">
        <v>84</v>
      </c>
      <c r="CX33" s="5">
        <f t="shared" si="21"/>
        <v>75.646980756469802</v>
      </c>
      <c r="CY33" s="5">
        <f t="shared" si="21"/>
        <v>55.739880557398806</v>
      </c>
      <c r="CZ33" s="5"/>
      <c r="DB33"/>
      <c r="DC33" s="4">
        <v>128</v>
      </c>
      <c r="DD33" s="4">
        <v>190</v>
      </c>
      <c r="DE33" s="4">
        <f t="shared" si="22"/>
        <v>85.125249390379068</v>
      </c>
      <c r="DF33" s="4">
        <f t="shared" si="22"/>
        <v>126.35779206384393</v>
      </c>
      <c r="DJ33" s="5">
        <v>250.833</v>
      </c>
      <c r="DK33" s="5">
        <v>367</v>
      </c>
      <c r="DL33" s="5">
        <f t="shared" si="23"/>
        <v>166.3992665597066</v>
      </c>
      <c r="DM33" s="5">
        <f t="shared" si="23"/>
        <v>243.46290491048759</v>
      </c>
      <c r="DN33" s="5"/>
      <c r="DQ33" s="5">
        <v>143.375</v>
      </c>
      <c r="DR33" s="5">
        <v>158.833</v>
      </c>
      <c r="DS33" s="5">
        <f t="shared" si="24"/>
        <v>95.535565550558061</v>
      </c>
      <c r="DT33" s="5">
        <f t="shared" si="24"/>
        <v>105.83574879227054</v>
      </c>
      <c r="DU33" s="5"/>
      <c r="DX33" s="5">
        <v>217.833</v>
      </c>
      <c r="DY33" s="5">
        <v>205.75</v>
      </c>
      <c r="DZ33" s="5">
        <f t="shared" si="25"/>
        <v>144.59541984732823</v>
      </c>
      <c r="EA33" s="5">
        <f t="shared" si="25"/>
        <v>136.57484234981746</v>
      </c>
      <c r="EB33" s="5"/>
      <c r="EE33" s="5">
        <v>114.833</v>
      </c>
      <c r="EF33" s="5">
        <v>185.25</v>
      </c>
      <c r="EG33" s="5">
        <f t="shared" si="26"/>
        <v>76.351728723404264</v>
      </c>
      <c r="EH33" s="5">
        <f t="shared" si="26"/>
        <v>123.17154255319149</v>
      </c>
      <c r="EI33" s="5"/>
      <c r="EL33" s="5">
        <v>113.167</v>
      </c>
      <c r="EM33" s="5">
        <v>158</v>
      </c>
      <c r="EN33" s="5">
        <f t="shared" si="27"/>
        <v>75.400682934954617</v>
      </c>
      <c r="EO33" s="5">
        <f t="shared" si="27"/>
        <v>105.27192471058549</v>
      </c>
      <c r="ET33" s="5">
        <v>132.125</v>
      </c>
      <c r="EU33" s="5">
        <v>152.833</v>
      </c>
      <c r="EV33" s="5">
        <f t="shared" si="28"/>
        <v>87.929456783961399</v>
      </c>
      <c r="EW33" s="5">
        <f t="shared" si="29"/>
        <v>101.71067298893603</v>
      </c>
    </row>
    <row r="34" spans="2:155">
      <c r="B34" s="4">
        <v>242.083</v>
      </c>
      <c r="C34" s="4">
        <v>277.52100000000002</v>
      </c>
      <c r="D34" s="4">
        <f t="shared" si="0"/>
        <v>123.69579529948518</v>
      </c>
      <c r="E34" s="4">
        <f t="shared" si="1"/>
        <v>141.80335177318702</v>
      </c>
      <c r="I34" s="4">
        <v>134.667</v>
      </c>
      <c r="J34" s="4">
        <v>107</v>
      </c>
      <c r="K34" s="4">
        <f t="shared" si="2"/>
        <v>89.578925767303133</v>
      </c>
      <c r="L34" s="4">
        <f t="shared" si="3"/>
        <v>71.175158406301733</v>
      </c>
      <c r="P34" s="4">
        <v>163.833</v>
      </c>
      <c r="Q34" s="4">
        <v>146</v>
      </c>
      <c r="R34" s="4">
        <f t="shared" si="4"/>
        <v>108.59756400695998</v>
      </c>
      <c r="S34" s="4">
        <f t="shared" si="5"/>
        <v>96.776866351810412</v>
      </c>
      <c r="W34" s="4">
        <v>124</v>
      </c>
      <c r="X34" s="4">
        <v>114.583</v>
      </c>
      <c r="Y34" s="4">
        <f t="shared" si="6"/>
        <v>82.221301284707835</v>
      </c>
      <c r="Z34" s="4">
        <f t="shared" si="7"/>
        <v>75.977123912142559</v>
      </c>
      <c r="AD34" s="4">
        <v>161.75</v>
      </c>
      <c r="AE34" s="4">
        <v>175</v>
      </c>
      <c r="AF34" s="4">
        <f t="shared" si="8"/>
        <v>107.83333333333334</v>
      </c>
      <c r="AG34" s="4">
        <f t="shared" si="9"/>
        <v>116.66666666666667</v>
      </c>
      <c r="AK34" s="4">
        <v>186</v>
      </c>
      <c r="AL34" s="4">
        <v>263.75</v>
      </c>
      <c r="AM34" s="4">
        <f t="shared" si="10"/>
        <v>123.75937053056506</v>
      </c>
      <c r="AN34" s="4">
        <f t="shared" si="11"/>
        <v>175.49211815826095</v>
      </c>
      <c r="AR34" s="4">
        <v>224</v>
      </c>
      <c r="AS34" s="4">
        <v>280</v>
      </c>
      <c r="AT34" s="4">
        <f t="shared" si="12"/>
        <v>148.83720930232559</v>
      </c>
      <c r="AU34" s="4">
        <f t="shared" si="13"/>
        <v>186.04651162790697</v>
      </c>
      <c r="AY34" s="4">
        <v>89.75</v>
      </c>
      <c r="AZ34" s="4">
        <v>104</v>
      </c>
      <c r="BA34" s="4">
        <f t="shared" si="14"/>
        <v>59.535655058043119</v>
      </c>
      <c r="BB34" s="4">
        <f t="shared" si="14"/>
        <v>68.988391376451077</v>
      </c>
      <c r="BF34" s="4">
        <v>164.25</v>
      </c>
      <c r="BG34" s="4">
        <v>86.667000000000002</v>
      </c>
      <c r="BH34" s="4">
        <f t="shared" si="15"/>
        <v>109.35419440745672</v>
      </c>
      <c r="BI34" s="4">
        <f t="shared" si="15"/>
        <v>57.701065246338217</v>
      </c>
      <c r="BM34" s="4">
        <v>190.5</v>
      </c>
      <c r="BN34" s="4">
        <v>246.833</v>
      </c>
      <c r="BO34" s="5">
        <f t="shared" si="16"/>
        <v>126.44154982162118</v>
      </c>
      <c r="BP34" s="5">
        <f t="shared" si="16"/>
        <v>163.83174313448933</v>
      </c>
      <c r="BT34" s="5">
        <v>75.167000000000002</v>
      </c>
      <c r="BU34" s="5">
        <v>60.25</v>
      </c>
      <c r="BV34" s="4">
        <f t="shared" si="30"/>
        <v>49.886842541894808</v>
      </c>
      <c r="BW34" s="4">
        <f t="shared" si="30"/>
        <v>39.986726397876225</v>
      </c>
      <c r="BX34" s="5"/>
      <c r="CA34" s="5">
        <v>210.875</v>
      </c>
      <c r="CB34" s="5">
        <v>331</v>
      </c>
      <c r="CC34" s="5">
        <f t="shared" si="18"/>
        <v>139.95493567216533</v>
      </c>
      <c r="CD34" s="5">
        <f t="shared" si="18"/>
        <v>219.68030211019195</v>
      </c>
      <c r="CE34" s="5"/>
      <c r="CF34" s="5"/>
      <c r="CH34" s="5">
        <v>185</v>
      </c>
      <c r="CI34" s="5">
        <v>280.91699999999997</v>
      </c>
      <c r="CJ34" s="5">
        <f t="shared" si="19"/>
        <v>122.84196547144755</v>
      </c>
      <c r="CK34" s="5">
        <f t="shared" si="19"/>
        <v>186.53187250996015</v>
      </c>
      <c r="CL34" s="5"/>
      <c r="CO34" s="5">
        <v>153.083</v>
      </c>
      <c r="CP34" s="5">
        <v>139.167</v>
      </c>
      <c r="CQ34" s="5">
        <f t="shared" si="20"/>
        <v>101.97460343894417</v>
      </c>
      <c r="CR34" s="5">
        <f t="shared" si="20"/>
        <v>92.704608851326029</v>
      </c>
      <c r="CS34" s="5"/>
      <c r="CV34" s="5">
        <v>86.832999999999998</v>
      </c>
      <c r="CW34" s="5">
        <v>79</v>
      </c>
      <c r="CX34" s="5">
        <f t="shared" si="21"/>
        <v>57.619774386197747</v>
      </c>
      <c r="CY34" s="5">
        <f t="shared" si="21"/>
        <v>52.422030524220304</v>
      </c>
      <c r="CZ34" s="5"/>
      <c r="DB34"/>
      <c r="DC34" s="4">
        <v>111</v>
      </c>
      <c r="DD34" s="4">
        <v>157.5</v>
      </c>
      <c r="DE34" s="4">
        <f t="shared" si="22"/>
        <v>73.819552205719361</v>
      </c>
      <c r="DF34" s="4">
        <f t="shared" si="22"/>
        <v>104.74395921081801</v>
      </c>
      <c r="DJ34" s="5">
        <v>238.875</v>
      </c>
      <c r="DK34" s="5">
        <v>372</v>
      </c>
      <c r="DL34" s="5">
        <f t="shared" si="23"/>
        <v>158.46648885692838</v>
      </c>
      <c r="DM34" s="5">
        <f t="shared" si="23"/>
        <v>246.77983821989477</v>
      </c>
      <c r="DN34" s="5">
        <f>AVERAGE(DL27:DL34)</f>
        <v>158.69618648860484</v>
      </c>
      <c r="DO34" s="5">
        <f>AVERAGE(DM27:DM34)</f>
        <v>235.80974468569235</v>
      </c>
      <c r="DQ34" s="5">
        <v>152</v>
      </c>
      <c r="DR34" s="5">
        <v>162</v>
      </c>
      <c r="DS34" s="5">
        <f t="shared" si="24"/>
        <v>101.28269198733966</v>
      </c>
      <c r="DT34" s="5">
        <f t="shared" si="24"/>
        <v>107.94602698650675</v>
      </c>
      <c r="DU34" s="5"/>
      <c r="DX34" s="5">
        <v>110.25</v>
      </c>
      <c r="DY34" s="5">
        <v>193</v>
      </c>
      <c r="DZ34" s="5">
        <f t="shared" si="25"/>
        <v>73.18287421174908</v>
      </c>
      <c r="EA34" s="5">
        <f t="shared" si="25"/>
        <v>128.11151676070361</v>
      </c>
      <c r="EB34" s="5"/>
      <c r="EE34" s="5">
        <v>156</v>
      </c>
      <c r="EF34" s="5">
        <v>192.5</v>
      </c>
      <c r="EG34" s="5">
        <f t="shared" si="26"/>
        <v>103.72340425531915</v>
      </c>
      <c r="EH34" s="5">
        <f t="shared" si="26"/>
        <v>127.99202127659576</v>
      </c>
      <c r="EI34" s="5">
        <f>AVERAGE(EG26:EG34)</f>
        <v>103.37861997635933</v>
      </c>
      <c r="EJ34" s="5">
        <f>AVERAGE(EH26:EH34)</f>
        <v>123.93491430260048</v>
      </c>
      <c r="EL34" s="5">
        <v>140</v>
      </c>
      <c r="EM34" s="5">
        <v>161</v>
      </c>
      <c r="EN34" s="5">
        <f t="shared" si="27"/>
        <v>93.278920629632708</v>
      </c>
      <c r="EO34" s="5">
        <f t="shared" si="27"/>
        <v>107.27075872407762</v>
      </c>
      <c r="EP34" s="4">
        <f>AVERAGE(EN27:EN34)</f>
        <v>78.350129091363371</v>
      </c>
      <c r="EQ34" s="4">
        <f>AVERAGE(EO27:EO34)</f>
        <v>87.428166902640129</v>
      </c>
      <c r="ET34" s="5">
        <v>98.332999999999998</v>
      </c>
      <c r="EU34" s="5">
        <v>67.625</v>
      </c>
      <c r="EV34" s="5">
        <f t="shared" si="28"/>
        <v>65.440811912486481</v>
      </c>
      <c r="EW34" s="5">
        <f t="shared" si="29"/>
        <v>45.00457532651194</v>
      </c>
    </row>
    <row r="35" spans="2:155">
      <c r="B35" s="4">
        <v>219.417</v>
      </c>
      <c r="C35" s="4">
        <v>319</v>
      </c>
      <c r="D35" s="4">
        <f t="shared" si="0"/>
        <v>112.11427616655089</v>
      </c>
      <c r="E35" s="4">
        <f t="shared" si="1"/>
        <v>162.99764419862515</v>
      </c>
      <c r="I35" s="4">
        <v>116.5</v>
      </c>
      <c r="J35" s="4">
        <v>89.332999999999998</v>
      </c>
      <c r="K35" s="4">
        <f t="shared" si="2"/>
        <v>77.494448171347202</v>
      </c>
      <c r="L35" s="4">
        <f t="shared" si="3"/>
        <v>59.423275008506096</v>
      </c>
      <c r="M35" s="4">
        <f>AVERAGE(K29:K35)</f>
        <v>82.863468798791857</v>
      </c>
      <c r="N35" s="4">
        <f>AVERAGE(L29:L35)</f>
        <v>70.812820784134544</v>
      </c>
      <c r="P35" s="4">
        <v>175.333</v>
      </c>
      <c r="Q35" s="4">
        <v>243.167</v>
      </c>
      <c r="R35" s="4">
        <f t="shared" si="4"/>
        <v>116.22039937028751</v>
      </c>
      <c r="S35" s="4">
        <f t="shared" si="5"/>
        <v>161.18452232993621</v>
      </c>
      <c r="W35" s="4">
        <v>139.333</v>
      </c>
      <c r="X35" s="4">
        <v>202</v>
      </c>
      <c r="Y35" s="4">
        <f t="shared" si="6"/>
        <v>92.388230418566096</v>
      </c>
      <c r="Z35" s="4">
        <f t="shared" si="7"/>
        <v>133.94115209283049</v>
      </c>
      <c r="AD35" s="4">
        <v>127</v>
      </c>
      <c r="AE35" s="4">
        <v>106</v>
      </c>
      <c r="AF35" s="4">
        <f t="shared" si="8"/>
        <v>84.666666666666671</v>
      </c>
      <c r="AG35" s="4">
        <f t="shared" si="9"/>
        <v>70.666666666666671</v>
      </c>
      <c r="AK35" s="4">
        <v>174</v>
      </c>
      <c r="AL35" s="4">
        <v>209.167</v>
      </c>
      <c r="AM35" s="4">
        <f t="shared" si="10"/>
        <v>115.7748950124641</v>
      </c>
      <c r="AN35" s="4">
        <f t="shared" si="11"/>
        <v>139.17406589121885</v>
      </c>
      <c r="AR35" s="4">
        <v>147.25</v>
      </c>
      <c r="AS35" s="4">
        <v>194.167</v>
      </c>
      <c r="AT35" s="4">
        <f t="shared" si="12"/>
        <v>97.840531561461788</v>
      </c>
      <c r="AU35" s="4">
        <f t="shared" si="13"/>
        <v>129.01461794019934</v>
      </c>
      <c r="AY35" s="4">
        <v>122.125</v>
      </c>
      <c r="AZ35" s="4">
        <v>133</v>
      </c>
      <c r="BA35" s="4">
        <f t="shared" si="14"/>
        <v>81.011608623548923</v>
      </c>
      <c r="BB35" s="4">
        <f t="shared" si="14"/>
        <v>88.225538971807623</v>
      </c>
      <c r="BF35" s="4">
        <v>127</v>
      </c>
      <c r="BG35" s="4">
        <v>113</v>
      </c>
      <c r="BH35" s="4">
        <f t="shared" si="15"/>
        <v>84.553928095872166</v>
      </c>
      <c r="BI35" s="4">
        <f t="shared" si="15"/>
        <v>75.233022636484677</v>
      </c>
      <c r="BM35" s="4">
        <v>188.93799999999999</v>
      </c>
      <c r="BN35" s="4">
        <v>239.167</v>
      </c>
      <c r="BO35" s="5">
        <f t="shared" si="16"/>
        <v>125.40479548660083</v>
      </c>
      <c r="BP35" s="5">
        <f t="shared" si="16"/>
        <v>158.74354932381979</v>
      </c>
      <c r="BT35" s="5">
        <v>99</v>
      </c>
      <c r="BU35" s="5">
        <v>87</v>
      </c>
      <c r="BV35" s="4">
        <f t="shared" si="30"/>
        <v>65.704330512692877</v>
      </c>
      <c r="BW35" s="4">
        <f t="shared" si="30"/>
        <v>57.740169238427079</v>
      </c>
      <c r="BX35" s="5"/>
      <c r="CA35" s="5">
        <v>199.083</v>
      </c>
      <c r="CB35" s="5">
        <v>312.33300000000003</v>
      </c>
      <c r="CC35" s="5">
        <f t="shared" si="18"/>
        <v>132.12874194865057</v>
      </c>
      <c r="CD35" s="5">
        <f t="shared" si="18"/>
        <v>207.29126223257578</v>
      </c>
      <c r="CE35" s="5"/>
      <c r="CF35" s="5"/>
      <c r="CH35" s="5">
        <v>207.125</v>
      </c>
      <c r="CI35" s="5">
        <v>322</v>
      </c>
      <c r="CJ35" s="5">
        <f t="shared" si="19"/>
        <v>137.53320053120848</v>
      </c>
      <c r="CK35" s="5">
        <f t="shared" si="19"/>
        <v>213.81142098273574</v>
      </c>
      <c r="CL35" s="5"/>
      <c r="CO35" s="5">
        <v>145.667</v>
      </c>
      <c r="CP35" s="5">
        <v>176</v>
      </c>
      <c r="CQ35" s="5">
        <f t="shared" si="20"/>
        <v>97.034514342811946</v>
      </c>
      <c r="CR35" s="5">
        <f t="shared" si="20"/>
        <v>117.2405179233107</v>
      </c>
      <c r="CS35" s="5"/>
      <c r="CV35" s="5">
        <v>86.667000000000002</v>
      </c>
      <c r="CW35" s="5">
        <v>50</v>
      </c>
      <c r="CX35" s="5">
        <f t="shared" si="21"/>
        <v>57.50962176509622</v>
      </c>
      <c r="CY35" s="5">
        <f t="shared" si="21"/>
        <v>33.178500331785003</v>
      </c>
      <c r="CZ35" s="5"/>
      <c r="DB35"/>
      <c r="DC35" s="4">
        <v>103</v>
      </c>
      <c r="DD35" s="4">
        <v>120.5</v>
      </c>
      <c r="DE35" s="4">
        <f t="shared" si="22"/>
        <v>68.499224118820663</v>
      </c>
      <c r="DF35" s="4">
        <f t="shared" si="22"/>
        <v>80.137441808911532</v>
      </c>
      <c r="DG35" s="4">
        <f>AVERAGE(DE27:DE35)</f>
        <v>88.967708564250358</v>
      </c>
      <c r="DH35" s="4">
        <f>AVERAGE(DF27:DF35)</f>
        <v>112.48429764279908</v>
      </c>
      <c r="DI35" s="4" t="s">
        <v>144</v>
      </c>
      <c r="DJ35" s="5">
        <v>314.66699999999997</v>
      </c>
      <c r="DK35" s="5">
        <v>454.25</v>
      </c>
      <c r="DL35" s="5">
        <f t="shared" si="23"/>
        <v>208.7458907342463</v>
      </c>
      <c r="DM35" s="5">
        <f t="shared" si="23"/>
        <v>301.34339115964298</v>
      </c>
      <c r="DN35" s="5"/>
      <c r="DQ35" s="5">
        <v>137.875</v>
      </c>
      <c r="DR35" s="5">
        <v>175.667</v>
      </c>
      <c r="DS35" s="5">
        <f t="shared" si="24"/>
        <v>91.87073130101615</v>
      </c>
      <c r="DT35" s="5">
        <f t="shared" si="24"/>
        <v>117.0528069298684</v>
      </c>
      <c r="DU35" s="5">
        <f>AVERAGE(DS27:DS35)</f>
        <v>103.27554741147944</v>
      </c>
      <c r="DV35" s="5">
        <f>AVERAGE(DT27:DT35)</f>
        <v>118.39139689414553</v>
      </c>
      <c r="DX35" s="5">
        <v>161</v>
      </c>
      <c r="DY35" s="5">
        <v>226</v>
      </c>
      <c r="DZ35" s="5">
        <f t="shared" si="25"/>
        <v>106.87022900763358</v>
      </c>
      <c r="EA35" s="5">
        <f t="shared" si="25"/>
        <v>150.01659475605709</v>
      </c>
      <c r="EB35" s="5"/>
      <c r="ED35" s="4" t="s">
        <v>145</v>
      </c>
      <c r="EE35" s="5">
        <v>196.75</v>
      </c>
      <c r="EF35" s="5">
        <v>178.25</v>
      </c>
      <c r="EG35" s="5">
        <f t="shared" si="26"/>
        <v>130.81781914893617</v>
      </c>
      <c r="EH35" s="5">
        <f t="shared" si="26"/>
        <v>118.51728723404254</v>
      </c>
      <c r="EI35" s="5"/>
      <c r="EK35" s="4" t="s">
        <v>146</v>
      </c>
      <c r="EL35" s="5">
        <v>112.833</v>
      </c>
      <c r="EM35" s="5">
        <v>107</v>
      </c>
      <c r="EN35" s="5">
        <f t="shared" si="27"/>
        <v>75.178146081452482</v>
      </c>
      <c r="EO35" s="5">
        <f t="shared" si="27"/>
        <v>71.291746481219292</v>
      </c>
      <c r="ET35" s="5">
        <v>138.25</v>
      </c>
      <c r="EU35" s="5">
        <v>145</v>
      </c>
      <c r="EV35" s="5">
        <f t="shared" si="28"/>
        <v>92.005656767323842</v>
      </c>
      <c r="EW35" s="5">
        <f t="shared" si="29"/>
        <v>96.497795524498784</v>
      </c>
    </row>
    <row r="36" spans="2:155">
      <c r="B36" s="4">
        <v>223</v>
      </c>
      <c r="C36" s="4">
        <v>284</v>
      </c>
      <c r="D36" s="4">
        <f t="shared" si="0"/>
        <v>113.94506161847464</v>
      </c>
      <c r="E36" s="4">
        <f t="shared" si="1"/>
        <v>145.1138901329453</v>
      </c>
      <c r="P36" s="4">
        <v>156.25</v>
      </c>
      <c r="Q36" s="4">
        <v>226</v>
      </c>
      <c r="R36" s="4">
        <f t="shared" si="4"/>
        <v>103.5711326539067</v>
      </c>
      <c r="S36" s="4">
        <f t="shared" si="5"/>
        <v>149.80528627061065</v>
      </c>
      <c r="W36" s="4">
        <v>167.667</v>
      </c>
      <c r="X36" s="4">
        <v>174.167</v>
      </c>
      <c r="Y36" s="4">
        <f t="shared" si="6"/>
        <v>111.17579776212185</v>
      </c>
      <c r="Z36" s="4">
        <f t="shared" si="7"/>
        <v>115.48578532946539</v>
      </c>
      <c r="AD36" s="4">
        <v>124.167</v>
      </c>
      <c r="AE36" s="4">
        <v>141.5</v>
      </c>
      <c r="AF36" s="4">
        <f t="shared" si="8"/>
        <v>82.778000000000006</v>
      </c>
      <c r="AG36" s="4">
        <f t="shared" si="9"/>
        <v>94.333333333333343</v>
      </c>
      <c r="AK36" s="4">
        <v>199.833</v>
      </c>
      <c r="AL36" s="4">
        <v>272.16699999999997</v>
      </c>
      <c r="AM36" s="4">
        <f t="shared" si="10"/>
        <v>132.96347468405594</v>
      </c>
      <c r="AN36" s="4">
        <f t="shared" si="11"/>
        <v>181.09256236124892</v>
      </c>
      <c r="AR36" s="4">
        <v>224.833</v>
      </c>
      <c r="AS36" s="4">
        <v>271</v>
      </c>
      <c r="AT36" s="4">
        <f t="shared" si="12"/>
        <v>149.39069767441859</v>
      </c>
      <c r="AU36" s="4">
        <f t="shared" si="13"/>
        <v>180.06644518272424</v>
      </c>
      <c r="AV36" s="4">
        <f>AVERAGE(AT31:AT36)</f>
        <v>133.7485049833887</v>
      </c>
      <c r="AW36" s="4">
        <f>AVERAGE(AU31:AU36)</f>
        <v>167.82026578073089</v>
      </c>
      <c r="AY36" s="4">
        <v>102.708</v>
      </c>
      <c r="AZ36" s="4">
        <v>90.332999999999998</v>
      </c>
      <c r="BA36" s="4">
        <f t="shared" si="14"/>
        <v>68.131343283582083</v>
      </c>
      <c r="BB36" s="4">
        <f t="shared" si="14"/>
        <v>59.922388059701497</v>
      </c>
      <c r="BF36" s="4">
        <v>139.875</v>
      </c>
      <c r="BG36" s="4">
        <v>122</v>
      </c>
      <c r="BH36" s="4">
        <f t="shared" si="15"/>
        <v>93.125832223701735</v>
      </c>
      <c r="BI36" s="4">
        <f t="shared" si="15"/>
        <v>81.225033288948069</v>
      </c>
      <c r="BJ36" s="4">
        <f>AVERAGE(BH31:BH36)</f>
        <v>90.34254327563248</v>
      </c>
      <c r="BK36" s="4">
        <f>AVERAGE(BI31:BI36)</f>
        <v>72.03362183754993</v>
      </c>
      <c r="BM36" s="4">
        <v>190.125</v>
      </c>
      <c r="BN36" s="4">
        <v>263.83300000000003</v>
      </c>
      <c r="BO36" s="5">
        <f t="shared" si="16"/>
        <v>126.19264913299594</v>
      </c>
      <c r="BP36" s="5">
        <f t="shared" si="16"/>
        <v>175.1152410188335</v>
      </c>
      <c r="BQ36" s="4">
        <f>AVERAGE(BO30:BO36)</f>
        <v>131.97672185940667</v>
      </c>
      <c r="BR36" s="4">
        <f>AVERAGE(BP30:BP36)</f>
        <v>157.2577307368646</v>
      </c>
      <c r="BT36" s="5">
        <v>86.5</v>
      </c>
      <c r="BU36" s="5">
        <v>76</v>
      </c>
      <c r="BV36" s="4">
        <f t="shared" si="30"/>
        <v>57.408329185332668</v>
      </c>
      <c r="BW36" s="4">
        <f t="shared" si="30"/>
        <v>50.439688070350087</v>
      </c>
      <c r="BX36" s="5"/>
      <c r="CA36" s="5">
        <v>232.5</v>
      </c>
      <c r="CB36" s="5">
        <v>261.5</v>
      </c>
      <c r="CC36" s="5">
        <f t="shared" si="18"/>
        <v>154.30716084779343</v>
      </c>
      <c r="CD36" s="5">
        <f t="shared" si="18"/>
        <v>173.55407553418488</v>
      </c>
      <c r="CE36" s="5">
        <f>AVERAGE(CC31:CC36)</f>
        <v>147.19553648562402</v>
      </c>
      <c r="CF36" s="5">
        <f>AVERAGE(CD31:CD36)</f>
        <v>204.28642063800206</v>
      </c>
      <c r="CH36" s="5">
        <v>185.833</v>
      </c>
      <c r="CI36" s="5">
        <v>245.667</v>
      </c>
      <c r="CJ36" s="5">
        <f t="shared" si="19"/>
        <v>123.39508632138114</v>
      </c>
      <c r="CK36" s="5">
        <f t="shared" si="19"/>
        <v>163.12549800796813</v>
      </c>
      <c r="CL36" s="5"/>
      <c r="CO36" s="5">
        <v>122.167</v>
      </c>
      <c r="CP36" s="5">
        <v>128</v>
      </c>
      <c r="CQ36" s="5">
        <f t="shared" si="20"/>
        <v>81.380240642824418</v>
      </c>
      <c r="CR36" s="5">
        <f t="shared" si="20"/>
        <v>85.265831216953245</v>
      </c>
      <c r="CS36" s="5"/>
      <c r="CV36" s="5">
        <v>95.75</v>
      </c>
      <c r="CW36" s="5">
        <v>159.667</v>
      </c>
      <c r="CX36" s="5">
        <f t="shared" si="21"/>
        <v>63.536828135368275</v>
      </c>
      <c r="CY36" s="5">
        <f t="shared" si="21"/>
        <v>105.95023224950232</v>
      </c>
      <c r="CZ36" s="5">
        <f>AVERAGE(CX30:CX36)</f>
        <v>65.227320125130333</v>
      </c>
      <c r="DA36" s="5">
        <f>AVERAGE(CY30:CY36)</f>
        <v>74.01962271305338</v>
      </c>
      <c r="DB36" s="4" t="s">
        <v>147</v>
      </c>
      <c r="DC36" s="4">
        <v>102.667</v>
      </c>
      <c r="DD36" s="4">
        <v>115.333</v>
      </c>
      <c r="DE36" s="4">
        <f t="shared" si="22"/>
        <v>68.277765462203504</v>
      </c>
      <c r="DF36" s="4">
        <f t="shared" si="22"/>
        <v>76.701174905785848</v>
      </c>
      <c r="DJ36" s="5">
        <v>275.875</v>
      </c>
      <c r="DK36" s="5">
        <v>438</v>
      </c>
      <c r="DL36" s="5">
        <f t="shared" si="23"/>
        <v>183.01179534654159</v>
      </c>
      <c r="DM36" s="5">
        <f t="shared" si="23"/>
        <v>290.56335790406962</v>
      </c>
      <c r="DN36" s="5"/>
      <c r="DP36" s="4" t="s">
        <v>148</v>
      </c>
      <c r="DQ36" s="5">
        <v>183</v>
      </c>
      <c r="DR36" s="5">
        <v>220.125</v>
      </c>
      <c r="DS36" s="5">
        <f t="shared" si="24"/>
        <v>121.93903048475762</v>
      </c>
      <c r="DT36" s="5">
        <f t="shared" si="24"/>
        <v>146.67666166916541</v>
      </c>
      <c r="DU36" s="5"/>
      <c r="DX36" s="5">
        <v>172.375</v>
      </c>
      <c r="DY36" s="5">
        <v>259.5</v>
      </c>
      <c r="DZ36" s="5">
        <f t="shared" si="25"/>
        <v>114.42084301360771</v>
      </c>
      <c r="EA36" s="5">
        <f t="shared" si="25"/>
        <v>172.25356787255228</v>
      </c>
      <c r="EB36" s="5">
        <f>AVERAGE(DZ29:DZ36)</f>
        <v>107.48564553601062</v>
      </c>
      <c r="EC36" s="5">
        <f>AVERAGE(EA29:EA36)</f>
        <v>122.77356455360106</v>
      </c>
      <c r="EE36" s="5">
        <v>183</v>
      </c>
      <c r="EF36" s="5">
        <v>226.5</v>
      </c>
      <c r="EG36" s="5">
        <f t="shared" si="26"/>
        <v>121.67553191489363</v>
      </c>
      <c r="EH36" s="5">
        <f t="shared" si="26"/>
        <v>150.59840425531914</v>
      </c>
      <c r="EI36" s="5"/>
      <c r="EL36" s="5">
        <v>144.5</v>
      </c>
      <c r="EM36" s="5">
        <v>135</v>
      </c>
      <c r="EN36" s="5">
        <f t="shared" si="27"/>
        <v>96.277171649870908</v>
      </c>
      <c r="EO36" s="5">
        <f t="shared" si="27"/>
        <v>89.947530607145836</v>
      </c>
      <c r="ET36" s="5">
        <v>148.833</v>
      </c>
      <c r="EU36" s="5">
        <v>115.5</v>
      </c>
      <c r="EV36" s="5">
        <f t="shared" si="28"/>
        <v>99.048664836536062</v>
      </c>
      <c r="EW36" s="5">
        <f t="shared" si="29"/>
        <v>76.865485400549034</v>
      </c>
    </row>
    <row r="37" spans="2:155">
      <c r="B37" s="4">
        <v>194</v>
      </c>
      <c r="C37" s="4">
        <v>280</v>
      </c>
      <c r="D37" s="4">
        <f t="shared" si="0"/>
        <v>99.127093964054168</v>
      </c>
      <c r="E37" s="4">
        <f t="shared" si="1"/>
        <v>143.07003252543902</v>
      </c>
      <c r="P37" s="4">
        <v>105.833</v>
      </c>
      <c r="Q37" s="4">
        <v>169</v>
      </c>
      <c r="R37" s="4">
        <f t="shared" si="4"/>
        <v>70.151959565829813</v>
      </c>
      <c r="S37" s="4">
        <f t="shared" si="5"/>
        <v>112.02253707846549</v>
      </c>
      <c r="W37" s="4">
        <v>132.93799999999999</v>
      </c>
      <c r="X37" s="4">
        <v>180.667</v>
      </c>
      <c r="Y37" s="4">
        <f t="shared" si="6"/>
        <v>88.147865727310403</v>
      </c>
      <c r="Z37" s="4">
        <f t="shared" si="7"/>
        <v>119.79577289680896</v>
      </c>
      <c r="AD37" s="4">
        <v>173.083</v>
      </c>
      <c r="AE37" s="4">
        <v>194.5</v>
      </c>
      <c r="AF37" s="4">
        <f t="shared" si="8"/>
        <v>115.38866666666667</v>
      </c>
      <c r="AG37" s="4">
        <f t="shared" si="9"/>
        <v>129.66666666666669</v>
      </c>
      <c r="AK37" s="4">
        <v>198.667</v>
      </c>
      <c r="AL37" s="4">
        <v>288</v>
      </c>
      <c r="AM37" s="4">
        <f t="shared" si="10"/>
        <v>132.18764981288047</v>
      </c>
      <c r="AN37" s="4">
        <f t="shared" si="11"/>
        <v>191.62741243442332</v>
      </c>
      <c r="AO37" s="4">
        <f>AVERAGE(AM32:AM37)</f>
        <v>118.89837747694783</v>
      </c>
      <c r="AP37" s="4">
        <f>AVERAGE(AN32:AN37)</f>
        <v>162.41576516947771</v>
      </c>
      <c r="AY37" s="4">
        <v>106.167</v>
      </c>
      <c r="AZ37" s="4">
        <v>79</v>
      </c>
      <c r="BA37" s="4">
        <f t="shared" si="14"/>
        <v>70.425870646766171</v>
      </c>
      <c r="BB37" s="4">
        <f t="shared" si="14"/>
        <v>52.404643449419574</v>
      </c>
      <c r="BT37" s="5">
        <v>95.25</v>
      </c>
      <c r="BU37" s="5">
        <v>78</v>
      </c>
      <c r="BV37" s="4">
        <f t="shared" si="30"/>
        <v>63.215530114484814</v>
      </c>
      <c r="BW37" s="4">
        <f t="shared" si="30"/>
        <v>51.767048282727728</v>
      </c>
      <c r="BX37" s="5"/>
      <c r="CH37" s="5">
        <v>202.125</v>
      </c>
      <c r="CI37" s="5">
        <v>344.75</v>
      </c>
      <c r="CJ37" s="5">
        <f t="shared" si="19"/>
        <v>134.21314741035854</v>
      </c>
      <c r="CK37" s="5">
        <f t="shared" si="19"/>
        <v>228.91766268260292</v>
      </c>
      <c r="CL37" s="5">
        <f>AVERAGE(CJ31:CJ37)</f>
        <v>130.16979700246631</v>
      </c>
      <c r="CM37" s="5">
        <f>AVERAGE(CK31:CK37)</f>
        <v>193.55520774046673</v>
      </c>
      <c r="CO37" s="5">
        <v>115.917</v>
      </c>
      <c r="CP37" s="5">
        <v>87.832999999999998</v>
      </c>
      <c r="CQ37" s="5">
        <f t="shared" si="20"/>
        <v>77.216869977934124</v>
      </c>
      <c r="CR37" s="5">
        <f t="shared" si="20"/>
        <v>58.509013697489486</v>
      </c>
      <c r="CS37" s="5"/>
      <c r="DB37"/>
      <c r="DC37" s="4">
        <v>101</v>
      </c>
      <c r="DD37" s="4">
        <v>121.5</v>
      </c>
      <c r="DE37" s="4">
        <f t="shared" si="22"/>
        <v>67.169142097095985</v>
      </c>
      <c r="DF37" s="4">
        <f t="shared" si="22"/>
        <v>80.802482819773886</v>
      </c>
      <c r="DJ37" s="5">
        <v>256.66699999999997</v>
      </c>
      <c r="DK37" s="5">
        <v>360.83300000000003</v>
      </c>
      <c r="DL37" s="5">
        <f t="shared" si="23"/>
        <v>170.26946434512291</v>
      </c>
      <c r="DM37" s="5">
        <f t="shared" si="23"/>
        <v>239.37179936666479</v>
      </c>
      <c r="DN37" s="5"/>
      <c r="DQ37" s="5">
        <v>173.875</v>
      </c>
      <c r="DR37" s="5">
        <v>204</v>
      </c>
      <c r="DS37" s="5">
        <f t="shared" si="24"/>
        <v>115.85873729801766</v>
      </c>
      <c r="DT37" s="5">
        <f t="shared" si="24"/>
        <v>135.93203398300849</v>
      </c>
      <c r="DU37" s="5"/>
      <c r="DW37" s="4" t="s">
        <v>149</v>
      </c>
      <c r="DX37" s="5">
        <v>156</v>
      </c>
      <c r="DY37" s="5">
        <v>181.75</v>
      </c>
      <c r="DZ37" s="5">
        <f t="shared" si="25"/>
        <v>103.5512777962164</v>
      </c>
      <c r="EA37" s="5">
        <f t="shared" si="25"/>
        <v>120.64387653501493</v>
      </c>
      <c r="EB37" s="5"/>
      <c r="EE37" s="5">
        <v>190.75</v>
      </c>
      <c r="EF37" s="5">
        <v>211.125</v>
      </c>
      <c r="EG37" s="5">
        <f t="shared" si="26"/>
        <v>126.82845744680851</v>
      </c>
      <c r="EH37" s="5">
        <f t="shared" si="26"/>
        <v>140.37566489361703</v>
      </c>
      <c r="EI37" s="5"/>
      <c r="EL37" s="5">
        <v>151.833</v>
      </c>
      <c r="EM37" s="5">
        <v>108.125</v>
      </c>
      <c r="EN37" s="5">
        <f t="shared" si="27"/>
        <v>101.16298825685017</v>
      </c>
      <c r="EO37" s="5">
        <f t="shared" si="27"/>
        <v>72.041309236278835</v>
      </c>
      <c r="ET37" s="5">
        <v>152.833</v>
      </c>
      <c r="EU37" s="5">
        <v>150</v>
      </c>
      <c r="EV37" s="5">
        <f t="shared" si="28"/>
        <v>101.71067298893603</v>
      </c>
      <c r="EW37" s="5">
        <f t="shared" si="29"/>
        <v>99.825305714998763</v>
      </c>
      <c r="EX37">
        <f>AVERAGE(EV30:EV37)</f>
        <v>89.645121038183177</v>
      </c>
      <c r="EY37">
        <f>AVERAGE(EW30:EW37)</f>
        <v>94.553281756925387</v>
      </c>
    </row>
    <row r="38" spans="2:155">
      <c r="B38" s="4">
        <v>258</v>
      </c>
      <c r="C38" s="4">
        <v>327</v>
      </c>
      <c r="D38" s="4">
        <f t="shared" si="0"/>
        <v>131.82881568415451</v>
      </c>
      <c r="E38" s="4">
        <f t="shared" si="1"/>
        <v>167.08535941363769</v>
      </c>
      <c r="F38" s="4">
        <f>AVERAGE(D31:D38)</f>
        <v>111.26652235328744</v>
      </c>
      <c r="G38" s="4">
        <f>AVERAGE(E31:E38)</f>
        <v>145.78057093629374</v>
      </c>
      <c r="P38" s="4">
        <v>167.25</v>
      </c>
      <c r="Q38" s="4">
        <v>214</v>
      </c>
      <c r="R38" s="4">
        <f t="shared" si="4"/>
        <v>110.86254039274174</v>
      </c>
      <c r="S38" s="4">
        <f t="shared" si="5"/>
        <v>141.85102328279061</v>
      </c>
      <c r="W38" s="4">
        <v>134.5</v>
      </c>
      <c r="X38" s="4">
        <v>129</v>
      </c>
      <c r="Y38" s="4">
        <f t="shared" si="6"/>
        <v>89.183588893493578</v>
      </c>
      <c r="Z38" s="4">
        <f t="shared" si="7"/>
        <v>85.536676336510567</v>
      </c>
      <c r="AD38" s="4">
        <v>150.167</v>
      </c>
      <c r="AE38" s="4">
        <v>129</v>
      </c>
      <c r="AF38" s="4">
        <f t="shared" si="8"/>
        <v>100.11133333333333</v>
      </c>
      <c r="AG38" s="4">
        <f t="shared" si="9"/>
        <v>86</v>
      </c>
      <c r="AY38" s="4">
        <v>123.25</v>
      </c>
      <c r="AZ38" s="4">
        <v>117.5</v>
      </c>
      <c r="BA38" s="4">
        <f t="shared" si="14"/>
        <v>81.757877280265348</v>
      </c>
      <c r="BB38" s="4">
        <f t="shared" si="14"/>
        <v>77.943615257048094</v>
      </c>
      <c r="BT38" s="5">
        <v>101.333</v>
      </c>
      <c r="BU38" s="5">
        <v>74.332999999999998</v>
      </c>
      <c r="BV38" s="4">
        <f t="shared" si="30"/>
        <v>67.252696200431387</v>
      </c>
      <c r="BW38" s="4">
        <f t="shared" si="30"/>
        <v>49.333333333333336</v>
      </c>
      <c r="BX38" s="6">
        <f>AVERAGE(BV32:BV38)</f>
        <v>57.977197847780225</v>
      </c>
      <c r="BY38" s="6">
        <f>AVERAGE(BW32:BW38)</f>
        <v>52.770437791841474</v>
      </c>
      <c r="CO38" s="5">
        <v>121.75</v>
      </c>
      <c r="CP38" s="5">
        <v>87.5</v>
      </c>
      <c r="CQ38" s="5">
        <f t="shared" si="20"/>
        <v>81.102460552062951</v>
      </c>
      <c r="CR38" s="5">
        <f t="shared" si="20"/>
        <v>58.287189308464136</v>
      </c>
      <c r="CS38" s="5"/>
      <c r="DB38"/>
      <c r="DC38" s="4">
        <v>155.75</v>
      </c>
      <c r="DD38" s="4">
        <v>148.333</v>
      </c>
      <c r="DE38" s="4">
        <f t="shared" si="22"/>
        <v>103.58013744180892</v>
      </c>
      <c r="DF38" s="4">
        <f t="shared" si="22"/>
        <v>98.647528264242965</v>
      </c>
      <c r="DJ38" s="5">
        <v>247.75</v>
      </c>
      <c r="DK38" s="5">
        <v>421.5</v>
      </c>
      <c r="DL38" s="5">
        <f t="shared" si="23"/>
        <v>164.35404548112615</v>
      </c>
      <c r="DM38" s="5">
        <f t="shared" si="23"/>
        <v>279.61747798302594</v>
      </c>
      <c r="DN38" s="5"/>
      <c r="DQ38" s="5">
        <v>196.25</v>
      </c>
      <c r="DR38" s="5">
        <v>226</v>
      </c>
      <c r="DS38" s="5">
        <f t="shared" si="24"/>
        <v>130.76794935865402</v>
      </c>
      <c r="DT38" s="5">
        <f t="shared" si="24"/>
        <v>150.59137098117608</v>
      </c>
      <c r="DU38" s="5"/>
      <c r="DX38" s="5">
        <v>137.5</v>
      </c>
      <c r="DY38" s="5">
        <v>134</v>
      </c>
      <c r="DZ38" s="5">
        <f t="shared" si="25"/>
        <v>91.271158313972776</v>
      </c>
      <c r="EA38" s="5">
        <f t="shared" si="25"/>
        <v>88.947892465980757</v>
      </c>
      <c r="EB38" s="5"/>
      <c r="EE38" s="5">
        <v>168</v>
      </c>
      <c r="EF38" s="5">
        <v>228</v>
      </c>
      <c r="EG38" s="5">
        <f t="shared" si="26"/>
        <v>111.70212765957446</v>
      </c>
      <c r="EH38" s="5">
        <f t="shared" si="26"/>
        <v>151.59574468085108</v>
      </c>
      <c r="EI38" s="5"/>
      <c r="EL38" s="5">
        <v>117.75</v>
      </c>
      <c r="EM38" s="5">
        <v>94.25</v>
      </c>
      <c r="EN38" s="5">
        <f t="shared" si="27"/>
        <v>78.454235029566078</v>
      </c>
      <c r="EO38" s="5">
        <f t="shared" si="27"/>
        <v>62.796701923877734</v>
      </c>
      <c r="ES38" s="4" t="s">
        <v>157</v>
      </c>
      <c r="ET38" s="5">
        <v>170</v>
      </c>
      <c r="EU38" s="5">
        <v>201.167</v>
      </c>
      <c r="EV38" s="5">
        <f t="shared" si="28"/>
        <v>113.13534647699859</v>
      </c>
      <c r="EW38" s="5">
        <f t="shared" si="29"/>
        <v>133.87704849846102</v>
      </c>
    </row>
    <row r="39" spans="2:155">
      <c r="P39" s="4">
        <v>153</v>
      </c>
      <c r="Q39" s="4">
        <v>209.833</v>
      </c>
      <c r="R39" s="4">
        <f t="shared" si="4"/>
        <v>101.41685309470544</v>
      </c>
      <c r="S39" s="4">
        <f t="shared" si="5"/>
        <v>139.08890546027013</v>
      </c>
      <c r="W39" s="4">
        <v>131.93799999999999</v>
      </c>
      <c r="X39" s="4">
        <v>153.5</v>
      </c>
      <c r="Y39" s="4">
        <f t="shared" si="6"/>
        <v>87.48479071694986</v>
      </c>
      <c r="Z39" s="4">
        <f t="shared" si="7"/>
        <v>101.78201409034398</v>
      </c>
      <c r="AA39" s="4">
        <f>AVERAGE(Y33:Y39)</f>
        <v>90.087549582617967</v>
      </c>
      <c r="AB39" s="4">
        <f>AVERAGE(Z33:Z39)</f>
        <v>101.96360191818128</v>
      </c>
      <c r="AD39" s="4">
        <v>133.667</v>
      </c>
      <c r="AE39" s="4">
        <v>116.25</v>
      </c>
      <c r="AF39" s="4">
        <f t="shared" si="8"/>
        <v>89.111333333333334</v>
      </c>
      <c r="AG39" s="4">
        <f t="shared" si="9"/>
        <v>77.5</v>
      </c>
      <c r="AH39" s="4">
        <f>AVERAGE(AF32:AF39)</f>
        <v>98.298666666666662</v>
      </c>
      <c r="AI39" s="4">
        <f>AVERAGE(AG32:AG39)</f>
        <v>95.232666666666688</v>
      </c>
      <c r="AY39" s="4">
        <v>104.333</v>
      </c>
      <c r="AZ39" s="4">
        <v>102</v>
      </c>
      <c r="BA39" s="4">
        <f t="shared" si="14"/>
        <v>69.209286898839139</v>
      </c>
      <c r="BB39" s="4">
        <f t="shared" si="14"/>
        <v>67.661691542288551</v>
      </c>
      <c r="CO39" s="5">
        <v>91.332999999999998</v>
      </c>
      <c r="CP39" s="5">
        <v>74.832999999999998</v>
      </c>
      <c r="CQ39" s="5">
        <f t="shared" si="20"/>
        <v>60.840501269828053</v>
      </c>
      <c r="CR39" s="5">
        <f t="shared" si="20"/>
        <v>49.849202714517666</v>
      </c>
      <c r="CS39" s="5">
        <f>AVERAGE(CQ32:CQ39)</f>
        <v>86.029143594654244</v>
      </c>
      <c r="CT39" s="5">
        <f>AVERAGE(CR32:CR39)</f>
        <v>84.988217661018368</v>
      </c>
      <c r="DB39"/>
      <c r="DC39" s="4">
        <v>136</v>
      </c>
      <c r="DD39" s="4">
        <v>165</v>
      </c>
      <c r="DE39" s="4">
        <f t="shared" si="22"/>
        <v>90.445577477277752</v>
      </c>
      <c r="DF39" s="4">
        <f t="shared" si="22"/>
        <v>109.73176679228553</v>
      </c>
      <c r="DJ39" s="5">
        <v>239</v>
      </c>
      <c r="DK39" s="5">
        <v>407.5</v>
      </c>
      <c r="DL39" s="5">
        <f t="shared" si="23"/>
        <v>158.54941218966357</v>
      </c>
      <c r="DM39" s="5">
        <f t="shared" si="23"/>
        <v>270.3300647166858</v>
      </c>
      <c r="DN39" s="5"/>
      <c r="DQ39" s="5">
        <v>185.125</v>
      </c>
      <c r="DR39" s="5">
        <v>224.167</v>
      </c>
      <c r="DS39" s="5">
        <f t="shared" si="24"/>
        <v>123.35498917208062</v>
      </c>
      <c r="DT39" s="5">
        <f t="shared" si="24"/>
        <v>149.36998167582877</v>
      </c>
      <c r="DU39" s="5"/>
      <c r="DX39" s="5">
        <v>178.125</v>
      </c>
      <c r="DY39" s="5">
        <v>177.375</v>
      </c>
      <c r="DZ39" s="5">
        <f t="shared" si="25"/>
        <v>118.23763690673746</v>
      </c>
      <c r="EA39" s="5">
        <f t="shared" si="25"/>
        <v>117.73979422502489</v>
      </c>
      <c r="EB39" s="5"/>
      <c r="EE39" s="5">
        <v>153</v>
      </c>
      <c r="EF39" s="5">
        <v>213.333</v>
      </c>
      <c r="EG39" s="5">
        <f t="shared" si="26"/>
        <v>101.72872340425532</v>
      </c>
      <c r="EH39" s="5">
        <f t="shared" si="26"/>
        <v>141.84375</v>
      </c>
      <c r="EI39" s="5"/>
      <c r="EL39" s="5">
        <v>131</v>
      </c>
      <c r="EM39" s="5">
        <v>138.833</v>
      </c>
      <c r="EN39" s="5">
        <f t="shared" si="27"/>
        <v>87.282418589156322</v>
      </c>
      <c r="EO39" s="5">
        <f t="shared" si="27"/>
        <v>92.501374198384283</v>
      </c>
      <c r="ET39" s="5">
        <v>149.75</v>
      </c>
      <c r="EU39" s="5">
        <v>169</v>
      </c>
      <c r="EV39" s="5">
        <f t="shared" si="28"/>
        <v>99.658930205473752</v>
      </c>
      <c r="EW39" s="5">
        <f t="shared" si="29"/>
        <v>112.46984443889859</v>
      </c>
    </row>
    <row r="40" spans="2:155">
      <c r="P40" s="4">
        <v>177</v>
      </c>
      <c r="Q40" s="4">
        <v>197.75</v>
      </c>
      <c r="R40" s="4">
        <f t="shared" si="4"/>
        <v>117.32537907034552</v>
      </c>
      <c r="S40" s="4">
        <f t="shared" si="5"/>
        <v>131.07962548678432</v>
      </c>
      <c r="T40" s="4">
        <f>AVERAGE(R33:R40)</f>
        <v>100.87820034799901</v>
      </c>
      <c r="U40" s="4">
        <f>AVERAGE(S33:S40)</f>
        <v>131.80462341536168</v>
      </c>
      <c r="AY40" s="4">
        <v>100.875</v>
      </c>
      <c r="AZ40" s="4">
        <v>104</v>
      </c>
      <c r="BA40" s="4">
        <f t="shared" si="14"/>
        <v>66.915422885572141</v>
      </c>
      <c r="BB40" s="4">
        <f t="shared" si="14"/>
        <v>68.988391376451077</v>
      </c>
      <c r="BC40" s="4">
        <f>AVERAGE(BA33:BA40)</f>
        <v>73.068656716417919</v>
      </c>
      <c r="BD40" s="4">
        <f>AVERAGE(BB33:BB40)</f>
        <v>73.783830845771135</v>
      </c>
      <c r="DB40"/>
      <c r="DC40" s="4">
        <v>127</v>
      </c>
      <c r="DD40" s="4">
        <v>147.5</v>
      </c>
      <c r="DE40" s="4">
        <f t="shared" si="22"/>
        <v>84.460208379516729</v>
      </c>
      <c r="DF40" s="4">
        <f t="shared" si="22"/>
        <v>98.093549102194629</v>
      </c>
      <c r="DJ40" s="5">
        <v>277</v>
      </c>
      <c r="DK40" s="5">
        <v>389</v>
      </c>
      <c r="DL40" s="5">
        <f t="shared" si="23"/>
        <v>183.7581053411582</v>
      </c>
      <c r="DM40" s="5">
        <f t="shared" si="23"/>
        <v>258.05741147187922</v>
      </c>
      <c r="DN40" s="5"/>
      <c r="DQ40" s="5">
        <v>112.833</v>
      </c>
      <c r="DR40" s="5">
        <v>213</v>
      </c>
      <c r="DS40" s="5">
        <f t="shared" si="24"/>
        <v>75.184407796101937</v>
      </c>
      <c r="DT40" s="5">
        <f t="shared" si="24"/>
        <v>141.92903548225888</v>
      </c>
      <c r="DU40" s="5"/>
      <c r="DX40" s="5">
        <v>161</v>
      </c>
      <c r="DY40" s="5">
        <v>146.5</v>
      </c>
      <c r="DZ40" s="5">
        <f t="shared" si="25"/>
        <v>106.87022900763358</v>
      </c>
      <c r="EA40" s="5">
        <f t="shared" si="25"/>
        <v>97.245270494523737</v>
      </c>
      <c r="EB40" s="5"/>
      <c r="EE40" s="5">
        <v>192.875</v>
      </c>
      <c r="EF40" s="5">
        <v>176.75</v>
      </c>
      <c r="EG40" s="5">
        <f t="shared" si="26"/>
        <v>128.24135638297872</v>
      </c>
      <c r="EH40" s="5">
        <f t="shared" si="26"/>
        <v>117.51994680851064</v>
      </c>
      <c r="EI40" s="5"/>
      <c r="EL40" s="5">
        <v>118.333</v>
      </c>
      <c r="EM40" s="5">
        <v>105.167</v>
      </c>
      <c r="EN40" s="5">
        <f t="shared" si="27"/>
        <v>78.842675106188054</v>
      </c>
      <c r="EO40" s="5">
        <f t="shared" si="27"/>
        <v>70.070458898975602</v>
      </c>
      <c r="ET40" s="5">
        <v>139.5</v>
      </c>
      <c r="EU40" s="5">
        <v>245.25</v>
      </c>
      <c r="EV40" s="5">
        <f t="shared" si="28"/>
        <v>92.83753431494884</v>
      </c>
      <c r="EW40" s="5">
        <f t="shared" si="29"/>
        <v>163.21437484402296</v>
      </c>
    </row>
    <row r="41" spans="2:155">
      <c r="DB41"/>
      <c r="DC41" s="4">
        <v>118</v>
      </c>
      <c r="DD41" s="4">
        <v>151.5</v>
      </c>
      <c r="DE41" s="4">
        <f t="shared" si="22"/>
        <v>78.474839281755706</v>
      </c>
      <c r="DF41" s="4">
        <f t="shared" si="22"/>
        <v>100.75371314564397</v>
      </c>
      <c r="DJ41" s="5">
        <v>244</v>
      </c>
      <c r="DK41" s="5">
        <v>403</v>
      </c>
      <c r="DL41" s="5">
        <f t="shared" si="23"/>
        <v>161.86634549907075</v>
      </c>
      <c r="DM41" s="5">
        <f t="shared" si="23"/>
        <v>267.3448247382193</v>
      </c>
      <c r="DN41" s="5"/>
      <c r="DQ41" s="5">
        <v>149.125</v>
      </c>
      <c r="DR41" s="5">
        <v>188.833</v>
      </c>
      <c r="DS41" s="5">
        <f t="shared" si="24"/>
        <v>99.366983175079127</v>
      </c>
      <c r="DT41" s="5">
        <f t="shared" si="24"/>
        <v>125.8257537897718</v>
      </c>
      <c r="DU41" s="5"/>
      <c r="DX41" s="5">
        <v>136.75</v>
      </c>
      <c r="DY41" s="5">
        <v>137</v>
      </c>
      <c r="DZ41" s="5">
        <f t="shared" si="25"/>
        <v>90.773315632260207</v>
      </c>
      <c r="EA41" s="5">
        <f t="shared" si="25"/>
        <v>90.939263192831064</v>
      </c>
      <c r="EB41" s="5"/>
      <c r="EE41" s="5">
        <v>161</v>
      </c>
      <c r="EF41" s="5">
        <v>152</v>
      </c>
      <c r="EG41" s="5">
        <f t="shared" si="26"/>
        <v>107.04787234042554</v>
      </c>
      <c r="EH41" s="5">
        <f t="shared" si="26"/>
        <v>101.06382978723404</v>
      </c>
      <c r="EI41" s="5"/>
      <c r="EL41" s="5">
        <v>109.833</v>
      </c>
      <c r="EM41" s="5">
        <v>88</v>
      </c>
      <c r="EN41" s="5">
        <f t="shared" si="27"/>
        <v>73.179312067960353</v>
      </c>
      <c r="EO41" s="5">
        <f t="shared" si="27"/>
        <v>58.632464395769134</v>
      </c>
      <c r="ET41" s="5">
        <v>161.167</v>
      </c>
      <c r="EU41" s="5">
        <v>212</v>
      </c>
      <c r="EV41" s="5">
        <f t="shared" si="28"/>
        <v>107.25696697446135</v>
      </c>
      <c r="EW41" s="5">
        <f t="shared" si="29"/>
        <v>141.08643207719822</v>
      </c>
    </row>
    <row r="42" spans="2:155">
      <c r="DB42"/>
      <c r="DC42" s="4">
        <v>122.25</v>
      </c>
      <c r="DD42" s="4">
        <v>170</v>
      </c>
      <c r="DE42" s="4">
        <f t="shared" si="22"/>
        <v>81.301263577920636</v>
      </c>
      <c r="DF42" s="4">
        <f t="shared" si="22"/>
        <v>113.05697184659721</v>
      </c>
      <c r="DJ42" s="5">
        <v>277.91699999999997</v>
      </c>
      <c r="DK42" s="5">
        <v>362.25</v>
      </c>
      <c r="DL42" s="5">
        <f t="shared" si="23"/>
        <v>184.36643091010347</v>
      </c>
      <c r="DM42" s="5">
        <f t="shared" si="23"/>
        <v>240.31181826655074</v>
      </c>
      <c r="DN42" s="5">
        <f>AVERAGE(DL35:DL42)</f>
        <v>176.86518623087912</v>
      </c>
      <c r="DO42" s="5">
        <f>AVERAGE(DM35:DM42)</f>
        <v>268.36751820084231</v>
      </c>
      <c r="DQ42" s="5">
        <v>149.125</v>
      </c>
      <c r="DR42" s="5">
        <v>186.833</v>
      </c>
      <c r="DS42" s="5">
        <f t="shared" si="24"/>
        <v>99.366983175079127</v>
      </c>
      <c r="DT42" s="5">
        <f t="shared" si="24"/>
        <v>124.49308678993837</v>
      </c>
      <c r="DU42" s="5"/>
      <c r="DX42" s="5">
        <v>157.75</v>
      </c>
      <c r="DY42" s="5">
        <v>195.167</v>
      </c>
      <c r="DZ42" s="5">
        <f t="shared" si="25"/>
        <v>104.71291072021241</v>
      </c>
      <c r="EA42" s="5">
        <f t="shared" si="25"/>
        <v>129.54995021573183</v>
      </c>
      <c r="EB42" s="5"/>
      <c r="EE42" s="5">
        <v>160.75</v>
      </c>
      <c r="EF42" s="5">
        <v>191</v>
      </c>
      <c r="EG42" s="5">
        <f t="shared" si="26"/>
        <v>106.88164893617021</v>
      </c>
      <c r="EH42" s="5">
        <f t="shared" si="26"/>
        <v>126.99468085106383</v>
      </c>
      <c r="EI42" s="5"/>
      <c r="EL42" s="5">
        <v>107.5</v>
      </c>
      <c r="EM42" s="5">
        <v>106.167</v>
      </c>
      <c r="EN42" s="5">
        <f t="shared" si="27"/>
        <v>71.624885483467978</v>
      </c>
      <c r="EO42" s="5">
        <f t="shared" si="27"/>
        <v>70.736736903472973</v>
      </c>
      <c r="ET42" s="5">
        <v>113.833</v>
      </c>
      <c r="EU42" s="5">
        <v>101.5</v>
      </c>
      <c r="EV42" s="5">
        <f t="shared" si="28"/>
        <v>75.75609350303634</v>
      </c>
      <c r="EW42" s="5">
        <f>EU42/(3005.25/2)*1000</f>
        <v>67.548456867149156</v>
      </c>
    </row>
    <row r="43" spans="2:155">
      <c r="DB43"/>
      <c r="DC43" s="4">
        <v>132.25</v>
      </c>
      <c r="DD43" s="4">
        <v>194.5</v>
      </c>
      <c r="DE43" s="4">
        <f t="shared" si="22"/>
        <v>87.951673686543998</v>
      </c>
      <c r="DF43" s="4">
        <f t="shared" si="22"/>
        <v>129.35047661272444</v>
      </c>
      <c r="DL43" s="5"/>
      <c r="DQ43" s="5">
        <v>167.833</v>
      </c>
      <c r="DR43" s="5">
        <v>182.917</v>
      </c>
      <c r="DS43" s="5">
        <f t="shared" si="24"/>
        <v>111.8327502915209</v>
      </c>
      <c r="DT43" s="5">
        <f t="shared" si="24"/>
        <v>121.88372480426453</v>
      </c>
      <c r="DU43" s="5"/>
      <c r="DX43" s="5">
        <v>150.5</v>
      </c>
      <c r="DY43" s="5">
        <v>134.167</v>
      </c>
      <c r="DZ43" s="5">
        <f t="shared" si="25"/>
        <v>99.900431463657483</v>
      </c>
      <c r="EA43" s="5">
        <f t="shared" si="25"/>
        <v>89.058745436442081</v>
      </c>
      <c r="EB43" s="5"/>
      <c r="EE43" s="5">
        <v>170</v>
      </c>
      <c r="EF43" s="5">
        <v>184</v>
      </c>
      <c r="EG43" s="5">
        <f t="shared" si="26"/>
        <v>113.03191489361703</v>
      </c>
      <c r="EH43" s="5">
        <f t="shared" si="26"/>
        <v>122.34042553191489</v>
      </c>
      <c r="EI43" s="5">
        <f>AVERAGE(EG35:EG43)</f>
        <v>116.43949468085106</v>
      </c>
      <c r="EJ43" s="5">
        <f>AVERAGE(EH35:EH43)</f>
        <v>130.094414893617</v>
      </c>
      <c r="EL43" s="5">
        <v>111</v>
      </c>
      <c r="EM43" s="5">
        <v>86</v>
      </c>
      <c r="EN43" s="5">
        <f t="shared" si="27"/>
        <v>73.956858499208806</v>
      </c>
      <c r="EO43" s="5">
        <f t="shared" si="27"/>
        <v>57.299908386774383</v>
      </c>
      <c r="EP43" s="4">
        <f>AVERAGE(EN35:EN43)</f>
        <v>81.77318786263568</v>
      </c>
      <c r="EQ43" s="4">
        <f>AVERAGE(EO35:EO43)</f>
        <v>71.702025670210901</v>
      </c>
      <c r="ET43" s="5">
        <v>139</v>
      </c>
      <c r="EU43" s="5">
        <v>146</v>
      </c>
      <c r="EV43" s="5">
        <f>ET43/(3005.25/2)*1000</f>
        <v>92.504783295898847</v>
      </c>
      <c r="EW43" s="5">
        <f t="shared" si="29"/>
        <v>97.163297562598785</v>
      </c>
    </row>
    <row r="44" spans="2:155">
      <c r="DB44"/>
      <c r="DC44" s="4">
        <v>158.875</v>
      </c>
      <c r="DD44" s="4">
        <v>150</v>
      </c>
      <c r="DE44" s="4">
        <f t="shared" si="22"/>
        <v>105.65839060075371</v>
      </c>
      <c r="DF44" s="4">
        <f t="shared" si="22"/>
        <v>99.75615162935047</v>
      </c>
      <c r="DL44" s="5"/>
      <c r="DQ44" s="5">
        <v>152.375</v>
      </c>
      <c r="DR44" s="5">
        <v>138.25</v>
      </c>
      <c r="DS44" s="5">
        <f t="shared" si="24"/>
        <v>101.53256704980842</v>
      </c>
      <c r="DT44" s="5">
        <f t="shared" si="24"/>
        <v>92.120606363484924</v>
      </c>
      <c r="DU44" s="5">
        <f>AVERAGE(DS36:DS44)</f>
        <v>108.80048864456661</v>
      </c>
      <c r="DV44" s="5">
        <f>AVERAGE(DT36:DT44)</f>
        <v>132.09136172654414</v>
      </c>
      <c r="DX44" s="5">
        <v>150.167</v>
      </c>
      <c r="DY44" s="5">
        <v>155</v>
      </c>
      <c r="DZ44" s="5">
        <f t="shared" si="25"/>
        <v>99.679389312977094</v>
      </c>
      <c r="EA44" s="5">
        <f t="shared" si="25"/>
        <v>102.88748755393296</v>
      </c>
      <c r="EB44" s="5">
        <f>AVERAGE(DZ37:DZ44)</f>
        <v>101.87454364420842</v>
      </c>
      <c r="EC44" s="5">
        <f>AVERAGE(EA37:EA44)</f>
        <v>104.62653501493527</v>
      </c>
      <c r="EE44" s="5"/>
      <c r="EF44" s="5"/>
      <c r="EG44" s="5"/>
      <c r="EH44" s="5"/>
      <c r="EI44" s="5"/>
      <c r="EL44" s="5"/>
      <c r="EM44" s="5"/>
      <c r="EN44" s="5"/>
      <c r="ET44" s="5">
        <v>89.25</v>
      </c>
      <c r="EU44" s="5">
        <v>148.167</v>
      </c>
      <c r="EV44" s="5">
        <f t="shared" si="28"/>
        <v>59.396056900424256</v>
      </c>
      <c r="EW44" s="5">
        <f t="shared" si="29"/>
        <v>98.605440479161459</v>
      </c>
      <c r="EX44">
        <f>AVERAGE(EV38:EV44)</f>
        <v>91.506530238748852</v>
      </c>
      <c r="EY44">
        <f>AVERAGE(EW38:EW44)</f>
        <v>116.28069925249859</v>
      </c>
    </row>
    <row r="45" spans="2:155">
      <c r="DB45"/>
      <c r="DC45" s="4">
        <v>135.25</v>
      </c>
      <c r="DD45" s="4">
        <v>143</v>
      </c>
      <c r="DE45" s="4">
        <f t="shared" si="22"/>
        <v>89.946796719131015</v>
      </c>
      <c r="DF45" s="4">
        <f t="shared" si="22"/>
        <v>95.100864553314111</v>
      </c>
      <c r="DG45" s="4">
        <f>AVERAGE(DE36:DE45)</f>
        <v>85.7265794724008</v>
      </c>
      <c r="DH45" s="4">
        <f>AVERAGE(DF36:DF45)</f>
        <v>100.19946796719128</v>
      </c>
      <c r="DL45" s="5"/>
      <c r="EV45" s="5"/>
      <c r="EW45" s="5"/>
    </row>
    <row r="46" spans="2:155">
      <c r="EV46" s="5"/>
      <c r="EW46" s="5"/>
    </row>
    <row r="47" spans="2:155">
      <c r="EV47" s="5"/>
      <c r="EW47" s="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Jiazhao Dr</dc:creator>
  <cp:lastModifiedBy>Huang Jiazhao Dr</cp:lastModifiedBy>
  <dcterms:created xsi:type="dcterms:W3CDTF">2023-11-29T14:22:39Z</dcterms:created>
  <dcterms:modified xsi:type="dcterms:W3CDTF">2024-01-08T06:13:00Z</dcterms:modified>
</cp:coreProperties>
</file>