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Business\mahazooz\"/>
    </mc:Choice>
  </mc:AlternateContent>
  <xr:revisionPtr revIDLastSave="0" documentId="13_ncr:1_{5622EBC3-20E4-41A4-BD4A-0415A91BA9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hazooz" sheetId="1" r:id="rId1"/>
    <sheet name="France Lotto" sheetId="2" r:id="rId2"/>
  </sheets>
  <definedNames>
    <definedName name="_xlnm._FilterDatabase" localSheetId="0" hidden="1">Mahazooz!$A$2:$U$78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5" i="1" l="1"/>
  <c r="AV75" i="1"/>
  <c r="AV65" i="1"/>
  <c r="AV55" i="1"/>
  <c r="AA37" i="2"/>
  <c r="AA36" i="2"/>
  <c r="AA35" i="2"/>
  <c r="AA34" i="2"/>
  <c r="AW33" i="2"/>
  <c r="AA33" i="2"/>
  <c r="AU31" i="2"/>
  <c r="AT31" i="2"/>
  <c r="AT31" i="1"/>
  <c r="AU31" i="1"/>
  <c r="AW33" i="1"/>
  <c r="AA34" i="1"/>
  <c r="AA35" i="1"/>
  <c r="AA36" i="1"/>
  <c r="AA37" i="1"/>
  <c r="AA33" i="1"/>
  <c r="K52" i="2"/>
  <c r="K48" i="2"/>
  <c r="L51" i="1"/>
  <c r="L52" i="1"/>
  <c r="K51" i="2"/>
  <c r="L50" i="1"/>
  <c r="L48" i="1"/>
  <c r="K50" i="2"/>
  <c r="K49" i="2"/>
  <c r="L49" i="1"/>
  <c r="BK80" i="2" l="1"/>
  <c r="BK81" i="2"/>
  <c r="BK82" i="2"/>
  <c r="BK83" i="2"/>
  <c r="BK84" i="2"/>
  <c r="BK68" i="2"/>
  <c r="BK69" i="2"/>
  <c r="BK70" i="2"/>
  <c r="BK71" i="2"/>
  <c r="BK72" i="2"/>
  <c r="BK58" i="2"/>
  <c r="BK59" i="2"/>
  <c r="BK60" i="2"/>
  <c r="BK61" i="2"/>
  <c r="BK62" i="2"/>
  <c r="BK46" i="2"/>
  <c r="BK47" i="2"/>
  <c r="BK48" i="2"/>
  <c r="BK49" i="2"/>
  <c r="BK50" i="2"/>
  <c r="BK33" i="2"/>
  <c r="BK34" i="2"/>
  <c r="BK35" i="2"/>
  <c r="BK36" i="2"/>
  <c r="BK37" i="2"/>
  <c r="N88" i="2"/>
  <c r="Q88" i="2" s="1"/>
  <c r="N95" i="2"/>
  <c r="Q95" i="2" s="1"/>
  <c r="N81" i="2"/>
  <c r="Q81" i="2" s="1"/>
  <c r="N60" i="2"/>
  <c r="Q60" i="2" s="1"/>
  <c r="AT63" i="2"/>
  <c r="N67" i="2"/>
  <c r="Q67" i="2" s="1"/>
  <c r="N53" i="2"/>
  <c r="Q53" i="2" s="1"/>
  <c r="S39" i="2"/>
  <c r="S33" i="2" s="1"/>
  <c r="AC33" i="2" s="1"/>
  <c r="N39" i="2"/>
  <c r="N33" i="2" s="1"/>
  <c r="X33" i="2" s="1"/>
  <c r="AT33" i="2"/>
  <c r="M39" i="2"/>
  <c r="M33" i="2" s="1"/>
  <c r="W33" i="2" s="1"/>
  <c r="R39" i="2"/>
  <c r="R33" i="2" s="1"/>
  <c r="AB33" i="2" s="1"/>
  <c r="AT43" i="2"/>
  <c r="T39" i="2"/>
  <c r="T33" i="2" s="1"/>
  <c r="AD33" i="2" s="1"/>
  <c r="AT73" i="2"/>
  <c r="N46" i="2"/>
  <c r="Q46" i="2" s="1"/>
  <c r="P39" i="2"/>
  <c r="P33" i="2" s="1"/>
  <c r="Z33" i="2" s="1"/>
  <c r="AT53" i="2"/>
  <c r="N74" i="2"/>
  <c r="Q74" i="2" s="1"/>
  <c r="U39" i="2"/>
  <c r="U33" i="2" s="1"/>
  <c r="AE33" i="2" s="1"/>
  <c r="O39" i="2"/>
  <c r="O33" i="2" s="1"/>
  <c r="Y33" i="2" s="1"/>
  <c r="N82" i="2"/>
  <c r="R81" i="2" s="1"/>
  <c r="N89" i="2"/>
  <c r="R88" i="2" s="1"/>
  <c r="N96" i="2"/>
  <c r="R95" i="2" s="1"/>
  <c r="AT64" i="2"/>
  <c r="AT54" i="2"/>
  <c r="N68" i="2"/>
  <c r="R67" i="2" s="1"/>
  <c r="N61" i="2"/>
  <c r="R60" i="2" s="1"/>
  <c r="T40" i="2"/>
  <c r="T34" i="2" s="1"/>
  <c r="AD34" i="2" s="1"/>
  <c r="O40" i="2"/>
  <c r="O34" i="2" s="1"/>
  <c r="Y34" i="2" s="1"/>
  <c r="S40" i="2"/>
  <c r="S34" i="2" s="1"/>
  <c r="AC34" i="2" s="1"/>
  <c r="N40" i="2"/>
  <c r="N34" i="2" s="1"/>
  <c r="X34" i="2" s="1"/>
  <c r="P40" i="2"/>
  <c r="P34" i="2" s="1"/>
  <c r="Z34" i="2" s="1"/>
  <c r="N75" i="2"/>
  <c r="R74" i="2" s="1"/>
  <c r="N47" i="2"/>
  <c r="R46" i="2" s="1"/>
  <c r="AT44" i="2"/>
  <c r="M40" i="2"/>
  <c r="M34" i="2" s="1"/>
  <c r="W34" i="2" s="1"/>
  <c r="AT74" i="2"/>
  <c r="R40" i="2"/>
  <c r="R34" i="2" s="1"/>
  <c r="AB34" i="2" s="1"/>
  <c r="AT34" i="2"/>
  <c r="N54" i="2"/>
  <c r="R53" i="2" s="1"/>
  <c r="U40" i="2"/>
  <c r="U34" i="2" s="1"/>
  <c r="AE34" i="2" s="1"/>
  <c r="N97" i="2"/>
  <c r="S95" i="2" s="1"/>
  <c r="N83" i="2"/>
  <c r="S81" i="2" s="1"/>
  <c r="N76" i="2"/>
  <c r="S74" i="2" s="1"/>
  <c r="N69" i="2"/>
  <c r="S67" i="2" s="1"/>
  <c r="N62" i="2"/>
  <c r="S60" i="2" s="1"/>
  <c r="N90" i="2"/>
  <c r="S88" i="2" s="1"/>
  <c r="AT55" i="2"/>
  <c r="AT65" i="2"/>
  <c r="N48" i="2"/>
  <c r="S46" i="2" s="1"/>
  <c r="T41" i="2"/>
  <c r="T35" i="2" s="1"/>
  <c r="AD35" i="2" s="1"/>
  <c r="O41" i="2"/>
  <c r="O35" i="2" s="1"/>
  <c r="Y35" i="2" s="1"/>
  <c r="N41" i="2"/>
  <c r="N35" i="2" s="1"/>
  <c r="X35" i="2" s="1"/>
  <c r="AT45" i="2"/>
  <c r="S41" i="2"/>
  <c r="S35" i="2" s="1"/>
  <c r="AC35" i="2" s="1"/>
  <c r="P41" i="2"/>
  <c r="P35" i="2" s="1"/>
  <c r="Z35" i="2" s="1"/>
  <c r="AT75" i="2"/>
  <c r="N55" i="2"/>
  <c r="S53" i="2" s="1"/>
  <c r="M41" i="2"/>
  <c r="M35" i="2" s="1"/>
  <c r="W35" i="2" s="1"/>
  <c r="R41" i="2"/>
  <c r="R35" i="2" s="1"/>
  <c r="AB35" i="2" s="1"/>
  <c r="AT35" i="2"/>
  <c r="U41" i="2"/>
  <c r="U35" i="2" s="1"/>
  <c r="AE35" i="2" s="1"/>
  <c r="N91" i="2"/>
  <c r="T88" i="2" s="1"/>
  <c r="N84" i="2"/>
  <c r="T81" i="2" s="1"/>
  <c r="N98" i="2"/>
  <c r="T95" i="2" s="1"/>
  <c r="N77" i="2"/>
  <c r="T74" i="2" s="1"/>
  <c r="AT76" i="2"/>
  <c r="AT66" i="2"/>
  <c r="AT56" i="2"/>
  <c r="N49" i="2"/>
  <c r="T46" i="2" s="1"/>
  <c r="T42" i="2"/>
  <c r="T36" i="2" s="1"/>
  <c r="AD36" i="2" s="1"/>
  <c r="O42" i="2"/>
  <c r="O36" i="2" s="1"/>
  <c r="Y36" i="2" s="1"/>
  <c r="N42" i="2"/>
  <c r="N36" i="2" s="1"/>
  <c r="X36" i="2" s="1"/>
  <c r="AT46" i="2"/>
  <c r="S42" i="2"/>
  <c r="S36" i="2" s="1"/>
  <c r="AC36" i="2" s="1"/>
  <c r="U42" i="2"/>
  <c r="U36" i="2" s="1"/>
  <c r="AE36" i="2" s="1"/>
  <c r="N63" i="2"/>
  <c r="T60" i="2" s="1"/>
  <c r="N56" i="2"/>
  <c r="T53" i="2" s="1"/>
  <c r="R42" i="2"/>
  <c r="R36" i="2" s="1"/>
  <c r="AB36" i="2" s="1"/>
  <c r="AT36" i="2"/>
  <c r="P42" i="2"/>
  <c r="P36" i="2" s="1"/>
  <c r="Z36" i="2" s="1"/>
  <c r="N70" i="2"/>
  <c r="T67" i="2" s="1"/>
  <c r="M42" i="2"/>
  <c r="M36" i="2" s="1"/>
  <c r="W36" i="2" s="1"/>
  <c r="N85" i="2"/>
  <c r="U81" i="2" s="1"/>
  <c r="N92" i="2"/>
  <c r="U88" i="2" s="1"/>
  <c r="AT77" i="2"/>
  <c r="N99" i="2"/>
  <c r="U95" i="2" s="1"/>
  <c r="N78" i="2"/>
  <c r="U74" i="2" s="1"/>
  <c r="N71" i="2"/>
  <c r="U67" i="2" s="1"/>
  <c r="AT67" i="2"/>
  <c r="AT57" i="2"/>
  <c r="N50" i="2"/>
  <c r="U46" i="2" s="1"/>
  <c r="S43" i="2"/>
  <c r="S37" i="2" s="1"/>
  <c r="AC37" i="2" s="1"/>
  <c r="N43" i="2"/>
  <c r="N37" i="2" s="1"/>
  <c r="X37" i="2" s="1"/>
  <c r="AT47" i="2"/>
  <c r="R43" i="2"/>
  <c r="R37" i="2" s="1"/>
  <c r="AB37" i="2" s="1"/>
  <c r="M43" i="2"/>
  <c r="M37" i="2" s="1"/>
  <c r="W37" i="2" s="1"/>
  <c r="O43" i="2"/>
  <c r="O37" i="2" s="1"/>
  <c r="Y37" i="2" s="1"/>
  <c r="N64" i="2"/>
  <c r="U60" i="2" s="1"/>
  <c r="N57" i="2"/>
  <c r="U53" i="2" s="1"/>
  <c r="U43" i="2"/>
  <c r="U37" i="2" s="1"/>
  <c r="AE37" i="2" s="1"/>
  <c r="T43" i="2"/>
  <c r="T37" i="2" s="1"/>
  <c r="AD37" i="2" s="1"/>
  <c r="P43" i="2"/>
  <c r="P37" i="2" s="1"/>
  <c r="Z37" i="2" s="1"/>
  <c r="AT37" i="2"/>
  <c r="AU55" i="1"/>
  <c r="AU75" i="1"/>
  <c r="AU35" i="1"/>
  <c r="AU45" i="1"/>
  <c r="AU73" i="1"/>
  <c r="AU63" i="1"/>
  <c r="AU33" i="1"/>
  <c r="AU53" i="1"/>
  <c r="AU43" i="1"/>
  <c r="AU74" i="1"/>
  <c r="AU54" i="1"/>
  <c r="AU34" i="1"/>
  <c r="AU64" i="1"/>
  <c r="AU44" i="1"/>
  <c r="AU66" i="1"/>
  <c r="AU46" i="1"/>
  <c r="AU56" i="1"/>
  <c r="AU36" i="1"/>
  <c r="AU76" i="1"/>
  <c r="AU37" i="1"/>
  <c r="AU57" i="1"/>
  <c r="AU67" i="1"/>
  <c r="AU47" i="1"/>
  <c r="AU77" i="1"/>
  <c r="AU65" i="1"/>
  <c r="L48" i="2"/>
  <c r="L49" i="2"/>
  <c r="K51" i="1"/>
  <c r="L50" i="2"/>
  <c r="L51" i="2"/>
  <c r="L52" i="2"/>
  <c r="BL83" i="2" l="1"/>
  <c r="BL81" i="2"/>
  <c r="BL80" i="2"/>
  <c r="BL84" i="2"/>
  <c r="BL82" i="2"/>
  <c r="BL71" i="2"/>
  <c r="BL69" i="2"/>
  <c r="BL68" i="2"/>
  <c r="BL72" i="2"/>
  <c r="BL70" i="2"/>
  <c r="BL61" i="2"/>
  <c r="BL59" i="2"/>
  <c r="BL58" i="2"/>
  <c r="BL62" i="2"/>
  <c r="BL60" i="2"/>
  <c r="BL49" i="2"/>
  <c r="BL47" i="2"/>
  <c r="BL46" i="2"/>
  <c r="BL50" i="2"/>
  <c r="BL48" i="2"/>
  <c r="BL36" i="2"/>
  <c r="BL34" i="2"/>
  <c r="BL33" i="2"/>
  <c r="BL37" i="2"/>
  <c r="BL35" i="2"/>
  <c r="AU76" i="2"/>
  <c r="AU66" i="2"/>
  <c r="AU56" i="2"/>
  <c r="AU46" i="2"/>
  <c r="AU36" i="2"/>
  <c r="AU74" i="2"/>
  <c r="AU64" i="2"/>
  <c r="AU54" i="2"/>
  <c r="AU34" i="2"/>
  <c r="AU44" i="2"/>
  <c r="AU73" i="2"/>
  <c r="AU63" i="2"/>
  <c r="AU53" i="2"/>
  <c r="AU33" i="2"/>
  <c r="AU43" i="2"/>
  <c r="AU77" i="2"/>
  <c r="AU67" i="2"/>
  <c r="AU57" i="2"/>
  <c r="AU47" i="2"/>
  <c r="AU37" i="2"/>
  <c r="AU75" i="2"/>
  <c r="AU55" i="2"/>
  <c r="AU65" i="2"/>
  <c r="AU45" i="2"/>
  <c r="AU35" i="2"/>
  <c r="U64" i="2"/>
  <c r="AA64" i="2" s="1"/>
  <c r="U63" i="2"/>
  <c r="AA63" i="2" s="1"/>
  <c r="U61" i="2"/>
  <c r="AA61" i="2" s="1"/>
  <c r="U62" i="2"/>
  <c r="AA62" i="2" s="1"/>
  <c r="AA60" i="2"/>
  <c r="U98" i="2"/>
  <c r="AA98" i="2" s="1"/>
  <c r="AA95" i="2"/>
  <c r="U99" i="2"/>
  <c r="AA99" i="2" s="1"/>
  <c r="U97" i="2"/>
  <c r="AA97" i="2" s="1"/>
  <c r="U96" i="2"/>
  <c r="AA96" i="2" s="1"/>
  <c r="T91" i="2"/>
  <c r="Z91" i="2" s="1"/>
  <c r="Z88" i="2"/>
  <c r="T92" i="2"/>
  <c r="Z92" i="2" s="1"/>
  <c r="T90" i="2"/>
  <c r="Z90" i="2" s="1"/>
  <c r="T89" i="2"/>
  <c r="Z89" i="2" s="1"/>
  <c r="S90" i="2"/>
  <c r="Y90" i="2" s="1"/>
  <c r="S91" i="2"/>
  <c r="Y91" i="2" s="1"/>
  <c r="Y88" i="2"/>
  <c r="S89" i="2"/>
  <c r="Y89" i="2" s="1"/>
  <c r="S92" i="2"/>
  <c r="Y92" i="2" s="1"/>
  <c r="S85" i="2"/>
  <c r="Y85" i="2" s="1"/>
  <c r="S84" i="2"/>
  <c r="Y84" i="2" s="1"/>
  <c r="S83" i="2"/>
  <c r="Y83" i="2" s="1"/>
  <c r="S82" i="2"/>
  <c r="Y82" i="2" s="1"/>
  <c r="Y81" i="2"/>
  <c r="R64" i="2"/>
  <c r="X64" i="2" s="1"/>
  <c r="R63" i="2"/>
  <c r="X63" i="2" s="1"/>
  <c r="R61" i="2"/>
  <c r="X61" i="2" s="1"/>
  <c r="X60" i="2"/>
  <c r="R62" i="2"/>
  <c r="X62" i="2" s="1"/>
  <c r="R99" i="2"/>
  <c r="X99" i="2" s="1"/>
  <c r="R96" i="2"/>
  <c r="X96" i="2" s="1"/>
  <c r="R98" i="2"/>
  <c r="X98" i="2" s="1"/>
  <c r="X95" i="2"/>
  <c r="R97" i="2"/>
  <c r="X97" i="2" s="1"/>
  <c r="W46" i="2"/>
  <c r="Q47" i="2"/>
  <c r="W47" i="2" s="1"/>
  <c r="Q50" i="2"/>
  <c r="W50" i="2" s="1"/>
  <c r="Q49" i="2"/>
  <c r="W49" i="2" s="1"/>
  <c r="Q48" i="2"/>
  <c r="W48" i="2" s="1"/>
  <c r="Q64" i="2"/>
  <c r="W64" i="2" s="1"/>
  <c r="Q63" i="2"/>
  <c r="W63" i="2" s="1"/>
  <c r="Q61" i="2"/>
  <c r="W61" i="2" s="1"/>
  <c r="W60" i="2"/>
  <c r="Q62" i="2"/>
  <c r="W62" i="2" s="1"/>
  <c r="T71" i="2"/>
  <c r="Z71" i="2" s="1"/>
  <c r="T69" i="2"/>
  <c r="Z69" i="2" s="1"/>
  <c r="Z67" i="2"/>
  <c r="T70" i="2"/>
  <c r="Z70" i="2" s="1"/>
  <c r="T68" i="2"/>
  <c r="Z68" i="2" s="1"/>
  <c r="T57" i="2"/>
  <c r="Z57" i="2" s="1"/>
  <c r="T56" i="2"/>
  <c r="Z56" i="2" s="1"/>
  <c r="T55" i="2"/>
  <c r="Z55" i="2" s="1"/>
  <c r="Z53" i="2"/>
  <c r="T54" i="2"/>
  <c r="Z54" i="2" s="1"/>
  <c r="T50" i="2"/>
  <c r="Z50" i="2" s="1"/>
  <c r="T49" i="2"/>
  <c r="Z49" i="2" s="1"/>
  <c r="T48" i="2"/>
  <c r="Z48" i="2" s="1"/>
  <c r="Z46" i="2"/>
  <c r="T47" i="2"/>
  <c r="Z47" i="2" s="1"/>
  <c r="T76" i="2"/>
  <c r="Z76" i="2" s="1"/>
  <c r="T78" i="2"/>
  <c r="Z78" i="2" s="1"/>
  <c r="T77" i="2"/>
  <c r="Z77" i="2" s="1"/>
  <c r="T75" i="2"/>
  <c r="Z75" i="2" s="1"/>
  <c r="Z74" i="2"/>
  <c r="Y53" i="2"/>
  <c r="S57" i="2"/>
  <c r="Y57" i="2" s="1"/>
  <c r="S56" i="2"/>
  <c r="Y56" i="2" s="1"/>
  <c r="S55" i="2"/>
  <c r="Y55" i="2" s="1"/>
  <c r="S54" i="2"/>
  <c r="Y54" i="2" s="1"/>
  <c r="S50" i="2"/>
  <c r="Y50" i="2" s="1"/>
  <c r="S49" i="2"/>
  <c r="Y49" i="2" s="1"/>
  <c r="S48" i="2"/>
  <c r="Y48" i="2" s="1"/>
  <c r="S47" i="2"/>
  <c r="Y47" i="2" s="1"/>
  <c r="Y46" i="2"/>
  <c r="Y60" i="2"/>
  <c r="S62" i="2"/>
  <c r="Y62" i="2" s="1"/>
  <c r="S64" i="2"/>
  <c r="Y64" i="2" s="1"/>
  <c r="S63" i="2"/>
  <c r="Y63" i="2" s="1"/>
  <c r="S61" i="2"/>
  <c r="Y61" i="2" s="1"/>
  <c r="S96" i="2"/>
  <c r="Y96" i="2" s="1"/>
  <c r="S97" i="2"/>
  <c r="Y97" i="2" s="1"/>
  <c r="S98" i="2"/>
  <c r="Y98" i="2" s="1"/>
  <c r="S99" i="2"/>
  <c r="Y99" i="2" s="1"/>
  <c r="Y95" i="2"/>
  <c r="R47" i="2"/>
  <c r="X47" i="2" s="1"/>
  <c r="X46" i="2"/>
  <c r="R50" i="2"/>
  <c r="X50" i="2" s="1"/>
  <c r="R49" i="2"/>
  <c r="X49" i="2" s="1"/>
  <c r="R48" i="2"/>
  <c r="X48" i="2" s="1"/>
  <c r="R70" i="2"/>
  <c r="X70" i="2" s="1"/>
  <c r="R68" i="2"/>
  <c r="X68" i="2" s="1"/>
  <c r="R71" i="2"/>
  <c r="X71" i="2" s="1"/>
  <c r="R69" i="2"/>
  <c r="X69" i="2" s="1"/>
  <c r="X67" i="2"/>
  <c r="R89" i="2"/>
  <c r="X89" i="2" s="1"/>
  <c r="R90" i="2"/>
  <c r="X90" i="2" s="1"/>
  <c r="R91" i="2"/>
  <c r="X91" i="2" s="1"/>
  <c r="X88" i="2"/>
  <c r="R92" i="2"/>
  <c r="X92" i="2" s="1"/>
  <c r="Q78" i="2"/>
  <c r="W78" i="2" s="1"/>
  <c r="Q77" i="2"/>
  <c r="W77" i="2" s="1"/>
  <c r="W74" i="2"/>
  <c r="Q76" i="2"/>
  <c r="W76" i="2" s="1"/>
  <c r="Q75" i="2"/>
  <c r="W75" i="2" s="1"/>
  <c r="AH79" i="2"/>
  <c r="AY83" i="2" s="1"/>
  <c r="AH80" i="2"/>
  <c r="AY84" i="2" s="1"/>
  <c r="AH81" i="2"/>
  <c r="AY85" i="2" s="1"/>
  <c r="AH76" i="2"/>
  <c r="AY80" i="2" s="1"/>
  <c r="AH72" i="2"/>
  <c r="AY76" i="2" s="1"/>
  <c r="AH65" i="2"/>
  <c r="AY68" i="2" s="1"/>
  <c r="AH69" i="2"/>
  <c r="AY72" i="2" s="1"/>
  <c r="AH62" i="2"/>
  <c r="AY65" i="2" s="1"/>
  <c r="AH60" i="2"/>
  <c r="AY62" i="2" s="1"/>
  <c r="AH71" i="2"/>
  <c r="AY74" i="2" s="1"/>
  <c r="AH51" i="2"/>
  <c r="AY52" i="2" s="1"/>
  <c r="AH44" i="2"/>
  <c r="AY45" i="2" s="1"/>
  <c r="AH38" i="2"/>
  <c r="AY38" i="2" s="1"/>
  <c r="AH39" i="2"/>
  <c r="AY39" i="2" s="1"/>
  <c r="AH37" i="2"/>
  <c r="AY37" i="2" s="1"/>
  <c r="AH70" i="2"/>
  <c r="AY73" i="2" s="1"/>
  <c r="AH64" i="2"/>
  <c r="AY67" i="2" s="1"/>
  <c r="AH63" i="2"/>
  <c r="AY66" i="2" s="1"/>
  <c r="AH59" i="2"/>
  <c r="AY61" i="2" s="1"/>
  <c r="AH57" i="2"/>
  <c r="AY59" i="2" s="1"/>
  <c r="AH56" i="2"/>
  <c r="AY58" i="2" s="1"/>
  <c r="AH55" i="2"/>
  <c r="AY57" i="2" s="1"/>
  <c r="AH54" i="2"/>
  <c r="AY56" i="2" s="1"/>
  <c r="AH53" i="2"/>
  <c r="AY55" i="2" s="1"/>
  <c r="AH50" i="2"/>
  <c r="AY51" i="2" s="1"/>
  <c r="AH49" i="2"/>
  <c r="AY50" i="2" s="1"/>
  <c r="AH48" i="2"/>
  <c r="AY49" i="2" s="1"/>
  <c r="AH43" i="2"/>
  <c r="AY44" i="2" s="1"/>
  <c r="AH78" i="2"/>
  <c r="AY82" i="2" s="1"/>
  <c r="AH68" i="2"/>
  <c r="AY71" i="2" s="1"/>
  <c r="AH67" i="2"/>
  <c r="AY70" i="2" s="1"/>
  <c r="AH66" i="2"/>
  <c r="AY69" i="2" s="1"/>
  <c r="AH47" i="2"/>
  <c r="AY48" i="2" s="1"/>
  <c r="AH46" i="2"/>
  <c r="AY47" i="2" s="1"/>
  <c r="AH45" i="2"/>
  <c r="AY46" i="2" s="1"/>
  <c r="AH74" i="2"/>
  <c r="AY78" i="2" s="1"/>
  <c r="AH58" i="2"/>
  <c r="AY60" i="2" s="1"/>
  <c r="AH41" i="2"/>
  <c r="AY41" i="2" s="1"/>
  <c r="AH40" i="2"/>
  <c r="AY40" i="2" s="1"/>
  <c r="AH36" i="2"/>
  <c r="AY36" i="2" s="1"/>
  <c r="AH33" i="2"/>
  <c r="AY33" i="2" s="1"/>
  <c r="AH77" i="2"/>
  <c r="AY81" i="2" s="1"/>
  <c r="AH61" i="2"/>
  <c r="AY63" i="2" s="1"/>
  <c r="AH52" i="2"/>
  <c r="AY54" i="2" s="1"/>
  <c r="AH42" i="2"/>
  <c r="AY43" i="2" s="1"/>
  <c r="AH73" i="2"/>
  <c r="AY77" i="2" s="1"/>
  <c r="AH34" i="2"/>
  <c r="AY34" i="2" s="1"/>
  <c r="AH75" i="2"/>
  <c r="AY79" i="2" s="1"/>
  <c r="AH35" i="2"/>
  <c r="AY35" i="2" s="1"/>
  <c r="Q57" i="2"/>
  <c r="W57" i="2" s="1"/>
  <c r="Q56" i="2"/>
  <c r="W56" i="2" s="1"/>
  <c r="Q55" i="2"/>
  <c r="W55" i="2" s="1"/>
  <c r="Q54" i="2"/>
  <c r="W54" i="2" s="1"/>
  <c r="W53" i="2"/>
  <c r="W81" i="2"/>
  <c r="Q85" i="2"/>
  <c r="W85" i="2" s="1"/>
  <c r="Q83" i="2"/>
  <c r="W83" i="2" s="1"/>
  <c r="Q82" i="2"/>
  <c r="W82" i="2" s="1"/>
  <c r="Q84" i="2"/>
  <c r="W84" i="2" s="1"/>
  <c r="AA67" i="2"/>
  <c r="U70" i="2"/>
  <c r="AA70" i="2" s="1"/>
  <c r="U68" i="2"/>
  <c r="AA68" i="2" s="1"/>
  <c r="U71" i="2"/>
  <c r="AA71" i="2" s="1"/>
  <c r="U69" i="2"/>
  <c r="AA69" i="2" s="1"/>
  <c r="U92" i="2"/>
  <c r="AA92" i="2" s="1"/>
  <c r="U89" i="2"/>
  <c r="AA89" i="2" s="1"/>
  <c r="U90" i="2"/>
  <c r="AA90" i="2" s="1"/>
  <c r="AA88" i="2"/>
  <c r="U91" i="2"/>
  <c r="AA91" i="2" s="1"/>
  <c r="T62" i="2"/>
  <c r="Z62" i="2" s="1"/>
  <c r="T64" i="2"/>
  <c r="Z64" i="2" s="1"/>
  <c r="T63" i="2"/>
  <c r="Z63" i="2" s="1"/>
  <c r="Z60" i="2"/>
  <c r="T61" i="2"/>
  <c r="Z61" i="2" s="1"/>
  <c r="T97" i="2"/>
  <c r="Z97" i="2" s="1"/>
  <c r="T98" i="2"/>
  <c r="Z98" i="2" s="1"/>
  <c r="Z95" i="2"/>
  <c r="T99" i="2"/>
  <c r="Z99" i="2" s="1"/>
  <c r="T96" i="2"/>
  <c r="Z96" i="2" s="1"/>
  <c r="S71" i="2"/>
  <c r="Y71" i="2" s="1"/>
  <c r="S69" i="2"/>
  <c r="Y69" i="2" s="1"/>
  <c r="Y67" i="2"/>
  <c r="S70" i="2"/>
  <c r="Y70" i="2" s="1"/>
  <c r="S68" i="2"/>
  <c r="Y68" i="2" s="1"/>
  <c r="R78" i="2"/>
  <c r="X78" i="2" s="1"/>
  <c r="R77" i="2"/>
  <c r="X77" i="2" s="1"/>
  <c r="R75" i="2"/>
  <c r="X75" i="2" s="1"/>
  <c r="X74" i="2"/>
  <c r="R76" i="2"/>
  <c r="X76" i="2" s="1"/>
  <c r="R85" i="2"/>
  <c r="X85" i="2" s="1"/>
  <c r="R83" i="2"/>
  <c r="X83" i="2" s="1"/>
  <c r="R82" i="2"/>
  <c r="X82" i="2" s="1"/>
  <c r="X81" i="2"/>
  <c r="R84" i="2"/>
  <c r="X84" i="2" s="1"/>
  <c r="W67" i="2"/>
  <c r="Q70" i="2"/>
  <c r="W70" i="2" s="1"/>
  <c r="Q68" i="2"/>
  <c r="W68" i="2" s="1"/>
  <c r="Q71" i="2"/>
  <c r="W71" i="2" s="1"/>
  <c r="Q69" i="2"/>
  <c r="W69" i="2" s="1"/>
  <c r="Q98" i="2"/>
  <c r="W98" i="2" s="1"/>
  <c r="W95" i="2"/>
  <c r="Q99" i="2"/>
  <c r="W99" i="2" s="1"/>
  <c r="Q96" i="2"/>
  <c r="W96" i="2" s="1"/>
  <c r="Q97" i="2"/>
  <c r="W97" i="2" s="1"/>
  <c r="U57" i="2"/>
  <c r="AA57" i="2" s="1"/>
  <c r="U56" i="2"/>
  <c r="AA56" i="2" s="1"/>
  <c r="U55" i="2"/>
  <c r="AA55" i="2" s="1"/>
  <c r="U54" i="2"/>
  <c r="AA54" i="2" s="1"/>
  <c r="AA53" i="2"/>
  <c r="AA46" i="2"/>
  <c r="U47" i="2"/>
  <c r="AA47" i="2" s="1"/>
  <c r="U50" i="2"/>
  <c r="AA50" i="2" s="1"/>
  <c r="U49" i="2"/>
  <c r="AA49" i="2" s="1"/>
  <c r="U48" i="2"/>
  <c r="AA48" i="2" s="1"/>
  <c r="U78" i="2"/>
  <c r="AA78" i="2" s="1"/>
  <c r="U77" i="2"/>
  <c r="AA77" i="2" s="1"/>
  <c r="AA74" i="2"/>
  <c r="U76" i="2"/>
  <c r="AA76" i="2" s="1"/>
  <c r="U75" i="2"/>
  <c r="AA75" i="2" s="1"/>
  <c r="AA81" i="2"/>
  <c r="U84" i="2"/>
  <c r="AA84" i="2" s="1"/>
  <c r="U82" i="2"/>
  <c r="AA82" i="2" s="1"/>
  <c r="U85" i="2"/>
  <c r="AA85" i="2" s="1"/>
  <c r="U83" i="2"/>
  <c r="AA83" i="2" s="1"/>
  <c r="T85" i="2"/>
  <c r="Z85" i="2" s="1"/>
  <c r="T84" i="2"/>
  <c r="Z84" i="2" s="1"/>
  <c r="T83" i="2"/>
  <c r="Z83" i="2" s="1"/>
  <c r="T82" i="2"/>
  <c r="Z82" i="2" s="1"/>
  <c r="Z81" i="2"/>
  <c r="S75" i="2"/>
  <c r="Y75" i="2" s="1"/>
  <c r="Y74" i="2"/>
  <c r="S78" i="2"/>
  <c r="Y78" i="2" s="1"/>
  <c r="S77" i="2"/>
  <c r="Y77" i="2" s="1"/>
  <c r="S76" i="2"/>
  <c r="Y76" i="2" s="1"/>
  <c r="R57" i="2"/>
  <c r="X57" i="2" s="1"/>
  <c r="R56" i="2"/>
  <c r="X56" i="2" s="1"/>
  <c r="R55" i="2"/>
  <c r="X55" i="2" s="1"/>
  <c r="R54" i="2"/>
  <c r="X54" i="2" s="1"/>
  <c r="X53" i="2"/>
  <c r="Q92" i="2"/>
  <c r="W92" i="2" s="1"/>
  <c r="Q89" i="2"/>
  <c r="W89" i="2" s="1"/>
  <c r="Q91" i="2"/>
  <c r="W91" i="2" s="1"/>
  <c r="Q90" i="2"/>
  <c r="W90" i="2" s="1"/>
  <c r="W88" i="2"/>
  <c r="N91" i="1"/>
  <c r="T88" i="1" s="1"/>
  <c r="N63" i="1"/>
  <c r="T60" i="1" s="1"/>
  <c r="N56" i="1"/>
  <c r="T53" i="1" s="1"/>
  <c r="N84" i="1"/>
  <c r="T81" i="1" s="1"/>
  <c r="N98" i="1"/>
  <c r="T95" i="1" s="1"/>
  <c r="N77" i="1"/>
  <c r="T74" i="1" s="1"/>
  <c r="N70" i="1"/>
  <c r="T67" i="1" s="1"/>
  <c r="N49" i="1"/>
  <c r="T46" i="1" s="1"/>
  <c r="AT36" i="1"/>
  <c r="AT46" i="1"/>
  <c r="AT66" i="1"/>
  <c r="AT56" i="1"/>
  <c r="AT76" i="1"/>
  <c r="K50" i="1"/>
  <c r="AO66" i="2" l="1"/>
  <c r="BF69" i="2" s="1"/>
  <c r="AP42" i="2"/>
  <c r="BG43" i="2" s="1"/>
  <c r="AP74" i="2"/>
  <c r="BG78" i="2" s="1"/>
  <c r="AO35" i="2"/>
  <c r="BF35" i="2" s="1"/>
  <c r="AP61" i="2"/>
  <c r="BG63" i="2" s="1"/>
  <c r="AL57" i="2"/>
  <c r="BC59" i="2" s="1"/>
  <c r="AO69" i="2"/>
  <c r="BF72" i="2" s="1"/>
  <c r="AL66" i="2"/>
  <c r="BC69" i="2" s="1"/>
  <c r="AP63" i="2"/>
  <c r="BG66" i="2" s="1"/>
  <c r="AO58" i="2"/>
  <c r="BF60" i="2" s="1"/>
  <c r="AP52" i="2"/>
  <c r="BG54" i="2" s="1"/>
  <c r="AP43" i="2"/>
  <c r="BG44" i="2" s="1"/>
  <c r="AL42" i="2"/>
  <c r="BC43" i="2" s="1"/>
  <c r="AO49" i="2"/>
  <c r="BF50" i="2" s="1"/>
  <c r="AO51" i="2"/>
  <c r="BF52" i="2" s="1"/>
  <c r="AO54" i="2"/>
  <c r="BF56" i="2" s="1"/>
  <c r="AP34" i="2"/>
  <c r="BG34" i="2" s="1"/>
  <c r="AP49" i="2"/>
  <c r="BG50" i="2" s="1"/>
  <c r="AP60" i="2"/>
  <c r="BG62" i="2" s="1"/>
  <c r="AP80" i="2"/>
  <c r="BG84" i="2" s="1"/>
  <c r="AL41" i="2"/>
  <c r="BC41" i="2" s="1"/>
  <c r="AL70" i="2"/>
  <c r="BC73" i="2" s="1"/>
  <c r="AL73" i="2"/>
  <c r="BC77" i="2" s="1"/>
  <c r="AO53" i="2"/>
  <c r="BF55" i="2" s="1"/>
  <c r="AO46" i="2"/>
  <c r="BF47" i="2" s="1"/>
  <c r="AO59" i="2"/>
  <c r="BF61" i="2" s="1"/>
  <c r="AP35" i="2"/>
  <c r="BG35" i="2" s="1"/>
  <c r="AP55" i="2"/>
  <c r="BG57" i="2" s="1"/>
  <c r="AP78" i="2"/>
  <c r="BG82" i="2" s="1"/>
  <c r="AL47" i="2"/>
  <c r="BC48" i="2" s="1"/>
  <c r="AL49" i="2"/>
  <c r="BC50" i="2" s="1"/>
  <c r="AL38" i="2"/>
  <c r="BC38" i="2" s="1"/>
  <c r="AL81" i="2"/>
  <c r="BC85" i="2" s="1"/>
  <c r="AN39" i="2"/>
  <c r="BE39" i="2" s="1"/>
  <c r="AN47" i="2"/>
  <c r="BE48" i="2" s="1"/>
  <c r="AN64" i="2"/>
  <c r="BE67" i="2" s="1"/>
  <c r="AJ36" i="2"/>
  <c r="BA36" i="2" s="1"/>
  <c r="AJ44" i="2"/>
  <c r="BA45" i="2" s="1"/>
  <c r="AJ60" i="2"/>
  <c r="BA62" i="2" s="1"/>
  <c r="AJ56" i="2"/>
  <c r="BA58" i="2" s="1"/>
  <c r="AJ80" i="2"/>
  <c r="BA84" i="2" s="1"/>
  <c r="AM51" i="2"/>
  <c r="BD52" i="2" s="1"/>
  <c r="AM56" i="2"/>
  <c r="BD58" i="2" s="1"/>
  <c r="AM43" i="2"/>
  <c r="BD44" i="2" s="1"/>
  <c r="AM68" i="2"/>
  <c r="BD71" i="2" s="1"/>
  <c r="AM81" i="2"/>
  <c r="BD85" i="2" s="1"/>
  <c r="AM80" i="2"/>
  <c r="BD84" i="2" s="1"/>
  <c r="AK42" i="2"/>
  <c r="BB43" i="2" s="1"/>
  <c r="AK40" i="2"/>
  <c r="BB40" i="2" s="1"/>
  <c r="AK52" i="2"/>
  <c r="BB54" i="2" s="1"/>
  <c r="AK65" i="2"/>
  <c r="BB68" i="2" s="1"/>
  <c r="AK70" i="2"/>
  <c r="BB73" i="2" s="1"/>
  <c r="AK78" i="2"/>
  <c r="BB82" i="2" s="1"/>
  <c r="AI68" i="2"/>
  <c r="AI38" i="2"/>
  <c r="AI37" i="2"/>
  <c r="AI60" i="2"/>
  <c r="AL78" i="2"/>
  <c r="BC82" i="2" s="1"/>
  <c r="AN35" i="2"/>
  <c r="BE35" i="2" s="1"/>
  <c r="AN53" i="2"/>
  <c r="BE55" i="2" s="1"/>
  <c r="AN42" i="2"/>
  <c r="BE43" i="2" s="1"/>
  <c r="AN80" i="2"/>
  <c r="BE84" i="2" s="1"/>
  <c r="AJ53" i="2"/>
  <c r="BA55" i="2" s="1"/>
  <c r="AJ40" i="2"/>
  <c r="BA40" i="2" s="1"/>
  <c r="AJ61" i="2"/>
  <c r="BA63" i="2" s="1"/>
  <c r="AJ75" i="2"/>
  <c r="BA79" i="2" s="1"/>
  <c r="AM46" i="2"/>
  <c r="BD47" i="2" s="1"/>
  <c r="AM44" i="2"/>
  <c r="BD45" i="2" s="1"/>
  <c r="AM53" i="2"/>
  <c r="BD55" i="2" s="1"/>
  <c r="AM58" i="2"/>
  <c r="BD60" i="2" s="1"/>
  <c r="AM77" i="2"/>
  <c r="BD81" i="2" s="1"/>
  <c r="AK50" i="2"/>
  <c r="BB51" i="2" s="1"/>
  <c r="AK36" i="2"/>
  <c r="BB36" i="2" s="1"/>
  <c r="AK57" i="2"/>
  <c r="BB59" i="2" s="1"/>
  <c r="AK74" i="2"/>
  <c r="BB78" i="2" s="1"/>
  <c r="AI47" i="2"/>
  <c r="AI61" i="2"/>
  <c r="AI51" i="2"/>
  <c r="AI65" i="2"/>
  <c r="AI54" i="2"/>
  <c r="AI59" i="2"/>
  <c r="AI58" i="2"/>
  <c r="AI71" i="2"/>
  <c r="AO50" i="2"/>
  <c r="BF51" i="2" s="1"/>
  <c r="AO37" i="2"/>
  <c r="BF37" i="2" s="1"/>
  <c r="AO43" i="2"/>
  <c r="BF44" i="2" s="1"/>
  <c r="AO76" i="2"/>
  <c r="BF80" i="2" s="1"/>
  <c r="AO34" i="2"/>
  <c r="BF34" i="2" s="1"/>
  <c r="AO47" i="2"/>
  <c r="BF48" i="2" s="1"/>
  <c r="AO65" i="2"/>
  <c r="BF68" i="2" s="1"/>
  <c r="AO55" i="2"/>
  <c r="BF57" i="2" s="1"/>
  <c r="AO61" i="2"/>
  <c r="BF63" i="2" s="1"/>
  <c r="AO67" i="2"/>
  <c r="BF70" i="2" s="1"/>
  <c r="AO80" i="2"/>
  <c r="BF84" i="2" s="1"/>
  <c r="AO78" i="2"/>
  <c r="BF82" i="2" s="1"/>
  <c r="AP58" i="2"/>
  <c r="BG60" i="2" s="1"/>
  <c r="AP66" i="2"/>
  <c r="BG69" i="2" s="1"/>
  <c r="AP40" i="2"/>
  <c r="BG40" i="2" s="1"/>
  <c r="AP45" i="2"/>
  <c r="BG46" i="2" s="1"/>
  <c r="AP50" i="2"/>
  <c r="BG51" i="2" s="1"/>
  <c r="AP56" i="2"/>
  <c r="BG58" i="2" s="1"/>
  <c r="AP64" i="2"/>
  <c r="BG67" i="2" s="1"/>
  <c r="AP38" i="2"/>
  <c r="BG38" i="2" s="1"/>
  <c r="AP62" i="2"/>
  <c r="BG65" i="2" s="1"/>
  <c r="AP65" i="2"/>
  <c r="BG68" i="2" s="1"/>
  <c r="AP75" i="2"/>
  <c r="BG79" i="2" s="1"/>
  <c r="AL35" i="2"/>
  <c r="BC35" i="2" s="1"/>
  <c r="AL33" i="2"/>
  <c r="BC33" i="2" s="1"/>
  <c r="AL54" i="2"/>
  <c r="BC56" i="2" s="1"/>
  <c r="AL63" i="2"/>
  <c r="BC66" i="2" s="1"/>
  <c r="AL34" i="2"/>
  <c r="BC34" i="2" s="1"/>
  <c r="AL37" i="2"/>
  <c r="BC37" i="2" s="1"/>
  <c r="AL50" i="2"/>
  <c r="BC51" i="2" s="1"/>
  <c r="AL67" i="2"/>
  <c r="BC70" i="2" s="1"/>
  <c r="AL74" i="2"/>
  <c r="BC78" i="2" s="1"/>
  <c r="AL44" i="2"/>
  <c r="BC45" i="2" s="1"/>
  <c r="AL60" i="2"/>
  <c r="BC62" i="2" s="1"/>
  <c r="AL65" i="2"/>
  <c r="BC68" i="2" s="1"/>
  <c r="AL80" i="2"/>
  <c r="BC84" i="2" s="1"/>
  <c r="AN44" i="2"/>
  <c r="BE45" i="2" s="1"/>
  <c r="AN71" i="2"/>
  <c r="BE74" i="2" s="1"/>
  <c r="AN48" i="2"/>
  <c r="BE49" i="2" s="1"/>
  <c r="AN60" i="2"/>
  <c r="BE62" i="2" s="1"/>
  <c r="AN62" i="2"/>
  <c r="BE65" i="2" s="1"/>
  <c r="AN33" i="2"/>
  <c r="BE33" i="2" s="1"/>
  <c r="AN54" i="2"/>
  <c r="BE56" i="2" s="1"/>
  <c r="AN59" i="2"/>
  <c r="BE61" i="2" s="1"/>
  <c r="AN66" i="2"/>
  <c r="BE69" i="2" s="1"/>
  <c r="AN73" i="2"/>
  <c r="BE77" i="2" s="1"/>
  <c r="AN58" i="2"/>
  <c r="BE60" i="2" s="1"/>
  <c r="AN78" i="2"/>
  <c r="BE82" i="2" s="1"/>
  <c r="AJ37" i="2"/>
  <c r="BA37" i="2" s="1"/>
  <c r="AJ48" i="2"/>
  <c r="BA49" i="2" s="1"/>
  <c r="AJ62" i="2"/>
  <c r="BA65" i="2" s="1"/>
  <c r="AJ47" i="2"/>
  <c r="BA48" i="2" s="1"/>
  <c r="AJ76" i="2"/>
  <c r="BA80" i="2" s="1"/>
  <c r="AJ41" i="2"/>
  <c r="BA41" i="2" s="1"/>
  <c r="AJ63" i="2"/>
  <c r="BA66" i="2" s="1"/>
  <c r="AJ68" i="2"/>
  <c r="BA71" i="2" s="1"/>
  <c r="AJ58" i="2"/>
  <c r="BA60" i="2" s="1"/>
  <c r="AJ72" i="2"/>
  <c r="BA76" i="2" s="1"/>
  <c r="AJ81" i="2"/>
  <c r="BA85" i="2" s="1"/>
  <c r="AM59" i="2"/>
  <c r="BD61" i="2" s="1"/>
  <c r="AM33" i="2"/>
  <c r="BD33" i="2" s="1"/>
  <c r="AM47" i="2"/>
  <c r="BD48" i="2" s="1"/>
  <c r="AM57" i="2"/>
  <c r="BD59" i="2" s="1"/>
  <c r="AM65" i="2"/>
  <c r="BD68" i="2" s="1"/>
  <c r="AM35" i="2"/>
  <c r="BD35" i="2" s="1"/>
  <c r="AM48" i="2"/>
  <c r="BD49" i="2" s="1"/>
  <c r="AM61" i="2"/>
  <c r="BD63" i="2" s="1"/>
  <c r="AM73" i="2"/>
  <c r="BD77" i="2" s="1"/>
  <c r="AM69" i="2"/>
  <c r="BD72" i="2" s="1"/>
  <c r="AM71" i="2"/>
  <c r="BD74" i="2" s="1"/>
  <c r="AM78" i="2"/>
  <c r="BD82" i="2" s="1"/>
  <c r="AK69" i="2"/>
  <c r="BB72" i="2" s="1"/>
  <c r="AK39" i="2"/>
  <c r="BB39" i="2" s="1"/>
  <c r="AK53" i="2"/>
  <c r="BB55" i="2" s="1"/>
  <c r="AK41" i="2"/>
  <c r="BB41" i="2" s="1"/>
  <c r="AK45" i="2"/>
  <c r="BB46" i="2" s="1"/>
  <c r="AK54" i="2"/>
  <c r="BB56" i="2" s="1"/>
  <c r="AK59" i="2"/>
  <c r="BB61" i="2" s="1"/>
  <c r="AK66" i="2"/>
  <c r="BB69" i="2" s="1"/>
  <c r="AK71" i="2"/>
  <c r="BB74" i="2" s="1"/>
  <c r="AK75" i="2"/>
  <c r="BB79" i="2" s="1"/>
  <c r="AK81" i="2"/>
  <c r="BB85" i="2" s="1"/>
  <c r="AI67" i="2"/>
  <c r="AI78" i="2"/>
  <c r="AI77" i="2"/>
  <c r="AI40" i="2"/>
  <c r="AI72" i="2"/>
  <c r="AI39" i="2"/>
  <c r="AI49" i="2"/>
  <c r="AI55" i="2"/>
  <c r="AI63" i="2"/>
  <c r="AI73" i="2"/>
  <c r="AI62" i="2"/>
  <c r="AI76" i="2"/>
  <c r="AO60" i="2"/>
  <c r="BF62" i="2" s="1"/>
  <c r="AO40" i="2"/>
  <c r="BF40" i="2" s="1"/>
  <c r="AO39" i="2"/>
  <c r="BF39" i="2" s="1"/>
  <c r="AO33" i="2"/>
  <c r="BF33" i="2" s="1"/>
  <c r="AO38" i="2"/>
  <c r="BF38" i="2" s="1"/>
  <c r="AO36" i="2"/>
  <c r="BF36" i="2" s="1"/>
  <c r="AO52" i="2"/>
  <c r="BF54" i="2" s="1"/>
  <c r="AO71" i="2"/>
  <c r="BF74" i="2" s="1"/>
  <c r="AO56" i="2"/>
  <c r="BF58" i="2" s="1"/>
  <c r="AO63" i="2"/>
  <c r="BF66" i="2" s="1"/>
  <c r="AO68" i="2"/>
  <c r="BF71" i="2" s="1"/>
  <c r="AO73" i="2"/>
  <c r="BF77" i="2" s="1"/>
  <c r="AO79" i="2"/>
  <c r="BF83" i="2" s="1"/>
  <c r="AO81" i="2"/>
  <c r="BF85" i="2" s="1"/>
  <c r="AP36" i="2"/>
  <c r="BG36" i="2" s="1"/>
  <c r="AP67" i="2"/>
  <c r="BG70" i="2" s="1"/>
  <c r="AP41" i="2"/>
  <c r="BG41" i="2" s="1"/>
  <c r="AP46" i="2"/>
  <c r="BG47" i="2" s="1"/>
  <c r="AP37" i="2"/>
  <c r="BG37" i="2" s="1"/>
  <c r="AP53" i="2"/>
  <c r="BG55" i="2" s="1"/>
  <c r="AP57" i="2"/>
  <c r="BG59" i="2" s="1"/>
  <c r="AP70" i="2"/>
  <c r="BG73" i="2" s="1"/>
  <c r="AP44" i="2"/>
  <c r="BG45" i="2" s="1"/>
  <c r="AP69" i="2"/>
  <c r="BG72" i="2" s="1"/>
  <c r="AP71" i="2"/>
  <c r="BG74" i="2" s="1"/>
  <c r="AP81" i="2"/>
  <c r="BG85" i="2" s="1"/>
  <c r="AP79" i="2"/>
  <c r="BG83" i="2" s="1"/>
  <c r="AL36" i="2"/>
  <c r="BC36" i="2" s="1"/>
  <c r="AL45" i="2"/>
  <c r="BC46" i="2" s="1"/>
  <c r="AL55" i="2"/>
  <c r="BC57" i="2" s="1"/>
  <c r="AL64" i="2"/>
  <c r="BC67" i="2" s="1"/>
  <c r="AL52" i="2"/>
  <c r="BC54" i="2" s="1"/>
  <c r="AL39" i="2"/>
  <c r="BC39" i="2" s="1"/>
  <c r="AL53" i="2"/>
  <c r="BC55" i="2" s="1"/>
  <c r="AL68" i="2"/>
  <c r="BC71" i="2" s="1"/>
  <c r="AL75" i="2"/>
  <c r="BC79" i="2" s="1"/>
  <c r="AL51" i="2"/>
  <c r="BC52" i="2" s="1"/>
  <c r="AL62" i="2"/>
  <c r="BC65" i="2" s="1"/>
  <c r="AL72" i="2"/>
  <c r="BC76" i="2" s="1"/>
  <c r="AL79" i="2"/>
  <c r="BC83" i="2" s="1"/>
  <c r="AN34" i="2"/>
  <c r="BE34" i="2" s="1"/>
  <c r="AN43" i="2"/>
  <c r="BE44" i="2" s="1"/>
  <c r="AN36" i="2"/>
  <c r="BE36" i="2" s="1"/>
  <c r="AN49" i="2"/>
  <c r="BE50" i="2" s="1"/>
  <c r="AN69" i="2"/>
  <c r="BE72" i="2" s="1"/>
  <c r="AN40" i="2"/>
  <c r="BE40" i="2" s="1"/>
  <c r="AN55" i="2"/>
  <c r="BE57" i="2" s="1"/>
  <c r="AN61" i="2"/>
  <c r="BE63" i="2" s="1"/>
  <c r="AN67" i="2"/>
  <c r="BE70" i="2" s="1"/>
  <c r="AN74" i="2"/>
  <c r="BE78" i="2" s="1"/>
  <c r="AN76" i="2"/>
  <c r="BE80" i="2" s="1"/>
  <c r="AN81" i="2"/>
  <c r="BE85" i="2" s="1"/>
  <c r="AJ39" i="2"/>
  <c r="BA39" i="2" s="1"/>
  <c r="AJ49" i="2"/>
  <c r="BA50" i="2" s="1"/>
  <c r="AJ34" i="2"/>
  <c r="BA34" i="2" s="1"/>
  <c r="AJ43" i="2"/>
  <c r="BA44" i="2" s="1"/>
  <c r="AJ52" i="2"/>
  <c r="BA54" i="2" s="1"/>
  <c r="AJ46" i="2"/>
  <c r="BA47" i="2" s="1"/>
  <c r="AJ42" i="2"/>
  <c r="BA43" i="2" s="1"/>
  <c r="AJ55" i="2"/>
  <c r="BA57" i="2" s="1"/>
  <c r="AJ57" i="2"/>
  <c r="BA59" i="2" s="1"/>
  <c r="AJ64" i="2"/>
  <c r="BA67" i="2" s="1"/>
  <c r="AJ70" i="2"/>
  <c r="BA73" i="2" s="1"/>
  <c r="AJ73" i="2"/>
  <c r="BA77" i="2" s="1"/>
  <c r="AJ79" i="2"/>
  <c r="BA83" i="2" s="1"/>
  <c r="AY53" i="2"/>
  <c r="AY42" i="2"/>
  <c r="AY86" i="2"/>
  <c r="BM86" i="2" s="1"/>
  <c r="AM70" i="2"/>
  <c r="BD73" i="2" s="1"/>
  <c r="AM36" i="2"/>
  <c r="BD36" i="2" s="1"/>
  <c r="AM54" i="2"/>
  <c r="BD56" i="2" s="1"/>
  <c r="AM63" i="2"/>
  <c r="BD66" i="2" s="1"/>
  <c r="AM41" i="2"/>
  <c r="BD41" i="2" s="1"/>
  <c r="AM37" i="2"/>
  <c r="BD37" i="2" s="1"/>
  <c r="AM49" i="2"/>
  <c r="BD50" i="2" s="1"/>
  <c r="AM66" i="2"/>
  <c r="BD69" i="2" s="1"/>
  <c r="AM74" i="2"/>
  <c r="BD78" i="2" s="1"/>
  <c r="AM79" i="2"/>
  <c r="BD83" i="2" s="1"/>
  <c r="AM72" i="2"/>
  <c r="BD76" i="2" s="1"/>
  <c r="AK33" i="2"/>
  <c r="BB33" i="2" s="1"/>
  <c r="AK48" i="2"/>
  <c r="BB49" i="2" s="1"/>
  <c r="AK62" i="2"/>
  <c r="BB65" i="2" s="1"/>
  <c r="AK38" i="2"/>
  <c r="BB38" i="2" s="1"/>
  <c r="AK44" i="2"/>
  <c r="BB45" i="2" s="1"/>
  <c r="AK46" i="2"/>
  <c r="BB47" i="2" s="1"/>
  <c r="AK60" i="2"/>
  <c r="BB62" i="2" s="1"/>
  <c r="AK55" i="2"/>
  <c r="BB57" i="2" s="1"/>
  <c r="AK61" i="2"/>
  <c r="BB63" i="2" s="1"/>
  <c r="AK67" i="2"/>
  <c r="BB70" i="2" s="1"/>
  <c r="AK80" i="2"/>
  <c r="BB84" i="2" s="1"/>
  <c r="AK79" i="2"/>
  <c r="BB83" i="2" s="1"/>
  <c r="AI45" i="2"/>
  <c r="AI34" i="2"/>
  <c r="AI44" i="2"/>
  <c r="AI33" i="2"/>
  <c r="AI42" i="2"/>
  <c r="AI41" i="2"/>
  <c r="AI43" i="2"/>
  <c r="AI50" i="2"/>
  <c r="AI56" i="2"/>
  <c r="AI64" i="2"/>
  <c r="AI74" i="2"/>
  <c r="AI69" i="2"/>
  <c r="AI81" i="2"/>
  <c r="AO75" i="2"/>
  <c r="BF79" i="2" s="1"/>
  <c r="AO77" i="2"/>
  <c r="BF81" i="2" s="1"/>
  <c r="AL69" i="2"/>
  <c r="BC72" i="2" s="1"/>
  <c r="AN51" i="2"/>
  <c r="BE52" i="2" s="1"/>
  <c r="AN52" i="2"/>
  <c r="BE54" i="2" s="1"/>
  <c r="AN57" i="2"/>
  <c r="BE59" i="2" s="1"/>
  <c r="AN70" i="2"/>
  <c r="BE73" i="2" s="1"/>
  <c r="AN77" i="2"/>
  <c r="BE81" i="2" s="1"/>
  <c r="AJ51" i="2"/>
  <c r="BA52" i="2" s="1"/>
  <c r="AJ45" i="2"/>
  <c r="BA46" i="2" s="1"/>
  <c r="AJ54" i="2"/>
  <c r="BA56" i="2" s="1"/>
  <c r="AJ67" i="2"/>
  <c r="BA70" i="2" s="1"/>
  <c r="AJ78" i="2"/>
  <c r="BA82" i="2" s="1"/>
  <c r="AM52" i="2"/>
  <c r="BD54" i="2" s="1"/>
  <c r="AM42" i="2"/>
  <c r="BD43" i="2" s="1"/>
  <c r="AM62" i="2"/>
  <c r="BD65" i="2" s="1"/>
  <c r="AK37" i="2"/>
  <c r="BB37" i="2" s="1"/>
  <c r="AK58" i="2"/>
  <c r="BB60" i="2" s="1"/>
  <c r="AK76" i="2"/>
  <c r="BB80" i="2" s="1"/>
  <c r="AK64" i="2"/>
  <c r="BB67" i="2" s="1"/>
  <c r="AI48" i="2"/>
  <c r="AO48" i="2"/>
  <c r="BF49" i="2" s="1"/>
  <c r="AO41" i="2"/>
  <c r="BF41" i="2" s="1"/>
  <c r="AO72" i="2"/>
  <c r="BF76" i="2" s="1"/>
  <c r="AO42" i="2"/>
  <c r="BF43" i="2" s="1"/>
  <c r="AO44" i="2"/>
  <c r="BF45" i="2" s="1"/>
  <c r="AO45" i="2"/>
  <c r="BF46" i="2" s="1"/>
  <c r="AO62" i="2"/>
  <c r="BF65" i="2" s="1"/>
  <c r="AO57" i="2"/>
  <c r="BF59" i="2" s="1"/>
  <c r="AO64" i="2"/>
  <c r="BF67" i="2" s="1"/>
  <c r="AO70" i="2"/>
  <c r="BF73" i="2" s="1"/>
  <c r="AO74" i="2"/>
  <c r="BF78" i="2" s="1"/>
  <c r="AP33" i="2"/>
  <c r="BG33" i="2" s="1"/>
  <c r="AP76" i="2"/>
  <c r="BG80" i="2" s="1"/>
  <c r="AP68" i="2"/>
  <c r="BG71" i="2" s="1"/>
  <c r="AP72" i="2"/>
  <c r="BG76" i="2" s="1"/>
  <c r="AP47" i="2"/>
  <c r="BG48" i="2" s="1"/>
  <c r="AP48" i="2"/>
  <c r="BG49" i="2" s="1"/>
  <c r="AP54" i="2"/>
  <c r="BG56" i="2" s="1"/>
  <c r="AP59" i="2"/>
  <c r="BG61" i="2" s="1"/>
  <c r="AP39" i="2"/>
  <c r="BG39" i="2" s="1"/>
  <c r="AP51" i="2"/>
  <c r="BG52" i="2" s="1"/>
  <c r="AP77" i="2"/>
  <c r="BG81" i="2" s="1"/>
  <c r="AP73" i="2"/>
  <c r="BG77" i="2" s="1"/>
  <c r="AL40" i="2"/>
  <c r="BC40" i="2" s="1"/>
  <c r="AL46" i="2"/>
  <c r="BC47" i="2" s="1"/>
  <c r="AL56" i="2"/>
  <c r="BC58" i="2" s="1"/>
  <c r="AL71" i="2"/>
  <c r="BC74" i="2" s="1"/>
  <c r="AL59" i="2"/>
  <c r="BC61" i="2" s="1"/>
  <c r="AL48" i="2"/>
  <c r="BC49" i="2" s="1"/>
  <c r="AL61" i="2"/>
  <c r="BC63" i="2" s="1"/>
  <c r="AL43" i="2"/>
  <c r="BC44" i="2" s="1"/>
  <c r="AL58" i="2"/>
  <c r="BC60" i="2" s="1"/>
  <c r="AL76" i="2"/>
  <c r="BC80" i="2" s="1"/>
  <c r="AL77" i="2"/>
  <c r="BC81" i="2" s="1"/>
  <c r="AN65" i="2"/>
  <c r="BE68" i="2" s="1"/>
  <c r="AN38" i="2"/>
  <c r="BE38" i="2" s="1"/>
  <c r="AN37" i="2"/>
  <c r="BE37" i="2" s="1"/>
  <c r="AN50" i="2"/>
  <c r="BE51" i="2" s="1"/>
  <c r="AN46" i="2"/>
  <c r="BE47" i="2" s="1"/>
  <c r="AN45" i="2"/>
  <c r="BE46" i="2" s="1"/>
  <c r="AN41" i="2"/>
  <c r="BE41" i="2" s="1"/>
  <c r="AN56" i="2"/>
  <c r="BE58" i="2" s="1"/>
  <c r="AN63" i="2"/>
  <c r="BE66" i="2" s="1"/>
  <c r="AN68" i="2"/>
  <c r="BE71" i="2" s="1"/>
  <c r="AN75" i="2"/>
  <c r="BE79" i="2" s="1"/>
  <c r="AN79" i="2"/>
  <c r="BE83" i="2" s="1"/>
  <c r="AN72" i="2"/>
  <c r="BE76" i="2" s="1"/>
  <c r="AJ38" i="2"/>
  <c r="BA38" i="2" s="1"/>
  <c r="AJ50" i="2"/>
  <c r="BA51" i="2" s="1"/>
  <c r="AJ35" i="2"/>
  <c r="BA35" i="2" s="1"/>
  <c r="AJ69" i="2"/>
  <c r="BA72" i="2" s="1"/>
  <c r="AJ33" i="2"/>
  <c r="BA33" i="2" s="1"/>
  <c r="AJ65" i="2"/>
  <c r="BA68" i="2" s="1"/>
  <c r="AJ59" i="2"/>
  <c r="BA61" i="2" s="1"/>
  <c r="AJ66" i="2"/>
  <c r="BA69" i="2" s="1"/>
  <c r="AJ71" i="2"/>
  <c r="BA74" i="2" s="1"/>
  <c r="AJ74" i="2"/>
  <c r="BA78" i="2" s="1"/>
  <c r="AJ77" i="2"/>
  <c r="BA81" i="2" s="1"/>
  <c r="AY64" i="2"/>
  <c r="AY75" i="2"/>
  <c r="BM75" i="2" s="1"/>
  <c r="AM38" i="2"/>
  <c r="BD38" i="2" s="1"/>
  <c r="AM34" i="2"/>
  <c r="BD34" i="2" s="1"/>
  <c r="AM45" i="2"/>
  <c r="BD46" i="2" s="1"/>
  <c r="AM55" i="2"/>
  <c r="BD57" i="2" s="1"/>
  <c r="AM64" i="2"/>
  <c r="BD67" i="2" s="1"/>
  <c r="AM40" i="2"/>
  <c r="BD40" i="2" s="1"/>
  <c r="AM39" i="2"/>
  <c r="BD39" i="2" s="1"/>
  <c r="AM50" i="2"/>
  <c r="BD51" i="2" s="1"/>
  <c r="AM67" i="2"/>
  <c r="BD70" i="2" s="1"/>
  <c r="AM75" i="2"/>
  <c r="BD79" i="2" s="1"/>
  <c r="AM60" i="2"/>
  <c r="BD62" i="2" s="1"/>
  <c r="AM76" i="2"/>
  <c r="BD80" i="2" s="1"/>
  <c r="AK43" i="2"/>
  <c r="BB44" i="2" s="1"/>
  <c r="AK49" i="2"/>
  <c r="BB50" i="2" s="1"/>
  <c r="AK35" i="2"/>
  <c r="BB35" i="2" s="1"/>
  <c r="AK51" i="2"/>
  <c r="BB52" i="2" s="1"/>
  <c r="AK34" i="2"/>
  <c r="BB34" i="2" s="1"/>
  <c r="AK47" i="2"/>
  <c r="BB48" i="2" s="1"/>
  <c r="AK72" i="2"/>
  <c r="BB76" i="2" s="1"/>
  <c r="AK56" i="2"/>
  <c r="BB58" i="2" s="1"/>
  <c r="AK63" i="2"/>
  <c r="BB66" i="2" s="1"/>
  <c r="AK68" i="2"/>
  <c r="BB71" i="2" s="1"/>
  <c r="AK73" i="2"/>
  <c r="BB77" i="2" s="1"/>
  <c r="AK77" i="2"/>
  <c r="BB81" i="2" s="1"/>
  <c r="AI46" i="2"/>
  <c r="AI66" i="2"/>
  <c r="AI52" i="2"/>
  <c r="AI36" i="2"/>
  <c r="AI35" i="2"/>
  <c r="AI53" i="2"/>
  <c r="AI57" i="2"/>
  <c r="AI70" i="2"/>
  <c r="AI75" i="2"/>
  <c r="AI79" i="2"/>
  <c r="AI80" i="2"/>
  <c r="N48" i="1"/>
  <c r="S46" i="1" s="1"/>
  <c r="N55" i="1"/>
  <c r="S53" i="1" s="1"/>
  <c r="N90" i="1"/>
  <c r="S88" i="1" s="1"/>
  <c r="N69" i="1"/>
  <c r="S67" i="1" s="1"/>
  <c r="N97" i="1"/>
  <c r="S95" i="1" s="1"/>
  <c r="N62" i="1"/>
  <c r="S60" i="1" s="1"/>
  <c r="N76" i="1"/>
  <c r="S74" i="1" s="1"/>
  <c r="N83" i="1"/>
  <c r="S81" i="1" s="1"/>
  <c r="T42" i="1"/>
  <c r="T36" i="1" s="1"/>
  <c r="AD36" i="1" s="1"/>
  <c r="O42" i="1"/>
  <c r="O36" i="1" s="1"/>
  <c r="Y36" i="1" s="1"/>
  <c r="AT55" i="1"/>
  <c r="AT45" i="1"/>
  <c r="T41" i="1"/>
  <c r="T35" i="1" s="1"/>
  <c r="AD35" i="1" s="1"/>
  <c r="O41" i="1"/>
  <c r="O35" i="1" s="1"/>
  <c r="Y35" i="1" s="1"/>
  <c r="AT75" i="1"/>
  <c r="AT65" i="1"/>
  <c r="AT35" i="1"/>
  <c r="Z46" i="1"/>
  <c r="T47" i="1"/>
  <c r="Z47" i="1" s="1"/>
  <c r="T49" i="1"/>
  <c r="Z49" i="1" s="1"/>
  <c r="T50" i="1"/>
  <c r="Z50" i="1" s="1"/>
  <c r="T48" i="1"/>
  <c r="Z48" i="1" s="1"/>
  <c r="T85" i="1"/>
  <c r="Z85" i="1" s="1"/>
  <c r="T84" i="1"/>
  <c r="Z84" i="1" s="1"/>
  <c r="T83" i="1"/>
  <c r="Z83" i="1" s="1"/>
  <c r="T82" i="1"/>
  <c r="Z82" i="1" s="1"/>
  <c r="Z81" i="1"/>
  <c r="T55" i="1"/>
  <c r="Z55" i="1" s="1"/>
  <c r="T57" i="1"/>
  <c r="Z57" i="1" s="1"/>
  <c r="T56" i="1"/>
  <c r="Z56" i="1" s="1"/>
  <c r="Z53" i="1"/>
  <c r="T54" i="1"/>
  <c r="Z54" i="1" s="1"/>
  <c r="Z60" i="1"/>
  <c r="T62" i="1"/>
  <c r="Z62" i="1" s="1"/>
  <c r="T64" i="1"/>
  <c r="Z64" i="1" s="1"/>
  <c r="T61" i="1"/>
  <c r="Z61" i="1" s="1"/>
  <c r="T63" i="1"/>
  <c r="Z63" i="1" s="1"/>
  <c r="T69" i="1"/>
  <c r="Z69" i="1" s="1"/>
  <c r="T68" i="1"/>
  <c r="Z68" i="1" s="1"/>
  <c r="Z67" i="1"/>
  <c r="T71" i="1"/>
  <c r="Z71" i="1" s="1"/>
  <c r="T70" i="1"/>
  <c r="Z70" i="1" s="1"/>
  <c r="T78" i="1"/>
  <c r="Z78" i="1" s="1"/>
  <c r="T77" i="1"/>
  <c r="Z77" i="1" s="1"/>
  <c r="Z74" i="1"/>
  <c r="T76" i="1"/>
  <c r="Z76" i="1" s="1"/>
  <c r="T75" i="1"/>
  <c r="Z75" i="1" s="1"/>
  <c r="T97" i="1"/>
  <c r="Z97" i="1" s="1"/>
  <c r="Z95" i="1"/>
  <c r="T99" i="1"/>
  <c r="Z99" i="1" s="1"/>
  <c r="T96" i="1"/>
  <c r="Z96" i="1" s="1"/>
  <c r="T98" i="1"/>
  <c r="Z98" i="1" s="1"/>
  <c r="T90" i="1"/>
  <c r="Z90" i="1" s="1"/>
  <c r="T89" i="1"/>
  <c r="Z89" i="1" s="1"/>
  <c r="Z88" i="1"/>
  <c r="T91" i="1"/>
  <c r="Z91" i="1" s="1"/>
  <c r="T92" i="1"/>
  <c r="Z92" i="1" s="1"/>
  <c r="K52" i="1"/>
  <c r="BB86" i="2" l="1"/>
  <c r="BE86" i="2"/>
  <c r="BC53" i="2"/>
  <c r="BF75" i="2"/>
  <c r="BD75" i="2"/>
  <c r="BG64" i="2"/>
  <c r="BG53" i="2"/>
  <c r="BA64" i="2"/>
  <c r="AZ84" i="2"/>
  <c r="AQ80" i="2"/>
  <c r="BG86" i="2"/>
  <c r="AQ41" i="2"/>
  <c r="AZ41" i="2"/>
  <c r="AZ66" i="2"/>
  <c r="AQ63" i="2"/>
  <c r="AZ70" i="2"/>
  <c r="AQ67" i="2"/>
  <c r="AZ52" i="2"/>
  <c r="AQ51" i="2"/>
  <c r="AZ37" i="2"/>
  <c r="AQ37" i="2"/>
  <c r="AZ83" i="2"/>
  <c r="AQ79" i="2"/>
  <c r="AQ53" i="2"/>
  <c r="AZ55" i="2"/>
  <c r="AZ69" i="2"/>
  <c r="AQ66" i="2"/>
  <c r="BD53" i="2"/>
  <c r="AZ85" i="2"/>
  <c r="AQ81" i="2"/>
  <c r="AQ56" i="2"/>
  <c r="AZ58" i="2"/>
  <c r="AZ43" i="2"/>
  <c r="AQ42" i="2"/>
  <c r="AZ46" i="2"/>
  <c r="AQ45" i="2"/>
  <c r="BB42" i="2"/>
  <c r="BC64" i="2"/>
  <c r="BF42" i="2"/>
  <c r="AQ76" i="2"/>
  <c r="AZ80" i="2"/>
  <c r="AQ55" i="2"/>
  <c r="AZ57" i="2"/>
  <c r="AQ40" i="2"/>
  <c r="AZ40" i="2"/>
  <c r="BA86" i="2"/>
  <c r="BE42" i="2"/>
  <c r="AZ61" i="2"/>
  <c r="AQ59" i="2"/>
  <c r="AZ63" i="2"/>
  <c r="AQ61" i="2"/>
  <c r="BE53" i="2"/>
  <c r="AZ38" i="2"/>
  <c r="AQ38" i="2"/>
  <c r="AQ52" i="2"/>
  <c r="AZ54" i="2"/>
  <c r="BF86" i="2"/>
  <c r="AZ76" i="2"/>
  <c r="AQ72" i="2"/>
  <c r="AZ79" i="2"/>
  <c r="AQ75" i="2"/>
  <c r="AZ35" i="2"/>
  <c r="AQ35" i="2"/>
  <c r="AZ47" i="2"/>
  <c r="AQ46" i="2"/>
  <c r="BD64" i="2"/>
  <c r="AZ72" i="2"/>
  <c r="AQ69" i="2"/>
  <c r="AQ50" i="2"/>
  <c r="AZ51" i="2"/>
  <c r="AZ33" i="2"/>
  <c r="AQ33" i="2"/>
  <c r="BD86" i="2"/>
  <c r="BA53" i="2"/>
  <c r="BC86" i="2"/>
  <c r="BF64" i="2"/>
  <c r="AQ62" i="2"/>
  <c r="AZ65" i="2"/>
  <c r="AQ49" i="2"/>
  <c r="AZ50" i="2"/>
  <c r="AZ81" i="2"/>
  <c r="AQ77" i="2"/>
  <c r="BD42" i="2"/>
  <c r="BE75" i="2"/>
  <c r="BC42" i="2"/>
  <c r="BG75" i="2"/>
  <c r="AQ54" i="2"/>
  <c r="AZ56" i="2"/>
  <c r="AZ48" i="2"/>
  <c r="AQ47" i="2"/>
  <c r="AZ71" i="2"/>
  <c r="AQ68" i="2"/>
  <c r="BB64" i="2"/>
  <c r="AZ59" i="2"/>
  <c r="AQ57" i="2"/>
  <c r="AZ67" i="2"/>
  <c r="AQ64" i="2"/>
  <c r="AQ34" i="2"/>
  <c r="AZ34" i="2"/>
  <c r="BA75" i="2"/>
  <c r="AQ58" i="2"/>
  <c r="AZ60" i="2"/>
  <c r="BB53" i="2"/>
  <c r="AZ73" i="2"/>
  <c r="AQ70" i="2"/>
  <c r="AQ36" i="2"/>
  <c r="AZ36" i="2"/>
  <c r="BA42" i="2"/>
  <c r="BG42" i="2"/>
  <c r="BF53" i="2"/>
  <c r="AQ48" i="2"/>
  <c r="AZ49" i="2"/>
  <c r="BE64" i="2"/>
  <c r="AZ78" i="2"/>
  <c r="AQ74" i="2"/>
  <c r="AQ43" i="2"/>
  <c r="AZ44" i="2"/>
  <c r="AZ45" i="2"/>
  <c r="AQ44" i="2"/>
  <c r="BB75" i="2"/>
  <c r="BC75" i="2"/>
  <c r="AZ77" i="2"/>
  <c r="AQ73" i="2"/>
  <c r="AQ39" i="2"/>
  <c r="AZ39" i="2"/>
  <c r="AZ82" i="2"/>
  <c r="AQ78" i="2"/>
  <c r="AQ71" i="2"/>
  <c r="AZ74" i="2"/>
  <c r="AZ68" i="2"/>
  <c r="AQ65" i="2"/>
  <c r="AQ60" i="2"/>
  <c r="AZ62" i="2"/>
  <c r="N50" i="1"/>
  <c r="U46" i="1" s="1"/>
  <c r="N57" i="1"/>
  <c r="U53" i="1" s="1"/>
  <c r="N71" i="1"/>
  <c r="U67" i="1" s="1"/>
  <c r="N99" i="1"/>
  <c r="U95" i="1" s="1"/>
  <c r="N78" i="1"/>
  <c r="U74" i="1" s="1"/>
  <c r="N64" i="1"/>
  <c r="U60" i="1" s="1"/>
  <c r="N92" i="1"/>
  <c r="U88" i="1" s="1"/>
  <c r="N85" i="1"/>
  <c r="U81" i="1" s="1"/>
  <c r="P42" i="1"/>
  <c r="P36" i="1" s="1"/>
  <c r="Z36" i="1" s="1"/>
  <c r="U42" i="1"/>
  <c r="U36" i="1" s="1"/>
  <c r="AE36" i="1" s="1"/>
  <c r="T43" i="1"/>
  <c r="T37" i="1" s="1"/>
  <c r="AD37" i="1" s="1"/>
  <c r="O43" i="1"/>
  <c r="O37" i="1" s="1"/>
  <c r="Y37" i="1" s="1"/>
  <c r="U41" i="1"/>
  <c r="U35" i="1" s="1"/>
  <c r="AE35" i="1" s="1"/>
  <c r="AT37" i="1"/>
  <c r="P43" i="1"/>
  <c r="P37" i="1" s="1"/>
  <c r="Z37" i="1" s="1"/>
  <c r="P41" i="1"/>
  <c r="P35" i="1" s="1"/>
  <c r="Z35" i="1" s="1"/>
  <c r="AT57" i="1"/>
  <c r="AT47" i="1"/>
  <c r="AT77" i="1"/>
  <c r="AT67" i="1"/>
  <c r="Y81" i="1"/>
  <c r="S85" i="1"/>
  <c r="Y85" i="1" s="1"/>
  <c r="S84" i="1"/>
  <c r="Y84" i="1" s="1"/>
  <c r="S83" i="1"/>
  <c r="Y83" i="1" s="1"/>
  <c r="S82" i="1"/>
  <c r="Y82" i="1" s="1"/>
  <c r="S69" i="1"/>
  <c r="Y69" i="1" s="1"/>
  <c r="S68" i="1"/>
  <c r="Y68" i="1" s="1"/>
  <c r="Y67" i="1"/>
  <c r="S71" i="1"/>
  <c r="Y71" i="1" s="1"/>
  <c r="S70" i="1"/>
  <c r="Y70" i="1" s="1"/>
  <c r="S75" i="1"/>
  <c r="Y75" i="1" s="1"/>
  <c r="Y74" i="1"/>
  <c r="S77" i="1"/>
  <c r="Y77" i="1" s="1"/>
  <c r="S78" i="1"/>
  <c r="Y78" i="1" s="1"/>
  <c r="S76" i="1"/>
  <c r="Y76" i="1" s="1"/>
  <c r="S92" i="1"/>
  <c r="Y92" i="1" s="1"/>
  <c r="S89" i="1"/>
  <c r="Y89" i="1" s="1"/>
  <c r="S91" i="1"/>
  <c r="Y91" i="1" s="1"/>
  <c r="S90" i="1"/>
  <c r="Y90" i="1" s="1"/>
  <c r="Y88" i="1"/>
  <c r="S62" i="1"/>
  <c r="Y62" i="1" s="1"/>
  <c r="Y60" i="1"/>
  <c r="S61" i="1"/>
  <c r="Y61" i="1" s="1"/>
  <c r="S63" i="1"/>
  <c r="Y63" i="1" s="1"/>
  <c r="S64" i="1"/>
  <c r="Y64" i="1" s="1"/>
  <c r="Y53" i="1"/>
  <c r="S56" i="1"/>
  <c r="Y56" i="1" s="1"/>
  <c r="S55" i="1"/>
  <c r="Y55" i="1" s="1"/>
  <c r="S54" i="1"/>
  <c r="Y54" i="1" s="1"/>
  <c r="S57" i="1"/>
  <c r="Y57" i="1" s="1"/>
  <c r="S97" i="1"/>
  <c r="Y97" i="1" s="1"/>
  <c r="S98" i="1"/>
  <c r="Y98" i="1" s="1"/>
  <c r="S99" i="1"/>
  <c r="Y99" i="1" s="1"/>
  <c r="S96" i="1"/>
  <c r="Y96" i="1" s="1"/>
  <c r="Y95" i="1"/>
  <c r="Y46" i="1"/>
  <c r="S49" i="1"/>
  <c r="Y49" i="1" s="1"/>
  <c r="S47" i="1"/>
  <c r="Y47" i="1" s="1"/>
  <c r="S48" i="1"/>
  <c r="Y48" i="1" s="1"/>
  <c r="S50" i="1"/>
  <c r="Y50" i="1" s="1"/>
  <c r="U43" i="1"/>
  <c r="U37" i="1" s="1"/>
  <c r="AE37" i="1" s="1"/>
  <c r="K48" i="1"/>
  <c r="AZ86" i="2" l="1"/>
  <c r="AR41" i="2"/>
  <c r="AZ75" i="2"/>
  <c r="AZ42" i="2"/>
  <c r="AZ64" i="2"/>
  <c r="AZ53" i="2"/>
  <c r="N53" i="1"/>
  <c r="Q53" i="1" s="1"/>
  <c r="N95" i="1"/>
  <c r="Q95" i="1" s="1"/>
  <c r="N46" i="1"/>
  <c r="Q46" i="1" s="1"/>
  <c r="N67" i="1"/>
  <c r="Q67" i="1" s="1"/>
  <c r="N81" i="1"/>
  <c r="Q81" i="1" s="1"/>
  <c r="N88" i="1"/>
  <c r="Q88" i="1" s="1"/>
  <c r="N74" i="1"/>
  <c r="Q74" i="1" s="1"/>
  <c r="N60" i="1"/>
  <c r="Q60" i="1" s="1"/>
  <c r="R42" i="1"/>
  <c r="R36" i="1" s="1"/>
  <c r="AB36" i="1" s="1"/>
  <c r="M42" i="1"/>
  <c r="M36" i="1" s="1"/>
  <c r="W36" i="1" s="1"/>
  <c r="M41" i="1"/>
  <c r="M35" i="1" s="1"/>
  <c r="W35" i="1" s="1"/>
  <c r="R41" i="1"/>
  <c r="R35" i="1" s="1"/>
  <c r="AB35" i="1" s="1"/>
  <c r="AT63" i="1"/>
  <c r="U39" i="1"/>
  <c r="U33" i="1" s="1"/>
  <c r="AE33" i="1" s="1"/>
  <c r="N39" i="1"/>
  <c r="N33" i="1" s="1"/>
  <c r="X33" i="1" s="1"/>
  <c r="AT33" i="1"/>
  <c r="AT73" i="1"/>
  <c r="M43" i="1"/>
  <c r="M37" i="1" s="1"/>
  <c r="W37" i="1" s="1"/>
  <c r="R43" i="1"/>
  <c r="R37" i="1" s="1"/>
  <c r="AB37" i="1" s="1"/>
  <c r="T39" i="1"/>
  <c r="T33" i="1" s="1"/>
  <c r="AD33" i="1" s="1"/>
  <c r="P39" i="1"/>
  <c r="P33" i="1" s="1"/>
  <c r="Z33" i="1" s="1"/>
  <c r="AT53" i="1"/>
  <c r="O39" i="1"/>
  <c r="O33" i="1" s="1"/>
  <c r="Y33" i="1" s="1"/>
  <c r="AT43" i="1"/>
  <c r="S39" i="1"/>
  <c r="S33" i="1" s="1"/>
  <c r="AC33" i="1" s="1"/>
  <c r="AA95" i="1"/>
  <c r="U97" i="1"/>
  <c r="AA97" i="1" s="1"/>
  <c r="U98" i="1"/>
  <c r="AA98" i="1" s="1"/>
  <c r="U96" i="1"/>
  <c r="AA96" i="1" s="1"/>
  <c r="U99" i="1"/>
  <c r="AA99" i="1" s="1"/>
  <c r="U89" i="1"/>
  <c r="AA89" i="1" s="1"/>
  <c r="U92" i="1"/>
  <c r="AA92" i="1" s="1"/>
  <c r="U91" i="1"/>
  <c r="AA91" i="1" s="1"/>
  <c r="U90" i="1"/>
  <c r="AA90" i="1" s="1"/>
  <c r="AA88" i="1"/>
  <c r="AA67" i="1"/>
  <c r="U71" i="1"/>
  <c r="AA71" i="1" s="1"/>
  <c r="U69" i="1"/>
  <c r="AA69" i="1" s="1"/>
  <c r="U70" i="1"/>
  <c r="AA70" i="1" s="1"/>
  <c r="U68" i="1"/>
  <c r="AA68" i="1" s="1"/>
  <c r="U82" i="1"/>
  <c r="AA82" i="1" s="1"/>
  <c r="U85" i="1"/>
  <c r="AA85" i="1" s="1"/>
  <c r="U84" i="1"/>
  <c r="AA84" i="1" s="1"/>
  <c r="AA81" i="1"/>
  <c r="U83" i="1"/>
  <c r="AA83" i="1" s="1"/>
  <c r="AA60" i="1"/>
  <c r="U63" i="1"/>
  <c r="AA63" i="1" s="1"/>
  <c r="U61" i="1"/>
  <c r="AA61" i="1" s="1"/>
  <c r="U64" i="1"/>
  <c r="AA64" i="1" s="1"/>
  <c r="U62" i="1"/>
  <c r="AA62" i="1" s="1"/>
  <c r="U55" i="1"/>
  <c r="AA55" i="1" s="1"/>
  <c r="U54" i="1"/>
  <c r="AA54" i="1" s="1"/>
  <c r="U56" i="1"/>
  <c r="AA56" i="1" s="1"/>
  <c r="AA53" i="1"/>
  <c r="U57" i="1"/>
  <c r="AA57" i="1" s="1"/>
  <c r="U76" i="1"/>
  <c r="AA76" i="1" s="1"/>
  <c r="AA74" i="1"/>
  <c r="U78" i="1"/>
  <c r="AA78" i="1" s="1"/>
  <c r="U75" i="1"/>
  <c r="AA75" i="1" s="1"/>
  <c r="U77" i="1"/>
  <c r="AA77" i="1" s="1"/>
  <c r="U49" i="1"/>
  <c r="AA49" i="1" s="1"/>
  <c r="AA46" i="1"/>
  <c r="U47" i="1"/>
  <c r="AA47" i="1" s="1"/>
  <c r="U48" i="1"/>
  <c r="AA48" i="1" s="1"/>
  <c r="U50" i="1"/>
  <c r="AA50" i="1" s="1"/>
  <c r="K49" i="1"/>
  <c r="BH42" i="2" l="1"/>
  <c r="BI42" i="2"/>
  <c r="BH75" i="2"/>
  <c r="BL75" i="2" s="1"/>
  <c r="BI75" i="2"/>
  <c r="AV40" i="2" s="1"/>
  <c r="BH53" i="2"/>
  <c r="BI53" i="2"/>
  <c r="AT40" i="2" s="1"/>
  <c r="BH64" i="2"/>
  <c r="BI64" i="2"/>
  <c r="AU40" i="2" s="1"/>
  <c r="BH86" i="2"/>
  <c r="BL86" i="2" s="1"/>
  <c r="BI86" i="2"/>
  <c r="AW40" i="2" s="1"/>
  <c r="N47" i="1"/>
  <c r="R46" i="1" s="1"/>
  <c r="N54" i="1"/>
  <c r="R53" i="1" s="1"/>
  <c r="N82" i="1"/>
  <c r="R81" i="1" s="1"/>
  <c r="N89" i="1"/>
  <c r="R88" i="1" s="1"/>
  <c r="N61" i="1"/>
  <c r="R60" i="1" s="1"/>
  <c r="N75" i="1"/>
  <c r="R74" i="1" s="1"/>
  <c r="N96" i="1"/>
  <c r="R95" i="1" s="1"/>
  <c r="N68" i="1"/>
  <c r="R67" i="1" s="1"/>
  <c r="N42" i="1"/>
  <c r="N36" i="1" s="1"/>
  <c r="X36" i="1" s="1"/>
  <c r="S42" i="1"/>
  <c r="S36" i="1" s="1"/>
  <c r="AC36" i="1" s="1"/>
  <c r="S41" i="1"/>
  <c r="S35" i="1" s="1"/>
  <c r="AC35" i="1" s="1"/>
  <c r="N41" i="1"/>
  <c r="N35" i="1" s="1"/>
  <c r="X35" i="1" s="1"/>
  <c r="N43" i="1"/>
  <c r="N37" i="1" s="1"/>
  <c r="X37" i="1" s="1"/>
  <c r="AT34" i="1"/>
  <c r="AT64" i="1"/>
  <c r="R40" i="1"/>
  <c r="R34" i="1" s="1"/>
  <c r="AB34" i="1" s="1"/>
  <c r="AT54" i="1"/>
  <c r="S43" i="1"/>
  <c r="S37" i="1" s="1"/>
  <c r="AC37" i="1" s="1"/>
  <c r="P40" i="1"/>
  <c r="P34" i="1" s="1"/>
  <c r="Z34" i="1" s="1"/>
  <c r="T40" i="1"/>
  <c r="T34" i="1" s="1"/>
  <c r="AD34" i="1" s="1"/>
  <c r="M40" i="1"/>
  <c r="M34" i="1" s="1"/>
  <c r="W34" i="1" s="1"/>
  <c r="AT44" i="1"/>
  <c r="U40" i="1"/>
  <c r="U34" i="1" s="1"/>
  <c r="AE34" i="1" s="1"/>
  <c r="N40" i="1"/>
  <c r="N34" i="1" s="1"/>
  <c r="X34" i="1" s="1"/>
  <c r="S40" i="1"/>
  <c r="S34" i="1" s="1"/>
  <c r="AC34" i="1" s="1"/>
  <c r="O40" i="1"/>
  <c r="O34" i="1" s="1"/>
  <c r="Y34" i="1" s="1"/>
  <c r="R39" i="1"/>
  <c r="R33" i="1" s="1"/>
  <c r="AB33" i="1" s="1"/>
  <c r="M39" i="1"/>
  <c r="M33" i="1" s="1"/>
  <c r="W33" i="1" s="1"/>
  <c r="Q61" i="1"/>
  <c r="W61" i="1" s="1"/>
  <c r="W60" i="1"/>
  <c r="Q62" i="1"/>
  <c r="W62" i="1" s="1"/>
  <c r="Q64" i="1"/>
  <c r="W64" i="1" s="1"/>
  <c r="Q63" i="1"/>
  <c r="W63" i="1" s="1"/>
  <c r="Q68" i="1"/>
  <c r="W68" i="1" s="1"/>
  <c r="W67" i="1"/>
  <c r="Q71" i="1"/>
  <c r="W71" i="1" s="1"/>
  <c r="Q70" i="1"/>
  <c r="W70" i="1" s="1"/>
  <c r="Q69" i="1"/>
  <c r="W69" i="1" s="1"/>
  <c r="Q75" i="1"/>
  <c r="Q77" i="1"/>
  <c r="W77" i="1" s="1"/>
  <c r="Q78" i="1"/>
  <c r="W78" i="1" s="1"/>
  <c r="Q76" i="1"/>
  <c r="W76" i="1" s="1"/>
  <c r="W74" i="1"/>
  <c r="Q49" i="1"/>
  <c r="W49" i="1" s="1"/>
  <c r="W46" i="1"/>
  <c r="Q47" i="1"/>
  <c r="Q48" i="1"/>
  <c r="W48" i="1" s="1"/>
  <c r="Q50" i="1"/>
  <c r="W50" i="1" s="1"/>
  <c r="Q82" i="1"/>
  <c r="W82" i="1" s="1"/>
  <c r="Q85" i="1"/>
  <c r="W85" i="1" s="1"/>
  <c r="W81" i="1"/>
  <c r="Q83" i="1"/>
  <c r="W83" i="1" s="1"/>
  <c r="Q84" i="1"/>
  <c r="W84" i="1" s="1"/>
  <c r="Q89" i="1"/>
  <c r="W89" i="1" s="1"/>
  <c r="W88" i="1"/>
  <c r="Q91" i="1"/>
  <c r="W91" i="1" s="1"/>
  <c r="Q92" i="1"/>
  <c r="W92" i="1" s="1"/>
  <c r="Q90" i="1"/>
  <c r="W90" i="1" s="1"/>
  <c r="Q98" i="1"/>
  <c r="W98" i="1" s="1"/>
  <c r="Q96" i="1"/>
  <c r="W96" i="1" s="1"/>
  <c r="Q99" i="1"/>
  <c r="W99" i="1" s="1"/>
  <c r="Q97" i="1"/>
  <c r="W97" i="1" s="1"/>
  <c r="W95" i="1"/>
  <c r="Q55" i="1"/>
  <c r="W55" i="1" s="1"/>
  <c r="Q54" i="1"/>
  <c r="Q57" i="1"/>
  <c r="W57" i="1" s="1"/>
  <c r="Q56" i="1"/>
  <c r="W56" i="1" s="1"/>
  <c r="W53" i="1"/>
  <c r="AT74" i="1"/>
  <c r="BK42" i="2" l="1"/>
  <c r="BL64" i="2"/>
  <c r="BK64" i="2"/>
  <c r="BM64" i="2" s="1"/>
  <c r="BL53" i="2"/>
  <c r="BK53" i="2"/>
  <c r="BM53" i="2" s="1"/>
  <c r="BL42" i="2"/>
  <c r="BK86" i="2"/>
  <c r="BK75" i="2"/>
  <c r="AS40" i="2"/>
  <c r="W75" i="1"/>
  <c r="W54" i="1"/>
  <c r="W47" i="1"/>
  <c r="AH72" i="1"/>
  <c r="AY76" i="1" s="1"/>
  <c r="AH42" i="1"/>
  <c r="AY43" i="1" s="1"/>
  <c r="AH52" i="1"/>
  <c r="AY54" i="1" s="1"/>
  <c r="AH62" i="1"/>
  <c r="AY65" i="1" s="1"/>
  <c r="AH41" i="1"/>
  <c r="AY41" i="1" s="1"/>
  <c r="AH75" i="1"/>
  <c r="AY79" i="1" s="1"/>
  <c r="AH63" i="1"/>
  <c r="AY66" i="1" s="1"/>
  <c r="AH71" i="1"/>
  <c r="AY74" i="1" s="1"/>
  <c r="AH37" i="1"/>
  <c r="AY37" i="1" s="1"/>
  <c r="AH46" i="1"/>
  <c r="AY47" i="1" s="1"/>
  <c r="AH77" i="1"/>
  <c r="AY81" i="1" s="1"/>
  <c r="AH47" i="1"/>
  <c r="AY48" i="1" s="1"/>
  <c r="AH81" i="1"/>
  <c r="AY85" i="1" s="1"/>
  <c r="AH61" i="1"/>
  <c r="AY63" i="1" s="1"/>
  <c r="AH74" i="1"/>
  <c r="AY78" i="1" s="1"/>
  <c r="AH60" i="1"/>
  <c r="AY62" i="1" s="1"/>
  <c r="AH69" i="1"/>
  <c r="AY72" i="1" s="1"/>
  <c r="AH34" i="1"/>
  <c r="AY34" i="1" s="1"/>
  <c r="AH78" i="1"/>
  <c r="AY82" i="1" s="1"/>
  <c r="AH40" i="1"/>
  <c r="AY40" i="1" s="1"/>
  <c r="AH68" i="1"/>
  <c r="AY71" i="1" s="1"/>
  <c r="AH79" i="1"/>
  <c r="AY83" i="1" s="1"/>
  <c r="AH57" i="1"/>
  <c r="AY59" i="1" s="1"/>
  <c r="AH70" i="1"/>
  <c r="AY73" i="1" s="1"/>
  <c r="AH39" i="1"/>
  <c r="AY39" i="1" s="1"/>
  <c r="AH49" i="1"/>
  <c r="AY50" i="1" s="1"/>
  <c r="AH80" i="1"/>
  <c r="AY84" i="1" s="1"/>
  <c r="AH50" i="1"/>
  <c r="AY51" i="1" s="1"/>
  <c r="AH54" i="1"/>
  <c r="AY56" i="1" s="1"/>
  <c r="AH36" i="1"/>
  <c r="AY36" i="1" s="1"/>
  <c r="AH67" i="1"/>
  <c r="AY70" i="1" s="1"/>
  <c r="AH38" i="1"/>
  <c r="AY38" i="1" s="1"/>
  <c r="AH64" i="1"/>
  <c r="AY67" i="1" s="1"/>
  <c r="AH76" i="1"/>
  <c r="AY80" i="1" s="1"/>
  <c r="AH51" i="1"/>
  <c r="AY52" i="1" s="1"/>
  <c r="AH48" i="1"/>
  <c r="AY49" i="1" s="1"/>
  <c r="AH73" i="1"/>
  <c r="AY77" i="1" s="1"/>
  <c r="AH43" i="1"/>
  <c r="AY44" i="1" s="1"/>
  <c r="AH56" i="1"/>
  <c r="AY58" i="1" s="1"/>
  <c r="AH65" i="1"/>
  <c r="AY68" i="1" s="1"/>
  <c r="AH59" i="1"/>
  <c r="AY61" i="1" s="1"/>
  <c r="AH55" i="1"/>
  <c r="AY57" i="1" s="1"/>
  <c r="AH45" i="1"/>
  <c r="AY46" i="1" s="1"/>
  <c r="AH58" i="1"/>
  <c r="AY60" i="1" s="1"/>
  <c r="AH44" i="1"/>
  <c r="AY45" i="1" s="1"/>
  <c r="AH53" i="1"/>
  <c r="AY55" i="1" s="1"/>
  <c r="AH66" i="1"/>
  <c r="AY69" i="1" s="1"/>
  <c r="AH35" i="1"/>
  <c r="AY35" i="1" s="1"/>
  <c r="AH33" i="1"/>
  <c r="AY33" i="1" s="1"/>
  <c r="X67" i="1"/>
  <c r="R68" i="1"/>
  <c r="R71" i="1"/>
  <c r="X71" i="1" s="1"/>
  <c r="R69" i="1"/>
  <c r="X69" i="1" s="1"/>
  <c r="R70" i="1"/>
  <c r="X70" i="1" s="1"/>
  <c r="R92" i="1"/>
  <c r="X92" i="1" s="1"/>
  <c r="R91" i="1"/>
  <c r="X91" i="1" s="1"/>
  <c r="X88" i="1"/>
  <c r="R90" i="1"/>
  <c r="X90" i="1" s="1"/>
  <c r="R89" i="1"/>
  <c r="R99" i="1"/>
  <c r="X99" i="1" s="1"/>
  <c r="R97" i="1"/>
  <c r="X97" i="1" s="1"/>
  <c r="R98" i="1"/>
  <c r="X98" i="1" s="1"/>
  <c r="R96" i="1"/>
  <c r="X95" i="1"/>
  <c r="R84" i="1"/>
  <c r="X84" i="1" s="1"/>
  <c r="R83" i="1"/>
  <c r="X83" i="1" s="1"/>
  <c r="X81" i="1"/>
  <c r="R85" i="1"/>
  <c r="X85" i="1" s="1"/>
  <c r="R82" i="1"/>
  <c r="R77" i="1"/>
  <c r="X77" i="1" s="1"/>
  <c r="R78" i="1"/>
  <c r="X78" i="1" s="1"/>
  <c r="R75" i="1"/>
  <c r="X74" i="1"/>
  <c r="R76" i="1"/>
  <c r="X76" i="1" s="1"/>
  <c r="R55" i="1"/>
  <c r="X55" i="1" s="1"/>
  <c r="R57" i="1"/>
  <c r="X57" i="1" s="1"/>
  <c r="R54" i="1"/>
  <c r="X53" i="1"/>
  <c r="R56" i="1"/>
  <c r="X56" i="1" s="1"/>
  <c r="R63" i="1"/>
  <c r="X63" i="1" s="1"/>
  <c r="R61" i="1"/>
  <c r="R64" i="1"/>
  <c r="X64" i="1" s="1"/>
  <c r="R62" i="1"/>
  <c r="X62" i="1" s="1"/>
  <c r="X60" i="1"/>
  <c r="R49" i="1"/>
  <c r="X49" i="1" s="1"/>
  <c r="X46" i="1"/>
  <c r="R48" i="1"/>
  <c r="X48" i="1" s="1"/>
  <c r="R47" i="1"/>
  <c r="R50" i="1"/>
  <c r="X50" i="1" s="1"/>
  <c r="AO42" i="1" l="1"/>
  <c r="BF43" i="1" s="1"/>
  <c r="AP81" i="1"/>
  <c r="BG85" i="1" s="1"/>
  <c r="AL62" i="1"/>
  <c r="BC65" i="1" s="1"/>
  <c r="AO52" i="1"/>
  <c r="BF54" i="1" s="1"/>
  <c r="AI68" i="1"/>
  <c r="AZ71" i="1" s="1"/>
  <c r="AM49" i="1"/>
  <c r="BD50" i="1" s="1"/>
  <c r="AN42" i="1"/>
  <c r="BE43" i="1" s="1"/>
  <c r="AP42" i="1"/>
  <c r="BG43" i="1" s="1"/>
  <c r="AO34" i="1"/>
  <c r="BF34" i="1" s="1"/>
  <c r="AJ38" i="1"/>
  <c r="BA38" i="1" s="1"/>
  <c r="AN67" i="1"/>
  <c r="BE70" i="1" s="1"/>
  <c r="AY53" i="1"/>
  <c r="AI61" i="1"/>
  <c r="AI48" i="1"/>
  <c r="AI43" i="1"/>
  <c r="AI69" i="1"/>
  <c r="AJ33" i="1"/>
  <c r="BA33" i="1" s="1"/>
  <c r="AJ53" i="1"/>
  <c r="BA55" i="1" s="1"/>
  <c r="AM68" i="1"/>
  <c r="BD71" i="1" s="1"/>
  <c r="AM80" i="1"/>
  <c r="BD84" i="1" s="1"/>
  <c r="AM69" i="1"/>
  <c r="BD72" i="1" s="1"/>
  <c r="AM57" i="1"/>
  <c r="BD59" i="1" s="1"/>
  <c r="AN52" i="1"/>
  <c r="BE54" i="1" s="1"/>
  <c r="AO75" i="1"/>
  <c r="BF79" i="1" s="1"/>
  <c r="X82" i="1"/>
  <c r="AN34" i="1"/>
  <c r="BE34" i="1" s="1"/>
  <c r="AN78" i="1"/>
  <c r="BE82" i="1" s="1"/>
  <c r="AN59" i="1"/>
  <c r="BE61" i="1" s="1"/>
  <c r="AN63" i="1"/>
  <c r="BE66" i="1" s="1"/>
  <c r="AN45" i="1"/>
  <c r="BE46" i="1" s="1"/>
  <c r="AN41" i="1"/>
  <c r="BE41" i="1" s="1"/>
  <c r="AN38" i="1"/>
  <c r="BE38" i="1" s="1"/>
  <c r="AN39" i="1"/>
  <c r="BE39" i="1" s="1"/>
  <c r="AN58" i="1"/>
  <c r="BE60" i="1" s="1"/>
  <c r="AN49" i="1"/>
  <c r="BE50" i="1" s="1"/>
  <c r="AN76" i="1"/>
  <c r="BE80" i="1" s="1"/>
  <c r="AN44" i="1"/>
  <c r="BE45" i="1" s="1"/>
  <c r="AN61" i="1"/>
  <c r="BE63" i="1" s="1"/>
  <c r="AN56" i="1"/>
  <c r="BE58" i="1" s="1"/>
  <c r="AN36" i="1"/>
  <c r="BE36" i="1" s="1"/>
  <c r="AN40" i="1"/>
  <c r="BE40" i="1" s="1"/>
  <c r="AN71" i="1"/>
  <c r="BE74" i="1" s="1"/>
  <c r="AN43" i="1"/>
  <c r="BE44" i="1" s="1"/>
  <c r="AN77" i="1"/>
  <c r="BE81" i="1" s="1"/>
  <c r="AN51" i="1"/>
  <c r="BE52" i="1" s="1"/>
  <c r="AN57" i="1"/>
  <c r="BE59" i="1" s="1"/>
  <c r="AN81" i="1"/>
  <c r="BE85" i="1" s="1"/>
  <c r="AN66" i="1"/>
  <c r="BE69" i="1" s="1"/>
  <c r="AN80" i="1"/>
  <c r="BE84" i="1" s="1"/>
  <c r="AN55" i="1"/>
  <c r="BE57" i="1" s="1"/>
  <c r="AN60" i="1"/>
  <c r="BE62" i="1" s="1"/>
  <c r="AN53" i="1"/>
  <c r="BE55" i="1" s="1"/>
  <c r="AN46" i="1"/>
  <c r="BE47" i="1" s="1"/>
  <c r="AN65" i="1"/>
  <c r="BE68" i="1" s="1"/>
  <c r="AN35" i="1"/>
  <c r="BE35" i="1" s="1"/>
  <c r="AN73" i="1"/>
  <c r="BE77" i="1" s="1"/>
  <c r="AN33" i="1"/>
  <c r="BE33" i="1" s="1"/>
  <c r="AN50" i="1"/>
  <c r="BE51" i="1" s="1"/>
  <c r="AN48" i="1"/>
  <c r="BE49" i="1" s="1"/>
  <c r="AN37" i="1"/>
  <c r="BE37" i="1" s="1"/>
  <c r="AN69" i="1"/>
  <c r="BE72" i="1" s="1"/>
  <c r="AN75" i="1"/>
  <c r="BE79" i="1" s="1"/>
  <c r="AN54" i="1"/>
  <c r="BE56" i="1" s="1"/>
  <c r="AN68" i="1"/>
  <c r="BE71" i="1" s="1"/>
  <c r="AN72" i="1"/>
  <c r="BE76" i="1" s="1"/>
  <c r="AN79" i="1"/>
  <c r="BE83" i="1" s="1"/>
  <c r="AN62" i="1"/>
  <c r="BE65" i="1" s="1"/>
  <c r="AO72" i="1"/>
  <c r="BF76" i="1" s="1"/>
  <c r="AO79" i="1"/>
  <c r="BF83" i="1" s="1"/>
  <c r="AY42" i="1"/>
  <c r="AY86" i="1"/>
  <c r="AM34" i="1"/>
  <c r="BD34" i="1" s="1"/>
  <c r="AM70" i="1"/>
  <c r="BD73" i="1" s="1"/>
  <c r="AI53" i="1"/>
  <c r="AI51" i="1"/>
  <c r="AI72" i="1"/>
  <c r="AI33" i="1"/>
  <c r="AI39" i="1"/>
  <c r="AI59" i="1"/>
  <c r="AI80" i="1"/>
  <c r="AI44" i="1"/>
  <c r="AI54" i="1"/>
  <c r="AI65" i="1"/>
  <c r="AJ34" i="1"/>
  <c r="BA34" i="1" s="1"/>
  <c r="AJ35" i="1"/>
  <c r="BA35" i="1" s="1"/>
  <c r="AJ43" i="1"/>
  <c r="BA44" i="1" s="1"/>
  <c r="AM67" i="1"/>
  <c r="BD70" i="1" s="1"/>
  <c r="AM59" i="1"/>
  <c r="BD61" i="1" s="1"/>
  <c r="AM39" i="1"/>
  <c r="BD39" i="1" s="1"/>
  <c r="AM53" i="1"/>
  <c r="BD55" i="1" s="1"/>
  <c r="AM47" i="1"/>
  <c r="BD48" i="1" s="1"/>
  <c r="AM54" i="1"/>
  <c r="BD56" i="1" s="1"/>
  <c r="AM50" i="1"/>
  <c r="BD51" i="1" s="1"/>
  <c r="AM62" i="1"/>
  <c r="BD65" i="1" s="1"/>
  <c r="AM43" i="1"/>
  <c r="BD44" i="1" s="1"/>
  <c r="AM37" i="1"/>
  <c r="BD37" i="1" s="1"/>
  <c r="AM33" i="1"/>
  <c r="BD33" i="1" s="1"/>
  <c r="AM42" i="1"/>
  <c r="BD43" i="1" s="1"/>
  <c r="AI46" i="1"/>
  <c r="AI37" i="1"/>
  <c r="AI40" i="1"/>
  <c r="AJ47" i="1"/>
  <c r="BA48" i="1" s="1"/>
  <c r="AM51" i="1"/>
  <c r="BD52" i="1" s="1"/>
  <c r="AM52" i="1"/>
  <c r="BD54" i="1" s="1"/>
  <c r="AM41" i="1"/>
  <c r="BD41" i="1" s="1"/>
  <c r="AM66" i="1"/>
  <c r="BD69" i="1" s="1"/>
  <c r="X61" i="1"/>
  <c r="AK42" i="1"/>
  <c r="BB43" i="1" s="1"/>
  <c r="AK70" i="1"/>
  <c r="BB73" i="1" s="1"/>
  <c r="AK69" i="1"/>
  <c r="BB72" i="1" s="1"/>
  <c r="AK41" i="1"/>
  <c r="BB41" i="1" s="1"/>
  <c r="AK68" i="1"/>
  <c r="BB71" i="1" s="1"/>
  <c r="AK75" i="1"/>
  <c r="BB79" i="1" s="1"/>
  <c r="AK54" i="1"/>
  <c r="BB56" i="1" s="1"/>
  <c r="AK63" i="1"/>
  <c r="BB66" i="1" s="1"/>
  <c r="AK58" i="1"/>
  <c r="BB60" i="1" s="1"/>
  <c r="AK59" i="1"/>
  <c r="BB61" i="1" s="1"/>
  <c r="AK53" i="1"/>
  <c r="BB55" i="1" s="1"/>
  <c r="AK43" i="1"/>
  <c r="BB44" i="1" s="1"/>
  <c r="AK35" i="1"/>
  <c r="BB35" i="1" s="1"/>
  <c r="AK37" i="1"/>
  <c r="BB37" i="1" s="1"/>
  <c r="AK67" i="1"/>
  <c r="BB70" i="1" s="1"/>
  <c r="AK76" i="1"/>
  <c r="BB80" i="1" s="1"/>
  <c r="AK64" i="1"/>
  <c r="BB67" i="1" s="1"/>
  <c r="AK73" i="1"/>
  <c r="BB77" i="1" s="1"/>
  <c r="AK51" i="1"/>
  <c r="BB52" i="1" s="1"/>
  <c r="AK66" i="1"/>
  <c r="BB69" i="1" s="1"/>
  <c r="AK60" i="1"/>
  <c r="BB62" i="1" s="1"/>
  <c r="AK40" i="1"/>
  <c r="BB40" i="1" s="1"/>
  <c r="AK61" i="1"/>
  <c r="BB63" i="1" s="1"/>
  <c r="AK56" i="1"/>
  <c r="BB58" i="1" s="1"/>
  <c r="AK47" i="1"/>
  <c r="BB48" i="1" s="1"/>
  <c r="AK46" i="1"/>
  <c r="BB47" i="1" s="1"/>
  <c r="AK79" i="1"/>
  <c r="BB83" i="1" s="1"/>
  <c r="AK80" i="1"/>
  <c r="BB84" i="1" s="1"/>
  <c r="AK71" i="1"/>
  <c r="BB74" i="1" s="1"/>
  <c r="AK65" i="1"/>
  <c r="BB68" i="1" s="1"/>
  <c r="AK78" i="1"/>
  <c r="BB82" i="1" s="1"/>
  <c r="AK57" i="1"/>
  <c r="BB59" i="1" s="1"/>
  <c r="AK74" i="1"/>
  <c r="BB78" i="1" s="1"/>
  <c r="AK52" i="1"/>
  <c r="BB54" i="1" s="1"/>
  <c r="AK81" i="1"/>
  <c r="BB85" i="1" s="1"/>
  <c r="AK34" i="1"/>
  <c r="BB34" i="1" s="1"/>
  <c r="AK77" i="1"/>
  <c r="BB81" i="1" s="1"/>
  <c r="AK49" i="1"/>
  <c r="BB50" i="1" s="1"/>
  <c r="AK50" i="1"/>
  <c r="BB51" i="1" s="1"/>
  <c r="AK39" i="1"/>
  <c r="BB39" i="1" s="1"/>
  <c r="AK44" i="1"/>
  <c r="BB45" i="1" s="1"/>
  <c r="AK36" i="1"/>
  <c r="BB36" i="1" s="1"/>
  <c r="AK55" i="1"/>
  <c r="BB57" i="1" s="1"/>
  <c r="AK38" i="1"/>
  <c r="BB38" i="1" s="1"/>
  <c r="AK48" i="1"/>
  <c r="BB49" i="1" s="1"/>
  <c r="AK45" i="1"/>
  <c r="BB46" i="1" s="1"/>
  <c r="X54" i="1"/>
  <c r="AJ69" i="1"/>
  <c r="BA72" i="1" s="1"/>
  <c r="AJ79" i="1"/>
  <c r="BA83" i="1" s="1"/>
  <c r="AJ77" i="1"/>
  <c r="BA81" i="1" s="1"/>
  <c r="AJ80" i="1"/>
  <c r="BA84" i="1" s="1"/>
  <c r="AJ39" i="1"/>
  <c r="BA39" i="1" s="1"/>
  <c r="AJ78" i="1"/>
  <c r="BA82" i="1" s="1"/>
  <c r="AJ41" i="1"/>
  <c r="BA41" i="1" s="1"/>
  <c r="AJ36" i="1"/>
  <c r="BA36" i="1" s="1"/>
  <c r="AJ46" i="1"/>
  <c r="BA47" i="1" s="1"/>
  <c r="AJ40" i="1"/>
  <c r="BA40" i="1" s="1"/>
  <c r="AJ37" i="1"/>
  <c r="BA37" i="1" s="1"/>
  <c r="AJ66" i="1"/>
  <c r="BA69" i="1" s="1"/>
  <c r="AJ58" i="1"/>
  <c r="BA60" i="1" s="1"/>
  <c r="AJ50" i="1"/>
  <c r="BA51" i="1" s="1"/>
  <c r="AJ74" i="1"/>
  <c r="BA78" i="1" s="1"/>
  <c r="AJ67" i="1"/>
  <c r="BA70" i="1" s="1"/>
  <c r="AJ57" i="1"/>
  <c r="BA59" i="1" s="1"/>
  <c r="AJ73" i="1"/>
  <c r="BA77" i="1" s="1"/>
  <c r="AJ54" i="1"/>
  <c r="BA56" i="1" s="1"/>
  <c r="AJ48" i="1"/>
  <c r="BA49" i="1" s="1"/>
  <c r="AJ72" i="1"/>
  <c r="BA76" i="1" s="1"/>
  <c r="AJ61" i="1"/>
  <c r="BA63" i="1" s="1"/>
  <c r="AJ81" i="1"/>
  <c r="BA85" i="1" s="1"/>
  <c r="AJ44" i="1"/>
  <c r="BA45" i="1" s="1"/>
  <c r="AJ59" i="1"/>
  <c r="BA61" i="1" s="1"/>
  <c r="AJ76" i="1"/>
  <c r="BA80" i="1" s="1"/>
  <c r="AJ64" i="1"/>
  <c r="BA67" i="1" s="1"/>
  <c r="AJ65" i="1"/>
  <c r="BA68" i="1" s="1"/>
  <c r="AJ56" i="1"/>
  <c r="BA58" i="1" s="1"/>
  <c r="AJ51" i="1"/>
  <c r="BA52" i="1" s="1"/>
  <c r="AK33" i="1"/>
  <c r="BB33" i="1" s="1"/>
  <c r="AN64" i="1"/>
  <c r="BE67" i="1" s="1"/>
  <c r="AO55" i="1"/>
  <c r="BF57" i="1" s="1"/>
  <c r="AN47" i="1"/>
  <c r="BE48" i="1" s="1"/>
  <c r="AY75" i="1"/>
  <c r="AK72" i="1"/>
  <c r="BB76" i="1" s="1"/>
  <c r="AM55" i="1"/>
  <c r="BD57" i="1" s="1"/>
  <c r="AI73" i="1"/>
  <c r="AI45" i="1"/>
  <c r="AI78" i="1"/>
  <c r="AI75" i="1"/>
  <c r="AI34" i="1"/>
  <c r="AI35" i="1"/>
  <c r="AI41" i="1"/>
  <c r="AI76" i="1"/>
  <c r="AI66" i="1"/>
  <c r="AJ49" i="1"/>
  <c r="BA50" i="1" s="1"/>
  <c r="AJ45" i="1"/>
  <c r="BA46" i="1" s="1"/>
  <c r="AJ70" i="1"/>
  <c r="BA73" i="1" s="1"/>
  <c r="AJ52" i="1"/>
  <c r="BA54" i="1" s="1"/>
  <c r="AM63" i="1"/>
  <c r="BD66" i="1" s="1"/>
  <c r="AM40" i="1"/>
  <c r="BD40" i="1" s="1"/>
  <c r="AM73" i="1"/>
  <c r="BD77" i="1" s="1"/>
  <c r="AM61" i="1"/>
  <c r="BD63" i="1" s="1"/>
  <c r="AM56" i="1"/>
  <c r="BD58" i="1" s="1"/>
  <c r="AM45" i="1"/>
  <c r="BD46" i="1" s="1"/>
  <c r="AM38" i="1"/>
  <c r="BD38" i="1" s="1"/>
  <c r="AM48" i="1"/>
  <c r="BD49" i="1" s="1"/>
  <c r="AM46" i="1"/>
  <c r="BD47" i="1" s="1"/>
  <c r="AM81" i="1"/>
  <c r="BD85" i="1" s="1"/>
  <c r="AI60" i="1"/>
  <c r="AI79" i="1"/>
  <c r="AI56" i="1"/>
  <c r="AJ60" i="1"/>
  <c r="BA62" i="1" s="1"/>
  <c r="AJ63" i="1"/>
  <c r="BA66" i="1" s="1"/>
  <c r="AM58" i="1"/>
  <c r="BD60" i="1" s="1"/>
  <c r="AM72" i="1"/>
  <c r="BD76" i="1" s="1"/>
  <c r="X47" i="1"/>
  <c r="AI74" i="1"/>
  <c r="AI38" i="1"/>
  <c r="AI57" i="1"/>
  <c r="AI36" i="1"/>
  <c r="AI62" i="1"/>
  <c r="AI81" i="1"/>
  <c r="AI70" i="1"/>
  <c r="AI55" i="1"/>
  <c r="AI42" i="1"/>
  <c r="X75" i="1"/>
  <c r="AM65" i="1"/>
  <c r="BD68" i="1" s="1"/>
  <c r="AM74" i="1"/>
  <c r="BD78" i="1" s="1"/>
  <c r="AM77" i="1"/>
  <c r="BD81" i="1" s="1"/>
  <c r="AL42" i="1"/>
  <c r="BC43" i="1" s="1"/>
  <c r="AN74" i="1"/>
  <c r="BE78" i="1" s="1"/>
  <c r="AO46" i="1"/>
  <c r="BF47" i="1" s="1"/>
  <c r="X96" i="1"/>
  <c r="AP41" i="1"/>
  <c r="BG41" i="1" s="1"/>
  <c r="AP65" i="1"/>
  <c r="BG68" i="1" s="1"/>
  <c r="AP47" i="1"/>
  <c r="BG48" i="1" s="1"/>
  <c r="AP73" i="1"/>
  <c r="BG77" i="1" s="1"/>
  <c r="AP71" i="1"/>
  <c r="BG74" i="1" s="1"/>
  <c r="AP79" i="1"/>
  <c r="BG83" i="1" s="1"/>
  <c r="AP69" i="1"/>
  <c r="BG72" i="1" s="1"/>
  <c r="AP49" i="1"/>
  <c r="BG50" i="1" s="1"/>
  <c r="AP67" i="1"/>
  <c r="BG70" i="1" s="1"/>
  <c r="AP52" i="1"/>
  <c r="BG54" i="1" s="1"/>
  <c r="AP48" i="1"/>
  <c r="BG49" i="1" s="1"/>
  <c r="AP58" i="1"/>
  <c r="BG60" i="1" s="1"/>
  <c r="AP46" i="1"/>
  <c r="BG47" i="1" s="1"/>
  <c r="AP43" i="1"/>
  <c r="BG44" i="1" s="1"/>
  <c r="AP54" i="1"/>
  <c r="BG56" i="1" s="1"/>
  <c r="AP44" i="1"/>
  <c r="BG45" i="1" s="1"/>
  <c r="AP55" i="1"/>
  <c r="BG57" i="1" s="1"/>
  <c r="AP80" i="1"/>
  <c r="BG84" i="1" s="1"/>
  <c r="AP77" i="1"/>
  <c r="BG81" i="1" s="1"/>
  <c r="AP63" i="1"/>
  <c r="BG66" i="1" s="1"/>
  <c r="AP40" i="1"/>
  <c r="BG40" i="1" s="1"/>
  <c r="AP68" i="1"/>
  <c r="BG71" i="1" s="1"/>
  <c r="AP62" i="1"/>
  <c r="BG65" i="1" s="1"/>
  <c r="AP35" i="1"/>
  <c r="BG35" i="1" s="1"/>
  <c r="AP39" i="1"/>
  <c r="BG39" i="1" s="1"/>
  <c r="AP59" i="1"/>
  <c r="BG61" i="1" s="1"/>
  <c r="AP66" i="1"/>
  <c r="BG69" i="1" s="1"/>
  <c r="AP74" i="1"/>
  <c r="BG78" i="1" s="1"/>
  <c r="AP57" i="1"/>
  <c r="BG59" i="1" s="1"/>
  <c r="AP76" i="1"/>
  <c r="BG80" i="1" s="1"/>
  <c r="AP37" i="1"/>
  <c r="BG37" i="1" s="1"/>
  <c r="AP50" i="1"/>
  <c r="BG51" i="1" s="1"/>
  <c r="AP36" i="1"/>
  <c r="BG36" i="1" s="1"/>
  <c r="AP64" i="1"/>
  <c r="BG67" i="1" s="1"/>
  <c r="AP72" i="1"/>
  <c r="BG76" i="1" s="1"/>
  <c r="AP70" i="1"/>
  <c r="BG73" i="1" s="1"/>
  <c r="AP53" i="1"/>
  <c r="BG55" i="1" s="1"/>
  <c r="AP51" i="1"/>
  <c r="BG52" i="1" s="1"/>
  <c r="AP38" i="1"/>
  <c r="BG38" i="1" s="1"/>
  <c r="AP60" i="1"/>
  <c r="BG62" i="1" s="1"/>
  <c r="AP34" i="1"/>
  <c r="BG34" i="1" s="1"/>
  <c r="AP75" i="1"/>
  <c r="BG79" i="1" s="1"/>
  <c r="AP56" i="1"/>
  <c r="BG58" i="1" s="1"/>
  <c r="AP33" i="1"/>
  <c r="BG33" i="1" s="1"/>
  <c r="AP78" i="1"/>
  <c r="BG82" i="1" s="1"/>
  <c r="AP61" i="1"/>
  <c r="BG63" i="1" s="1"/>
  <c r="AP45" i="1"/>
  <c r="BG46" i="1" s="1"/>
  <c r="AK62" i="1"/>
  <c r="BB65" i="1" s="1"/>
  <c r="AN70" i="1"/>
  <c r="BE73" i="1" s="1"/>
  <c r="AO63" i="1"/>
  <c r="BF66" i="1" s="1"/>
  <c r="X89" i="1"/>
  <c r="AO43" i="1"/>
  <c r="BF44" i="1" s="1"/>
  <c r="AO50" i="1"/>
  <c r="BF51" i="1" s="1"/>
  <c r="AO39" i="1"/>
  <c r="BF39" i="1" s="1"/>
  <c r="AO65" i="1"/>
  <c r="BF68" i="1" s="1"/>
  <c r="AO77" i="1"/>
  <c r="BF81" i="1" s="1"/>
  <c r="AO71" i="1"/>
  <c r="BF74" i="1" s="1"/>
  <c r="AO38" i="1"/>
  <c r="BF38" i="1" s="1"/>
  <c r="AO56" i="1"/>
  <c r="BF58" i="1" s="1"/>
  <c r="AO41" i="1"/>
  <c r="BF41" i="1" s="1"/>
  <c r="AO48" i="1"/>
  <c r="BF49" i="1" s="1"/>
  <c r="AO58" i="1"/>
  <c r="BF60" i="1" s="1"/>
  <c r="AO67" i="1"/>
  <c r="BF70" i="1" s="1"/>
  <c r="AO78" i="1"/>
  <c r="BF82" i="1" s="1"/>
  <c r="AO60" i="1"/>
  <c r="BF62" i="1" s="1"/>
  <c r="AO70" i="1"/>
  <c r="BF73" i="1" s="1"/>
  <c r="AO69" i="1"/>
  <c r="BF72" i="1" s="1"/>
  <c r="AO68" i="1"/>
  <c r="BF71" i="1" s="1"/>
  <c r="AO61" i="1"/>
  <c r="BF63" i="1" s="1"/>
  <c r="AO66" i="1"/>
  <c r="BF69" i="1" s="1"/>
  <c r="AO81" i="1"/>
  <c r="BF85" i="1" s="1"/>
  <c r="AO44" i="1"/>
  <c r="BF45" i="1" s="1"/>
  <c r="AO47" i="1"/>
  <c r="BF48" i="1" s="1"/>
  <c r="AO80" i="1"/>
  <c r="BF84" i="1" s="1"/>
  <c r="AO35" i="1"/>
  <c r="BF35" i="1" s="1"/>
  <c r="AO53" i="1"/>
  <c r="BF55" i="1" s="1"/>
  <c r="AO45" i="1"/>
  <c r="BF46" i="1" s="1"/>
  <c r="AO36" i="1"/>
  <c r="BF36" i="1" s="1"/>
  <c r="AO49" i="1"/>
  <c r="BF50" i="1" s="1"/>
  <c r="AO57" i="1"/>
  <c r="BF59" i="1" s="1"/>
  <c r="AO51" i="1"/>
  <c r="BF52" i="1" s="1"/>
  <c r="AO74" i="1"/>
  <c r="BF78" i="1" s="1"/>
  <c r="AO59" i="1"/>
  <c r="BF61" i="1" s="1"/>
  <c r="AO54" i="1"/>
  <c r="BF56" i="1" s="1"/>
  <c r="AO64" i="1"/>
  <c r="BF67" i="1" s="1"/>
  <c r="AO62" i="1"/>
  <c r="BF65" i="1" s="1"/>
  <c r="AO40" i="1"/>
  <c r="BF40" i="1" s="1"/>
  <c r="AO37" i="1"/>
  <c r="BF37" i="1" s="1"/>
  <c r="AO76" i="1"/>
  <c r="BF80" i="1" s="1"/>
  <c r="AO73" i="1"/>
  <c r="BF77" i="1" s="1"/>
  <c r="X68" i="1"/>
  <c r="AL71" i="1"/>
  <c r="BC74" i="1" s="1"/>
  <c r="AL51" i="1"/>
  <c r="BC52" i="1" s="1"/>
  <c r="AL68" i="1"/>
  <c r="BC71" i="1" s="1"/>
  <c r="AL76" i="1"/>
  <c r="BC80" i="1" s="1"/>
  <c r="AL81" i="1"/>
  <c r="BC85" i="1" s="1"/>
  <c r="AL53" i="1"/>
  <c r="BC55" i="1" s="1"/>
  <c r="AL69" i="1"/>
  <c r="BC72" i="1" s="1"/>
  <c r="AL48" i="1"/>
  <c r="BC49" i="1" s="1"/>
  <c r="AL75" i="1"/>
  <c r="BC79" i="1" s="1"/>
  <c r="AL64" i="1"/>
  <c r="BC67" i="1" s="1"/>
  <c r="AL44" i="1"/>
  <c r="BC45" i="1" s="1"/>
  <c r="AL33" i="1"/>
  <c r="BC33" i="1" s="1"/>
  <c r="AL77" i="1"/>
  <c r="BC81" i="1" s="1"/>
  <c r="AL80" i="1"/>
  <c r="BC84" i="1" s="1"/>
  <c r="AL43" i="1"/>
  <c r="BC44" i="1" s="1"/>
  <c r="AL61" i="1"/>
  <c r="BC63" i="1" s="1"/>
  <c r="AL41" i="1"/>
  <c r="BC41" i="1" s="1"/>
  <c r="AL47" i="1"/>
  <c r="BC48" i="1" s="1"/>
  <c r="AL45" i="1"/>
  <c r="BC46" i="1" s="1"/>
  <c r="AL55" i="1"/>
  <c r="BC57" i="1" s="1"/>
  <c r="AL38" i="1"/>
  <c r="BC38" i="1" s="1"/>
  <c r="AL73" i="1"/>
  <c r="BC77" i="1" s="1"/>
  <c r="AL36" i="1"/>
  <c r="BC36" i="1" s="1"/>
  <c r="AL78" i="1"/>
  <c r="BC82" i="1" s="1"/>
  <c r="AL50" i="1"/>
  <c r="BC51" i="1" s="1"/>
  <c r="AL37" i="1"/>
  <c r="BC37" i="1" s="1"/>
  <c r="AL34" i="1"/>
  <c r="BC34" i="1" s="1"/>
  <c r="AL59" i="1"/>
  <c r="BC61" i="1" s="1"/>
  <c r="AL54" i="1"/>
  <c r="BC56" i="1" s="1"/>
  <c r="AL65" i="1"/>
  <c r="BC68" i="1" s="1"/>
  <c r="AL58" i="1"/>
  <c r="BC60" i="1" s="1"/>
  <c r="AL49" i="1"/>
  <c r="BC50" i="1" s="1"/>
  <c r="AL40" i="1"/>
  <c r="BC40" i="1" s="1"/>
  <c r="AL56" i="1"/>
  <c r="BC58" i="1" s="1"/>
  <c r="AL79" i="1"/>
  <c r="BC83" i="1" s="1"/>
  <c r="AL57" i="1"/>
  <c r="BC59" i="1" s="1"/>
  <c r="AL39" i="1"/>
  <c r="BC39" i="1" s="1"/>
  <c r="AL52" i="1"/>
  <c r="BC54" i="1" s="1"/>
  <c r="AL46" i="1"/>
  <c r="BC47" i="1" s="1"/>
  <c r="AL67" i="1"/>
  <c r="BC70" i="1" s="1"/>
  <c r="AL35" i="1"/>
  <c r="BC35" i="1" s="1"/>
  <c r="AL70" i="1"/>
  <c r="BC73" i="1" s="1"/>
  <c r="AL74" i="1"/>
  <c r="BC78" i="1" s="1"/>
  <c r="AL60" i="1"/>
  <c r="BC62" i="1" s="1"/>
  <c r="AL66" i="1"/>
  <c r="BC69" i="1" s="1"/>
  <c r="AL72" i="1"/>
  <c r="BC76" i="1" s="1"/>
  <c r="AL63" i="1"/>
  <c r="BC66" i="1" s="1"/>
  <c r="AY64" i="1"/>
  <c r="AO33" i="1"/>
  <c r="BF33" i="1" s="1"/>
  <c r="AM64" i="1"/>
  <c r="BD67" i="1" s="1"/>
  <c r="AI64" i="1"/>
  <c r="AI67" i="1"/>
  <c r="AI47" i="1"/>
  <c r="AI52" i="1"/>
  <c r="AI50" i="1"/>
  <c r="AI71" i="1"/>
  <c r="AI58" i="1"/>
  <c r="AI63" i="1"/>
  <c r="AI77" i="1"/>
  <c r="AI49" i="1"/>
  <c r="AJ55" i="1"/>
  <c r="BA57" i="1" s="1"/>
  <c r="AJ71" i="1"/>
  <c r="BA74" i="1" s="1"/>
  <c r="AJ42" i="1"/>
  <c r="BA43" i="1" s="1"/>
  <c r="AJ68" i="1"/>
  <c r="BA71" i="1" s="1"/>
  <c r="AJ75" i="1"/>
  <c r="BA79" i="1" s="1"/>
  <c r="AM76" i="1"/>
  <c r="BD80" i="1" s="1"/>
  <c r="AM35" i="1"/>
  <c r="BD35" i="1" s="1"/>
  <c r="AM75" i="1"/>
  <c r="BD79" i="1" s="1"/>
  <c r="AM44" i="1"/>
  <c r="BD45" i="1" s="1"/>
  <c r="AM78" i="1"/>
  <c r="BD82" i="1" s="1"/>
  <c r="AM36" i="1"/>
  <c r="BD36" i="1" s="1"/>
  <c r="AM79" i="1"/>
  <c r="BD83" i="1" s="1"/>
  <c r="AM60" i="1"/>
  <c r="BD62" i="1" s="1"/>
  <c r="AM71" i="1"/>
  <c r="BD74" i="1" s="1"/>
  <c r="AJ62" i="1"/>
  <c r="BA65" i="1" s="1"/>
  <c r="BE53" i="1" l="1"/>
  <c r="BB86" i="1"/>
  <c r="BA53" i="1"/>
  <c r="BC75" i="1"/>
  <c r="BG53" i="1"/>
  <c r="BF42" i="1"/>
  <c r="BF64" i="1"/>
  <c r="BF53" i="1"/>
  <c r="BB75" i="1"/>
  <c r="BG42" i="1"/>
  <c r="BC86" i="1"/>
  <c r="BC64" i="1"/>
  <c r="AZ66" i="1"/>
  <c r="AQ63" i="1"/>
  <c r="AZ43" i="1"/>
  <c r="AQ42" i="1"/>
  <c r="AZ65" i="1"/>
  <c r="AQ62" i="1"/>
  <c r="AZ78" i="1"/>
  <c r="AQ74" i="1"/>
  <c r="AQ60" i="1"/>
  <c r="AZ62" i="1"/>
  <c r="AZ35" i="1"/>
  <c r="AQ35" i="1"/>
  <c r="AZ46" i="1"/>
  <c r="AQ45" i="1"/>
  <c r="BB42" i="1"/>
  <c r="BB64" i="1"/>
  <c r="AQ40" i="1"/>
  <c r="AZ40" i="1"/>
  <c r="BD75" i="1"/>
  <c r="AQ54" i="1"/>
  <c r="AZ56" i="1"/>
  <c r="AQ39" i="1"/>
  <c r="AZ39" i="1"/>
  <c r="AQ53" i="1"/>
  <c r="AZ55" i="1"/>
  <c r="AZ49" i="1"/>
  <c r="AQ48" i="1"/>
  <c r="AQ47" i="1"/>
  <c r="AZ48" i="1"/>
  <c r="AQ49" i="1"/>
  <c r="AZ50" i="1"/>
  <c r="AQ71" i="1"/>
  <c r="AZ74" i="1"/>
  <c r="AQ67" i="1"/>
  <c r="AZ70" i="1"/>
  <c r="BC42" i="1"/>
  <c r="BG86" i="1"/>
  <c r="BG75" i="1"/>
  <c r="AZ57" i="1"/>
  <c r="AQ55" i="1"/>
  <c r="AZ36" i="1"/>
  <c r="AQ36" i="1"/>
  <c r="BA64" i="1"/>
  <c r="AZ69" i="1"/>
  <c r="AQ66" i="1"/>
  <c r="AZ34" i="1"/>
  <c r="AQ34" i="1"/>
  <c r="AZ77" i="1"/>
  <c r="AQ73" i="1"/>
  <c r="BB53" i="1"/>
  <c r="BD64" i="1"/>
  <c r="AZ37" i="1"/>
  <c r="AQ37" i="1"/>
  <c r="BD42" i="1"/>
  <c r="AZ45" i="1"/>
  <c r="AQ44" i="1"/>
  <c r="AQ33" i="1"/>
  <c r="AZ33" i="1"/>
  <c r="BE86" i="1"/>
  <c r="BE42" i="1"/>
  <c r="BA42" i="1"/>
  <c r="AQ61" i="1"/>
  <c r="AZ63" i="1"/>
  <c r="AQ52" i="1"/>
  <c r="AZ54" i="1"/>
  <c r="AZ60" i="1"/>
  <c r="AQ58" i="1"/>
  <c r="BA75" i="1"/>
  <c r="AQ77" i="1"/>
  <c r="AZ81" i="1"/>
  <c r="AQ50" i="1"/>
  <c r="AZ51" i="1"/>
  <c r="AQ64" i="1"/>
  <c r="AZ67" i="1"/>
  <c r="BF75" i="1"/>
  <c r="BG64" i="1"/>
  <c r="AQ70" i="1"/>
  <c r="AZ73" i="1"/>
  <c r="AQ57" i="1"/>
  <c r="AZ59" i="1"/>
  <c r="BD86" i="1"/>
  <c r="AQ56" i="1"/>
  <c r="AZ58" i="1"/>
  <c r="AZ80" i="1"/>
  <c r="AQ76" i="1"/>
  <c r="AZ79" i="1"/>
  <c r="AQ75" i="1"/>
  <c r="BA86" i="1"/>
  <c r="AQ46" i="1"/>
  <c r="AZ47" i="1"/>
  <c r="AZ84" i="1"/>
  <c r="AQ80" i="1"/>
  <c r="AZ76" i="1"/>
  <c r="AQ72" i="1"/>
  <c r="BF86" i="1"/>
  <c r="AQ69" i="1"/>
  <c r="AZ72" i="1"/>
  <c r="AQ68" i="1"/>
  <c r="BC53" i="1"/>
  <c r="AZ85" i="1"/>
  <c r="AQ81" i="1"/>
  <c r="AQ38" i="1"/>
  <c r="AZ38" i="1"/>
  <c r="AQ79" i="1"/>
  <c r="AZ83" i="1"/>
  <c r="AQ41" i="1"/>
  <c r="AZ41" i="1"/>
  <c r="AZ82" i="1"/>
  <c r="AQ78" i="1"/>
  <c r="BD53" i="1"/>
  <c r="AZ68" i="1"/>
  <c r="AQ65" i="1"/>
  <c r="AQ59" i="1"/>
  <c r="AZ61" i="1"/>
  <c r="AQ51" i="1"/>
  <c r="AZ52" i="1"/>
  <c r="BE75" i="1"/>
  <c r="BE64" i="1"/>
  <c r="AZ44" i="1"/>
  <c r="AQ43" i="1"/>
  <c r="AR41" i="1" l="1"/>
  <c r="AZ64" i="1"/>
  <c r="AZ53" i="1"/>
  <c r="AZ86" i="1"/>
  <c r="AZ42" i="1"/>
  <c r="AZ75" i="1"/>
  <c r="BH64" i="1" l="1"/>
  <c r="BI64" i="1"/>
  <c r="AU40" i="1" s="1"/>
  <c r="BH86" i="1"/>
  <c r="BI86" i="1"/>
  <c r="AW40" i="1" s="1"/>
  <c r="BH42" i="1"/>
  <c r="BI42" i="1"/>
  <c r="AS40" i="1" s="1"/>
  <c r="BH75" i="1"/>
  <c r="BI75" i="1"/>
  <c r="AV40" i="1" s="1"/>
  <c r="BH53" i="1"/>
  <c r="BI53" i="1"/>
  <c r="AT40" i="1" s="1"/>
  <c r="BI44" i="1" l="1"/>
  <c r="BJ44" i="1"/>
</calcChain>
</file>

<file path=xl/sharedStrings.xml><?xml version="1.0" encoding="utf-8"?>
<sst xmlns="http://schemas.openxmlformats.org/spreadsheetml/2006/main" count="269" uniqueCount="54">
  <si>
    <t>Date</t>
  </si>
  <si>
    <t>Year</t>
  </si>
  <si>
    <t>20-21</t>
  </si>
  <si>
    <t>Month</t>
  </si>
  <si>
    <t>OCT</t>
  </si>
  <si>
    <t>NOV</t>
  </si>
  <si>
    <t>DEC</t>
  </si>
  <si>
    <t>20-22</t>
  </si>
  <si>
    <t>JAN</t>
  </si>
  <si>
    <t>Previous Results</t>
  </si>
  <si>
    <t>FEB</t>
  </si>
  <si>
    <t>SEP</t>
  </si>
  <si>
    <t>AUG</t>
  </si>
  <si>
    <t>JULY</t>
  </si>
  <si>
    <t>JUNE</t>
  </si>
  <si>
    <t>MAY</t>
  </si>
  <si>
    <t>APR</t>
  </si>
  <si>
    <t>MAR</t>
  </si>
  <si>
    <t>20-20</t>
  </si>
  <si>
    <t>X1</t>
  </si>
  <si>
    <t>X2</t>
  </si>
  <si>
    <t>x3</t>
  </si>
  <si>
    <t>x4</t>
  </si>
  <si>
    <t>x5</t>
  </si>
  <si>
    <t>/3 Fromula</t>
  </si>
  <si>
    <t>*2 and res /3 Formula</t>
  </si>
  <si>
    <t>/4 Formula</t>
  </si>
  <si>
    <t>/5 Formula</t>
  </si>
  <si>
    <t>RESULT</t>
  </si>
  <si>
    <t>SOURCE</t>
  </si>
  <si>
    <t>/7 Formula</t>
  </si>
  <si>
    <t>/8 Formula</t>
  </si>
  <si>
    <t>6 Formula</t>
  </si>
  <si>
    <t xml:space="preserve"> /9 Formula</t>
  </si>
  <si>
    <t>Numbers from 1 - 49</t>
  </si>
  <si>
    <t>Counts from +/- fromulas</t>
  </si>
  <si>
    <t>Counts *2/3</t>
  </si>
  <si>
    <t>Counts /3</t>
  </si>
  <si>
    <t>Counts /4</t>
  </si>
  <si>
    <t>Counts /5</t>
  </si>
  <si>
    <t>Counts /6</t>
  </si>
  <si>
    <t>Counts /7</t>
  </si>
  <si>
    <t>Counts /8</t>
  </si>
  <si>
    <t>Counts /9</t>
  </si>
  <si>
    <t>Final Counts</t>
  </si>
  <si>
    <t>AVG</t>
  </si>
  <si>
    <t>Count's Calculation</t>
  </si>
  <si>
    <t>Average Calculations</t>
  </si>
  <si>
    <t>Total_Avg</t>
  </si>
  <si>
    <t>Final AVG Analysis</t>
  </si>
  <si>
    <t>S_VALUE</t>
  </si>
  <si>
    <t>R_VALUE</t>
  </si>
  <si>
    <t>`</t>
  </si>
  <si>
    <t>20-23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</si>
</sst>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7030A0"/>
      <name val="Arial"/>
      <family val="2"/>
    </font>
    <font>
      <b/>
      <sz val="12"/>
      <color rgb="FF0070C0"/>
      <name val="Arial"/>
      <family val="2"/>
    </font>
    <font>
      <b/>
      <sz val="16"/>
      <color rgb="FFFF0000"/>
      <name val="Arial"/>
      <family val="2"/>
    </font>
    <font>
      <b/>
      <sz val="14"/>
      <name val="Arial"/>
      <family val="2"/>
    </font>
    <font>
      <b/>
      <sz val="14"/>
      <color rgb="FFC00000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rgb="FFC00000"/>
      <name val="Arial"/>
      <family val="2"/>
    </font>
    <font>
      <b/>
      <sz val="20"/>
      <name val="Arial"/>
      <family val="2"/>
    </font>
    <font>
      <b/>
      <sz val="16"/>
      <color theme="0"/>
      <name val="Arial"/>
      <family val="2"/>
    </font>
    <font>
      <b/>
      <sz val="16"/>
      <color theme="8" tint="-0.249977111117893"/>
      <name val="Arial"/>
      <family val="2"/>
    </font>
    <font>
      <b/>
      <i/>
      <sz val="11"/>
      <color theme="1"/>
      <name val="Arial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99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6" fillId="16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16" fillId="17" borderId="12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16" fillId="17" borderId="15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14" borderId="13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vertical="center" textRotation="90"/>
    </xf>
    <xf numFmtId="14" fontId="5" fillId="3" borderId="3" xfId="0" applyNumberFormat="1" applyFont="1" applyFill="1" applyBorder="1" applyAlignment="1">
      <alignment vertical="center" textRotation="90"/>
    </xf>
    <xf numFmtId="14" fontId="5" fillId="3" borderId="4" xfId="0" applyNumberFormat="1" applyFont="1" applyFill="1" applyBorder="1" applyAlignment="1">
      <alignment vertical="center" textRotation="90"/>
    </xf>
    <xf numFmtId="0" fontId="3" fillId="15" borderId="2" xfId="0" applyFont="1" applyFill="1" applyBorder="1" applyAlignment="1">
      <alignment vertical="center" textRotation="90"/>
    </xf>
    <xf numFmtId="0" fontId="3" fillId="15" borderId="3" xfId="0" applyFont="1" applyFill="1" applyBorder="1" applyAlignment="1">
      <alignment vertical="center" textRotation="90"/>
    </xf>
    <xf numFmtId="0" fontId="3" fillId="15" borderId="4" xfId="0" applyFont="1" applyFill="1" applyBorder="1" applyAlignment="1">
      <alignment vertical="center" textRotation="90"/>
    </xf>
    <xf numFmtId="0" fontId="5" fillId="7" borderId="2" xfId="0" applyFont="1" applyFill="1" applyBorder="1" applyAlignment="1">
      <alignment vertical="center" textRotation="90"/>
    </xf>
    <xf numFmtId="0" fontId="5" fillId="7" borderId="3" xfId="0" applyFont="1" applyFill="1" applyBorder="1" applyAlignment="1">
      <alignment vertical="center" textRotation="90"/>
    </xf>
    <xf numFmtId="0" fontId="5" fillId="7" borderId="4" xfId="0" applyFont="1" applyFill="1" applyBorder="1" applyAlignment="1">
      <alignment vertical="center" textRotation="90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 textRotation="90"/>
    </xf>
    <xf numFmtId="14" fontId="5" fillId="3" borderId="3" xfId="0" applyNumberFormat="1" applyFont="1" applyFill="1" applyBorder="1" applyAlignment="1">
      <alignment horizontal="center" vertical="center" textRotation="90"/>
    </xf>
    <xf numFmtId="14" fontId="5" fillId="3" borderId="4" xfId="0" applyNumberFormat="1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textRotation="90"/>
    </xf>
    <xf numFmtId="0" fontId="5" fillId="7" borderId="3" xfId="0" applyFont="1" applyFill="1" applyBorder="1" applyAlignment="1">
      <alignment horizontal="center" vertical="center" textRotation="90"/>
    </xf>
    <xf numFmtId="0" fontId="5" fillId="7" borderId="4" xfId="0" applyFont="1" applyFill="1" applyBorder="1" applyAlignment="1">
      <alignment horizontal="center" vertical="center" textRotation="90"/>
    </xf>
    <xf numFmtId="14" fontId="5" fillId="15" borderId="2" xfId="0" applyNumberFormat="1" applyFont="1" applyFill="1" applyBorder="1" applyAlignment="1">
      <alignment horizontal="center" vertical="center" textRotation="90"/>
    </xf>
    <xf numFmtId="14" fontId="5" fillId="15" borderId="3" xfId="0" applyNumberFormat="1" applyFont="1" applyFill="1" applyBorder="1" applyAlignment="1">
      <alignment horizontal="center" vertical="center" textRotation="90"/>
    </xf>
    <xf numFmtId="14" fontId="5" fillId="15" borderId="4" xfId="0" applyNumberFormat="1" applyFont="1" applyFill="1" applyBorder="1" applyAlignment="1">
      <alignment horizontal="center" vertical="center" textRotation="90"/>
    </xf>
    <xf numFmtId="17" fontId="2" fillId="0" borderId="3" xfId="0" applyNumberFormat="1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7620</xdr:colOff>
          <xdr:row>25</xdr:row>
          <xdr:rowOff>167640</xdr:rowOff>
        </xdr:from>
        <xdr:to>
          <xdr:col>44</xdr:col>
          <xdr:colOff>312420</xdr:colOff>
          <xdr:row>26</xdr:row>
          <xdr:rowOff>182880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44"/>
  <sheetViews>
    <sheetView tabSelected="1" topLeftCell="AR30" workbookViewId="0">
      <selection activeCell="AV34" sqref="AV34"/>
    </sheetView>
  </sheetViews>
  <sheetFormatPr defaultRowHeight="13.8" x14ac:dyDescent="0.3"/>
  <cols>
    <col min="1" max="1" width="8.33203125" style="6" bestFit="1" customWidth="1"/>
    <col min="2" max="2" width="10.77734375" style="6" bestFit="1" customWidth="1"/>
    <col min="3" max="10" width="8.88671875" style="6"/>
    <col min="11" max="11" width="13.5546875" style="6" bestFit="1" customWidth="1"/>
    <col min="12" max="12" width="12" style="6" bestFit="1" customWidth="1"/>
    <col min="13" max="14" width="8.88671875" style="6"/>
    <col min="15" max="16" width="10.109375" style="6" bestFit="1" customWidth="1"/>
    <col min="17" max="17" width="12" style="6" bestFit="1" customWidth="1"/>
    <col min="18" max="22" width="8.88671875" style="6"/>
    <col min="23" max="23" width="12" style="6" bestFit="1" customWidth="1"/>
    <col min="24" max="32" width="8.88671875" style="6"/>
    <col min="33" max="33" width="20.88671875" style="6" bestFit="1" customWidth="1"/>
    <col min="34" max="34" width="25.5546875" style="6" bestFit="1" customWidth="1"/>
    <col min="35" max="35" width="12" style="6" bestFit="1" customWidth="1"/>
    <col min="36" max="42" width="10.109375" style="6" bestFit="1" customWidth="1"/>
    <col min="43" max="43" width="23.77734375" style="6" bestFit="1" customWidth="1"/>
    <col min="44" max="45" width="8.88671875" style="6"/>
    <col min="46" max="46" width="9.5546875" style="6" bestFit="1" customWidth="1"/>
    <col min="47" max="47" width="9" style="6" bestFit="1" customWidth="1"/>
    <col min="48" max="48" width="9.77734375" style="6" bestFit="1" customWidth="1"/>
    <col min="49" max="49" width="9.88671875" style="6" bestFit="1" customWidth="1"/>
    <col min="50" max="50" width="20.88671875" style="6" bestFit="1" customWidth="1"/>
    <col min="51" max="51" width="25.5546875" style="6" bestFit="1" customWidth="1"/>
    <col min="52" max="52" width="12" style="6" bestFit="1" customWidth="1"/>
    <col min="53" max="58" width="10.109375" style="6" bestFit="1" customWidth="1"/>
    <col min="59" max="59" width="11.44140625" style="6" bestFit="1" customWidth="1"/>
    <col min="60" max="60" width="8.88671875" style="6"/>
    <col min="61" max="61" width="16.109375" style="6" bestFit="1" customWidth="1"/>
    <col min="62" max="16384" width="8.88671875" style="6"/>
  </cols>
  <sheetData>
    <row r="1" spans="1:10" ht="22.8" x14ac:dyDescent="0.3">
      <c r="A1" s="5" t="s">
        <v>1</v>
      </c>
      <c r="B1" s="5" t="s">
        <v>3</v>
      </c>
      <c r="C1" s="3" t="s">
        <v>0</v>
      </c>
      <c r="D1" s="161" t="s">
        <v>9</v>
      </c>
      <c r="E1" s="161"/>
      <c r="F1" s="161"/>
      <c r="G1" s="161"/>
      <c r="H1" s="161"/>
    </row>
    <row r="2" spans="1:10" ht="22.8" customHeight="1" x14ac:dyDescent="0.3">
      <c r="A2" s="172" t="s">
        <v>18</v>
      </c>
      <c r="B2" s="7" t="s">
        <v>5</v>
      </c>
      <c r="C2" s="3">
        <v>28</v>
      </c>
      <c r="D2" s="1">
        <v>2</v>
      </c>
      <c r="E2" s="1">
        <v>13</v>
      </c>
      <c r="F2" s="1">
        <v>27</v>
      </c>
      <c r="G2" s="1">
        <v>28</v>
      </c>
      <c r="H2" s="1">
        <v>35</v>
      </c>
      <c r="I2" s="1">
        <v>47</v>
      </c>
      <c r="J2" s="143" t="s">
        <v>18</v>
      </c>
    </row>
    <row r="3" spans="1:10" ht="22.8" x14ac:dyDescent="0.3">
      <c r="A3" s="173"/>
      <c r="B3" s="162" t="s">
        <v>6</v>
      </c>
      <c r="C3" s="3">
        <v>5</v>
      </c>
      <c r="D3" s="2">
        <v>4</v>
      </c>
      <c r="E3" s="2">
        <v>7</v>
      </c>
      <c r="F3" s="2">
        <v>8</v>
      </c>
      <c r="G3" s="2">
        <v>14</v>
      </c>
      <c r="H3" s="2">
        <v>33</v>
      </c>
      <c r="I3" s="2">
        <v>47</v>
      </c>
      <c r="J3" s="144"/>
    </row>
    <row r="4" spans="1:10" ht="22.8" x14ac:dyDescent="0.3">
      <c r="A4" s="173"/>
      <c r="B4" s="163"/>
      <c r="C4" s="3">
        <v>12</v>
      </c>
      <c r="D4" s="2">
        <v>11</v>
      </c>
      <c r="E4" s="2">
        <v>13</v>
      </c>
      <c r="F4" s="2">
        <v>19</v>
      </c>
      <c r="G4" s="2">
        <v>20</v>
      </c>
      <c r="H4" s="2">
        <v>27</v>
      </c>
      <c r="I4" s="2">
        <v>30</v>
      </c>
      <c r="J4" s="144"/>
    </row>
    <row r="5" spans="1:10" ht="22.8" x14ac:dyDescent="0.3">
      <c r="A5" s="173"/>
      <c r="B5" s="163"/>
      <c r="C5" s="3">
        <v>19</v>
      </c>
      <c r="D5" s="2">
        <v>9</v>
      </c>
      <c r="E5" s="2">
        <v>32</v>
      </c>
      <c r="F5" s="2">
        <v>33</v>
      </c>
      <c r="G5" s="2">
        <v>34</v>
      </c>
      <c r="H5" s="2">
        <v>38</v>
      </c>
      <c r="I5" s="2">
        <v>43</v>
      </c>
      <c r="J5" s="144"/>
    </row>
    <row r="6" spans="1:10" ht="22.8" x14ac:dyDescent="0.3">
      <c r="A6" s="174"/>
      <c r="B6" s="164"/>
      <c r="C6" s="3">
        <v>26</v>
      </c>
      <c r="D6" s="2">
        <v>9</v>
      </c>
      <c r="E6" s="2">
        <v>18</v>
      </c>
      <c r="F6" s="2">
        <v>24</v>
      </c>
      <c r="G6" s="2">
        <v>37</v>
      </c>
      <c r="H6" s="2">
        <v>40</v>
      </c>
      <c r="I6" s="2">
        <v>45</v>
      </c>
      <c r="J6" s="145"/>
    </row>
    <row r="7" spans="1:10" ht="22.8" customHeight="1" x14ac:dyDescent="0.3">
      <c r="A7" s="175" t="s">
        <v>2</v>
      </c>
      <c r="B7" s="155" t="s">
        <v>8</v>
      </c>
      <c r="C7" s="3">
        <v>2</v>
      </c>
      <c r="D7" s="1">
        <v>12</v>
      </c>
      <c r="E7" s="1">
        <v>18</v>
      </c>
      <c r="F7" s="1">
        <v>27</v>
      </c>
      <c r="G7" s="1">
        <v>32</v>
      </c>
      <c r="H7" s="1">
        <v>44</v>
      </c>
      <c r="I7" s="1">
        <v>45</v>
      </c>
      <c r="J7" s="140" t="s">
        <v>2</v>
      </c>
    </row>
    <row r="8" spans="1:10" ht="22.8" x14ac:dyDescent="0.3">
      <c r="A8" s="176"/>
      <c r="B8" s="156"/>
      <c r="C8" s="3">
        <v>9</v>
      </c>
      <c r="D8" s="1">
        <v>3</v>
      </c>
      <c r="E8" s="1">
        <v>11</v>
      </c>
      <c r="F8" s="1">
        <v>23</v>
      </c>
      <c r="G8" s="1">
        <v>25</v>
      </c>
      <c r="H8" s="1">
        <v>34</v>
      </c>
      <c r="I8" s="1">
        <v>44</v>
      </c>
      <c r="J8" s="141"/>
    </row>
    <row r="9" spans="1:10" ht="22.8" x14ac:dyDescent="0.3">
      <c r="A9" s="176"/>
      <c r="B9" s="156"/>
      <c r="C9" s="3">
        <v>16</v>
      </c>
      <c r="D9" s="1">
        <v>12</v>
      </c>
      <c r="E9" s="1">
        <v>16</v>
      </c>
      <c r="F9" s="1">
        <v>17</v>
      </c>
      <c r="G9" s="1">
        <v>22</v>
      </c>
      <c r="H9" s="1">
        <v>28</v>
      </c>
      <c r="I9" s="1">
        <v>39</v>
      </c>
      <c r="J9" s="141"/>
    </row>
    <row r="10" spans="1:10" ht="22.8" x14ac:dyDescent="0.3">
      <c r="A10" s="176"/>
      <c r="B10" s="156"/>
      <c r="C10" s="3">
        <v>23</v>
      </c>
      <c r="D10" s="1">
        <v>1</v>
      </c>
      <c r="E10" s="1">
        <v>3</v>
      </c>
      <c r="F10" s="1">
        <v>5</v>
      </c>
      <c r="G10" s="1">
        <v>25</v>
      </c>
      <c r="H10" s="1">
        <v>28</v>
      </c>
      <c r="I10" s="1">
        <v>37</v>
      </c>
      <c r="J10" s="141"/>
    </row>
    <row r="11" spans="1:10" ht="22.8" x14ac:dyDescent="0.3">
      <c r="A11" s="176"/>
      <c r="B11" s="157"/>
      <c r="C11" s="3">
        <v>30</v>
      </c>
      <c r="D11" s="1">
        <v>6</v>
      </c>
      <c r="E11" s="1">
        <v>11</v>
      </c>
      <c r="F11" s="1">
        <v>13</v>
      </c>
      <c r="G11" s="1">
        <v>31</v>
      </c>
      <c r="H11" s="1">
        <v>34</v>
      </c>
      <c r="I11" s="1">
        <v>37</v>
      </c>
      <c r="J11" s="141"/>
    </row>
    <row r="12" spans="1:10" ht="22.8" x14ac:dyDescent="0.3">
      <c r="A12" s="176"/>
      <c r="B12" s="162" t="s">
        <v>10</v>
      </c>
      <c r="C12" s="3">
        <v>6</v>
      </c>
      <c r="D12" s="2">
        <v>14</v>
      </c>
      <c r="E12" s="2">
        <v>16</v>
      </c>
      <c r="F12" s="2">
        <v>17</v>
      </c>
      <c r="G12" s="2">
        <v>21</v>
      </c>
      <c r="H12" s="2">
        <v>25</v>
      </c>
      <c r="I12" s="2">
        <v>48</v>
      </c>
      <c r="J12" s="141"/>
    </row>
    <row r="13" spans="1:10" ht="22.8" x14ac:dyDescent="0.3">
      <c r="A13" s="176"/>
      <c r="B13" s="163"/>
      <c r="C13" s="3">
        <v>13</v>
      </c>
      <c r="D13" s="2">
        <v>22</v>
      </c>
      <c r="E13" s="2">
        <v>30</v>
      </c>
      <c r="F13" s="2">
        <v>32</v>
      </c>
      <c r="G13" s="2">
        <v>37</v>
      </c>
      <c r="H13" s="2">
        <v>42</v>
      </c>
      <c r="I13" s="2">
        <v>44</v>
      </c>
      <c r="J13" s="141"/>
    </row>
    <row r="14" spans="1:10" ht="22.8" x14ac:dyDescent="0.3">
      <c r="A14" s="176"/>
      <c r="B14" s="163"/>
      <c r="C14" s="3">
        <v>20</v>
      </c>
      <c r="D14" s="2">
        <v>6</v>
      </c>
      <c r="E14" s="2">
        <v>26</v>
      </c>
      <c r="F14" s="2">
        <v>32</v>
      </c>
      <c r="G14" s="2">
        <v>36</v>
      </c>
      <c r="H14" s="2">
        <v>40</v>
      </c>
      <c r="I14" s="2">
        <v>45</v>
      </c>
      <c r="J14" s="141"/>
    </row>
    <row r="15" spans="1:10" ht="22.8" x14ac:dyDescent="0.3">
      <c r="A15" s="176"/>
      <c r="B15" s="164"/>
      <c r="C15" s="3">
        <v>27</v>
      </c>
      <c r="D15" s="2">
        <v>4</v>
      </c>
      <c r="E15" s="2">
        <v>13</v>
      </c>
      <c r="F15" s="2">
        <v>30</v>
      </c>
      <c r="G15" s="2">
        <v>37</v>
      </c>
      <c r="H15" s="2">
        <v>43</v>
      </c>
      <c r="I15" s="2">
        <v>47</v>
      </c>
      <c r="J15" s="141"/>
    </row>
    <row r="16" spans="1:10" ht="22.8" x14ac:dyDescent="0.3">
      <c r="A16" s="176"/>
      <c r="B16" s="155" t="s">
        <v>17</v>
      </c>
      <c r="C16" s="3">
        <v>6</v>
      </c>
      <c r="D16" s="1">
        <v>1</v>
      </c>
      <c r="E16" s="1">
        <v>3</v>
      </c>
      <c r="F16" s="1">
        <v>6</v>
      </c>
      <c r="G16" s="1">
        <v>16</v>
      </c>
      <c r="H16" s="1">
        <v>19</v>
      </c>
      <c r="I16" s="1">
        <v>27</v>
      </c>
      <c r="J16" s="141"/>
    </row>
    <row r="17" spans="1:68" ht="22.8" x14ac:dyDescent="0.3">
      <c r="A17" s="176"/>
      <c r="B17" s="156"/>
      <c r="C17" s="3">
        <v>13</v>
      </c>
      <c r="D17" s="1">
        <v>3</v>
      </c>
      <c r="E17" s="1">
        <v>8</v>
      </c>
      <c r="F17" s="1">
        <v>19</v>
      </c>
      <c r="G17" s="1">
        <v>24</v>
      </c>
      <c r="H17" s="1">
        <v>25</v>
      </c>
      <c r="I17" s="1">
        <v>47</v>
      </c>
      <c r="J17" s="141"/>
    </row>
    <row r="18" spans="1:68" ht="22.8" x14ac:dyDescent="0.3">
      <c r="A18" s="176"/>
      <c r="B18" s="156"/>
      <c r="C18" s="3">
        <v>20</v>
      </c>
      <c r="D18" s="1">
        <v>21</v>
      </c>
      <c r="E18" s="1">
        <v>24</v>
      </c>
      <c r="F18" s="1">
        <v>26</v>
      </c>
      <c r="G18" s="1">
        <v>38</v>
      </c>
      <c r="H18" s="1">
        <v>40</v>
      </c>
      <c r="I18" s="1">
        <v>48</v>
      </c>
      <c r="J18" s="141"/>
    </row>
    <row r="19" spans="1:68" ht="22.8" x14ac:dyDescent="0.3">
      <c r="A19" s="176"/>
      <c r="B19" s="157"/>
      <c r="C19" s="3">
        <v>27</v>
      </c>
      <c r="D19" s="1">
        <v>9</v>
      </c>
      <c r="E19" s="1">
        <v>10</v>
      </c>
      <c r="F19" s="1">
        <v>16</v>
      </c>
      <c r="G19" s="1">
        <v>17</v>
      </c>
      <c r="H19" s="1">
        <v>34</v>
      </c>
      <c r="I19" s="1">
        <v>36</v>
      </c>
      <c r="J19" s="141"/>
    </row>
    <row r="20" spans="1:68" ht="22.8" x14ac:dyDescent="0.3">
      <c r="A20" s="176"/>
      <c r="B20" s="162" t="s">
        <v>16</v>
      </c>
      <c r="C20" s="3">
        <v>3</v>
      </c>
      <c r="D20" s="2">
        <v>2</v>
      </c>
      <c r="E20" s="2">
        <v>9</v>
      </c>
      <c r="F20" s="2">
        <v>10</v>
      </c>
      <c r="G20" s="2">
        <v>15</v>
      </c>
      <c r="H20" s="2">
        <v>19</v>
      </c>
      <c r="I20" s="2">
        <v>41</v>
      </c>
      <c r="J20" s="141"/>
    </row>
    <row r="21" spans="1:68" ht="22.8" x14ac:dyDescent="0.3">
      <c r="A21" s="176"/>
      <c r="B21" s="163"/>
      <c r="C21" s="3">
        <v>10</v>
      </c>
      <c r="D21" s="2">
        <v>1</v>
      </c>
      <c r="E21" s="2">
        <v>7</v>
      </c>
      <c r="F21" s="2">
        <v>12</v>
      </c>
      <c r="G21" s="2">
        <v>33</v>
      </c>
      <c r="H21" s="2">
        <v>41</v>
      </c>
      <c r="I21" s="2">
        <v>46</v>
      </c>
      <c r="J21" s="141"/>
    </row>
    <row r="22" spans="1:68" ht="22.8" x14ac:dyDescent="0.3">
      <c r="A22" s="176"/>
      <c r="B22" s="163"/>
      <c r="C22" s="3">
        <v>17</v>
      </c>
      <c r="D22" s="2">
        <v>1</v>
      </c>
      <c r="E22" s="2">
        <v>2</v>
      </c>
      <c r="F22" s="2">
        <v>16</v>
      </c>
      <c r="G22" s="2">
        <v>18</v>
      </c>
      <c r="H22" s="2">
        <v>36</v>
      </c>
      <c r="I22" s="2">
        <v>45</v>
      </c>
      <c r="J22" s="141"/>
    </row>
    <row r="23" spans="1:68" ht="22.8" x14ac:dyDescent="0.3">
      <c r="A23" s="176"/>
      <c r="B23" s="164"/>
      <c r="C23" s="3">
        <v>24</v>
      </c>
      <c r="D23" s="2">
        <v>15</v>
      </c>
      <c r="E23" s="2">
        <v>21</v>
      </c>
      <c r="F23" s="2">
        <v>24</v>
      </c>
      <c r="G23" s="2">
        <v>37</v>
      </c>
      <c r="H23" s="2">
        <v>38</v>
      </c>
      <c r="I23" s="2">
        <v>45</v>
      </c>
      <c r="J23" s="141"/>
    </row>
    <row r="24" spans="1:68" ht="22.8" x14ac:dyDescent="0.3">
      <c r="A24" s="176"/>
      <c r="B24" s="155" t="s">
        <v>15</v>
      </c>
      <c r="C24" s="3">
        <v>1</v>
      </c>
      <c r="D24" s="1">
        <v>5</v>
      </c>
      <c r="E24" s="1">
        <v>9</v>
      </c>
      <c r="F24" s="1">
        <v>13</v>
      </c>
      <c r="G24" s="1">
        <v>34</v>
      </c>
      <c r="H24" s="1">
        <v>47</v>
      </c>
      <c r="I24" s="1">
        <v>48</v>
      </c>
      <c r="J24" s="141"/>
    </row>
    <row r="25" spans="1:68" ht="22.8" x14ac:dyDescent="0.3">
      <c r="A25" s="176"/>
      <c r="B25" s="156"/>
      <c r="C25" s="3">
        <v>8</v>
      </c>
      <c r="D25" s="1">
        <v>2</v>
      </c>
      <c r="E25" s="1">
        <v>8</v>
      </c>
      <c r="F25" s="1">
        <v>27</v>
      </c>
      <c r="G25" s="1">
        <v>30</v>
      </c>
      <c r="H25" s="1">
        <v>31</v>
      </c>
      <c r="I25" s="1">
        <v>47</v>
      </c>
      <c r="J25" s="141"/>
    </row>
    <row r="26" spans="1:68" ht="22.8" x14ac:dyDescent="0.3">
      <c r="A26" s="176"/>
      <c r="B26" s="156"/>
      <c r="C26" s="3">
        <v>15</v>
      </c>
      <c r="D26" s="1">
        <v>7</v>
      </c>
      <c r="E26" s="1">
        <v>17</v>
      </c>
      <c r="F26" s="1">
        <v>24</v>
      </c>
      <c r="G26" s="1">
        <v>31</v>
      </c>
      <c r="H26" s="1">
        <v>32</v>
      </c>
      <c r="I26" s="1">
        <v>44</v>
      </c>
      <c r="J26" s="141"/>
      <c r="K26" s="125"/>
      <c r="L26" s="125"/>
    </row>
    <row r="27" spans="1:68" ht="22.8" x14ac:dyDescent="0.25">
      <c r="A27" s="176"/>
      <c r="B27" s="156"/>
      <c r="C27" s="3">
        <v>22</v>
      </c>
      <c r="D27" s="1">
        <v>10</v>
      </c>
      <c r="E27" s="1">
        <v>23</v>
      </c>
      <c r="F27" s="1">
        <v>24</v>
      </c>
      <c r="G27" s="1">
        <v>30</v>
      </c>
      <c r="H27" s="1">
        <v>35</v>
      </c>
      <c r="I27" s="1">
        <v>49</v>
      </c>
      <c r="J27" s="141"/>
      <c r="K27" s="7"/>
      <c r="L27" s="14"/>
      <c r="AS27" s="132"/>
    </row>
    <row r="28" spans="1:68" ht="22.8" x14ac:dyDescent="0.3">
      <c r="A28" s="176"/>
      <c r="B28" s="157"/>
      <c r="C28" s="3">
        <v>29</v>
      </c>
      <c r="D28" s="1">
        <v>6</v>
      </c>
      <c r="E28" s="1">
        <v>13</v>
      </c>
      <c r="F28" s="1">
        <v>14</v>
      </c>
      <c r="G28" s="1">
        <v>15</v>
      </c>
      <c r="H28" s="1">
        <v>18</v>
      </c>
      <c r="I28" s="1">
        <v>47</v>
      </c>
      <c r="J28" s="141"/>
      <c r="K28" s="7"/>
      <c r="L28" s="14"/>
    </row>
    <row r="29" spans="1:68" ht="22.8" x14ac:dyDescent="0.3">
      <c r="A29" s="176"/>
      <c r="B29" s="162" t="s">
        <v>14</v>
      </c>
      <c r="C29" s="3">
        <v>5</v>
      </c>
      <c r="D29" s="2">
        <v>4</v>
      </c>
      <c r="E29" s="2">
        <v>18</v>
      </c>
      <c r="F29" s="2">
        <v>20</v>
      </c>
      <c r="G29" s="2">
        <v>21</v>
      </c>
      <c r="H29" s="2">
        <v>29</v>
      </c>
      <c r="I29" s="2">
        <v>36</v>
      </c>
      <c r="J29" s="141"/>
      <c r="K29" s="7"/>
      <c r="L29" s="14"/>
    </row>
    <row r="30" spans="1:68" ht="23.4" thickBot="1" x14ac:dyDescent="0.35">
      <c r="A30" s="176"/>
      <c r="B30" s="163"/>
      <c r="C30" s="3">
        <v>12</v>
      </c>
      <c r="D30" s="2">
        <v>3</v>
      </c>
      <c r="E30" s="2">
        <v>15</v>
      </c>
      <c r="F30" s="2">
        <v>18</v>
      </c>
      <c r="G30" s="2">
        <v>33</v>
      </c>
      <c r="H30" s="2">
        <v>38</v>
      </c>
      <c r="I30" s="2">
        <v>40</v>
      </c>
      <c r="J30" s="141"/>
      <c r="K30" s="7"/>
      <c r="L30" s="14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T30" s="93"/>
      <c r="AU30" s="93"/>
      <c r="AV30" s="10">
        <v>1</v>
      </c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K30" s="93"/>
      <c r="BL30" s="93"/>
      <c r="BM30" s="93"/>
      <c r="BN30" s="93"/>
      <c r="BO30" s="93"/>
    </row>
    <row r="31" spans="1:68" ht="23.4" thickBot="1" x14ac:dyDescent="0.35">
      <c r="A31" s="176"/>
      <c r="B31" s="163"/>
      <c r="C31" s="3">
        <v>19</v>
      </c>
      <c r="D31" s="2">
        <v>7</v>
      </c>
      <c r="E31" s="2">
        <v>23</v>
      </c>
      <c r="F31" s="2">
        <v>26</v>
      </c>
      <c r="G31" s="2">
        <v>27</v>
      </c>
      <c r="H31" s="2">
        <v>44</v>
      </c>
      <c r="I31" s="2">
        <v>48</v>
      </c>
      <c r="J31" s="141"/>
      <c r="K31" s="7"/>
      <c r="L31" s="14"/>
      <c r="AF31" s="23"/>
      <c r="AG31" s="158" t="s">
        <v>46</v>
      </c>
      <c r="AH31" s="159"/>
      <c r="AI31" s="159"/>
      <c r="AJ31" s="159"/>
      <c r="AK31" s="159"/>
      <c r="AL31" s="159"/>
      <c r="AM31" s="159"/>
      <c r="AN31" s="159"/>
      <c r="AO31" s="159"/>
      <c r="AP31" s="159"/>
      <c r="AQ31" s="160"/>
      <c r="AR31" s="120"/>
      <c r="AS31" s="121"/>
      <c r="AT31" s="127">
        <f>AV33</f>
        <v>61</v>
      </c>
      <c r="AU31" s="127">
        <f>AV33+1</f>
        <v>62</v>
      </c>
      <c r="AV31" s="120"/>
      <c r="AW31" s="121"/>
      <c r="AX31" s="158" t="s">
        <v>47</v>
      </c>
      <c r="AY31" s="159"/>
      <c r="AZ31" s="159"/>
      <c r="BA31" s="159"/>
      <c r="BB31" s="159"/>
      <c r="BC31" s="159"/>
      <c r="BD31" s="159"/>
      <c r="BE31" s="159"/>
      <c r="BF31" s="159"/>
      <c r="BG31" s="159"/>
      <c r="BH31" s="160"/>
      <c r="BI31" s="92"/>
      <c r="BJ31" s="23"/>
      <c r="BP31" s="92"/>
    </row>
    <row r="32" spans="1:68" ht="25.2" thickBot="1" x14ac:dyDescent="0.35">
      <c r="A32" s="176"/>
      <c r="B32" s="164"/>
      <c r="C32" s="3">
        <v>26</v>
      </c>
      <c r="D32" s="2">
        <v>2</v>
      </c>
      <c r="E32" s="2">
        <v>19</v>
      </c>
      <c r="F32" s="2">
        <v>27</v>
      </c>
      <c r="G32" s="2">
        <v>43</v>
      </c>
      <c r="H32" s="2">
        <v>47</v>
      </c>
      <c r="I32" s="2">
        <v>49</v>
      </c>
      <c r="J32" s="141"/>
      <c r="AF32" s="23"/>
      <c r="AG32" s="113" t="s">
        <v>34</v>
      </c>
      <c r="AH32" s="83" t="s">
        <v>35</v>
      </c>
      <c r="AI32" s="24" t="s">
        <v>36</v>
      </c>
      <c r="AJ32" s="24" t="s">
        <v>37</v>
      </c>
      <c r="AK32" s="24" t="s">
        <v>38</v>
      </c>
      <c r="AL32" s="24" t="s">
        <v>39</v>
      </c>
      <c r="AM32" s="24" t="s">
        <v>40</v>
      </c>
      <c r="AN32" s="24" t="s">
        <v>41</v>
      </c>
      <c r="AO32" s="24" t="s">
        <v>42</v>
      </c>
      <c r="AP32" s="24" t="s">
        <v>43</v>
      </c>
      <c r="AQ32" s="114" t="s">
        <v>44</v>
      </c>
      <c r="AR32" s="92"/>
      <c r="AS32" s="23"/>
      <c r="AT32" s="104" t="s">
        <v>29</v>
      </c>
      <c r="AU32" s="105" t="s">
        <v>28</v>
      </c>
      <c r="AV32" s="128" t="s">
        <v>50</v>
      </c>
      <c r="AW32" s="128" t="s">
        <v>51</v>
      </c>
      <c r="AX32" s="94" t="s">
        <v>34</v>
      </c>
      <c r="AY32" s="88" t="s">
        <v>35</v>
      </c>
      <c r="AZ32" s="24" t="s">
        <v>36</v>
      </c>
      <c r="BA32" s="24" t="s">
        <v>37</v>
      </c>
      <c r="BB32" s="24" t="s">
        <v>38</v>
      </c>
      <c r="BC32" s="24" t="s">
        <v>39</v>
      </c>
      <c r="BD32" s="24" t="s">
        <v>40</v>
      </c>
      <c r="BE32" s="24" t="s">
        <v>41</v>
      </c>
      <c r="BF32" s="24" t="s">
        <v>42</v>
      </c>
      <c r="BG32" s="24" t="s">
        <v>43</v>
      </c>
      <c r="BH32" s="95" t="s">
        <v>45</v>
      </c>
      <c r="BI32" s="123" t="s">
        <v>48</v>
      </c>
      <c r="BJ32" s="23"/>
      <c r="BP32" s="92"/>
    </row>
    <row r="33" spans="1:67" ht="24.6" x14ac:dyDescent="0.3">
      <c r="A33" s="176"/>
      <c r="B33" s="155" t="s">
        <v>13</v>
      </c>
      <c r="C33" s="3">
        <v>3</v>
      </c>
      <c r="D33" s="1">
        <v>2</v>
      </c>
      <c r="E33" s="1">
        <v>33</v>
      </c>
      <c r="F33" s="1">
        <v>35</v>
      </c>
      <c r="G33" s="1">
        <v>36</v>
      </c>
      <c r="H33" s="1">
        <v>40</v>
      </c>
      <c r="I33" s="1">
        <v>47</v>
      </c>
      <c r="J33" s="141"/>
      <c r="M33" s="8">
        <f t="shared" ref="M33:P37" ca="1" si="0">IF(ROUND(M39,0) &gt; 49, ROUND(M39,0) - 49, ROUND(M39,0))</f>
        <v>20</v>
      </c>
      <c r="N33" s="8">
        <f t="shared" ca="1" si="0"/>
        <v>21</v>
      </c>
      <c r="O33" s="8">
        <f t="shared" ca="1" si="0"/>
        <v>26</v>
      </c>
      <c r="P33" s="8">
        <f t="shared" ca="1" si="0"/>
        <v>33</v>
      </c>
      <c r="Q33" s="8"/>
      <c r="R33" s="8">
        <f t="shared" ref="R33:U37" ca="1" si="1">IF(ROUND(R39,0) &gt; 49, ROUND(R39,0) - 49, ROUND(R39,0))</f>
        <v>-12</v>
      </c>
      <c r="S33" s="8">
        <f t="shared" ca="1" si="1"/>
        <v>-13</v>
      </c>
      <c r="T33" s="8">
        <f t="shared" ca="1" si="1"/>
        <v>-18</v>
      </c>
      <c r="U33" s="8">
        <f t="shared" ca="1" si="1"/>
        <v>-25</v>
      </c>
      <c r="W33" s="6">
        <f ca="1">ABS(M33)</f>
        <v>20</v>
      </c>
      <c r="X33" s="6">
        <f t="shared" ref="X33:AE33" ca="1" si="2">ABS(N33)</f>
        <v>21</v>
      </c>
      <c r="Y33" s="6">
        <f t="shared" ca="1" si="2"/>
        <v>26</v>
      </c>
      <c r="Z33" s="6">
        <f t="shared" ca="1" si="2"/>
        <v>33</v>
      </c>
      <c r="AA33" s="6">
        <f t="shared" si="2"/>
        <v>0</v>
      </c>
      <c r="AB33" s="6">
        <f t="shared" ca="1" si="2"/>
        <v>12</v>
      </c>
      <c r="AC33" s="6">
        <f t="shared" ca="1" si="2"/>
        <v>13</v>
      </c>
      <c r="AD33" s="6">
        <f t="shared" ca="1" si="2"/>
        <v>18</v>
      </c>
      <c r="AE33" s="6">
        <f t="shared" ca="1" si="2"/>
        <v>25</v>
      </c>
      <c r="AF33" s="23"/>
      <c r="AG33" s="26">
        <v>1</v>
      </c>
      <c r="AH33" s="69">
        <f ca="1">COUNTIF($W$33:$AE$37, AG33)</f>
        <v>2</v>
      </c>
      <c r="AI33" s="27">
        <f ca="1">COUNTIF($Q$46:$U$50,AG33)</f>
        <v>0</v>
      </c>
      <c r="AJ33" s="27">
        <f ca="1">COUNTIF($Q$53:$U$57,AG33)</f>
        <v>2</v>
      </c>
      <c r="AK33" s="27">
        <f ca="1">COUNTIF($Q$60:$U$64,AG33)</f>
        <v>1</v>
      </c>
      <c r="AL33" s="27">
        <f ca="1">COUNTIF($Q$67:$U$71,AG33)</f>
        <v>1</v>
      </c>
      <c r="AM33" s="27">
        <f ca="1">COUNTIF($Q$74:$U$78,AG33)</f>
        <v>1</v>
      </c>
      <c r="AN33" s="27">
        <f ca="1">COUNTIF($Q$81:$U$85,AG33)</f>
        <v>1</v>
      </c>
      <c r="AO33" s="27">
        <f ca="1">COUNTIF($Q$88:$U$92,AG33)</f>
        <v>1</v>
      </c>
      <c r="AP33" s="28">
        <f ca="1">COUNTIF($Q$95:$U$99,AG33)</f>
        <v>0</v>
      </c>
      <c r="AQ33" s="115">
        <f ca="1">SUM(AI33:AP33)</f>
        <v>7</v>
      </c>
      <c r="AR33" s="92"/>
      <c r="AS33" s="23"/>
      <c r="AT33" s="106">
        <f ca="1">$K$48</f>
        <v>4</v>
      </c>
      <c r="AU33" s="107">
        <f ca="1">$L$48</f>
        <v>1</v>
      </c>
      <c r="AV33" s="127">
        <v>61</v>
      </c>
      <c r="AW33" s="127">
        <f>AV33+1</f>
        <v>62</v>
      </c>
      <c r="AX33" s="29">
        <v>1</v>
      </c>
      <c r="AY33" s="85">
        <f ca="1">IF(AH33 &gt; 0, AX33, 0)</f>
        <v>1</v>
      </c>
      <c r="AZ33" s="89">
        <f ca="1">IF(AI33 &gt; 0, AX33, 0)</f>
        <v>0</v>
      </c>
      <c r="BA33" s="89">
        <f ca="1">IF(AJ33 &gt; 0, AX33, 0)</f>
        <v>1</v>
      </c>
      <c r="BB33" s="89">
        <f ca="1">IF(AK33 &gt; 0, AX33, 0)</f>
        <v>1</v>
      </c>
      <c r="BC33" s="89">
        <f ca="1">IF(AL33 &gt; 0, AX33, 0)</f>
        <v>1</v>
      </c>
      <c r="BD33" s="89">
        <f ca="1">IF(AM33 &gt; 0, AX33, 0)</f>
        <v>1</v>
      </c>
      <c r="BE33" s="89">
        <f ca="1">IF(AN33 &gt; 0, AX33, 0)</f>
        <v>1</v>
      </c>
      <c r="BF33" s="89">
        <f ca="1">IF(AO33 &gt; 0, AX33, 0)</f>
        <v>1</v>
      </c>
      <c r="BG33" s="89">
        <f ca="1">IF(AP33 &gt; 0, AX33, 0)</f>
        <v>0</v>
      </c>
      <c r="BH33" s="96"/>
      <c r="BI33" s="92"/>
      <c r="BK33" s="25"/>
      <c r="BL33" s="25"/>
      <c r="BM33" s="25"/>
      <c r="BN33" s="25"/>
      <c r="BO33" s="25"/>
    </row>
    <row r="34" spans="1:67" ht="24.6" x14ac:dyDescent="0.3">
      <c r="A34" s="176"/>
      <c r="B34" s="156"/>
      <c r="C34" s="3">
        <v>10</v>
      </c>
      <c r="D34" s="1">
        <v>17</v>
      </c>
      <c r="E34" s="1">
        <v>19</v>
      </c>
      <c r="F34" s="1">
        <v>37</v>
      </c>
      <c r="G34" s="1">
        <v>38</v>
      </c>
      <c r="H34" s="1">
        <v>39</v>
      </c>
      <c r="I34" s="1">
        <v>49</v>
      </c>
      <c r="J34" s="141"/>
      <c r="M34" s="8">
        <f t="shared" ca="1" si="0"/>
        <v>20</v>
      </c>
      <c r="N34" s="8">
        <f t="shared" ca="1" si="0"/>
        <v>33</v>
      </c>
      <c r="O34" s="8">
        <f t="shared" ca="1" si="0"/>
        <v>38</v>
      </c>
      <c r="P34" s="8">
        <f t="shared" ca="1" si="0"/>
        <v>45</v>
      </c>
      <c r="Q34" s="8"/>
      <c r="R34" s="8">
        <f t="shared" ca="1" si="1"/>
        <v>12</v>
      </c>
      <c r="S34" s="8">
        <f t="shared" ca="1" si="1"/>
        <v>-1</v>
      </c>
      <c r="T34" s="8">
        <f t="shared" ca="1" si="1"/>
        <v>-6</v>
      </c>
      <c r="U34" s="8">
        <f t="shared" ca="1" si="1"/>
        <v>-13</v>
      </c>
      <c r="W34" s="6">
        <f t="shared" ref="W34:W37" ca="1" si="3">ABS(M34)</f>
        <v>20</v>
      </c>
      <c r="X34" s="6">
        <f t="shared" ref="X34:X37" ca="1" si="4">ABS(N34)</f>
        <v>33</v>
      </c>
      <c r="Y34" s="6">
        <f t="shared" ref="Y34:Y37" ca="1" si="5">ABS(O34)</f>
        <v>38</v>
      </c>
      <c r="Z34" s="6">
        <f t="shared" ref="Z34:Z37" ca="1" si="6">ABS(P34)</f>
        <v>45</v>
      </c>
      <c r="AA34" s="6">
        <f t="shared" ref="AA34:AA37" si="7">ABS(Q34)</f>
        <v>0</v>
      </c>
      <c r="AB34" s="6">
        <f t="shared" ref="AB34:AB37" ca="1" si="8">ABS(R34)</f>
        <v>12</v>
      </c>
      <c r="AC34" s="6">
        <f t="shared" ref="AC34:AC37" ca="1" si="9">ABS(S34)</f>
        <v>1</v>
      </c>
      <c r="AD34" s="6">
        <f t="shared" ref="AD34:AD37" ca="1" si="10">ABS(T34)</f>
        <v>6</v>
      </c>
      <c r="AE34" s="6">
        <f t="shared" ref="AE34:AE37" ca="1" si="11">ABS(U34)</f>
        <v>13</v>
      </c>
      <c r="AF34" s="23"/>
      <c r="AG34" s="29">
        <v>2</v>
      </c>
      <c r="AH34" s="70">
        <f t="shared" ref="AH34:AH81" ca="1" si="12">COUNTIF($W$33:$AE$37, AG34)</f>
        <v>2</v>
      </c>
      <c r="AI34" s="30">
        <f t="shared" ref="AI34:AI81" ca="1" si="13">COUNTIF($Q$46:$U$50,AG34)</f>
        <v>0</v>
      </c>
      <c r="AJ34" s="30">
        <f t="shared" ref="AJ34:AJ81" ca="1" si="14">COUNTIF($Q$53:$U$57,AG34)</f>
        <v>1</v>
      </c>
      <c r="AK34" s="30">
        <f t="shared" ref="AK34:AK81" ca="1" si="15">COUNTIF($Q$60:$U$64,AG34)</f>
        <v>1</v>
      </c>
      <c r="AL34" s="30">
        <f t="shared" ref="AL34:AL81" ca="1" si="16">COUNTIF($Q$67:$U$71,AG34)</f>
        <v>1</v>
      </c>
      <c r="AM34" s="30">
        <f t="shared" ref="AM34:AM81" ca="1" si="17">COUNTIF($Q$74:$U$78,AG34)</f>
        <v>1</v>
      </c>
      <c r="AN34" s="30">
        <f t="shared" ref="AN34:AN81" ca="1" si="18">COUNTIF($Q$81:$U$85,AG34)</f>
        <v>3</v>
      </c>
      <c r="AO34" s="30">
        <f t="shared" ref="AO34:AO81" ca="1" si="19">COUNTIF($Q$88:$U$92,AG34)</f>
        <v>3</v>
      </c>
      <c r="AP34" s="31">
        <f t="shared" ref="AP34:AP81" ca="1" si="20">COUNTIF($Q$95:$U$99,AG34)</f>
        <v>3</v>
      </c>
      <c r="AQ34" s="115">
        <f t="shared" ref="AQ34:AQ41" ca="1" si="21">SUM(AI34:AP34)</f>
        <v>13</v>
      </c>
      <c r="AR34" s="92"/>
      <c r="AS34" s="23"/>
      <c r="AT34" s="106">
        <f ca="1">$K$49</f>
        <v>16</v>
      </c>
      <c r="AU34" s="107">
        <f ca="1">$L$49</f>
        <v>3</v>
      </c>
      <c r="AV34" s="92"/>
      <c r="AW34" s="23"/>
      <c r="AX34" s="29">
        <v>2</v>
      </c>
      <c r="AY34" s="85">
        <f t="shared" ref="AY34:AY41" ca="1" si="22">IF(AH34 &gt; 0, AX34, 0)</f>
        <v>2</v>
      </c>
      <c r="AZ34" s="89">
        <f t="shared" ref="AZ34:AZ41" ca="1" si="23">IF(AI34 &gt; 0, AX34, 0)</f>
        <v>0</v>
      </c>
      <c r="BA34" s="89">
        <f t="shared" ref="BA34:BA41" ca="1" si="24">IF(AJ34 &gt; 0, AX34, 0)</f>
        <v>2</v>
      </c>
      <c r="BB34" s="89">
        <f t="shared" ref="BB34:BB41" ca="1" si="25">IF(AK34 &gt; 0, AX34, 0)</f>
        <v>2</v>
      </c>
      <c r="BC34" s="89">
        <f t="shared" ref="BC34:BC41" ca="1" si="26">IF(AL34 &gt; 0, AX34, 0)</f>
        <v>2</v>
      </c>
      <c r="BD34" s="89">
        <f t="shared" ref="BD34:BD41" ca="1" si="27">IF(AM34 &gt; 0, AX34, 0)</f>
        <v>2</v>
      </c>
      <c r="BE34" s="89">
        <f t="shared" ref="BE34:BE41" ca="1" si="28">IF(AN34 &gt; 0, AX34, 0)</f>
        <v>2</v>
      </c>
      <c r="BF34" s="89">
        <f t="shared" ref="BF34:BF41" ca="1" si="29">IF(AO34 &gt; 0, AX34, 0)</f>
        <v>2</v>
      </c>
      <c r="BG34" s="89">
        <f t="shared" ref="BG34:BG41" ca="1" si="30">IF(AP34 &gt; 0, AX34, 0)</f>
        <v>2</v>
      </c>
      <c r="BH34" s="96"/>
      <c r="BI34" s="92"/>
    </row>
    <row r="35" spans="1:67" ht="24.6" x14ac:dyDescent="0.3">
      <c r="A35" s="176"/>
      <c r="B35" s="156"/>
      <c r="C35" s="3">
        <v>17</v>
      </c>
      <c r="D35" s="1">
        <v>7</v>
      </c>
      <c r="E35" s="1">
        <v>12</v>
      </c>
      <c r="F35" s="1">
        <v>31</v>
      </c>
      <c r="G35" s="1">
        <v>35</v>
      </c>
      <c r="H35" s="1">
        <v>39</v>
      </c>
      <c r="I35" s="1">
        <v>43</v>
      </c>
      <c r="J35" s="141"/>
      <c r="M35" s="8">
        <f t="shared" ca="1" si="0"/>
        <v>21</v>
      </c>
      <c r="N35" s="8">
        <f t="shared" ca="1" si="0"/>
        <v>33</v>
      </c>
      <c r="O35" s="8">
        <f t="shared" ca="1" si="0"/>
        <v>39</v>
      </c>
      <c r="P35" s="8">
        <f t="shared" ca="1" si="0"/>
        <v>46</v>
      </c>
      <c r="Q35" s="8"/>
      <c r="R35" s="8">
        <f t="shared" ca="1" si="1"/>
        <v>13</v>
      </c>
      <c r="S35" s="8">
        <f t="shared" ca="1" si="1"/>
        <v>1</v>
      </c>
      <c r="T35" s="8">
        <f t="shared" ca="1" si="1"/>
        <v>-5</v>
      </c>
      <c r="U35" s="8">
        <f t="shared" ca="1" si="1"/>
        <v>-12</v>
      </c>
      <c r="W35" s="6">
        <f t="shared" ca="1" si="3"/>
        <v>21</v>
      </c>
      <c r="X35" s="6">
        <f t="shared" ca="1" si="4"/>
        <v>33</v>
      </c>
      <c r="Y35" s="6">
        <f t="shared" ca="1" si="5"/>
        <v>39</v>
      </c>
      <c r="Z35" s="6">
        <f t="shared" ca="1" si="6"/>
        <v>46</v>
      </c>
      <c r="AA35" s="6">
        <f t="shared" si="7"/>
        <v>0</v>
      </c>
      <c r="AB35" s="6">
        <f t="shared" ca="1" si="8"/>
        <v>13</v>
      </c>
      <c r="AC35" s="6">
        <f t="shared" ca="1" si="9"/>
        <v>1</v>
      </c>
      <c r="AD35" s="6">
        <f t="shared" ca="1" si="10"/>
        <v>5</v>
      </c>
      <c r="AE35" s="6">
        <f t="shared" ca="1" si="11"/>
        <v>12</v>
      </c>
      <c r="AF35" s="23"/>
      <c r="AG35" s="29">
        <v>3</v>
      </c>
      <c r="AH35" s="70">
        <f t="shared" ca="1" si="12"/>
        <v>0</v>
      </c>
      <c r="AI35" s="30">
        <f t="shared" ca="1" si="13"/>
        <v>1</v>
      </c>
      <c r="AJ35" s="30">
        <f t="shared" ca="1" si="14"/>
        <v>1</v>
      </c>
      <c r="AK35" s="30">
        <f t="shared" ca="1" si="15"/>
        <v>1</v>
      </c>
      <c r="AL35" s="30">
        <f t="shared" ca="1" si="16"/>
        <v>3</v>
      </c>
      <c r="AM35" s="30">
        <f t="shared" ca="1" si="17"/>
        <v>3</v>
      </c>
      <c r="AN35" s="30">
        <f t="shared" ca="1" si="18"/>
        <v>2</v>
      </c>
      <c r="AO35" s="30">
        <f t="shared" ca="1" si="19"/>
        <v>2</v>
      </c>
      <c r="AP35" s="31">
        <f t="shared" ca="1" si="20"/>
        <v>1</v>
      </c>
      <c r="AQ35" s="115">
        <f t="shared" ca="1" si="21"/>
        <v>14</v>
      </c>
      <c r="AR35" s="92"/>
      <c r="AS35" s="23"/>
      <c r="AT35" s="106">
        <f ca="1">$K$50</f>
        <v>17</v>
      </c>
      <c r="AU35" s="107">
        <f ca="1">$L$50</f>
        <v>20</v>
      </c>
      <c r="AV35" s="180"/>
      <c r="AW35" s="23"/>
      <c r="AX35" s="29">
        <v>3</v>
      </c>
      <c r="AY35" s="85">
        <f t="shared" ca="1" si="22"/>
        <v>0</v>
      </c>
      <c r="AZ35" s="89">
        <f t="shared" ca="1" si="23"/>
        <v>3</v>
      </c>
      <c r="BA35" s="89">
        <f t="shared" ca="1" si="24"/>
        <v>3</v>
      </c>
      <c r="BB35" s="89">
        <f t="shared" ca="1" si="25"/>
        <v>3</v>
      </c>
      <c r="BC35" s="89">
        <f t="shared" ca="1" si="26"/>
        <v>3</v>
      </c>
      <c r="BD35" s="89">
        <f t="shared" ca="1" si="27"/>
        <v>3</v>
      </c>
      <c r="BE35" s="89">
        <f t="shared" ca="1" si="28"/>
        <v>3</v>
      </c>
      <c r="BF35" s="89">
        <f t="shared" ca="1" si="29"/>
        <v>3</v>
      </c>
      <c r="BG35" s="89">
        <f t="shared" ca="1" si="30"/>
        <v>3</v>
      </c>
      <c r="BH35" s="96"/>
      <c r="BI35" s="92"/>
    </row>
    <row r="36" spans="1:67" ht="24.6" x14ac:dyDescent="0.3">
      <c r="A36" s="176"/>
      <c r="B36" s="156"/>
      <c r="C36" s="3">
        <v>24</v>
      </c>
      <c r="D36" s="1">
        <v>19</v>
      </c>
      <c r="E36" s="1">
        <v>29</v>
      </c>
      <c r="F36" s="1">
        <v>30</v>
      </c>
      <c r="G36" s="1">
        <v>40</v>
      </c>
      <c r="H36" s="1">
        <v>41</v>
      </c>
      <c r="I36" s="1">
        <v>43</v>
      </c>
      <c r="J36" s="141"/>
      <c r="L36" s="126"/>
      <c r="M36" s="8">
        <f t="shared" ca="1" si="0"/>
        <v>26</v>
      </c>
      <c r="N36" s="8">
        <f t="shared" ca="1" si="0"/>
        <v>38</v>
      </c>
      <c r="O36" s="8">
        <f t="shared" ca="1" si="0"/>
        <v>39</v>
      </c>
      <c r="P36" s="8">
        <f t="shared" ca="1" si="0"/>
        <v>2</v>
      </c>
      <c r="Q36" s="8"/>
      <c r="R36" s="8">
        <f t="shared" ca="1" si="1"/>
        <v>18</v>
      </c>
      <c r="S36" s="8">
        <f t="shared" ca="1" si="1"/>
        <v>6</v>
      </c>
      <c r="T36" s="8">
        <f t="shared" ca="1" si="1"/>
        <v>5</v>
      </c>
      <c r="U36" s="8">
        <f t="shared" ca="1" si="1"/>
        <v>-7</v>
      </c>
      <c r="W36" s="6">
        <f t="shared" ca="1" si="3"/>
        <v>26</v>
      </c>
      <c r="X36" s="6">
        <f t="shared" ca="1" si="4"/>
        <v>38</v>
      </c>
      <c r="Y36" s="6">
        <f t="shared" ca="1" si="5"/>
        <v>39</v>
      </c>
      <c r="Z36" s="6">
        <f t="shared" ca="1" si="6"/>
        <v>2</v>
      </c>
      <c r="AA36" s="6">
        <f t="shared" si="7"/>
        <v>0</v>
      </c>
      <c r="AB36" s="6">
        <f t="shared" ca="1" si="8"/>
        <v>18</v>
      </c>
      <c r="AC36" s="6">
        <f t="shared" ca="1" si="9"/>
        <v>6</v>
      </c>
      <c r="AD36" s="6">
        <f t="shared" ca="1" si="10"/>
        <v>5</v>
      </c>
      <c r="AE36" s="6">
        <f t="shared" ca="1" si="11"/>
        <v>7</v>
      </c>
      <c r="AF36" s="23"/>
      <c r="AG36" s="29">
        <v>4</v>
      </c>
      <c r="AH36" s="70">
        <f t="shared" ca="1" si="12"/>
        <v>0</v>
      </c>
      <c r="AI36" s="30">
        <f t="shared" ca="1" si="13"/>
        <v>0</v>
      </c>
      <c r="AJ36" s="30">
        <f t="shared" ca="1" si="14"/>
        <v>1</v>
      </c>
      <c r="AK36" s="30">
        <f t="shared" ca="1" si="15"/>
        <v>3</v>
      </c>
      <c r="AL36" s="30">
        <f t="shared" ca="1" si="16"/>
        <v>2</v>
      </c>
      <c r="AM36" s="30">
        <f t="shared" ca="1" si="17"/>
        <v>2</v>
      </c>
      <c r="AN36" s="30">
        <f t="shared" ca="1" si="18"/>
        <v>4</v>
      </c>
      <c r="AO36" s="30">
        <f t="shared" ca="1" si="19"/>
        <v>4</v>
      </c>
      <c r="AP36" s="31">
        <f t="shared" ca="1" si="20"/>
        <v>3</v>
      </c>
      <c r="AQ36" s="115">
        <f t="shared" ca="1" si="21"/>
        <v>19</v>
      </c>
      <c r="AR36" s="92"/>
      <c r="AS36" s="23"/>
      <c r="AT36" s="106">
        <f ca="1">$K$51</f>
        <v>22</v>
      </c>
      <c r="AU36" s="107">
        <f ca="1">$L$51</f>
        <v>21</v>
      </c>
      <c r="AV36" s="92"/>
      <c r="AW36" s="23"/>
      <c r="AX36" s="29">
        <v>4</v>
      </c>
      <c r="AY36" s="85">
        <f t="shared" ca="1" si="22"/>
        <v>0</v>
      </c>
      <c r="AZ36" s="89">
        <f t="shared" ca="1" si="23"/>
        <v>0</v>
      </c>
      <c r="BA36" s="89">
        <f t="shared" ca="1" si="24"/>
        <v>4</v>
      </c>
      <c r="BB36" s="89">
        <f t="shared" ca="1" si="25"/>
        <v>4</v>
      </c>
      <c r="BC36" s="89">
        <f t="shared" ca="1" si="26"/>
        <v>4</v>
      </c>
      <c r="BD36" s="89">
        <f t="shared" ca="1" si="27"/>
        <v>4</v>
      </c>
      <c r="BE36" s="89">
        <f t="shared" ca="1" si="28"/>
        <v>4</v>
      </c>
      <c r="BF36" s="89">
        <f t="shared" ca="1" si="29"/>
        <v>4</v>
      </c>
      <c r="BG36" s="89">
        <f t="shared" ca="1" si="30"/>
        <v>4</v>
      </c>
      <c r="BH36" s="96"/>
      <c r="BI36" s="92"/>
    </row>
    <row r="37" spans="1:67" ht="24.6" x14ac:dyDescent="0.3">
      <c r="A37" s="176"/>
      <c r="B37" s="157"/>
      <c r="C37" s="3">
        <v>31</v>
      </c>
      <c r="D37" s="1">
        <v>20</v>
      </c>
      <c r="E37" s="1">
        <v>23</v>
      </c>
      <c r="F37" s="1">
        <v>28</v>
      </c>
      <c r="G37" s="1">
        <v>35</v>
      </c>
      <c r="H37" s="1">
        <v>43</v>
      </c>
      <c r="I37" s="1">
        <v>44</v>
      </c>
      <c r="J37" s="141"/>
      <c r="M37" s="8">
        <f t="shared" ca="1" si="0"/>
        <v>33</v>
      </c>
      <c r="N37" s="8">
        <f t="shared" ca="1" si="0"/>
        <v>45</v>
      </c>
      <c r="O37" s="8">
        <f t="shared" ca="1" si="0"/>
        <v>46</v>
      </c>
      <c r="P37" s="8">
        <f t="shared" ca="1" si="0"/>
        <v>2</v>
      </c>
      <c r="Q37" s="8"/>
      <c r="R37" s="8">
        <f t="shared" ca="1" si="1"/>
        <v>25</v>
      </c>
      <c r="S37" s="8">
        <f t="shared" ca="1" si="1"/>
        <v>13</v>
      </c>
      <c r="T37" s="8">
        <f t="shared" ca="1" si="1"/>
        <v>12</v>
      </c>
      <c r="U37" s="8">
        <f t="shared" ca="1" si="1"/>
        <v>7</v>
      </c>
      <c r="W37" s="6">
        <f t="shared" ca="1" si="3"/>
        <v>33</v>
      </c>
      <c r="X37" s="6">
        <f t="shared" ca="1" si="4"/>
        <v>45</v>
      </c>
      <c r="Y37" s="6">
        <f t="shared" ca="1" si="5"/>
        <v>46</v>
      </c>
      <c r="Z37" s="6">
        <f t="shared" ca="1" si="6"/>
        <v>2</v>
      </c>
      <c r="AA37" s="6">
        <f t="shared" si="7"/>
        <v>0</v>
      </c>
      <c r="AB37" s="6">
        <f t="shared" ca="1" si="8"/>
        <v>25</v>
      </c>
      <c r="AC37" s="6">
        <f t="shared" ca="1" si="9"/>
        <v>13</v>
      </c>
      <c r="AD37" s="6">
        <f t="shared" ca="1" si="10"/>
        <v>12</v>
      </c>
      <c r="AE37" s="6">
        <f t="shared" ca="1" si="11"/>
        <v>7</v>
      </c>
      <c r="AF37" s="23"/>
      <c r="AG37" s="29">
        <v>5</v>
      </c>
      <c r="AH37" s="70">
        <f t="shared" ca="1" si="12"/>
        <v>2</v>
      </c>
      <c r="AI37" s="30">
        <f t="shared" ca="1" si="13"/>
        <v>0</v>
      </c>
      <c r="AJ37" s="30">
        <f t="shared" ca="1" si="14"/>
        <v>2</v>
      </c>
      <c r="AK37" s="30">
        <f t="shared" ca="1" si="15"/>
        <v>1</v>
      </c>
      <c r="AL37" s="30">
        <f t="shared" ca="1" si="16"/>
        <v>1</v>
      </c>
      <c r="AM37" s="30">
        <f t="shared" ca="1" si="17"/>
        <v>2</v>
      </c>
      <c r="AN37" s="30">
        <f t="shared" ca="1" si="18"/>
        <v>1</v>
      </c>
      <c r="AO37" s="30">
        <f t="shared" ca="1" si="19"/>
        <v>1</v>
      </c>
      <c r="AP37" s="31">
        <f t="shared" ca="1" si="20"/>
        <v>0</v>
      </c>
      <c r="AQ37" s="115">
        <f t="shared" ca="1" si="21"/>
        <v>8</v>
      </c>
      <c r="AR37" s="92"/>
      <c r="AS37" s="23"/>
      <c r="AT37" s="106">
        <f ca="1">$K$52</f>
        <v>29</v>
      </c>
      <c r="AU37" s="107">
        <f ca="1">$L$52</f>
        <v>36</v>
      </c>
      <c r="AV37" s="92"/>
      <c r="AW37" s="23"/>
      <c r="AX37" s="29">
        <v>5</v>
      </c>
      <c r="AY37" s="85">
        <f t="shared" ca="1" si="22"/>
        <v>5</v>
      </c>
      <c r="AZ37" s="89">
        <f t="shared" ca="1" si="23"/>
        <v>0</v>
      </c>
      <c r="BA37" s="89">
        <f t="shared" ca="1" si="24"/>
        <v>5</v>
      </c>
      <c r="BB37" s="89">
        <f t="shared" ca="1" si="25"/>
        <v>5</v>
      </c>
      <c r="BC37" s="89">
        <f t="shared" ca="1" si="26"/>
        <v>5</v>
      </c>
      <c r="BD37" s="89">
        <f t="shared" ca="1" si="27"/>
        <v>5</v>
      </c>
      <c r="BE37" s="89">
        <f t="shared" ca="1" si="28"/>
        <v>5</v>
      </c>
      <c r="BF37" s="89">
        <f t="shared" ca="1" si="29"/>
        <v>5</v>
      </c>
      <c r="BG37" s="89">
        <f t="shared" ca="1" si="30"/>
        <v>0</v>
      </c>
      <c r="BH37" s="96"/>
      <c r="BI37" s="92"/>
    </row>
    <row r="38" spans="1:67" ht="25.2" thickBot="1" x14ac:dyDescent="0.35">
      <c r="A38" s="176"/>
      <c r="B38" s="162" t="s">
        <v>12</v>
      </c>
      <c r="C38" s="3">
        <v>7</v>
      </c>
      <c r="D38" s="2">
        <v>1</v>
      </c>
      <c r="E38" s="2">
        <v>12</v>
      </c>
      <c r="F38" s="2">
        <v>22</v>
      </c>
      <c r="G38" s="2">
        <v>23</v>
      </c>
      <c r="H38" s="2">
        <v>41</v>
      </c>
      <c r="I38" s="2">
        <v>48</v>
      </c>
      <c r="J38" s="141"/>
      <c r="AF38" s="23"/>
      <c r="AG38" s="29">
        <v>6</v>
      </c>
      <c r="AH38" s="70">
        <f t="shared" ca="1" si="12"/>
        <v>2</v>
      </c>
      <c r="AI38" s="30">
        <f t="shared" ca="1" si="13"/>
        <v>3</v>
      </c>
      <c r="AJ38" s="30">
        <f t="shared" ca="1" si="14"/>
        <v>1</v>
      </c>
      <c r="AK38" s="30">
        <f t="shared" ca="1" si="15"/>
        <v>1</v>
      </c>
      <c r="AL38" s="30">
        <f t="shared" ca="1" si="16"/>
        <v>3</v>
      </c>
      <c r="AM38" s="30">
        <f t="shared" ca="1" si="17"/>
        <v>2</v>
      </c>
      <c r="AN38" s="30">
        <f t="shared" ca="1" si="18"/>
        <v>3</v>
      </c>
      <c r="AO38" s="30">
        <f t="shared" ca="1" si="19"/>
        <v>3</v>
      </c>
      <c r="AP38" s="31">
        <f t="shared" ca="1" si="20"/>
        <v>4</v>
      </c>
      <c r="AQ38" s="115">
        <f t="shared" ca="1" si="21"/>
        <v>20</v>
      </c>
      <c r="AR38" s="92"/>
      <c r="AS38" s="23"/>
      <c r="AT38" s="108"/>
      <c r="AU38" s="96"/>
      <c r="AV38" s="92"/>
      <c r="AW38" s="23"/>
      <c r="AX38" s="29">
        <v>6</v>
      </c>
      <c r="AY38" s="85">
        <f t="shared" ca="1" si="22"/>
        <v>6</v>
      </c>
      <c r="AZ38" s="89">
        <f t="shared" ca="1" si="23"/>
        <v>6</v>
      </c>
      <c r="BA38" s="89">
        <f t="shared" ca="1" si="24"/>
        <v>6</v>
      </c>
      <c r="BB38" s="89">
        <f t="shared" ca="1" si="25"/>
        <v>6</v>
      </c>
      <c r="BC38" s="89">
        <f t="shared" ca="1" si="26"/>
        <v>6</v>
      </c>
      <c r="BD38" s="89">
        <f t="shared" ca="1" si="27"/>
        <v>6</v>
      </c>
      <c r="BE38" s="89">
        <f t="shared" ca="1" si="28"/>
        <v>6</v>
      </c>
      <c r="BF38" s="89">
        <f t="shared" ca="1" si="29"/>
        <v>6</v>
      </c>
      <c r="BG38" s="89">
        <f t="shared" ca="1" si="30"/>
        <v>6</v>
      </c>
      <c r="BH38" s="96"/>
      <c r="BI38" s="92"/>
    </row>
    <row r="39" spans="1:67" ht="24.6" x14ac:dyDescent="0.3">
      <c r="A39" s="176"/>
      <c r="B39" s="163"/>
      <c r="C39" s="3">
        <v>14</v>
      </c>
      <c r="D39" s="2">
        <v>3</v>
      </c>
      <c r="E39" s="2">
        <v>5</v>
      </c>
      <c r="F39" s="2">
        <v>7</v>
      </c>
      <c r="G39" s="2">
        <v>20</v>
      </c>
      <c r="H39" s="2">
        <v>24</v>
      </c>
      <c r="I39" s="2">
        <v>48</v>
      </c>
      <c r="J39" s="141"/>
      <c r="M39" s="9">
        <f ca="1">K48+K49</f>
        <v>20</v>
      </c>
      <c r="N39" s="9">
        <f ca="1">K48+K50</f>
        <v>21</v>
      </c>
      <c r="O39" s="9">
        <f ca="1">K48+K51</f>
        <v>26</v>
      </c>
      <c r="P39" s="9">
        <f ca="1">K48+K52</f>
        <v>33</v>
      </c>
      <c r="Q39" s="9"/>
      <c r="R39" s="9">
        <f ca="1">K48-K49</f>
        <v>-12</v>
      </c>
      <c r="S39" s="9">
        <f ca="1">K48-K50</f>
        <v>-13</v>
      </c>
      <c r="T39" s="9">
        <f ca="1">K48-K51</f>
        <v>-18</v>
      </c>
      <c r="U39" s="9">
        <f ca="1">K48-K52</f>
        <v>-25</v>
      </c>
      <c r="AF39" s="23"/>
      <c r="AG39" s="29">
        <v>7</v>
      </c>
      <c r="AH39" s="70">
        <f t="shared" ca="1" si="12"/>
        <v>2</v>
      </c>
      <c r="AI39" s="30">
        <f t="shared" ca="1" si="13"/>
        <v>0</v>
      </c>
      <c r="AJ39" s="30">
        <f t="shared" ca="1" si="14"/>
        <v>1</v>
      </c>
      <c r="AK39" s="30">
        <f t="shared" ca="1" si="15"/>
        <v>1</v>
      </c>
      <c r="AL39" s="30">
        <f t="shared" ca="1" si="16"/>
        <v>0</v>
      </c>
      <c r="AM39" s="30">
        <f t="shared" ca="1" si="17"/>
        <v>0</v>
      </c>
      <c r="AN39" s="30">
        <f t="shared" ca="1" si="18"/>
        <v>0</v>
      </c>
      <c r="AO39" s="30">
        <f t="shared" ca="1" si="19"/>
        <v>0</v>
      </c>
      <c r="AP39" s="31">
        <f t="shared" ca="1" si="20"/>
        <v>0</v>
      </c>
      <c r="AQ39" s="115">
        <f t="shared" ca="1" si="21"/>
        <v>2</v>
      </c>
      <c r="AR39" s="92"/>
      <c r="AS39" s="169" t="s">
        <v>49</v>
      </c>
      <c r="AT39" s="170"/>
      <c r="AU39" s="170"/>
      <c r="AV39" s="170"/>
      <c r="AW39" s="171"/>
      <c r="AX39" s="29">
        <v>7</v>
      </c>
      <c r="AY39" s="85">
        <f t="shared" ca="1" si="22"/>
        <v>7</v>
      </c>
      <c r="AZ39" s="89">
        <f t="shared" ca="1" si="23"/>
        <v>0</v>
      </c>
      <c r="BA39" s="89">
        <f t="shared" ca="1" si="24"/>
        <v>7</v>
      </c>
      <c r="BB39" s="89">
        <f t="shared" ca="1" si="25"/>
        <v>7</v>
      </c>
      <c r="BC39" s="89">
        <f t="shared" ca="1" si="26"/>
        <v>0</v>
      </c>
      <c r="BD39" s="89">
        <f t="shared" ca="1" si="27"/>
        <v>0</v>
      </c>
      <c r="BE39" s="89">
        <f t="shared" ca="1" si="28"/>
        <v>0</v>
      </c>
      <c r="BF39" s="89">
        <f t="shared" ca="1" si="29"/>
        <v>0</v>
      </c>
      <c r="BG39" s="89">
        <f t="shared" ca="1" si="30"/>
        <v>0</v>
      </c>
      <c r="BH39" s="96"/>
      <c r="BI39" s="92"/>
    </row>
    <row r="40" spans="1:67" ht="25.2" thickBot="1" x14ac:dyDescent="0.35">
      <c r="A40" s="176"/>
      <c r="B40" s="163"/>
      <c r="C40" s="3">
        <v>21</v>
      </c>
      <c r="D40" s="2">
        <v>9</v>
      </c>
      <c r="E40" s="2">
        <v>10</v>
      </c>
      <c r="F40" s="2">
        <v>13</v>
      </c>
      <c r="G40" s="2">
        <v>20</v>
      </c>
      <c r="H40" s="2">
        <v>43</v>
      </c>
      <c r="I40" s="2">
        <v>46</v>
      </c>
      <c r="J40" s="141"/>
      <c r="M40" s="9">
        <f ca="1">K49+K48</f>
        <v>20</v>
      </c>
      <c r="N40" s="9">
        <f ca="1">K49+K50</f>
        <v>33</v>
      </c>
      <c r="O40" s="9">
        <f ca="1">K49+K51</f>
        <v>38</v>
      </c>
      <c r="P40" s="9">
        <f ca="1">K49+K52</f>
        <v>45</v>
      </c>
      <c r="Q40" s="9"/>
      <c r="R40" s="9">
        <f ca="1">K49-K48</f>
        <v>12</v>
      </c>
      <c r="S40" s="9">
        <f ca="1">K49-K50</f>
        <v>-1</v>
      </c>
      <c r="T40" s="9">
        <f ca="1">K49-K51</f>
        <v>-6</v>
      </c>
      <c r="U40" s="9">
        <f ca="1">K49-K52</f>
        <v>-13</v>
      </c>
      <c r="AF40" s="23"/>
      <c r="AG40" s="29">
        <v>8</v>
      </c>
      <c r="AH40" s="70">
        <f t="shared" ca="1" si="12"/>
        <v>0</v>
      </c>
      <c r="AI40" s="30">
        <f t="shared" ca="1" si="13"/>
        <v>1</v>
      </c>
      <c r="AJ40" s="30">
        <f t="shared" ca="1" si="14"/>
        <v>0</v>
      </c>
      <c r="AK40" s="30">
        <f t="shared" ca="1" si="15"/>
        <v>2</v>
      </c>
      <c r="AL40" s="30">
        <f t="shared" ca="1" si="16"/>
        <v>1</v>
      </c>
      <c r="AM40" s="30">
        <f t="shared" ca="1" si="17"/>
        <v>1</v>
      </c>
      <c r="AN40" s="30">
        <f t="shared" ca="1" si="18"/>
        <v>3</v>
      </c>
      <c r="AO40" s="30">
        <f t="shared" ca="1" si="19"/>
        <v>3</v>
      </c>
      <c r="AP40" s="31">
        <f t="shared" ca="1" si="20"/>
        <v>3</v>
      </c>
      <c r="AQ40" s="115">
        <f t="shared" ca="1" si="21"/>
        <v>14</v>
      </c>
      <c r="AR40" s="92"/>
      <c r="AS40" s="133">
        <f ca="1">BI42</f>
        <v>5</v>
      </c>
      <c r="AT40" s="134">
        <f ca="1">BI53</f>
        <v>14</v>
      </c>
      <c r="AU40" s="134">
        <f ca="1">BI64</f>
        <v>23</v>
      </c>
      <c r="AV40" s="134">
        <f ca="1">BI75</f>
        <v>33</v>
      </c>
      <c r="AW40" s="135">
        <f ca="1">BI86</f>
        <v>44</v>
      </c>
      <c r="AX40" s="29">
        <v>8</v>
      </c>
      <c r="AY40" s="85">
        <f t="shared" ca="1" si="22"/>
        <v>0</v>
      </c>
      <c r="AZ40" s="89">
        <f t="shared" ca="1" si="23"/>
        <v>8</v>
      </c>
      <c r="BA40" s="89">
        <f t="shared" ca="1" si="24"/>
        <v>0</v>
      </c>
      <c r="BB40" s="89">
        <f t="shared" ca="1" si="25"/>
        <v>8</v>
      </c>
      <c r="BC40" s="89">
        <f t="shared" ca="1" si="26"/>
        <v>8</v>
      </c>
      <c r="BD40" s="89">
        <f t="shared" ca="1" si="27"/>
        <v>8</v>
      </c>
      <c r="BE40" s="89">
        <f t="shared" ca="1" si="28"/>
        <v>8</v>
      </c>
      <c r="BF40" s="89">
        <f t="shared" ca="1" si="29"/>
        <v>8</v>
      </c>
      <c r="BG40" s="89">
        <f t="shared" ca="1" si="30"/>
        <v>8</v>
      </c>
      <c r="BH40" s="96"/>
      <c r="BI40" s="92"/>
    </row>
    <row r="41" spans="1:67" ht="25.2" thickBot="1" x14ac:dyDescent="0.35">
      <c r="A41" s="176"/>
      <c r="B41" s="164"/>
      <c r="C41" s="3">
        <v>28</v>
      </c>
      <c r="D41" s="2">
        <v>12</v>
      </c>
      <c r="E41" s="2">
        <v>26</v>
      </c>
      <c r="F41" s="2">
        <v>33</v>
      </c>
      <c r="G41" s="2">
        <v>38</v>
      </c>
      <c r="H41" s="2">
        <v>47</v>
      </c>
      <c r="I41" s="2">
        <v>49</v>
      </c>
      <c r="J41" s="141"/>
      <c r="M41" s="9">
        <f ca="1">K50+K48</f>
        <v>21</v>
      </c>
      <c r="N41" s="9">
        <f ca="1">K50+K49</f>
        <v>33</v>
      </c>
      <c r="O41" s="9">
        <f ca="1">K50+K51</f>
        <v>39</v>
      </c>
      <c r="P41" s="9">
        <f ca="1">K50+K52</f>
        <v>46</v>
      </c>
      <c r="Q41" s="9"/>
      <c r="R41" s="9">
        <f ca="1">K50-K48</f>
        <v>13</v>
      </c>
      <c r="S41" s="9">
        <f ca="1">K50-K49</f>
        <v>1</v>
      </c>
      <c r="T41" s="9">
        <f ca="1">K50-K51</f>
        <v>-5</v>
      </c>
      <c r="U41" s="9">
        <f ca="1">K50-K52</f>
        <v>-12</v>
      </c>
      <c r="AF41" s="23"/>
      <c r="AG41" s="39">
        <v>9</v>
      </c>
      <c r="AH41" s="71">
        <f t="shared" ca="1" si="12"/>
        <v>0</v>
      </c>
      <c r="AI41" s="40">
        <f t="shared" ca="1" si="13"/>
        <v>1</v>
      </c>
      <c r="AJ41" s="40">
        <f t="shared" ca="1" si="14"/>
        <v>0</v>
      </c>
      <c r="AK41" s="40">
        <f t="shared" ca="1" si="15"/>
        <v>0</v>
      </c>
      <c r="AL41" s="40">
        <f t="shared" ca="1" si="16"/>
        <v>2</v>
      </c>
      <c r="AM41" s="40">
        <f t="shared" ca="1" si="17"/>
        <v>2</v>
      </c>
      <c r="AN41" s="40">
        <f t="shared" ca="1" si="18"/>
        <v>1</v>
      </c>
      <c r="AO41" s="40">
        <f t="shared" ca="1" si="19"/>
        <v>1</v>
      </c>
      <c r="AP41" s="41">
        <f t="shared" ca="1" si="20"/>
        <v>1</v>
      </c>
      <c r="AQ41" s="115">
        <f t="shared" ca="1" si="21"/>
        <v>8</v>
      </c>
      <c r="AR41" s="92">
        <f ca="1">SUM(AQ33:AQ41)/9</f>
        <v>11.666666666666666</v>
      </c>
      <c r="AS41" s="23" t="s">
        <v>52</v>
      </c>
      <c r="AT41" s="108"/>
      <c r="AU41" s="96"/>
      <c r="AV41" s="92"/>
      <c r="AW41" s="23"/>
      <c r="AX41" s="29">
        <v>9</v>
      </c>
      <c r="AY41" s="85">
        <f t="shared" ca="1" si="22"/>
        <v>0</v>
      </c>
      <c r="AZ41" s="89">
        <f t="shared" ca="1" si="23"/>
        <v>9</v>
      </c>
      <c r="BA41" s="89">
        <f t="shared" ca="1" si="24"/>
        <v>0</v>
      </c>
      <c r="BB41" s="89">
        <f t="shared" ca="1" si="25"/>
        <v>0</v>
      </c>
      <c r="BC41" s="89">
        <f t="shared" ca="1" si="26"/>
        <v>9</v>
      </c>
      <c r="BD41" s="89">
        <f t="shared" ca="1" si="27"/>
        <v>9</v>
      </c>
      <c r="BE41" s="89">
        <f t="shared" ca="1" si="28"/>
        <v>9</v>
      </c>
      <c r="BF41" s="89">
        <f t="shared" ca="1" si="29"/>
        <v>9</v>
      </c>
      <c r="BG41" s="89">
        <f t="shared" ca="1" si="30"/>
        <v>9</v>
      </c>
      <c r="BH41" s="96"/>
      <c r="BI41" s="92"/>
    </row>
    <row r="42" spans="1:67" ht="24.6" x14ac:dyDescent="0.3">
      <c r="A42" s="176"/>
      <c r="B42" s="155" t="s">
        <v>11</v>
      </c>
      <c r="C42" s="3">
        <v>4</v>
      </c>
      <c r="D42" s="1">
        <v>1</v>
      </c>
      <c r="E42" s="1">
        <v>7</v>
      </c>
      <c r="F42" s="1">
        <v>17</v>
      </c>
      <c r="G42" s="1">
        <v>25</v>
      </c>
      <c r="H42" s="1">
        <v>35</v>
      </c>
      <c r="I42" s="1">
        <v>43</v>
      </c>
      <c r="J42" s="141"/>
      <c r="M42" s="9">
        <f ca="1">K51+K48</f>
        <v>26</v>
      </c>
      <c r="N42" s="9">
        <f ca="1">K51+K49</f>
        <v>38</v>
      </c>
      <c r="O42" s="9">
        <f ca="1">K51+K50</f>
        <v>39</v>
      </c>
      <c r="P42" s="9">
        <f ca="1">K51+K52</f>
        <v>51</v>
      </c>
      <c r="Q42" s="9"/>
      <c r="R42" s="9">
        <f ca="1">K51-K48</f>
        <v>18</v>
      </c>
      <c r="S42" s="9">
        <f ca="1">K51-K49</f>
        <v>6</v>
      </c>
      <c r="T42" s="9">
        <f ca="1">K51-K50</f>
        <v>5</v>
      </c>
      <c r="U42" s="9">
        <f ca="1">K51-K52</f>
        <v>-7</v>
      </c>
      <c r="AF42" s="23"/>
      <c r="AG42" s="36">
        <v>10</v>
      </c>
      <c r="AH42" s="72">
        <f t="shared" ca="1" si="12"/>
        <v>0</v>
      </c>
      <c r="AI42" s="32">
        <f t="shared" ca="1" si="13"/>
        <v>0</v>
      </c>
      <c r="AJ42" s="32">
        <f t="shared" ca="1" si="14"/>
        <v>2</v>
      </c>
      <c r="AK42" s="32">
        <f t="shared" ca="1" si="15"/>
        <v>0</v>
      </c>
      <c r="AL42" s="32">
        <f t="shared" ca="1" si="16"/>
        <v>0</v>
      </c>
      <c r="AM42" s="32">
        <f t="shared" ca="1" si="17"/>
        <v>1</v>
      </c>
      <c r="AN42" s="32">
        <f t="shared" ca="1" si="18"/>
        <v>2</v>
      </c>
      <c r="AO42" s="32">
        <f t="shared" ca="1" si="19"/>
        <v>2</v>
      </c>
      <c r="AP42" s="33">
        <f t="shared" ca="1" si="20"/>
        <v>3</v>
      </c>
      <c r="AQ42" s="116">
        <f ca="1">SUM(AI42:AP42)</f>
        <v>10</v>
      </c>
      <c r="AR42" s="92"/>
      <c r="AS42" s="23"/>
      <c r="AT42" s="109" t="s">
        <v>29</v>
      </c>
      <c r="AU42" s="110" t="s">
        <v>28</v>
      </c>
      <c r="AV42" s="92"/>
      <c r="AW42" s="23"/>
      <c r="AX42" s="97" t="s">
        <v>45</v>
      </c>
      <c r="AY42" s="84">
        <f t="shared" ref="AY42:BG42" ca="1" si="31">ROUND(IFERROR(SUM(AY33:AY41)/COUNTIF(AY33:AY41,"&gt;0"), 0), 0)</f>
        <v>4</v>
      </c>
      <c r="AZ42" s="84">
        <f t="shared" ca="1" si="31"/>
        <v>7</v>
      </c>
      <c r="BA42" s="84">
        <f t="shared" ca="1" si="31"/>
        <v>4</v>
      </c>
      <c r="BB42" s="84">
        <f t="shared" ca="1" si="31"/>
        <v>5</v>
      </c>
      <c r="BC42" s="84">
        <f t="shared" ca="1" si="31"/>
        <v>5</v>
      </c>
      <c r="BD42" s="84">
        <f t="shared" ca="1" si="31"/>
        <v>5</v>
      </c>
      <c r="BE42" s="84">
        <f t="shared" ca="1" si="31"/>
        <v>5</v>
      </c>
      <c r="BF42" s="84">
        <f t="shared" ca="1" si="31"/>
        <v>5</v>
      </c>
      <c r="BG42" s="84">
        <f t="shared" ca="1" si="31"/>
        <v>5</v>
      </c>
      <c r="BH42" s="98">
        <f ca="1">ROUND(SUM(AZ42:BG42)/COUNTIF(AZ42:BG42, "&gt;0"), 0)</f>
        <v>5</v>
      </c>
      <c r="BI42" s="124">
        <f ca="1">ROUND(IFERROR(SUM(AY42:BG42)/COUNTIF(AY42:BG42,"&gt;0"), 0), 0)</f>
        <v>5</v>
      </c>
    </row>
    <row r="43" spans="1:67" ht="24.6" x14ac:dyDescent="0.3">
      <c r="A43" s="176"/>
      <c r="B43" s="156"/>
      <c r="C43" s="3">
        <v>11</v>
      </c>
      <c r="D43" s="1">
        <v>10</v>
      </c>
      <c r="E43" s="1">
        <v>21</v>
      </c>
      <c r="F43" s="1">
        <v>31</v>
      </c>
      <c r="G43" s="1">
        <v>35</v>
      </c>
      <c r="H43" s="1">
        <v>37</v>
      </c>
      <c r="I43" s="1">
        <v>46</v>
      </c>
      <c r="J43" s="141"/>
      <c r="M43" s="9">
        <f ca="1">K52+K48</f>
        <v>33</v>
      </c>
      <c r="N43" s="9">
        <f ca="1">K52+K49</f>
        <v>45</v>
      </c>
      <c r="O43" s="9">
        <f ca="1">K52+K50</f>
        <v>46</v>
      </c>
      <c r="P43" s="9">
        <f ca="1">K52+K51</f>
        <v>51</v>
      </c>
      <c r="Q43" s="9"/>
      <c r="R43" s="9">
        <f ca="1">K52-K48</f>
        <v>25</v>
      </c>
      <c r="S43" s="9">
        <f ca="1">K52-K49</f>
        <v>13</v>
      </c>
      <c r="T43" s="9">
        <f ca="1">K52-K50</f>
        <v>12</v>
      </c>
      <c r="U43" s="9">
        <f ca="1">K52-K51</f>
        <v>7</v>
      </c>
      <c r="AF43" s="23"/>
      <c r="AG43" s="37">
        <v>11</v>
      </c>
      <c r="AH43" s="73">
        <f t="shared" ca="1" si="12"/>
        <v>0</v>
      </c>
      <c r="AI43" s="20">
        <f t="shared" ca="1" si="13"/>
        <v>3</v>
      </c>
      <c r="AJ43" s="20">
        <f t="shared" ca="1" si="14"/>
        <v>0</v>
      </c>
      <c r="AK43" s="20">
        <f t="shared" ca="1" si="15"/>
        <v>0</v>
      </c>
      <c r="AL43" s="20">
        <f t="shared" ca="1" si="16"/>
        <v>0</v>
      </c>
      <c r="AM43" s="20">
        <f t="shared" ca="1" si="17"/>
        <v>0</v>
      </c>
      <c r="AN43" s="20">
        <f t="shared" ca="1" si="18"/>
        <v>0</v>
      </c>
      <c r="AO43" s="20">
        <f t="shared" ca="1" si="19"/>
        <v>0</v>
      </c>
      <c r="AP43" s="38">
        <f t="shared" ca="1" si="20"/>
        <v>0</v>
      </c>
      <c r="AQ43" s="116">
        <f t="shared" ref="AQ43:AQ51" ca="1" si="32">SUM(AI43:AP43)</f>
        <v>3</v>
      </c>
      <c r="AR43" s="92"/>
      <c r="AS43" s="23"/>
      <c r="AT43" s="106">
        <f ca="1">$K$48</f>
        <v>4</v>
      </c>
      <c r="AU43" s="107">
        <f ca="1">$L$48</f>
        <v>1</v>
      </c>
      <c r="AW43" s="23"/>
      <c r="AX43" s="99">
        <v>10</v>
      </c>
      <c r="AY43" s="86">
        <f ca="1">IF(AH42 &gt; 0, AX43, 0)</f>
        <v>0</v>
      </c>
      <c r="AZ43" s="90">
        <f ca="1">IF(AI42 &gt; 0, AX43, 0)</f>
        <v>0</v>
      </c>
      <c r="BA43" s="90">
        <f ca="1">IF(AJ42 &gt; 0, AX43, 0)</f>
        <v>10</v>
      </c>
      <c r="BB43" s="90">
        <f ca="1">IF(AK42 &gt; 0, AX43, 0)</f>
        <v>0</v>
      </c>
      <c r="BC43" s="90">
        <f ca="1">IF(AL42 &gt; 0, AX43, 0)</f>
        <v>0</v>
      </c>
      <c r="BD43" s="90">
        <f ca="1">IF(AM42 &gt; 0, AX43, 0)</f>
        <v>10</v>
      </c>
      <c r="BE43" s="90">
        <f ca="1">IF(AN42 &gt; 0, AX43, 0)</f>
        <v>10</v>
      </c>
      <c r="BF43" s="90">
        <f ca="1">IF(AO42 &gt; 0, AX43, 0)</f>
        <v>10</v>
      </c>
      <c r="BG43" s="90">
        <f ca="1">IF(AP42 &gt; 0, AX43, 0)</f>
        <v>10</v>
      </c>
      <c r="BH43" s="96"/>
      <c r="BI43" s="92"/>
    </row>
    <row r="44" spans="1:67" ht="24.6" x14ac:dyDescent="0.3">
      <c r="A44" s="176"/>
      <c r="B44" s="156"/>
      <c r="C44" s="3">
        <v>18</v>
      </c>
      <c r="D44" s="1">
        <v>3</v>
      </c>
      <c r="E44" s="1">
        <v>6</v>
      </c>
      <c r="F44" s="1">
        <v>9</v>
      </c>
      <c r="G44" s="1">
        <v>11</v>
      </c>
      <c r="H44" s="1">
        <v>23</v>
      </c>
      <c r="I44" s="1">
        <v>43</v>
      </c>
      <c r="J44" s="141"/>
      <c r="AF44" s="23"/>
      <c r="AG44" s="37">
        <v>12</v>
      </c>
      <c r="AH44" s="73">
        <f t="shared" ca="1" si="12"/>
        <v>4</v>
      </c>
      <c r="AI44" s="20">
        <f t="shared" ca="1" si="13"/>
        <v>1</v>
      </c>
      <c r="AJ44" s="20">
        <f t="shared" ca="1" si="14"/>
        <v>1</v>
      </c>
      <c r="AK44" s="20">
        <f t="shared" ca="1" si="15"/>
        <v>3</v>
      </c>
      <c r="AL44" s="20">
        <f t="shared" ca="1" si="16"/>
        <v>4</v>
      </c>
      <c r="AM44" s="20">
        <f t="shared" ca="1" si="17"/>
        <v>3</v>
      </c>
      <c r="AN44" s="20">
        <f t="shared" ca="1" si="18"/>
        <v>2</v>
      </c>
      <c r="AO44" s="20">
        <f t="shared" ca="1" si="19"/>
        <v>2</v>
      </c>
      <c r="AP44" s="38">
        <f t="shared" ca="1" si="20"/>
        <v>1</v>
      </c>
      <c r="AQ44" s="116">
        <f t="shared" ca="1" si="32"/>
        <v>17</v>
      </c>
      <c r="AR44" s="92"/>
      <c r="AS44" s="23"/>
      <c r="AT44" s="106">
        <f ca="1">$K$49</f>
        <v>16</v>
      </c>
      <c r="AU44" s="107">
        <f ca="1">$L$49</f>
        <v>3</v>
      </c>
      <c r="AV44" s="92"/>
      <c r="AW44" s="23"/>
      <c r="AX44" s="99">
        <v>11</v>
      </c>
      <c r="AY44" s="86">
        <f t="shared" ref="AY44:AY52" ca="1" si="33">IF(AH43 &gt; 0, AX44, 0)</f>
        <v>0</v>
      </c>
      <c r="AZ44" s="90">
        <f t="shared" ref="AZ44:AZ52" ca="1" si="34">IF(AI43 &gt; 0, AX44, 0)</f>
        <v>11</v>
      </c>
      <c r="BA44" s="90">
        <f t="shared" ref="BA44:BA52" ca="1" si="35">IF(AJ43 &gt; 0, AX44, 0)</f>
        <v>0</v>
      </c>
      <c r="BB44" s="90">
        <f t="shared" ref="BB44:BB52" ca="1" si="36">IF(AK43 &gt; 0, AX44, 0)</f>
        <v>0</v>
      </c>
      <c r="BC44" s="90">
        <f t="shared" ref="BC44:BC52" ca="1" si="37">IF(AL43 &gt; 0, AX44, 0)</f>
        <v>0</v>
      </c>
      <c r="BD44" s="90">
        <f t="shared" ref="BD44:BD52" ca="1" si="38">IF(AM43 &gt; 0, AX44, 0)</f>
        <v>0</v>
      </c>
      <c r="BE44" s="90">
        <f t="shared" ref="BE44:BE52" ca="1" si="39">IF(AN43 &gt; 0, AX44, 0)</f>
        <v>0</v>
      </c>
      <c r="BF44" s="90">
        <f t="shared" ref="BF44:BF52" ca="1" si="40">IF(AO43 &gt; 0, AX44, 0)</f>
        <v>0</v>
      </c>
      <c r="BG44" s="90">
        <f t="shared" ref="BG44:BG52" ca="1" si="41">IF(AP43 &gt; 0, AX44, 0)</f>
        <v>0</v>
      </c>
      <c r="BH44" s="96"/>
      <c r="BI44" s="92">
        <f ca="1">BH42+BI42</f>
        <v>10</v>
      </c>
      <c r="BJ44" s="6">
        <f ca="1">BH42-BI42-AY42</f>
        <v>-4</v>
      </c>
    </row>
    <row r="45" spans="1:67" ht="24.6" x14ac:dyDescent="0.3">
      <c r="A45" s="176"/>
      <c r="B45" s="157"/>
      <c r="C45" s="3">
        <v>25</v>
      </c>
      <c r="D45" s="1">
        <v>9</v>
      </c>
      <c r="E45" s="1">
        <v>11</v>
      </c>
      <c r="F45" s="1">
        <v>21</v>
      </c>
      <c r="G45" s="1">
        <v>31</v>
      </c>
      <c r="H45" s="1">
        <v>32</v>
      </c>
      <c r="I45" s="1">
        <v>34</v>
      </c>
      <c r="J45" s="141"/>
      <c r="M45" s="165" t="s">
        <v>25</v>
      </c>
      <c r="N45" s="166"/>
      <c r="O45" s="166"/>
      <c r="P45" s="166"/>
      <c r="Q45" s="166"/>
      <c r="R45" s="166"/>
      <c r="S45" s="166"/>
      <c r="T45" s="166"/>
      <c r="U45" s="167"/>
      <c r="AC45" s="16"/>
      <c r="AD45" s="17"/>
      <c r="AE45" s="17"/>
      <c r="AF45" s="34"/>
      <c r="AG45" s="37">
        <v>13</v>
      </c>
      <c r="AH45" s="73">
        <f t="shared" ca="1" si="12"/>
        <v>4</v>
      </c>
      <c r="AI45" s="20">
        <f t="shared" ca="1" si="13"/>
        <v>0</v>
      </c>
      <c r="AJ45" s="20">
        <f t="shared" ca="1" si="14"/>
        <v>0</v>
      </c>
      <c r="AK45" s="20">
        <f t="shared" ca="1" si="15"/>
        <v>0</v>
      </c>
      <c r="AL45" s="20">
        <f t="shared" ca="1" si="16"/>
        <v>0</v>
      </c>
      <c r="AM45" s="20">
        <f t="shared" ca="1" si="17"/>
        <v>0</v>
      </c>
      <c r="AN45" s="20">
        <f t="shared" ca="1" si="18"/>
        <v>0</v>
      </c>
      <c r="AO45" s="20">
        <f t="shared" ca="1" si="19"/>
        <v>0</v>
      </c>
      <c r="AP45" s="38">
        <f t="shared" ca="1" si="20"/>
        <v>0</v>
      </c>
      <c r="AQ45" s="116">
        <f t="shared" ca="1" si="32"/>
        <v>0</v>
      </c>
      <c r="AR45" s="92"/>
      <c r="AS45" s="23"/>
      <c r="AT45" s="106">
        <f ca="1">$K$50</f>
        <v>17</v>
      </c>
      <c r="AU45" s="107">
        <f ca="1">$L$50</f>
        <v>20</v>
      </c>
      <c r="AV45" s="127">
        <f>AV33</f>
        <v>61</v>
      </c>
      <c r="AW45" s="23"/>
      <c r="AX45" s="99">
        <v>12</v>
      </c>
      <c r="AY45" s="86">
        <f t="shared" ca="1" si="33"/>
        <v>12</v>
      </c>
      <c r="AZ45" s="90">
        <f t="shared" ca="1" si="34"/>
        <v>12</v>
      </c>
      <c r="BA45" s="90">
        <f t="shared" ca="1" si="35"/>
        <v>12</v>
      </c>
      <c r="BB45" s="90">
        <f t="shared" ca="1" si="36"/>
        <v>12</v>
      </c>
      <c r="BC45" s="90">
        <f t="shared" ca="1" si="37"/>
        <v>12</v>
      </c>
      <c r="BD45" s="90">
        <f t="shared" ca="1" si="38"/>
        <v>12</v>
      </c>
      <c r="BE45" s="90">
        <f t="shared" ca="1" si="39"/>
        <v>12</v>
      </c>
      <c r="BF45" s="90">
        <f t="shared" ca="1" si="40"/>
        <v>12</v>
      </c>
      <c r="BG45" s="90">
        <f t="shared" ca="1" si="41"/>
        <v>12</v>
      </c>
      <c r="BH45" s="96"/>
      <c r="BI45" s="92"/>
    </row>
    <row r="46" spans="1:67" ht="24.6" x14ac:dyDescent="0.3">
      <c r="A46" s="176"/>
      <c r="B46" s="162" t="s">
        <v>4</v>
      </c>
      <c r="C46" s="3">
        <v>2</v>
      </c>
      <c r="D46" s="2">
        <v>7</v>
      </c>
      <c r="E46" s="2">
        <v>15</v>
      </c>
      <c r="F46" s="2">
        <v>18</v>
      </c>
      <c r="G46" s="2">
        <v>20</v>
      </c>
      <c r="H46" s="2">
        <v>22</v>
      </c>
      <c r="I46" s="2">
        <v>40</v>
      </c>
      <c r="J46" s="141"/>
      <c r="M46" s="11" t="s">
        <v>19</v>
      </c>
      <c r="N46" s="11">
        <f ca="1">(K48*2)/3</f>
        <v>2.6666666666666665</v>
      </c>
      <c r="P46" s="10">
        <v>1</v>
      </c>
      <c r="Q46" s="12">
        <f ca="1">IF(ROUND(N46,0) &gt; 49, ROUND(N46,0) - 49, ROUND(N46,0))</f>
        <v>3</v>
      </c>
      <c r="R46" s="12">
        <f ca="1">IF(ROUND(N47,0) &gt; 49, ROUND(N47,0) - 49, ROUND(N47,0))</f>
        <v>11</v>
      </c>
      <c r="S46" s="12">
        <f ca="1">IF(ROUND(N48,0) &gt; 49, ROUND(N48,0) - 49, ROUND(N48,0))</f>
        <v>11</v>
      </c>
      <c r="T46" s="12">
        <f ca="1">IF(ROUND(N49,0) &gt; 49, ROUND(N49,0) - 49, ROUND(N49,0))</f>
        <v>15</v>
      </c>
      <c r="U46" s="12">
        <f ca="1">IF(ROUND(N50,0) &gt; 49, ROUND(N50,0) - 49, ROUND(N50,0))</f>
        <v>19</v>
      </c>
      <c r="W46" s="13">
        <f ca="1">IF(OR(Q46=L48,Q46=L49,Q46=L50,Q46=L51,Q46=L52),Q46,0)</f>
        <v>3</v>
      </c>
      <c r="X46" s="13">
        <f ca="1">IF(OR(R46=L48,R46=L49,R46=L50,R46=L51,R46=L52),R46,0)</f>
        <v>0</v>
      </c>
      <c r="Y46" s="13">
        <f ca="1">IF(OR(S46=L48,S46=L49,S46=L50,S46=L51,S46=L52),S46,0)</f>
        <v>0</v>
      </c>
      <c r="Z46" s="13">
        <f ca="1">IF(OR(T46=L48,T46=L49,T46=L50,T46=L51,T46=L52),T46,0)</f>
        <v>0</v>
      </c>
      <c r="AA46" s="13">
        <f ca="1">IF(OR(U46=L48,U46=L49,U46=L50,U46=L51,U46=L52),U46,0)</f>
        <v>0</v>
      </c>
      <c r="AC46" s="18"/>
      <c r="AD46" s="19"/>
      <c r="AE46" s="19"/>
      <c r="AF46" s="35"/>
      <c r="AG46" s="37">
        <v>14</v>
      </c>
      <c r="AH46" s="73">
        <f t="shared" ca="1" si="12"/>
        <v>0</v>
      </c>
      <c r="AI46" s="20">
        <f t="shared" ca="1" si="13"/>
        <v>0</v>
      </c>
      <c r="AJ46" s="20">
        <f t="shared" ca="1" si="14"/>
        <v>1</v>
      </c>
      <c r="AK46" s="20">
        <f t="shared" ca="1" si="15"/>
        <v>1</v>
      </c>
      <c r="AL46" s="20">
        <f t="shared" ca="1" si="16"/>
        <v>0</v>
      </c>
      <c r="AM46" s="20">
        <f t="shared" ca="1" si="17"/>
        <v>0</v>
      </c>
      <c r="AN46" s="20">
        <f t="shared" ca="1" si="18"/>
        <v>0</v>
      </c>
      <c r="AO46" s="20">
        <f t="shared" ca="1" si="19"/>
        <v>0</v>
      </c>
      <c r="AP46" s="38">
        <f t="shared" ca="1" si="20"/>
        <v>0</v>
      </c>
      <c r="AQ46" s="116">
        <f t="shared" ca="1" si="32"/>
        <v>2</v>
      </c>
      <c r="AR46" s="92"/>
      <c r="AS46" s="23"/>
      <c r="AT46" s="106">
        <f ca="1">$K$51</f>
        <v>22</v>
      </c>
      <c r="AU46" s="107">
        <f ca="1">$L$51</f>
        <v>21</v>
      </c>
      <c r="AV46" s="92"/>
      <c r="AW46" s="23"/>
      <c r="AX46" s="99">
        <v>13</v>
      </c>
      <c r="AY46" s="86">
        <f t="shared" ca="1" si="33"/>
        <v>13</v>
      </c>
      <c r="AZ46" s="90">
        <f t="shared" ca="1" si="34"/>
        <v>0</v>
      </c>
      <c r="BA46" s="90">
        <f t="shared" ca="1" si="35"/>
        <v>0</v>
      </c>
      <c r="BB46" s="90">
        <f t="shared" ca="1" si="36"/>
        <v>0</v>
      </c>
      <c r="BC46" s="90">
        <f t="shared" ca="1" si="37"/>
        <v>0</v>
      </c>
      <c r="BD46" s="90">
        <f t="shared" ca="1" si="38"/>
        <v>0</v>
      </c>
      <c r="BE46" s="90">
        <f t="shared" ca="1" si="39"/>
        <v>0</v>
      </c>
      <c r="BF46" s="90">
        <f t="shared" ca="1" si="40"/>
        <v>0</v>
      </c>
      <c r="BG46" s="90">
        <f t="shared" ca="1" si="41"/>
        <v>0</v>
      </c>
      <c r="BH46" s="96"/>
      <c r="BI46" s="92"/>
    </row>
    <row r="47" spans="1:67" ht="24.6" x14ac:dyDescent="0.3">
      <c r="A47" s="176"/>
      <c r="B47" s="163"/>
      <c r="C47" s="3">
        <v>9</v>
      </c>
      <c r="D47" s="2">
        <v>2</v>
      </c>
      <c r="E47" s="2">
        <v>17</v>
      </c>
      <c r="F47" s="2">
        <v>40</v>
      </c>
      <c r="G47" s="2">
        <v>41</v>
      </c>
      <c r="H47" s="2">
        <v>42</v>
      </c>
      <c r="I47" s="2">
        <v>45</v>
      </c>
      <c r="J47" s="141"/>
      <c r="K47" s="122" t="s">
        <v>29</v>
      </c>
      <c r="L47" s="122" t="s">
        <v>28</v>
      </c>
      <c r="M47" s="11" t="s">
        <v>20</v>
      </c>
      <c r="N47" s="11">
        <f ca="1">(K49*2)/3</f>
        <v>10.666666666666666</v>
      </c>
      <c r="P47" s="10">
        <v>2</v>
      </c>
      <c r="Q47" s="12">
        <f ca="1">IF(P47*Q46 &gt; 49, P47*Q46 - 49, P47*Q46)</f>
        <v>6</v>
      </c>
      <c r="R47" s="12">
        <f ca="1">IF(P47*R46 &gt; 49, P47*R46 - 49, P47*R46)</f>
        <v>22</v>
      </c>
      <c r="S47" s="12">
        <f ca="1">IF(P47*S46 &gt; 49, P47*S46 - 49, P47*S46)</f>
        <v>22</v>
      </c>
      <c r="T47" s="12">
        <f ca="1">IF(P47*T46 &gt; 49, P47*T46 - 49, P47*T46)</f>
        <v>30</v>
      </c>
      <c r="U47" s="12">
        <f ca="1">IF(P47*U46 &gt; 49, P47*U46 - 49, P47*U46)</f>
        <v>38</v>
      </c>
      <c r="W47" s="13">
        <f ca="1">IF(OR(Q47=L48,Q47=L49,Q47=L50,Q47=L51,Q47=L52),Q47,0)</f>
        <v>0</v>
      </c>
      <c r="X47" s="13">
        <f ca="1">IF(OR(R47=L49,R47=L50,R47=L51,R47=L52,R47=L48),R47,0)</f>
        <v>0</v>
      </c>
      <c r="Y47" s="13">
        <f ca="1">IF(OR(S47=L49,S47=L50,S47=L51,S47=L52,S47=L48),S47,0)</f>
        <v>0</v>
      </c>
      <c r="Z47" s="13">
        <f ca="1">IF(OR(T47=L49,T47=L50,T47=L51,T47=L52,T47=L48),T47,0)</f>
        <v>0</v>
      </c>
      <c r="AA47" s="13">
        <f ca="1">IF(OR(U47=L49,U47=L50,U47=L51,U47=L52,U47=L48),U47,0)</f>
        <v>0</v>
      </c>
      <c r="AC47" s="18"/>
      <c r="AD47" s="19"/>
      <c r="AE47" s="19"/>
      <c r="AF47" s="35"/>
      <c r="AG47" s="37">
        <v>15</v>
      </c>
      <c r="AH47" s="73">
        <f t="shared" ca="1" si="12"/>
        <v>0</v>
      </c>
      <c r="AI47" s="20">
        <f t="shared" ca="1" si="13"/>
        <v>2</v>
      </c>
      <c r="AJ47" s="20">
        <f t="shared" ca="1" si="14"/>
        <v>1</v>
      </c>
      <c r="AK47" s="20">
        <f t="shared" ca="1" si="15"/>
        <v>0</v>
      </c>
      <c r="AL47" s="20">
        <f t="shared" ca="1" si="16"/>
        <v>2</v>
      </c>
      <c r="AM47" s="20">
        <f t="shared" ca="1" si="17"/>
        <v>3</v>
      </c>
      <c r="AN47" s="20">
        <f t="shared" ca="1" si="18"/>
        <v>1</v>
      </c>
      <c r="AO47" s="20">
        <f t="shared" ca="1" si="19"/>
        <v>1</v>
      </c>
      <c r="AP47" s="38">
        <f t="shared" ca="1" si="20"/>
        <v>1</v>
      </c>
      <c r="AQ47" s="116">
        <f t="shared" ca="1" si="32"/>
        <v>11</v>
      </c>
      <c r="AR47" s="92"/>
      <c r="AS47" s="23"/>
      <c r="AT47" s="106">
        <f ca="1">$K$52</f>
        <v>29</v>
      </c>
      <c r="AU47" s="107">
        <f ca="1">$L$52</f>
        <v>36</v>
      </c>
      <c r="AV47" s="92"/>
      <c r="AW47" s="23"/>
      <c r="AX47" s="99">
        <v>14</v>
      </c>
      <c r="AY47" s="86">
        <f t="shared" ca="1" si="33"/>
        <v>0</v>
      </c>
      <c r="AZ47" s="90">
        <f t="shared" ca="1" si="34"/>
        <v>0</v>
      </c>
      <c r="BA47" s="90">
        <f t="shared" ca="1" si="35"/>
        <v>14</v>
      </c>
      <c r="BB47" s="90">
        <f t="shared" ca="1" si="36"/>
        <v>14</v>
      </c>
      <c r="BC47" s="90">
        <f t="shared" ca="1" si="37"/>
        <v>0</v>
      </c>
      <c r="BD47" s="90">
        <f t="shared" ca="1" si="38"/>
        <v>0</v>
      </c>
      <c r="BE47" s="90">
        <f t="shared" ca="1" si="39"/>
        <v>0</v>
      </c>
      <c r="BF47" s="90">
        <f t="shared" ca="1" si="40"/>
        <v>0</v>
      </c>
      <c r="BG47" s="90">
        <f t="shared" ca="1" si="41"/>
        <v>0</v>
      </c>
      <c r="BH47" s="96"/>
      <c r="BI47" s="92"/>
    </row>
    <row r="48" spans="1:67" ht="24.6" x14ac:dyDescent="0.3">
      <c r="A48" s="176"/>
      <c r="B48" s="163"/>
      <c r="C48" s="3">
        <v>16</v>
      </c>
      <c r="D48" s="2">
        <v>1</v>
      </c>
      <c r="E48" s="2">
        <v>5</v>
      </c>
      <c r="F48" s="2">
        <v>6</v>
      </c>
      <c r="G48" s="2">
        <v>10</v>
      </c>
      <c r="H48" s="2">
        <v>39</v>
      </c>
      <c r="I48" s="2">
        <v>44</v>
      </c>
      <c r="J48" s="141"/>
      <c r="K48" s="7">
        <f ca="1">INDIRECT("D"&amp;AV33)</f>
        <v>4</v>
      </c>
      <c r="L48" s="14">
        <f ca="1">INDIRECT("D"&amp;AW33)</f>
        <v>1</v>
      </c>
      <c r="M48" s="11" t="s">
        <v>21</v>
      </c>
      <c r="N48" s="11">
        <f ca="1">(K50*2)/3</f>
        <v>11.333333333333334</v>
      </c>
      <c r="P48" s="10">
        <v>3</v>
      </c>
      <c r="Q48" s="12">
        <f ca="1">IF(P48*Q46 &gt; 49, P48*Q46 - 49, P48*Q46)</f>
        <v>9</v>
      </c>
      <c r="R48" s="12">
        <f ca="1">IF(P48*R46 &gt; 49, P48*R46 - 49, P48*R46)</f>
        <v>33</v>
      </c>
      <c r="S48" s="12">
        <f ca="1">IF(P48*S46 &gt; 49, P48*S46 - 49, P48*S46)</f>
        <v>33</v>
      </c>
      <c r="T48" s="12">
        <f ca="1">IF(P48*T46 &gt; 49, P48*T46 - 49, P48*T46)</f>
        <v>45</v>
      </c>
      <c r="U48" s="12">
        <f ca="1">IF(P48*U46 &gt; 49, P48*U46 - 49, P48*U46)</f>
        <v>8</v>
      </c>
      <c r="W48" s="13">
        <f ca="1">IF(OR(Q48=L48,Q48=L49,Q48=L50,Q48=L51,Q48=L52),Q48,0)</f>
        <v>0</v>
      </c>
      <c r="X48" s="13">
        <f ca="1">IF(OR(R48=L50,R48=L51,R48=L52,R48=L48,R48=L49),R48,0)</f>
        <v>0</v>
      </c>
      <c r="Y48" s="13">
        <f ca="1">IF(OR(S48=L50,S48=L51,S48=L52,S48=L53,S48=L54),S48,0)</f>
        <v>0</v>
      </c>
      <c r="Z48" s="13">
        <f ca="1">IF(OR(T48=L50,T48=L51,T48=L52,T48=L48,T48=L49),T48,0)</f>
        <v>0</v>
      </c>
      <c r="AA48" s="13">
        <f ca="1">IF(OR(U48=L50,U48=L51,U48=L52,U48=L48,U48=L49),U48,0)</f>
        <v>0</v>
      </c>
      <c r="AC48" s="18"/>
      <c r="AD48" s="19"/>
      <c r="AE48" s="19"/>
      <c r="AF48" s="35"/>
      <c r="AG48" s="37">
        <v>16</v>
      </c>
      <c r="AH48" s="73">
        <f t="shared" ca="1" si="12"/>
        <v>0</v>
      </c>
      <c r="AI48" s="20">
        <f t="shared" ca="1" si="13"/>
        <v>0</v>
      </c>
      <c r="AJ48" s="20">
        <f t="shared" ca="1" si="14"/>
        <v>0</v>
      </c>
      <c r="AK48" s="20">
        <f t="shared" ca="1" si="15"/>
        <v>2</v>
      </c>
      <c r="AL48" s="20">
        <f t="shared" ca="1" si="16"/>
        <v>1</v>
      </c>
      <c r="AM48" s="20">
        <f t="shared" ca="1" si="17"/>
        <v>1</v>
      </c>
      <c r="AN48" s="20">
        <f t="shared" ca="1" si="18"/>
        <v>1</v>
      </c>
      <c r="AO48" s="20">
        <f t="shared" ca="1" si="19"/>
        <v>1</v>
      </c>
      <c r="AP48" s="38">
        <f t="shared" ca="1" si="20"/>
        <v>0</v>
      </c>
      <c r="AQ48" s="116">
        <f t="shared" ca="1" si="32"/>
        <v>6</v>
      </c>
      <c r="AR48" s="92"/>
      <c r="AS48" s="23"/>
      <c r="AT48" s="108"/>
      <c r="AU48" s="96"/>
      <c r="AV48" s="92"/>
      <c r="AW48" s="23"/>
      <c r="AX48" s="99">
        <v>15</v>
      </c>
      <c r="AY48" s="86">
        <f t="shared" ca="1" si="33"/>
        <v>0</v>
      </c>
      <c r="AZ48" s="90">
        <f t="shared" ca="1" si="34"/>
        <v>15</v>
      </c>
      <c r="BA48" s="90">
        <f ca="1">IF(AJ47 &gt; 0, AX48, 0)</f>
        <v>15</v>
      </c>
      <c r="BB48" s="90">
        <f t="shared" ca="1" si="36"/>
        <v>0</v>
      </c>
      <c r="BC48" s="90">
        <f t="shared" ca="1" si="37"/>
        <v>15</v>
      </c>
      <c r="BD48" s="90">
        <f t="shared" ca="1" si="38"/>
        <v>15</v>
      </c>
      <c r="BE48" s="90">
        <f t="shared" ca="1" si="39"/>
        <v>15</v>
      </c>
      <c r="BF48" s="90">
        <f t="shared" ca="1" si="40"/>
        <v>15</v>
      </c>
      <c r="BG48" s="90">
        <f t="shared" ca="1" si="41"/>
        <v>15</v>
      </c>
      <c r="BH48" s="96"/>
      <c r="BI48" s="92"/>
    </row>
    <row r="49" spans="1:61" ht="24.6" x14ac:dyDescent="0.3">
      <c r="A49" s="176"/>
      <c r="B49" s="163"/>
      <c r="C49" s="3">
        <v>23</v>
      </c>
      <c r="D49" s="2">
        <v>6</v>
      </c>
      <c r="E49" s="2">
        <v>11</v>
      </c>
      <c r="F49" s="2">
        <v>21</v>
      </c>
      <c r="G49" s="2">
        <v>32</v>
      </c>
      <c r="H49" s="2">
        <v>33</v>
      </c>
      <c r="I49" s="2">
        <v>46</v>
      </c>
      <c r="J49" s="141"/>
      <c r="K49" s="7">
        <f ca="1">INDIRECT("E"&amp;AV33)</f>
        <v>16</v>
      </c>
      <c r="L49" s="14">
        <f ca="1">INDIRECT("E"&amp;AW33)</f>
        <v>3</v>
      </c>
      <c r="M49" s="11" t="s">
        <v>22</v>
      </c>
      <c r="N49" s="11">
        <f ca="1">(K51*2)/3</f>
        <v>14.666666666666666</v>
      </c>
      <c r="P49" s="10">
        <v>4</v>
      </c>
      <c r="Q49" s="12">
        <f ca="1">IF(P49*Q46 &gt; 49, P49*Q46 - 49, P49*Q46)</f>
        <v>12</v>
      </c>
      <c r="R49" s="12">
        <f ca="1">IF(P49*R46 &gt; 49, P49*R46 - 49, P49*R46)</f>
        <v>44</v>
      </c>
      <c r="S49" s="12">
        <f ca="1">IF(P49*S46 &gt; 49, P49*S46 - 49, P49*S46)</f>
        <v>44</v>
      </c>
      <c r="T49" s="12">
        <f ca="1">IF(P49*T46 &gt; 49, P49*T46 - 49, P49*T46)</f>
        <v>11</v>
      </c>
      <c r="U49" s="12">
        <f ca="1">IF(P49*U46 &gt; 49, P49*U46 - 49, P49*U46)</f>
        <v>27</v>
      </c>
      <c r="W49" s="13">
        <f ca="1">IF(OR(Q49=L48,Q49=L49,Q49=L50,Q49=L51,Q49=L52),Q49,0)</f>
        <v>0</v>
      </c>
      <c r="X49" s="13">
        <f ca="1">IF(OR(R49=L51,R49=L52,R49=L53,R49=L54,R49=L55),R49,0)</f>
        <v>0</v>
      </c>
      <c r="Y49" s="13">
        <f ca="1">IF(OR(S49=L51,S49=L52,S49=L48,S49=L49,S49=L50),S49,0)</f>
        <v>0</v>
      </c>
      <c r="Z49" s="13">
        <f ca="1">IF(OR(T49=L51,T49=L52,T49=L53,T49=L54,T49=L55),T49,0)</f>
        <v>0</v>
      </c>
      <c r="AA49" s="13">
        <f ca="1">IF(OR(U49=L51,U49=L52,U49=L53,U49=L54,U49=L55),U49,0)</f>
        <v>0</v>
      </c>
      <c r="AC49" s="18"/>
      <c r="AD49" s="19"/>
      <c r="AE49" s="19"/>
      <c r="AF49" s="35"/>
      <c r="AG49" s="37">
        <v>17</v>
      </c>
      <c r="AH49" s="73">
        <f t="shared" ca="1" si="12"/>
        <v>0</v>
      </c>
      <c r="AI49" s="20">
        <f t="shared" ca="1" si="13"/>
        <v>0</v>
      </c>
      <c r="AJ49" s="20">
        <f t="shared" ca="1" si="14"/>
        <v>0</v>
      </c>
      <c r="AK49" s="20">
        <f t="shared" ca="1" si="15"/>
        <v>0</v>
      </c>
      <c r="AL49" s="20">
        <f t="shared" ca="1" si="16"/>
        <v>0</v>
      </c>
      <c r="AM49" s="20">
        <f t="shared" ca="1" si="17"/>
        <v>0</v>
      </c>
      <c r="AN49" s="20">
        <f t="shared" ca="1" si="18"/>
        <v>0</v>
      </c>
      <c r="AO49" s="20">
        <f t="shared" ca="1" si="19"/>
        <v>0</v>
      </c>
      <c r="AP49" s="38">
        <f t="shared" ca="1" si="20"/>
        <v>0</v>
      </c>
      <c r="AQ49" s="116">
        <f t="shared" ca="1" si="32"/>
        <v>0</v>
      </c>
      <c r="AR49" s="92"/>
      <c r="AS49" s="23"/>
      <c r="AT49" s="108"/>
      <c r="AU49" s="96"/>
      <c r="AV49" s="92"/>
      <c r="AW49" s="23"/>
      <c r="AX49" s="99">
        <v>16</v>
      </c>
      <c r="AY49" s="86">
        <f t="shared" ca="1" si="33"/>
        <v>0</v>
      </c>
      <c r="AZ49" s="90">
        <f t="shared" ca="1" si="34"/>
        <v>0</v>
      </c>
      <c r="BA49" s="90">
        <f t="shared" ca="1" si="35"/>
        <v>0</v>
      </c>
      <c r="BB49" s="90">
        <f t="shared" ca="1" si="36"/>
        <v>16</v>
      </c>
      <c r="BC49" s="90">
        <f t="shared" ca="1" si="37"/>
        <v>16</v>
      </c>
      <c r="BD49" s="90">
        <f t="shared" ca="1" si="38"/>
        <v>16</v>
      </c>
      <c r="BE49" s="90">
        <f t="shared" ca="1" si="39"/>
        <v>16</v>
      </c>
      <c r="BF49" s="90">
        <f t="shared" ca="1" si="40"/>
        <v>16</v>
      </c>
      <c r="BG49" s="90">
        <f t="shared" ca="1" si="41"/>
        <v>0</v>
      </c>
      <c r="BH49" s="96"/>
      <c r="BI49" s="92"/>
    </row>
    <row r="50" spans="1:61" ht="24.6" x14ac:dyDescent="0.3">
      <c r="A50" s="176"/>
      <c r="B50" s="164"/>
      <c r="C50" s="3">
        <v>30</v>
      </c>
      <c r="D50" s="2">
        <v>8</v>
      </c>
      <c r="E50" s="2">
        <v>23</v>
      </c>
      <c r="F50" s="2">
        <v>24</v>
      </c>
      <c r="G50" s="2">
        <v>31</v>
      </c>
      <c r="H50" s="2">
        <v>47</v>
      </c>
      <c r="I50" s="129">
        <v>0</v>
      </c>
      <c r="J50" s="141"/>
      <c r="K50" s="7">
        <f ca="1">INDIRECT("F"&amp;AV33)</f>
        <v>17</v>
      </c>
      <c r="L50" s="14">
        <f ca="1">INDIRECT("F"&amp;AW33)</f>
        <v>20</v>
      </c>
      <c r="M50" s="11" t="s">
        <v>23</v>
      </c>
      <c r="N50" s="11">
        <f ca="1">(K52*2)/3</f>
        <v>19.333333333333332</v>
      </c>
      <c r="P50" s="10">
        <v>5</v>
      </c>
      <c r="Q50" s="12">
        <f ca="1">IF(P50*Q46 &gt; 49, P50*Q46 - 49, P50*Q46)</f>
        <v>15</v>
      </c>
      <c r="R50" s="12">
        <f ca="1">IF(P50*R46 &gt; 49, P50*R46 - 49, P50*R46)</f>
        <v>6</v>
      </c>
      <c r="S50" s="12">
        <f ca="1">IF(P50*S46 &gt; 49, P50*S46 - 49, P50*S46)</f>
        <v>6</v>
      </c>
      <c r="T50" s="12">
        <f ca="1">IF(P50*T46 &gt; 49, P50*T46 - 49, P50*T46)</f>
        <v>26</v>
      </c>
      <c r="U50" s="12">
        <f ca="1">IF(P50*U46 &gt; 49, P50*U46 - 49, P50*U46)</f>
        <v>46</v>
      </c>
      <c r="W50" s="13">
        <f ca="1">IF(OR(Q50=L48,Q50=L49,Q50=L50,Q50=L51,Q50=L52),Q50,0)</f>
        <v>0</v>
      </c>
      <c r="X50" s="13">
        <f ca="1">IF(OR(R50=L52,R50=L48,R50=L49,R50=L50,R50=L51),R50,0)</f>
        <v>0</v>
      </c>
      <c r="Y50" s="13">
        <f ca="1">IF(OR(S50=L52,S50=L48,S50=L49,S50=L50,S50=L51),S50,0)</f>
        <v>0</v>
      </c>
      <c r="Z50" s="13">
        <f ca="1">IF(OR(T50=L52,T50=L48,T50=L49,T50=L50,T50=L51),T50,0)</f>
        <v>0</v>
      </c>
      <c r="AA50" s="13">
        <f ca="1">IF(OR(U50=L52,U50=L48,U50=L49,U50=L50,U50=L51),U50,0)</f>
        <v>0</v>
      </c>
      <c r="AC50" s="18"/>
      <c r="AD50" s="19"/>
      <c r="AE50" s="19"/>
      <c r="AF50" s="35"/>
      <c r="AG50" s="37">
        <v>18</v>
      </c>
      <c r="AH50" s="73">
        <f t="shared" ca="1" si="12"/>
        <v>2</v>
      </c>
      <c r="AI50" s="20">
        <f t="shared" ca="1" si="13"/>
        <v>0</v>
      </c>
      <c r="AJ50" s="20">
        <f t="shared" ca="1" si="14"/>
        <v>1</v>
      </c>
      <c r="AK50" s="20">
        <f t="shared" ca="1" si="15"/>
        <v>1</v>
      </c>
      <c r="AL50" s="20">
        <f t="shared" ca="1" si="16"/>
        <v>1</v>
      </c>
      <c r="AM50" s="20">
        <f t="shared" ca="1" si="17"/>
        <v>0</v>
      </c>
      <c r="AN50" s="20">
        <f t="shared" ca="1" si="18"/>
        <v>0</v>
      </c>
      <c r="AO50" s="20">
        <f t="shared" ca="1" si="19"/>
        <v>0</v>
      </c>
      <c r="AP50" s="38">
        <f t="shared" ca="1" si="20"/>
        <v>0</v>
      </c>
      <c r="AQ50" s="116">
        <f t="shared" ca="1" si="32"/>
        <v>3</v>
      </c>
      <c r="AR50" s="92"/>
      <c r="AS50" s="23"/>
      <c r="AT50" s="108"/>
      <c r="AU50" s="96"/>
      <c r="AV50" s="92"/>
      <c r="AW50" s="23"/>
      <c r="AX50" s="99">
        <v>17</v>
      </c>
      <c r="AY50" s="86">
        <f t="shared" ca="1" si="33"/>
        <v>0</v>
      </c>
      <c r="AZ50" s="90">
        <f t="shared" ca="1" si="34"/>
        <v>0</v>
      </c>
      <c r="BA50" s="90">
        <f t="shared" ca="1" si="35"/>
        <v>0</v>
      </c>
      <c r="BB50" s="90">
        <f t="shared" ca="1" si="36"/>
        <v>0</v>
      </c>
      <c r="BC50" s="90">
        <f t="shared" ca="1" si="37"/>
        <v>0</v>
      </c>
      <c r="BD50" s="90">
        <f t="shared" ca="1" si="38"/>
        <v>0</v>
      </c>
      <c r="BE50" s="90">
        <f t="shared" ca="1" si="39"/>
        <v>0</v>
      </c>
      <c r="BF50" s="90">
        <f t="shared" ca="1" si="40"/>
        <v>0</v>
      </c>
      <c r="BG50" s="90">
        <f t="shared" ca="1" si="41"/>
        <v>0</v>
      </c>
      <c r="BH50" s="96"/>
      <c r="BI50" s="92"/>
    </row>
    <row r="51" spans="1:61" ht="25.2" thickBot="1" x14ac:dyDescent="0.35">
      <c r="A51" s="176"/>
      <c r="B51" s="155" t="s">
        <v>5</v>
      </c>
      <c r="C51" s="3">
        <v>6</v>
      </c>
      <c r="D51" s="1">
        <v>4</v>
      </c>
      <c r="E51" s="1">
        <v>26</v>
      </c>
      <c r="F51" s="1">
        <v>36</v>
      </c>
      <c r="G51" s="1">
        <v>37</v>
      </c>
      <c r="H51" s="1">
        <v>38</v>
      </c>
      <c r="I51" s="129">
        <v>0</v>
      </c>
      <c r="J51" s="141"/>
      <c r="K51" s="7">
        <f ca="1">INDIRECT("G"&amp;AV33)</f>
        <v>22</v>
      </c>
      <c r="L51" s="14">
        <f ca="1">INDIRECT("G"&amp;AW33)</f>
        <v>21</v>
      </c>
      <c r="AF51" s="23"/>
      <c r="AG51" s="43">
        <v>19</v>
      </c>
      <c r="AH51" s="74">
        <f t="shared" ca="1" si="12"/>
        <v>0</v>
      </c>
      <c r="AI51" s="44">
        <f t="shared" ca="1" si="13"/>
        <v>1</v>
      </c>
      <c r="AJ51" s="44">
        <f t="shared" ca="1" si="14"/>
        <v>0</v>
      </c>
      <c r="AK51" s="44">
        <f t="shared" ca="1" si="15"/>
        <v>0</v>
      </c>
      <c r="AL51" s="44">
        <f t="shared" ca="1" si="16"/>
        <v>0</v>
      </c>
      <c r="AM51" s="44">
        <f t="shared" ca="1" si="17"/>
        <v>0</v>
      </c>
      <c r="AN51" s="44">
        <f t="shared" ca="1" si="18"/>
        <v>0</v>
      </c>
      <c r="AO51" s="44">
        <f t="shared" ca="1" si="19"/>
        <v>0</v>
      </c>
      <c r="AP51" s="45">
        <f t="shared" ca="1" si="20"/>
        <v>0</v>
      </c>
      <c r="AQ51" s="116">
        <f t="shared" ca="1" si="32"/>
        <v>1</v>
      </c>
      <c r="AR51" s="92"/>
      <c r="AS51" s="23"/>
      <c r="AT51" s="108"/>
      <c r="AU51" s="96"/>
      <c r="AV51" s="92"/>
      <c r="AW51" s="23"/>
      <c r="AX51" s="99">
        <v>18</v>
      </c>
      <c r="AY51" s="86">
        <f t="shared" ca="1" si="33"/>
        <v>18</v>
      </c>
      <c r="AZ51" s="90">
        <f t="shared" ca="1" si="34"/>
        <v>0</v>
      </c>
      <c r="BA51" s="90">
        <f t="shared" ca="1" si="35"/>
        <v>18</v>
      </c>
      <c r="BB51" s="90">
        <f t="shared" ca="1" si="36"/>
        <v>18</v>
      </c>
      <c r="BC51" s="90">
        <f t="shared" ca="1" si="37"/>
        <v>18</v>
      </c>
      <c r="BD51" s="90">
        <f t="shared" ca="1" si="38"/>
        <v>0</v>
      </c>
      <c r="BE51" s="90">
        <f t="shared" ca="1" si="39"/>
        <v>0</v>
      </c>
      <c r="BF51" s="90">
        <f t="shared" ca="1" si="40"/>
        <v>0</v>
      </c>
      <c r="BG51" s="90">
        <f t="shared" ca="1" si="41"/>
        <v>0</v>
      </c>
      <c r="BH51" s="96"/>
      <c r="BI51" s="92"/>
    </row>
    <row r="52" spans="1:61" ht="24.6" x14ac:dyDescent="0.3">
      <c r="A52" s="176"/>
      <c r="B52" s="156"/>
      <c r="C52" s="3">
        <v>13</v>
      </c>
      <c r="D52" s="1">
        <v>3</v>
      </c>
      <c r="E52" s="1">
        <v>8</v>
      </c>
      <c r="F52" s="1">
        <v>14</v>
      </c>
      <c r="G52" s="1">
        <v>30</v>
      </c>
      <c r="H52" s="1">
        <v>46</v>
      </c>
      <c r="I52" s="129">
        <v>0</v>
      </c>
      <c r="J52" s="141"/>
      <c r="K52" s="7">
        <f ca="1">INDIRECT("H"&amp;AV33)</f>
        <v>29</v>
      </c>
      <c r="L52" s="14">
        <f ca="1">INDIRECT("H"&amp;AW33)</f>
        <v>36</v>
      </c>
      <c r="M52" s="149" t="s">
        <v>24</v>
      </c>
      <c r="N52" s="150"/>
      <c r="O52" s="150"/>
      <c r="P52" s="150"/>
      <c r="Q52" s="150"/>
      <c r="R52" s="150"/>
      <c r="S52" s="150"/>
      <c r="T52" s="150"/>
      <c r="U52" s="151"/>
      <c r="AF52" s="23"/>
      <c r="AG52" s="46">
        <v>20</v>
      </c>
      <c r="AH52" s="75">
        <f t="shared" ca="1" si="12"/>
        <v>2</v>
      </c>
      <c r="AI52" s="47">
        <f t="shared" ca="1" si="13"/>
        <v>0</v>
      </c>
      <c r="AJ52" s="27">
        <f t="shared" ca="1" si="14"/>
        <v>2</v>
      </c>
      <c r="AK52" s="27">
        <f t="shared" ca="1" si="15"/>
        <v>2</v>
      </c>
      <c r="AL52" s="27">
        <f t="shared" ca="1" si="16"/>
        <v>1</v>
      </c>
      <c r="AM52" s="27">
        <f t="shared" ca="1" si="17"/>
        <v>2</v>
      </c>
      <c r="AN52" s="27">
        <f t="shared" ca="1" si="18"/>
        <v>1</v>
      </c>
      <c r="AO52" s="27">
        <f t="shared" ca="1" si="19"/>
        <v>1</v>
      </c>
      <c r="AP52" s="28">
        <f t="shared" ca="1" si="20"/>
        <v>0</v>
      </c>
      <c r="AQ52" s="115">
        <f ca="1">SUM(AI52:AP52)</f>
        <v>9</v>
      </c>
      <c r="AR52" s="92"/>
      <c r="AS52" s="23"/>
      <c r="AT52" s="109" t="s">
        <v>29</v>
      </c>
      <c r="AU52" s="110" t="s">
        <v>28</v>
      </c>
      <c r="AV52" s="92"/>
      <c r="AW52" s="23"/>
      <c r="AX52" s="99">
        <v>19</v>
      </c>
      <c r="AY52" s="86">
        <f t="shared" ca="1" si="33"/>
        <v>0</v>
      </c>
      <c r="AZ52" s="90">
        <f t="shared" ca="1" si="34"/>
        <v>19</v>
      </c>
      <c r="BA52" s="90">
        <f t="shared" ca="1" si="35"/>
        <v>0</v>
      </c>
      <c r="BB52" s="90">
        <f t="shared" ca="1" si="36"/>
        <v>0</v>
      </c>
      <c r="BC52" s="90">
        <f t="shared" ca="1" si="37"/>
        <v>0</v>
      </c>
      <c r="BD52" s="90">
        <f t="shared" ca="1" si="38"/>
        <v>0</v>
      </c>
      <c r="BE52" s="90">
        <f t="shared" ca="1" si="39"/>
        <v>0</v>
      </c>
      <c r="BF52" s="90">
        <f t="shared" ca="1" si="40"/>
        <v>0</v>
      </c>
      <c r="BG52" s="90">
        <f t="shared" ca="1" si="41"/>
        <v>0</v>
      </c>
      <c r="BH52" s="96"/>
      <c r="BI52" s="92"/>
    </row>
    <row r="53" spans="1:61" ht="24.6" x14ac:dyDescent="0.3">
      <c r="A53" s="176"/>
      <c r="B53" s="156"/>
      <c r="C53" s="3">
        <v>20</v>
      </c>
      <c r="D53" s="1">
        <v>5</v>
      </c>
      <c r="E53" s="1">
        <v>14</v>
      </c>
      <c r="F53" s="1">
        <v>25</v>
      </c>
      <c r="G53" s="1">
        <v>30</v>
      </c>
      <c r="H53" s="1">
        <v>38</v>
      </c>
      <c r="I53" s="129">
        <v>0</v>
      </c>
      <c r="J53" s="141"/>
      <c r="M53" s="11" t="s">
        <v>19</v>
      </c>
      <c r="N53" s="11">
        <f ca="1">K48/3</f>
        <v>1.3333333333333333</v>
      </c>
      <c r="P53" s="10">
        <v>1</v>
      </c>
      <c r="Q53" s="12">
        <f ca="1">IF(ROUND(N53,0) &gt; 49, ROUND(N53,0) - 49, ROUND(N53,0))</f>
        <v>1</v>
      </c>
      <c r="R53" s="12">
        <f ca="1">IF(ROUND(N54,0) &gt; 49, ROUND(N54,0) - 49, ROUND(N54,0))</f>
        <v>5</v>
      </c>
      <c r="S53" s="12">
        <f ca="1">IF(ROUND(N55,0) &gt; 49, ROUND(N55,0) - 49, ROUND(N55,0))</f>
        <v>6</v>
      </c>
      <c r="T53" s="12">
        <f ca="1">IF(ROUND(N56,0) &gt; 49, ROUND(N56,0) - 49, ROUND(N56,0))</f>
        <v>7</v>
      </c>
      <c r="U53" s="12">
        <f ca="1">IF(ROUND(N57,0) &gt; 49, ROUND(N57,0) - 49, ROUND(N57,0))</f>
        <v>10</v>
      </c>
      <c r="W53" s="13">
        <f ca="1">IF(OR(Q53=L48,Q53=L49,Q53=L50,Q53=L51,Q53=L52),Q53,0)</f>
        <v>1</v>
      </c>
      <c r="X53" s="13">
        <f ca="1">IF(OR(R53=L48,R53=L49,R53=L50,R53=L51,R53=L52),R53,0)</f>
        <v>0</v>
      </c>
      <c r="Y53" s="13">
        <f ca="1">IF(OR(S53=L48,S53=L49,S53=L50,S53=L51,S53=L52),S53,0)</f>
        <v>0</v>
      </c>
      <c r="Z53" s="13">
        <f ca="1">IF(OR(T53=L48,T53=L49,T53=L50,T53=L51,T53=L52),T53,0)</f>
        <v>0</v>
      </c>
      <c r="AA53" s="13">
        <f ca="1">IF(OR(U53=L48,U53=L49,U53=L50,U53=L51,U53=L52),U53,0)</f>
        <v>0</v>
      </c>
      <c r="AF53" s="23"/>
      <c r="AG53" s="48">
        <v>21</v>
      </c>
      <c r="AH53" s="76">
        <f t="shared" ca="1" si="12"/>
        <v>2</v>
      </c>
      <c r="AI53" s="42">
        <f t="shared" ca="1" si="13"/>
        <v>0</v>
      </c>
      <c r="AJ53" s="30">
        <f t="shared" ca="1" si="14"/>
        <v>1</v>
      </c>
      <c r="AK53" s="30">
        <f t="shared" ca="1" si="15"/>
        <v>1</v>
      </c>
      <c r="AL53" s="30">
        <f t="shared" ca="1" si="16"/>
        <v>0</v>
      </c>
      <c r="AM53" s="30">
        <f t="shared" ca="1" si="17"/>
        <v>0</v>
      </c>
      <c r="AN53" s="30">
        <f t="shared" ca="1" si="18"/>
        <v>0</v>
      </c>
      <c r="AO53" s="30">
        <f t="shared" ca="1" si="19"/>
        <v>0</v>
      </c>
      <c r="AP53" s="31">
        <f t="shared" ca="1" si="20"/>
        <v>0</v>
      </c>
      <c r="AQ53" s="115">
        <f t="shared" ref="AQ53:AQ61" ca="1" si="42">SUM(AI53:AP53)</f>
        <v>2</v>
      </c>
      <c r="AR53" s="92"/>
      <c r="AS53" s="23"/>
      <c r="AT53" s="106">
        <f ca="1">$K$48</f>
        <v>4</v>
      </c>
      <c r="AU53" s="107">
        <f ca="1">$L$48</f>
        <v>1</v>
      </c>
      <c r="AV53" s="92"/>
      <c r="AW53" s="23"/>
      <c r="AX53" s="97" t="s">
        <v>45</v>
      </c>
      <c r="AY53" s="84">
        <f t="shared" ref="AY53:BG53" ca="1" si="43">ROUND(IFERROR(SUM(AY43:AY52)/COUNTIF(AY43:AY52,"&gt;0"), 0), 0)</f>
        <v>14</v>
      </c>
      <c r="AZ53" s="84">
        <f t="shared" ca="1" si="43"/>
        <v>14</v>
      </c>
      <c r="BA53" s="84">
        <f t="shared" ca="1" si="43"/>
        <v>14</v>
      </c>
      <c r="BB53" s="84">
        <f t="shared" ca="1" si="43"/>
        <v>15</v>
      </c>
      <c r="BC53" s="84">
        <f t="shared" ca="1" si="43"/>
        <v>15</v>
      </c>
      <c r="BD53" s="84">
        <f t="shared" ca="1" si="43"/>
        <v>13</v>
      </c>
      <c r="BE53" s="84">
        <f t="shared" ca="1" si="43"/>
        <v>13</v>
      </c>
      <c r="BF53" s="84">
        <f t="shared" ca="1" si="43"/>
        <v>13</v>
      </c>
      <c r="BG53" s="84">
        <f t="shared" ca="1" si="43"/>
        <v>12</v>
      </c>
      <c r="BH53" s="98">
        <f ca="1">ROUND(SUM(AZ53:BG53)/COUNTIF(AZ53:BG53, "&gt;0"), 0)</f>
        <v>14</v>
      </c>
      <c r="BI53" s="124">
        <f ca="1">ROUND(IFERROR(SUM(AY53:BG53)/COUNTIF(AY53:BG53,"&gt;0"), 0), 0)</f>
        <v>14</v>
      </c>
    </row>
    <row r="54" spans="1:61" ht="24.6" x14ac:dyDescent="0.3">
      <c r="A54" s="176"/>
      <c r="B54" s="157"/>
      <c r="C54" s="3">
        <v>27</v>
      </c>
      <c r="D54" s="1">
        <v>2</v>
      </c>
      <c r="E54" s="1">
        <v>22</v>
      </c>
      <c r="F54" s="1">
        <v>25</v>
      </c>
      <c r="G54" s="1">
        <v>34</v>
      </c>
      <c r="H54" s="1">
        <v>42</v>
      </c>
      <c r="I54" s="129">
        <v>0</v>
      </c>
      <c r="J54" s="141"/>
      <c r="M54" s="11" t="s">
        <v>20</v>
      </c>
      <c r="N54" s="11">
        <f ca="1">K49/3</f>
        <v>5.333333333333333</v>
      </c>
      <c r="P54" s="10">
        <v>2</v>
      </c>
      <c r="Q54" s="12">
        <f ca="1">IF(P54*Q53 &gt; 49, P54*Q53 - 49, P54*Q53)</f>
        <v>2</v>
      </c>
      <c r="R54" s="12">
        <f ca="1">IF(P54*R53 &gt; 49, P54*R53 - 49, P54*R53)</f>
        <v>10</v>
      </c>
      <c r="S54" s="12">
        <f ca="1">IF(P54*S53 &gt; 49, P54*S53 - 49, P54*S53)</f>
        <v>12</v>
      </c>
      <c r="T54" s="12">
        <f ca="1">IF(P54*T53 &gt; 49, P54*T53 - 49, P54*T53)</f>
        <v>14</v>
      </c>
      <c r="U54" s="12">
        <f ca="1">IF(P54*U53 &gt; 49, P54*U53 - 49, P54*U53)</f>
        <v>20</v>
      </c>
      <c r="W54" s="13">
        <f ca="1">IF(OR(Q54=L48,Q54=L49,Q54=L50,Q54=L51,Q54=L52),Q54,0)</f>
        <v>0</v>
      </c>
      <c r="X54" s="13">
        <f ca="1">IF(OR(R54=L48,R54=L49,R54=L50,R54=L51,R54=L52),R54,0)</f>
        <v>0</v>
      </c>
      <c r="Y54" s="13">
        <f ca="1">IF(OR(S54=L48,S54=L40,S54=L50,S54=L51,S54=L52),S54,0)</f>
        <v>0</v>
      </c>
      <c r="Z54" s="13">
        <f ca="1">IF(OR(T54=L48,T54=L49,T54=L50,T54=L51,T54=L52),T54,0)</f>
        <v>0</v>
      </c>
      <c r="AA54" s="13">
        <f ca="1">IF(OR(U54=L48,U54=L49,U54=L50,U54=L51,U54=L52),U54,0)</f>
        <v>20</v>
      </c>
      <c r="AF54" s="23"/>
      <c r="AG54" s="48">
        <v>22</v>
      </c>
      <c r="AH54" s="76">
        <f t="shared" ca="1" si="12"/>
        <v>0</v>
      </c>
      <c r="AI54" s="42">
        <f t="shared" ca="1" si="13"/>
        <v>2</v>
      </c>
      <c r="AJ54" s="30">
        <f t="shared" ca="1" si="14"/>
        <v>0</v>
      </c>
      <c r="AK54" s="30">
        <f t="shared" ca="1" si="15"/>
        <v>0</v>
      </c>
      <c r="AL54" s="30">
        <f t="shared" ca="1" si="16"/>
        <v>0</v>
      </c>
      <c r="AM54" s="30">
        <f t="shared" ca="1" si="17"/>
        <v>0</v>
      </c>
      <c r="AN54" s="30">
        <f t="shared" ca="1" si="18"/>
        <v>0</v>
      </c>
      <c r="AO54" s="30">
        <f t="shared" ca="1" si="19"/>
        <v>0</v>
      </c>
      <c r="AP54" s="31">
        <f t="shared" ca="1" si="20"/>
        <v>0</v>
      </c>
      <c r="AQ54" s="115">
        <f t="shared" ca="1" si="42"/>
        <v>2</v>
      </c>
      <c r="AR54" s="92"/>
      <c r="AS54" s="23"/>
      <c r="AT54" s="106">
        <f ca="1">$K$49</f>
        <v>16</v>
      </c>
      <c r="AU54" s="107">
        <f ca="1">$L$49</f>
        <v>3</v>
      </c>
      <c r="AV54" s="92"/>
      <c r="AW54" s="23"/>
      <c r="AX54" s="48">
        <v>20</v>
      </c>
      <c r="AY54" s="85">
        <f ca="1">IF(AH52 &gt; 0, AX54, 0)</f>
        <v>20</v>
      </c>
      <c r="AZ54" s="89">
        <f ca="1">IF(AI52 &gt; 0, AX54, 0)</f>
        <v>0</v>
      </c>
      <c r="BA54" s="89">
        <f ca="1">IF(AJ52 &gt; 0, AX54, 0)</f>
        <v>20</v>
      </c>
      <c r="BB54" s="89">
        <f ca="1">IF(AK52 &gt; 0, AX54, 0)</f>
        <v>20</v>
      </c>
      <c r="BC54" s="89">
        <f ca="1">IF(AL52 &gt; 0, AX54, 0)</f>
        <v>20</v>
      </c>
      <c r="BD54" s="89">
        <f ca="1">IF(AM52 &gt; 0, AX54, 0)</f>
        <v>20</v>
      </c>
      <c r="BE54" s="89">
        <f ca="1">IF(AN52 &gt; 0, AX54, 0)</f>
        <v>20</v>
      </c>
      <c r="BF54" s="89">
        <f ca="1">IF(AO52 &gt; 0, AX54, 0)</f>
        <v>20</v>
      </c>
      <c r="BG54" s="89">
        <f ca="1">IF(AP52 &gt; 0, AX54, 0)</f>
        <v>0</v>
      </c>
      <c r="BH54" s="96"/>
      <c r="BI54" s="92"/>
    </row>
    <row r="55" spans="1:61" ht="24.6" x14ac:dyDescent="0.3">
      <c r="A55" s="176"/>
      <c r="B55" s="162" t="s">
        <v>6</v>
      </c>
      <c r="C55" s="3">
        <v>4</v>
      </c>
      <c r="D55" s="2">
        <v>7</v>
      </c>
      <c r="E55" s="2">
        <v>19</v>
      </c>
      <c r="F55" s="2">
        <v>33</v>
      </c>
      <c r="G55" s="2">
        <v>34</v>
      </c>
      <c r="H55" s="2">
        <v>38</v>
      </c>
      <c r="I55" s="129">
        <v>0</v>
      </c>
      <c r="J55" s="141"/>
      <c r="M55" s="11" t="s">
        <v>21</v>
      </c>
      <c r="N55" s="11">
        <f ca="1">K50/3</f>
        <v>5.666666666666667</v>
      </c>
      <c r="P55" s="10">
        <v>3</v>
      </c>
      <c r="Q55" s="12">
        <f ca="1">IF(P55*Q53 &gt; 49, P55*Q53 - 49, P55*Q53)</f>
        <v>3</v>
      </c>
      <c r="R55" s="12">
        <f ca="1">IF(P55*R53 &gt; 49, P55*R53 - 49, P55*R53)</f>
        <v>15</v>
      </c>
      <c r="S55" s="12">
        <f ca="1">IF(P55*S53 &gt; 49, P55*S53 - 49, P55*S53)</f>
        <v>18</v>
      </c>
      <c r="T55" s="12">
        <f ca="1">IF(P55*T53 &gt; 49, P55*T53 - 49, P55*T53)</f>
        <v>21</v>
      </c>
      <c r="U55" s="12">
        <f ca="1">IF(P55*U53 &gt; 49, P55*U53 - 49, P55*U53)</f>
        <v>30</v>
      </c>
      <c r="W55" s="13">
        <f ca="1">IF(OR(Q55=L48,Q55=L49,Q55=L50,Q55=L51,Q55=L52),Q55,0)</f>
        <v>3</v>
      </c>
      <c r="X55" s="13">
        <f ca="1">IF(OR(R55=L48,R55=L49,R55=L50,R55=L51,R55=L52),R55,0)</f>
        <v>0</v>
      </c>
      <c r="Y55" s="13">
        <f ca="1">IF(OR(S55=L48,S55=L49,S55=L50,S55=L51,S55=L52),S55,0)</f>
        <v>0</v>
      </c>
      <c r="Z55" s="13">
        <f ca="1">IF(OR(T55=L48,T55=L49,T55=L50,T55=L51,T55=L52),T55,0)</f>
        <v>21</v>
      </c>
      <c r="AA55" s="13">
        <f ca="1">IF(OR(U55=L48,U55=L49,U55=L50,U55=L51,U55=L52),U55,0)</f>
        <v>0</v>
      </c>
      <c r="AF55" s="23"/>
      <c r="AG55" s="48">
        <v>23</v>
      </c>
      <c r="AH55" s="76">
        <f t="shared" ca="1" si="12"/>
        <v>0</v>
      </c>
      <c r="AI55" s="42">
        <f t="shared" ca="1" si="13"/>
        <v>0</v>
      </c>
      <c r="AJ55" s="30">
        <f t="shared" ca="1" si="14"/>
        <v>0</v>
      </c>
      <c r="AK55" s="30">
        <f t="shared" ca="1" si="15"/>
        <v>0</v>
      </c>
      <c r="AL55" s="30">
        <f t="shared" ca="1" si="16"/>
        <v>0</v>
      </c>
      <c r="AM55" s="30">
        <f t="shared" ca="1" si="17"/>
        <v>0</v>
      </c>
      <c r="AN55" s="30">
        <f t="shared" ca="1" si="18"/>
        <v>0</v>
      </c>
      <c r="AO55" s="30">
        <f t="shared" ca="1" si="19"/>
        <v>0</v>
      </c>
      <c r="AP55" s="31">
        <f t="shared" ca="1" si="20"/>
        <v>0</v>
      </c>
      <c r="AQ55" s="115">
        <f t="shared" ca="1" si="42"/>
        <v>0</v>
      </c>
      <c r="AR55" s="92"/>
      <c r="AS55" s="23"/>
      <c r="AT55" s="106">
        <f ca="1">$K$50</f>
        <v>17</v>
      </c>
      <c r="AU55" s="107">
        <f ca="1">$L$50</f>
        <v>20</v>
      </c>
      <c r="AV55" s="127">
        <f>AV33</f>
        <v>61</v>
      </c>
      <c r="AW55" s="23"/>
      <c r="AX55" s="48">
        <v>21</v>
      </c>
      <c r="AY55" s="85">
        <f t="shared" ref="AY55:AY63" ca="1" si="44">IF(AH53 &gt; 0, AX55, 0)</f>
        <v>21</v>
      </c>
      <c r="AZ55" s="89">
        <f t="shared" ref="AZ55:AZ63" ca="1" si="45">IF(AI53 &gt; 0, AX55, 0)</f>
        <v>0</v>
      </c>
      <c r="BA55" s="89">
        <f t="shared" ref="BA55:BA63" ca="1" si="46">IF(AJ53 &gt; 0, AX55, 0)</f>
        <v>21</v>
      </c>
      <c r="BB55" s="89">
        <f t="shared" ref="BB55:BB63" ca="1" si="47">IF(AK53 &gt; 0, AX55, 0)</f>
        <v>21</v>
      </c>
      <c r="BC55" s="89">
        <f t="shared" ref="BC55:BC63" ca="1" si="48">IF(AL53 &gt; 0, AX55, 0)</f>
        <v>0</v>
      </c>
      <c r="BD55" s="89">
        <f t="shared" ref="BD55:BD63" ca="1" si="49">IF(AM53 &gt; 0, AX55, 0)</f>
        <v>0</v>
      </c>
      <c r="BE55" s="89">
        <f t="shared" ref="BE55:BE63" ca="1" si="50">IF(AN53 &gt; 0, AX55, 0)</f>
        <v>0</v>
      </c>
      <c r="BF55" s="89">
        <f t="shared" ref="BF55:BF63" ca="1" si="51">IF(AO53 &gt; 0, AX55, 0)</f>
        <v>0</v>
      </c>
      <c r="BG55" s="89">
        <f t="shared" ref="BG55:BG63" ca="1" si="52">IF(AP53 &gt; 0, AX55, 0)</f>
        <v>0</v>
      </c>
      <c r="BH55" s="96"/>
      <c r="BI55" s="92"/>
    </row>
    <row r="56" spans="1:61" ht="24.6" x14ac:dyDescent="0.3">
      <c r="A56" s="176"/>
      <c r="B56" s="163"/>
      <c r="C56" s="3">
        <v>11</v>
      </c>
      <c r="D56" s="2">
        <v>2</v>
      </c>
      <c r="E56" s="2">
        <v>5</v>
      </c>
      <c r="F56" s="2">
        <v>19</v>
      </c>
      <c r="G56" s="2">
        <v>44</v>
      </c>
      <c r="H56" s="2">
        <v>48</v>
      </c>
      <c r="I56" s="129">
        <v>0</v>
      </c>
      <c r="J56" s="141"/>
      <c r="M56" s="11" t="s">
        <v>22</v>
      </c>
      <c r="N56" s="11">
        <f ca="1">K51/3</f>
        <v>7.333333333333333</v>
      </c>
      <c r="P56" s="10">
        <v>4</v>
      </c>
      <c r="Q56" s="12">
        <f ca="1">IF(P56*Q53 &gt; 49, P56*Q53 - 49, P56*Q53)</f>
        <v>4</v>
      </c>
      <c r="R56" s="12">
        <f ca="1">IF(P56*R53 &gt; 49, P56*R53 - 49, P56*R53)</f>
        <v>20</v>
      </c>
      <c r="S56" s="12">
        <f ca="1">IF(P56*S53 &gt; 49, P56*S53 - 49, P56*S53)</f>
        <v>24</v>
      </c>
      <c r="T56" s="12">
        <f ca="1">IF(P56*T53 &gt; 49, P56*T53 - 49, P56*T53)</f>
        <v>28</v>
      </c>
      <c r="U56" s="12">
        <f ca="1">IF(P56*U53 &gt; 49, P56*U53 - 49, P56*U53)</f>
        <v>40</v>
      </c>
      <c r="W56" s="13">
        <f ca="1">IF(OR(Q56=L48,Q56=L49,Q56=L50,Q56=L51,Q56=L52),Q56,0)</f>
        <v>0</v>
      </c>
      <c r="X56" s="13">
        <f ca="1">IF(OR(R56=L48,R56=L49,R56=L50,R56=L51,R56=L52),R56,0)</f>
        <v>20</v>
      </c>
      <c r="Y56" s="13">
        <f ca="1">IF(OR(S56=L48,S56=L49,S56=L50,S56=L51,S56=L52),S56,0)</f>
        <v>0</v>
      </c>
      <c r="Z56" s="13">
        <f ca="1">IF(OR(T56=L48,T56=L49,T56=L50,T56=L51,T56=L52),T56,0)</f>
        <v>0</v>
      </c>
      <c r="AA56" s="13">
        <f ca="1">IF(OR(U56=L48,U56=L49,U56=L50,U56=L51,U56=L52),U56,0)</f>
        <v>0</v>
      </c>
      <c r="AF56" s="23"/>
      <c r="AG56" s="48">
        <v>24</v>
      </c>
      <c r="AH56" s="76">
        <f t="shared" ca="1" si="12"/>
        <v>0</v>
      </c>
      <c r="AI56" s="42">
        <f t="shared" ca="1" si="13"/>
        <v>0</v>
      </c>
      <c r="AJ56" s="30">
        <f t="shared" ca="1" si="14"/>
        <v>1</v>
      </c>
      <c r="AK56" s="30">
        <f t="shared" ca="1" si="15"/>
        <v>1</v>
      </c>
      <c r="AL56" s="30">
        <f t="shared" ca="1" si="16"/>
        <v>1</v>
      </c>
      <c r="AM56" s="30">
        <f t="shared" ca="1" si="17"/>
        <v>0</v>
      </c>
      <c r="AN56" s="30">
        <f t="shared" ca="1" si="18"/>
        <v>0</v>
      </c>
      <c r="AO56" s="30">
        <f t="shared" ca="1" si="19"/>
        <v>0</v>
      </c>
      <c r="AP56" s="31">
        <f t="shared" ca="1" si="20"/>
        <v>0</v>
      </c>
      <c r="AQ56" s="115">
        <f t="shared" ca="1" si="42"/>
        <v>3</v>
      </c>
      <c r="AR56" s="92"/>
      <c r="AS56" s="23"/>
      <c r="AT56" s="106">
        <f ca="1">$K$51</f>
        <v>22</v>
      </c>
      <c r="AU56" s="107">
        <f ca="1">$L$51</f>
        <v>21</v>
      </c>
      <c r="AV56" s="92"/>
      <c r="AW56" s="23"/>
      <c r="AX56" s="48">
        <v>22</v>
      </c>
      <c r="AY56" s="85">
        <f t="shared" ca="1" si="44"/>
        <v>0</v>
      </c>
      <c r="AZ56" s="89">
        <f t="shared" ca="1" si="45"/>
        <v>22</v>
      </c>
      <c r="BA56" s="89">
        <f t="shared" ca="1" si="46"/>
        <v>0</v>
      </c>
      <c r="BB56" s="89">
        <f t="shared" ca="1" si="47"/>
        <v>0</v>
      </c>
      <c r="BC56" s="89">
        <f t="shared" ca="1" si="48"/>
        <v>0</v>
      </c>
      <c r="BD56" s="89">
        <f t="shared" ca="1" si="49"/>
        <v>0</v>
      </c>
      <c r="BE56" s="89">
        <f t="shared" ca="1" si="50"/>
        <v>0</v>
      </c>
      <c r="BF56" s="89">
        <f t="shared" ca="1" si="51"/>
        <v>0</v>
      </c>
      <c r="BG56" s="89">
        <f t="shared" ca="1" si="52"/>
        <v>0</v>
      </c>
      <c r="BH56" s="96"/>
      <c r="BI56" s="92"/>
    </row>
    <row r="57" spans="1:61" ht="24.6" x14ac:dyDescent="0.3">
      <c r="A57" s="176"/>
      <c r="B57" s="163"/>
      <c r="C57" s="3">
        <v>18</v>
      </c>
      <c r="D57" s="2">
        <v>8</v>
      </c>
      <c r="E57" s="2">
        <v>13</v>
      </c>
      <c r="F57" s="2">
        <v>21</v>
      </c>
      <c r="G57" s="2">
        <v>31</v>
      </c>
      <c r="H57" s="2">
        <v>47</v>
      </c>
      <c r="I57" s="129">
        <v>0</v>
      </c>
      <c r="J57" s="141"/>
      <c r="M57" s="11" t="s">
        <v>23</v>
      </c>
      <c r="N57" s="11">
        <f ca="1">K52/3</f>
        <v>9.6666666666666661</v>
      </c>
      <c r="P57" s="10">
        <v>5</v>
      </c>
      <c r="Q57" s="12">
        <f ca="1">IF(P57*Q53 &gt; 49, P57*Q53 - 49, P57*Q53)</f>
        <v>5</v>
      </c>
      <c r="R57" s="12">
        <f ca="1">IF(P57*R53 &gt; 49, P57*R53 - 49, P57*R53)</f>
        <v>25</v>
      </c>
      <c r="S57" s="12">
        <f ca="1">IF(P57*S53 &gt; 49, P57*S53 - 49, P57*S53)</f>
        <v>30</v>
      </c>
      <c r="T57" s="12">
        <f ca="1">IF(P57*T53 &gt; 49, P57*T53 - 49, P57*T53)</f>
        <v>35</v>
      </c>
      <c r="U57" s="12">
        <f ca="1">IF(P57*U53 &gt; 49,P57*U53 - 49, P57*U53 )</f>
        <v>1</v>
      </c>
      <c r="V57" s="15"/>
      <c r="W57" s="13">
        <f ca="1">IF(OR(Q57=L48,Q57=L49,Q57=L50,Q57=L51,Q57=L52),Q57,0)</f>
        <v>0</v>
      </c>
      <c r="X57" s="13">
        <f ca="1">IF(OR(R57=L59,R57=L55,R57=L56,R57=L57,R57=L58),R57,0)</f>
        <v>0</v>
      </c>
      <c r="Y57" s="13">
        <f ca="1">IF(OR(S57=L59,S57=L55,S57=L56,S57=L57,S57=L58),S57,0)</f>
        <v>0</v>
      </c>
      <c r="Z57" s="13">
        <f ca="1">IF(OR(T57=L59,T57=L55,T57=L56,T57=L57,T57=L58),T57,0)</f>
        <v>0</v>
      </c>
      <c r="AA57" s="13">
        <f ca="1">IF(OR(U57=L59,U57=L55,U57=L56,U57=L57,U57=L58),U57,0)</f>
        <v>0</v>
      </c>
      <c r="AF57" s="23"/>
      <c r="AG57" s="48">
        <v>25</v>
      </c>
      <c r="AH57" s="76">
        <f t="shared" ca="1" si="12"/>
        <v>2</v>
      </c>
      <c r="AI57" s="42">
        <f t="shared" ca="1" si="13"/>
        <v>0</v>
      </c>
      <c r="AJ57" s="30">
        <f t="shared" ca="1" si="14"/>
        <v>1</v>
      </c>
      <c r="AK57" s="30">
        <f t="shared" ca="1" si="15"/>
        <v>0</v>
      </c>
      <c r="AL57" s="30">
        <f t="shared" ca="1" si="16"/>
        <v>0</v>
      </c>
      <c r="AM57" s="30">
        <f t="shared" ca="1" si="17"/>
        <v>1</v>
      </c>
      <c r="AN57" s="30">
        <f t="shared" ca="1" si="18"/>
        <v>0</v>
      </c>
      <c r="AO57" s="30">
        <f t="shared" ca="1" si="19"/>
        <v>0</v>
      </c>
      <c r="AP57" s="31">
        <f t="shared" ca="1" si="20"/>
        <v>0</v>
      </c>
      <c r="AQ57" s="115">
        <f t="shared" ca="1" si="42"/>
        <v>2</v>
      </c>
      <c r="AR57" s="92"/>
      <c r="AS57" s="23"/>
      <c r="AT57" s="106">
        <f ca="1">$K$52</f>
        <v>29</v>
      </c>
      <c r="AU57" s="107">
        <f ca="1">$L$52</f>
        <v>36</v>
      </c>
      <c r="AV57" s="92"/>
      <c r="AW57" s="23"/>
      <c r="AX57" s="48">
        <v>23</v>
      </c>
      <c r="AY57" s="85">
        <f t="shared" ca="1" si="44"/>
        <v>0</v>
      </c>
      <c r="AZ57" s="89">
        <f t="shared" ca="1" si="45"/>
        <v>0</v>
      </c>
      <c r="BA57" s="89">
        <f t="shared" ca="1" si="46"/>
        <v>0</v>
      </c>
      <c r="BB57" s="89">
        <f t="shared" ca="1" si="47"/>
        <v>0</v>
      </c>
      <c r="BC57" s="89">
        <f t="shared" ca="1" si="48"/>
        <v>0</v>
      </c>
      <c r="BD57" s="89">
        <f t="shared" ca="1" si="49"/>
        <v>0</v>
      </c>
      <c r="BE57" s="89">
        <f t="shared" ca="1" si="50"/>
        <v>0</v>
      </c>
      <c r="BF57" s="89">
        <f t="shared" ca="1" si="51"/>
        <v>0</v>
      </c>
      <c r="BG57" s="89">
        <f t="shared" ca="1" si="52"/>
        <v>0</v>
      </c>
      <c r="BH57" s="96"/>
      <c r="BI57" s="92"/>
    </row>
    <row r="58" spans="1:61" ht="24.6" x14ac:dyDescent="0.3">
      <c r="A58" s="177"/>
      <c r="B58" s="164"/>
      <c r="C58" s="3">
        <v>25</v>
      </c>
      <c r="D58" s="2">
        <v>1</v>
      </c>
      <c r="E58" s="2">
        <v>33</v>
      </c>
      <c r="F58" s="2">
        <v>40</v>
      </c>
      <c r="G58" s="2">
        <v>45</v>
      </c>
      <c r="H58" s="2">
        <v>46</v>
      </c>
      <c r="I58" s="129">
        <v>0</v>
      </c>
      <c r="J58" s="142"/>
      <c r="V58" s="15"/>
      <c r="AF58" s="23"/>
      <c r="AG58" s="48">
        <v>26</v>
      </c>
      <c r="AH58" s="76">
        <f t="shared" ca="1" si="12"/>
        <v>2</v>
      </c>
      <c r="AI58" s="42">
        <f t="shared" ca="1" si="13"/>
        <v>1</v>
      </c>
      <c r="AJ58" s="30">
        <f t="shared" ca="1" si="14"/>
        <v>0</v>
      </c>
      <c r="AK58" s="30">
        <f t="shared" ca="1" si="15"/>
        <v>0</v>
      </c>
      <c r="AL58" s="30">
        <f t="shared" ca="1" si="16"/>
        <v>0</v>
      </c>
      <c r="AM58" s="30">
        <f t="shared" ca="1" si="17"/>
        <v>0</v>
      </c>
      <c r="AN58" s="30">
        <f t="shared" ca="1" si="18"/>
        <v>0</v>
      </c>
      <c r="AO58" s="30">
        <f t="shared" ca="1" si="19"/>
        <v>0</v>
      </c>
      <c r="AP58" s="31">
        <f t="shared" ca="1" si="20"/>
        <v>0</v>
      </c>
      <c r="AQ58" s="115">
        <f t="shared" ca="1" si="42"/>
        <v>1</v>
      </c>
      <c r="AR58" s="92"/>
      <c r="AS58" s="23"/>
      <c r="AT58" s="108"/>
      <c r="AU58" s="96"/>
      <c r="AV58" s="92"/>
      <c r="AW58" s="23"/>
      <c r="AX58" s="48">
        <v>24</v>
      </c>
      <c r="AY58" s="85">
        <f t="shared" ca="1" si="44"/>
        <v>0</v>
      </c>
      <c r="AZ58" s="89">
        <f t="shared" ca="1" si="45"/>
        <v>0</v>
      </c>
      <c r="BA58" s="89">
        <f t="shared" ca="1" si="46"/>
        <v>24</v>
      </c>
      <c r="BB58" s="89">
        <f t="shared" ca="1" si="47"/>
        <v>24</v>
      </c>
      <c r="BC58" s="89">
        <f t="shared" ca="1" si="48"/>
        <v>24</v>
      </c>
      <c r="BD58" s="89">
        <f t="shared" ca="1" si="49"/>
        <v>0</v>
      </c>
      <c r="BE58" s="89">
        <f t="shared" ca="1" si="50"/>
        <v>0</v>
      </c>
      <c r="BF58" s="89">
        <f t="shared" ca="1" si="51"/>
        <v>0</v>
      </c>
      <c r="BG58" s="89">
        <f t="shared" ca="1" si="52"/>
        <v>0</v>
      </c>
      <c r="BH58" s="96"/>
      <c r="BI58" s="92"/>
    </row>
    <row r="59" spans="1:61" ht="24.6" customHeight="1" x14ac:dyDescent="0.3">
      <c r="A59" s="152" t="s">
        <v>7</v>
      </c>
      <c r="B59" s="155" t="s">
        <v>8</v>
      </c>
      <c r="C59" s="3">
        <v>1</v>
      </c>
      <c r="D59" s="1">
        <v>2</v>
      </c>
      <c r="E59" s="1">
        <v>14</v>
      </c>
      <c r="F59" s="1">
        <v>40</v>
      </c>
      <c r="G59" s="1">
        <v>43</v>
      </c>
      <c r="H59" s="1">
        <v>45</v>
      </c>
      <c r="I59" s="129">
        <v>0</v>
      </c>
      <c r="J59" s="137" t="s">
        <v>7</v>
      </c>
      <c r="M59" s="149" t="s">
        <v>26</v>
      </c>
      <c r="N59" s="150"/>
      <c r="O59" s="150"/>
      <c r="P59" s="150"/>
      <c r="Q59" s="150"/>
      <c r="R59" s="150"/>
      <c r="S59" s="150"/>
      <c r="T59" s="150"/>
      <c r="U59" s="151"/>
      <c r="V59" s="15"/>
      <c r="AF59" s="23"/>
      <c r="AG59" s="48">
        <v>27</v>
      </c>
      <c r="AH59" s="76">
        <f t="shared" ca="1" si="12"/>
        <v>0</v>
      </c>
      <c r="AI59" s="42">
        <f t="shared" ca="1" si="13"/>
        <v>1</v>
      </c>
      <c r="AJ59" s="30">
        <f t="shared" ca="1" si="14"/>
        <v>0</v>
      </c>
      <c r="AK59" s="30">
        <f t="shared" ca="1" si="15"/>
        <v>0</v>
      </c>
      <c r="AL59" s="30">
        <f t="shared" ca="1" si="16"/>
        <v>0</v>
      </c>
      <c r="AM59" s="30">
        <f t="shared" ca="1" si="17"/>
        <v>0</v>
      </c>
      <c r="AN59" s="30">
        <f t="shared" ca="1" si="18"/>
        <v>0</v>
      </c>
      <c r="AO59" s="30">
        <f t="shared" ca="1" si="19"/>
        <v>0</v>
      </c>
      <c r="AP59" s="31">
        <f t="shared" ca="1" si="20"/>
        <v>0</v>
      </c>
      <c r="AQ59" s="115">
        <f t="shared" ca="1" si="42"/>
        <v>1</v>
      </c>
      <c r="AR59" s="92"/>
      <c r="AS59" s="23"/>
      <c r="AT59" s="108"/>
      <c r="AU59" s="96"/>
      <c r="AV59" s="92"/>
      <c r="AW59" s="23"/>
      <c r="AX59" s="48">
        <v>25</v>
      </c>
      <c r="AY59" s="85">
        <f t="shared" ca="1" si="44"/>
        <v>25</v>
      </c>
      <c r="AZ59" s="89">
        <f t="shared" ca="1" si="45"/>
        <v>0</v>
      </c>
      <c r="BA59" s="89">
        <f t="shared" ca="1" si="46"/>
        <v>25</v>
      </c>
      <c r="BB59" s="89">
        <f t="shared" ca="1" si="47"/>
        <v>0</v>
      </c>
      <c r="BC59" s="89">
        <f t="shared" ca="1" si="48"/>
        <v>0</v>
      </c>
      <c r="BD59" s="89">
        <f t="shared" ca="1" si="49"/>
        <v>25</v>
      </c>
      <c r="BE59" s="89">
        <f t="shared" ca="1" si="50"/>
        <v>0</v>
      </c>
      <c r="BF59" s="89">
        <f t="shared" ca="1" si="51"/>
        <v>0</v>
      </c>
      <c r="BG59" s="89">
        <f t="shared" ca="1" si="52"/>
        <v>0</v>
      </c>
      <c r="BH59" s="96"/>
      <c r="BI59" s="92"/>
    </row>
    <row r="60" spans="1:61" ht="24.6" x14ac:dyDescent="0.3">
      <c r="A60" s="153"/>
      <c r="B60" s="156"/>
      <c r="C60" s="3">
        <v>8</v>
      </c>
      <c r="D60" s="1">
        <v>2</v>
      </c>
      <c r="E60" s="1">
        <v>9</v>
      </c>
      <c r="F60" s="1">
        <v>28</v>
      </c>
      <c r="G60" s="1">
        <v>32</v>
      </c>
      <c r="H60" s="1">
        <v>49</v>
      </c>
      <c r="I60" s="129">
        <v>0</v>
      </c>
      <c r="J60" s="138"/>
      <c r="M60" s="11" t="s">
        <v>19</v>
      </c>
      <c r="N60" s="11">
        <f ca="1">K48/4</f>
        <v>1</v>
      </c>
      <c r="P60" s="10">
        <v>1</v>
      </c>
      <c r="Q60" s="12">
        <f ca="1">IF(ROUND(N60,0) &gt; 49, ROUND(N60,0) - 49, ROUND(N60,0))</f>
        <v>1</v>
      </c>
      <c r="R60" s="12">
        <f ca="1">IF(ROUND(N61,0) &gt; 49, ROUND(N61,0) - 49, ROUND(N61,0))</f>
        <v>4</v>
      </c>
      <c r="S60" s="12">
        <f ca="1">IF(ROUND(N62,0) &gt; 49, ROUND(N62,0) - 49, ROUND(N62,0))</f>
        <v>4</v>
      </c>
      <c r="T60" s="12">
        <f ca="1">IF(ROUND(N63,0) &gt; 49, ROUND(N63,0) - 49, ROUND(N63,0))</f>
        <v>6</v>
      </c>
      <c r="U60" s="12">
        <f ca="1">IF(ROUND(N64,0) &gt; 49, ROUND(N64,0) - 49, ROUND(N64,0))</f>
        <v>7</v>
      </c>
      <c r="V60" s="15"/>
      <c r="W60" s="13">
        <f ca="1">IF(OR(Q60=L48,Q60=L49,Q60=L50,Q60=L51,Q60=L52),Q60,0)</f>
        <v>1</v>
      </c>
      <c r="X60" s="13">
        <f ca="1">IF(OR(R60=L48,R60=L49,R60=L50,R60=L51,R60=L52),R60,0)</f>
        <v>0</v>
      </c>
      <c r="Y60" s="13">
        <f ca="1">IF(OR(S60=L48,S60=L49,S60=L50,S60=L51,S60=L52),S60,0)</f>
        <v>0</v>
      </c>
      <c r="Z60" s="13">
        <f ca="1">IF(OR(T60=L48,T60=L49,T60=L50,T60=L51,T60=L52),T60,0)</f>
        <v>0</v>
      </c>
      <c r="AA60" s="13">
        <f ca="1">IF(OR(U60=L48,U60=L49,U60=L50,U60=L51,U60=L52),U60,0)</f>
        <v>0</v>
      </c>
      <c r="AF60" s="23"/>
      <c r="AG60" s="48">
        <v>28</v>
      </c>
      <c r="AH60" s="76">
        <f t="shared" ca="1" si="12"/>
        <v>0</v>
      </c>
      <c r="AI60" s="42">
        <f t="shared" ca="1" si="13"/>
        <v>0</v>
      </c>
      <c r="AJ60" s="30">
        <f t="shared" ca="1" si="14"/>
        <v>1</v>
      </c>
      <c r="AK60" s="30">
        <f t="shared" ca="1" si="15"/>
        <v>1</v>
      </c>
      <c r="AL60" s="30">
        <f t="shared" ca="1" si="16"/>
        <v>0</v>
      </c>
      <c r="AM60" s="30">
        <f t="shared" ca="1" si="17"/>
        <v>0</v>
      </c>
      <c r="AN60" s="30">
        <f t="shared" ca="1" si="18"/>
        <v>0</v>
      </c>
      <c r="AO60" s="30">
        <f t="shared" ca="1" si="19"/>
        <v>0</v>
      </c>
      <c r="AP60" s="31">
        <f t="shared" ca="1" si="20"/>
        <v>0</v>
      </c>
      <c r="AQ60" s="115">
        <f t="shared" ca="1" si="42"/>
        <v>2</v>
      </c>
      <c r="AR60" s="92"/>
      <c r="AS60" s="23"/>
      <c r="AT60" s="108"/>
      <c r="AU60" s="96"/>
      <c r="AV60" s="92"/>
      <c r="AW60" s="23"/>
      <c r="AX60" s="48">
        <v>26</v>
      </c>
      <c r="AY60" s="85">
        <f t="shared" ca="1" si="44"/>
        <v>26</v>
      </c>
      <c r="AZ60" s="89">
        <f t="shared" ca="1" si="45"/>
        <v>26</v>
      </c>
      <c r="BA60" s="89">
        <f t="shared" ca="1" si="46"/>
        <v>0</v>
      </c>
      <c r="BB60" s="89">
        <f t="shared" ca="1" si="47"/>
        <v>0</v>
      </c>
      <c r="BC60" s="89">
        <f t="shared" ca="1" si="48"/>
        <v>0</v>
      </c>
      <c r="BD60" s="89">
        <f t="shared" ca="1" si="49"/>
        <v>0</v>
      </c>
      <c r="BE60" s="89">
        <f t="shared" ca="1" si="50"/>
        <v>0</v>
      </c>
      <c r="BF60" s="89">
        <f t="shared" ca="1" si="51"/>
        <v>0</v>
      </c>
      <c r="BG60" s="89">
        <f t="shared" ca="1" si="52"/>
        <v>0</v>
      </c>
      <c r="BH60" s="96"/>
      <c r="BI60" s="92"/>
    </row>
    <row r="61" spans="1:61" ht="25.2" thickBot="1" x14ac:dyDescent="0.35">
      <c r="A61" s="153"/>
      <c r="B61" s="156"/>
      <c r="C61" s="3">
        <v>15</v>
      </c>
      <c r="D61" s="1">
        <v>4</v>
      </c>
      <c r="E61" s="1">
        <v>16</v>
      </c>
      <c r="F61" s="1">
        <v>17</v>
      </c>
      <c r="G61" s="1">
        <v>22</v>
      </c>
      <c r="H61" s="1">
        <v>29</v>
      </c>
      <c r="I61" s="129">
        <v>0</v>
      </c>
      <c r="J61" s="138"/>
      <c r="M61" s="11" t="s">
        <v>20</v>
      </c>
      <c r="N61" s="11">
        <f ca="1">K49/4</f>
        <v>4</v>
      </c>
      <c r="P61" s="10">
        <v>2</v>
      </c>
      <c r="Q61" s="12">
        <f ca="1">IF(P61*Q60 &gt; 49, P61*Q60 - 49, P61*Q60)</f>
        <v>2</v>
      </c>
      <c r="R61" s="12">
        <f ca="1">IF(P61*R60 &gt; 49, P61*R60 - 49, P61*R60)</f>
        <v>8</v>
      </c>
      <c r="S61" s="12">
        <f ca="1">IF(P61*S60 &gt; 49, P61*S60 - 49, P61*S60)</f>
        <v>8</v>
      </c>
      <c r="T61" s="12">
        <f ca="1">IF(P61*T60 &gt; 49, P61*T60 - 49, P61*T60)</f>
        <v>12</v>
      </c>
      <c r="U61" s="12">
        <f ca="1">IF(P61*U60 &gt; 49, P61*U60 - 49, P61*U60)</f>
        <v>14</v>
      </c>
      <c r="V61" s="15"/>
      <c r="W61" s="13">
        <f ca="1">IF(OR(Q61=L48,Q61=L49,Q61=L50,Q61=L51,Q61=L52),Q61,0)</f>
        <v>0</v>
      </c>
      <c r="X61" s="13">
        <f ca="1">IF(OR(R61=L48,R61=L49,R61=L50,R61=L51,R61=L52),R61,0)</f>
        <v>0</v>
      </c>
      <c r="Y61" s="13">
        <f ca="1">IF(OR(S61=L48,S61=L49,S61=L50,S61=L51,S61=L52),S61,0)</f>
        <v>0</v>
      </c>
      <c r="Z61" s="13">
        <f ca="1">IF(OR(T61=L48,T61=L49,T61=L50,T61=L51,T61=L52),T61,0)</f>
        <v>0</v>
      </c>
      <c r="AA61" s="13">
        <f ca="1">IF(OR(U61=L48,U61=L49,U61=L50,U61=L51,U61=L52),U61,0)</f>
        <v>0</v>
      </c>
      <c r="AF61" s="23"/>
      <c r="AG61" s="53">
        <v>29</v>
      </c>
      <c r="AH61" s="77">
        <f t="shared" ca="1" si="12"/>
        <v>0</v>
      </c>
      <c r="AI61" s="54">
        <f t="shared" ca="1" si="13"/>
        <v>0</v>
      </c>
      <c r="AJ61" s="40">
        <f t="shared" ca="1" si="14"/>
        <v>0</v>
      </c>
      <c r="AK61" s="40">
        <f t="shared" ca="1" si="15"/>
        <v>0</v>
      </c>
      <c r="AL61" s="40">
        <f t="shared" ca="1" si="16"/>
        <v>0</v>
      </c>
      <c r="AM61" s="40">
        <f t="shared" ca="1" si="17"/>
        <v>0</v>
      </c>
      <c r="AN61" s="40">
        <f t="shared" ca="1" si="18"/>
        <v>0</v>
      </c>
      <c r="AO61" s="40">
        <f t="shared" ca="1" si="19"/>
        <v>0</v>
      </c>
      <c r="AP61" s="41">
        <f t="shared" ca="1" si="20"/>
        <v>0</v>
      </c>
      <c r="AQ61" s="115">
        <f t="shared" ca="1" si="42"/>
        <v>0</v>
      </c>
      <c r="AR61" s="92"/>
      <c r="AS61" s="23"/>
      <c r="AT61" s="108"/>
      <c r="AU61" s="96"/>
      <c r="AV61" s="92"/>
      <c r="AW61" s="23"/>
      <c r="AX61" s="48">
        <v>27</v>
      </c>
      <c r="AY61" s="85">
        <f t="shared" ca="1" si="44"/>
        <v>0</v>
      </c>
      <c r="AZ61" s="89">
        <f t="shared" ca="1" si="45"/>
        <v>27</v>
      </c>
      <c r="BA61" s="89">
        <f t="shared" ca="1" si="46"/>
        <v>0</v>
      </c>
      <c r="BB61" s="89">
        <f t="shared" ca="1" si="47"/>
        <v>0</v>
      </c>
      <c r="BC61" s="89">
        <f t="shared" ca="1" si="48"/>
        <v>0</v>
      </c>
      <c r="BD61" s="89">
        <f t="shared" ca="1" si="49"/>
        <v>0</v>
      </c>
      <c r="BE61" s="89">
        <f t="shared" ca="1" si="50"/>
        <v>0</v>
      </c>
      <c r="BF61" s="89">
        <f t="shared" ca="1" si="51"/>
        <v>0</v>
      </c>
      <c r="BG61" s="89">
        <f t="shared" ca="1" si="52"/>
        <v>0</v>
      </c>
      <c r="BH61" s="96"/>
      <c r="BI61" s="92"/>
    </row>
    <row r="62" spans="1:61" ht="24.6" x14ac:dyDescent="0.3">
      <c r="A62" s="153"/>
      <c r="B62" s="156"/>
      <c r="C62" s="3">
        <v>22</v>
      </c>
      <c r="D62" s="1">
        <v>1</v>
      </c>
      <c r="E62" s="1">
        <v>3</v>
      </c>
      <c r="F62" s="1">
        <v>20</v>
      </c>
      <c r="G62" s="1">
        <v>21</v>
      </c>
      <c r="H62" s="1">
        <v>36</v>
      </c>
      <c r="I62" s="129">
        <v>0</v>
      </c>
      <c r="J62" s="138"/>
      <c r="M62" s="11" t="s">
        <v>21</v>
      </c>
      <c r="N62" s="11">
        <f ca="1">K50/4</f>
        <v>4.25</v>
      </c>
      <c r="P62" s="10">
        <v>3</v>
      </c>
      <c r="Q62" s="12">
        <f ca="1">IF(P62*Q60 &gt; 49, P62*Q60 - 49, P62*Q60)</f>
        <v>3</v>
      </c>
      <c r="R62" s="12">
        <f ca="1">IF(P62*R60 &gt; 49, P62*R60 - 49, P62*R60)</f>
        <v>12</v>
      </c>
      <c r="S62" s="12">
        <f ca="1">IF(P62*S60 &gt; 49, P62*S60 - 49, P62*S60)</f>
        <v>12</v>
      </c>
      <c r="T62" s="12">
        <f ca="1">IF(P62*T60 &gt; 49, P62*T60 - 49, P62*T60)</f>
        <v>18</v>
      </c>
      <c r="U62" s="12">
        <f ca="1">IF(P62*U60 &gt; 49, P62*U60 - 49, P62*U60)</f>
        <v>21</v>
      </c>
      <c r="V62" s="15"/>
      <c r="W62" s="13">
        <f ca="1">IF(OR(Q62=L48,Q62=L49,Q62=L50,Q62=L51,Q62=L52),Q62,0)</f>
        <v>3</v>
      </c>
      <c r="X62" s="13">
        <f ca="1">IF(OR(R62=L48,R62=L49,R62=L50,R62=L51,R62=L52),R62,0)</f>
        <v>0</v>
      </c>
      <c r="Y62" s="13">
        <f ca="1">IF(OR(S62=L48,S62=L49,S62=L50,S62=L51,S62=L52),S62,0)</f>
        <v>0</v>
      </c>
      <c r="Z62" s="13">
        <f ca="1">IF(OR(T62=L48,T62=L49,T62=L50,T62=L51,T62=L52),T62,0)</f>
        <v>0</v>
      </c>
      <c r="AA62" s="13">
        <f ca="1">IF(OR(U62=L48,U62=L49,U62=L50,U62=L51,U62=L52),U62,0)</f>
        <v>21</v>
      </c>
      <c r="AF62" s="23"/>
      <c r="AG62" s="51">
        <v>30</v>
      </c>
      <c r="AH62" s="78">
        <f t="shared" ca="1" si="12"/>
        <v>0</v>
      </c>
      <c r="AI62" s="49">
        <f t="shared" ca="1" si="13"/>
        <v>1</v>
      </c>
      <c r="AJ62" s="49">
        <f t="shared" ca="1" si="14"/>
        <v>2</v>
      </c>
      <c r="AK62" s="49">
        <f t="shared" ca="1" si="15"/>
        <v>1</v>
      </c>
      <c r="AL62" s="49">
        <f t="shared" ca="1" si="16"/>
        <v>1</v>
      </c>
      <c r="AM62" s="49">
        <f t="shared" ca="1" si="17"/>
        <v>0</v>
      </c>
      <c r="AN62" s="49">
        <f t="shared" ca="1" si="18"/>
        <v>0</v>
      </c>
      <c r="AO62" s="49">
        <f t="shared" ca="1" si="19"/>
        <v>0</v>
      </c>
      <c r="AP62" s="50">
        <f t="shared" ca="1" si="20"/>
        <v>0</v>
      </c>
      <c r="AQ62" s="117">
        <f ca="1">SUM(AI62:AP62)</f>
        <v>5</v>
      </c>
      <c r="AR62" s="92"/>
      <c r="AS62" s="23"/>
      <c r="AT62" s="109" t="s">
        <v>29</v>
      </c>
      <c r="AU62" s="110" t="s">
        <v>28</v>
      </c>
      <c r="AV62" s="92"/>
      <c r="AW62" s="23"/>
      <c r="AX62" s="48">
        <v>28</v>
      </c>
      <c r="AY62" s="85">
        <f t="shared" ca="1" si="44"/>
        <v>0</v>
      </c>
      <c r="AZ62" s="89">
        <f t="shared" ca="1" si="45"/>
        <v>0</v>
      </c>
      <c r="BA62" s="89">
        <f t="shared" ca="1" si="46"/>
        <v>28</v>
      </c>
      <c r="BB62" s="89">
        <f t="shared" ca="1" si="47"/>
        <v>28</v>
      </c>
      <c r="BC62" s="89">
        <f t="shared" ca="1" si="48"/>
        <v>0</v>
      </c>
      <c r="BD62" s="89">
        <f t="shared" ca="1" si="49"/>
        <v>0</v>
      </c>
      <c r="BE62" s="89">
        <f t="shared" ca="1" si="50"/>
        <v>0</v>
      </c>
      <c r="BF62" s="89">
        <f t="shared" ca="1" si="51"/>
        <v>0</v>
      </c>
      <c r="BG62" s="89">
        <f t="shared" ca="1" si="52"/>
        <v>0</v>
      </c>
      <c r="BH62" s="96"/>
      <c r="BI62" s="92"/>
    </row>
    <row r="63" spans="1:61" ht="24.6" x14ac:dyDescent="0.3">
      <c r="A63" s="153"/>
      <c r="B63" s="157"/>
      <c r="C63" s="3">
        <v>29</v>
      </c>
      <c r="D63" s="1">
        <v>17</v>
      </c>
      <c r="E63" s="1">
        <v>29</v>
      </c>
      <c r="F63" s="1">
        <v>42</v>
      </c>
      <c r="G63" s="1">
        <v>43</v>
      </c>
      <c r="H63" s="1">
        <v>44</v>
      </c>
      <c r="I63" s="129">
        <v>0</v>
      </c>
      <c r="J63" s="138"/>
      <c r="M63" s="11" t="s">
        <v>22</v>
      </c>
      <c r="N63" s="11">
        <f ca="1">K51/4</f>
        <v>5.5</v>
      </c>
      <c r="P63" s="10">
        <v>4</v>
      </c>
      <c r="Q63" s="12">
        <f ca="1">IF(P63*Q60 &gt; 49, P63*Q60 - 49, P63*Q60)</f>
        <v>4</v>
      </c>
      <c r="R63" s="12">
        <f ca="1">IF(P63*R60 &gt; 49, P63*R60 - 49, P63*R60)</f>
        <v>16</v>
      </c>
      <c r="S63" s="12">
        <f ca="1">IF(P63*S60 &gt; 49, P63*S60 - 49, P63*S60)</f>
        <v>16</v>
      </c>
      <c r="T63" s="12">
        <f ca="1">IF(P63*T60 &gt; 49, P63*T60 - 49, P63*T60)</f>
        <v>24</v>
      </c>
      <c r="U63" s="12">
        <f ca="1">IF(P63*U60 &gt; 49, P63*U60 - 49, P63*U60)</f>
        <v>28</v>
      </c>
      <c r="W63" s="13">
        <f ca="1">IF(OR(Q63=L48,Q63=L49,Q63=L50,Q63=L51,Q63=L52),Q63,0)</f>
        <v>0</v>
      </c>
      <c r="X63" s="13">
        <f ca="1">IF(OR(R63=L48,R63=L49,R63=L50,R63=L51,R63=L52),R63,0)</f>
        <v>0</v>
      </c>
      <c r="Y63" s="13">
        <f ca="1">IF(OR(S63=L48,S63=L49,S63=L50,S63=L51,S63=L52),S63,0)</f>
        <v>0</v>
      </c>
      <c r="Z63" s="13">
        <f ca="1">IF(OR(T63=L48,T63=L49,T63=L50,T63=L51,T63=L52),T63,0)</f>
        <v>0</v>
      </c>
      <c r="AA63" s="13">
        <f ca="1">IF(OR(U63=L48,U63=L49,U63=L50,U63=L51,U63=L52),U63,0)</f>
        <v>0</v>
      </c>
      <c r="AF63" s="23"/>
      <c r="AG63" s="52">
        <v>31</v>
      </c>
      <c r="AH63" s="79">
        <f t="shared" ca="1" si="12"/>
        <v>0</v>
      </c>
      <c r="AI63" s="21">
        <f t="shared" ca="1" si="13"/>
        <v>0</v>
      </c>
      <c r="AJ63" s="21">
        <f t="shared" ca="1" si="14"/>
        <v>0</v>
      </c>
      <c r="AK63" s="21">
        <f t="shared" ca="1" si="15"/>
        <v>0</v>
      </c>
      <c r="AL63" s="21">
        <f t="shared" ca="1" si="16"/>
        <v>0</v>
      </c>
      <c r="AM63" s="21">
        <f t="shared" ca="1" si="17"/>
        <v>0</v>
      </c>
      <c r="AN63" s="21">
        <f t="shared" ca="1" si="18"/>
        <v>0</v>
      </c>
      <c r="AO63" s="21">
        <f t="shared" ca="1" si="19"/>
        <v>0</v>
      </c>
      <c r="AP63" s="55">
        <f t="shared" ca="1" si="20"/>
        <v>0</v>
      </c>
      <c r="AQ63" s="117">
        <f t="shared" ref="AQ63:AQ71" ca="1" si="53">SUM(AI63:AP63)</f>
        <v>0</v>
      </c>
      <c r="AR63" s="92"/>
      <c r="AS63" s="23"/>
      <c r="AT63" s="106">
        <f ca="1">$K$48</f>
        <v>4</v>
      </c>
      <c r="AU63" s="107">
        <f ca="1">$L$48</f>
        <v>1</v>
      </c>
      <c r="AV63" s="92"/>
      <c r="AW63" s="23"/>
      <c r="AX63" s="48">
        <v>29</v>
      </c>
      <c r="AY63" s="85">
        <f t="shared" ca="1" si="44"/>
        <v>0</v>
      </c>
      <c r="AZ63" s="89">
        <f t="shared" ca="1" si="45"/>
        <v>0</v>
      </c>
      <c r="BA63" s="89">
        <f t="shared" ca="1" si="46"/>
        <v>0</v>
      </c>
      <c r="BB63" s="89">
        <f t="shared" ca="1" si="47"/>
        <v>0</v>
      </c>
      <c r="BC63" s="89">
        <f t="shared" ca="1" si="48"/>
        <v>0</v>
      </c>
      <c r="BD63" s="89">
        <f t="shared" ca="1" si="49"/>
        <v>0</v>
      </c>
      <c r="BE63" s="89">
        <f t="shared" ca="1" si="50"/>
        <v>0</v>
      </c>
      <c r="BF63" s="89">
        <f t="shared" ca="1" si="51"/>
        <v>0</v>
      </c>
      <c r="BG63" s="89">
        <f t="shared" ca="1" si="52"/>
        <v>0</v>
      </c>
      <c r="BH63" s="96"/>
      <c r="BI63" s="92"/>
    </row>
    <row r="64" spans="1:61" ht="24.6" x14ac:dyDescent="0.3">
      <c r="A64" s="153"/>
      <c r="B64" s="162" t="s">
        <v>10</v>
      </c>
      <c r="C64" s="3">
        <v>5</v>
      </c>
      <c r="D64" s="2">
        <v>9</v>
      </c>
      <c r="E64" s="2">
        <v>14</v>
      </c>
      <c r="F64" s="2">
        <v>25</v>
      </c>
      <c r="G64" s="2">
        <v>34</v>
      </c>
      <c r="H64" s="2">
        <v>44</v>
      </c>
      <c r="I64" s="129">
        <v>0</v>
      </c>
      <c r="J64" s="138"/>
      <c r="M64" s="11" t="s">
        <v>23</v>
      </c>
      <c r="N64" s="11">
        <f ca="1">K52/4</f>
        <v>7.25</v>
      </c>
      <c r="P64" s="10">
        <v>5</v>
      </c>
      <c r="Q64" s="12">
        <f ca="1">IF(P64*Q60 &gt; 49, P64*Q60 - 49, P64*Q60)</f>
        <v>5</v>
      </c>
      <c r="R64" s="12">
        <f ca="1">IF(P64*R60 &gt; 49, P64*R60 - 49, P64*R60)</f>
        <v>20</v>
      </c>
      <c r="S64" s="12">
        <f ca="1">IF(P64*S60 &gt; 49, P64*S60 - 49, P64*S60)</f>
        <v>20</v>
      </c>
      <c r="T64" s="12">
        <f ca="1">IF(P64*T60 &gt; 49, P64*T60 - 49, P64*T60)</f>
        <v>30</v>
      </c>
      <c r="U64" s="12">
        <f ca="1">IF(P64*U60 &gt; 49,P64*U60 - 49, P64*U60 )</f>
        <v>35</v>
      </c>
      <c r="W64" s="13">
        <f ca="1">IF(OR(Q64=L48,Q64=L49,Q64=L50,Q64=L51,Q64=L52),Q64,0)</f>
        <v>0</v>
      </c>
      <c r="X64" s="13">
        <f ca="1">IF(OR(R64=L48,R64=L49,R64=L50,R64=L51,R64=L52),R64,0)</f>
        <v>20</v>
      </c>
      <c r="Y64" s="13">
        <f ca="1">IF(OR(S64=L48,S64=L49,S64=L50,S64=L51,S64=L52),S64,0)</f>
        <v>20</v>
      </c>
      <c r="Z64" s="13">
        <f ca="1">IF(OR(T64=L48,T64=L49,T64=L50,T64=L51,T64=L52),T64,0)</f>
        <v>0</v>
      </c>
      <c r="AA64" s="13">
        <f ca="1">IF(OR(U64=L48,U64=L49,U64=L50,U64=L51,U64=L52),U64,0)</f>
        <v>0</v>
      </c>
      <c r="AF64" s="23"/>
      <c r="AG64" s="52">
        <v>32</v>
      </c>
      <c r="AH64" s="79">
        <f t="shared" ca="1" si="12"/>
        <v>0</v>
      </c>
      <c r="AI64" s="21">
        <f t="shared" ca="1" si="13"/>
        <v>0</v>
      </c>
      <c r="AJ64" s="21">
        <f t="shared" ca="1" si="14"/>
        <v>0</v>
      </c>
      <c r="AK64" s="21">
        <f t="shared" ca="1" si="15"/>
        <v>0</v>
      </c>
      <c r="AL64" s="21">
        <f t="shared" ca="1" si="16"/>
        <v>0</v>
      </c>
      <c r="AM64" s="21">
        <f t="shared" ca="1" si="17"/>
        <v>0</v>
      </c>
      <c r="AN64" s="21">
        <f t="shared" ca="1" si="18"/>
        <v>0</v>
      </c>
      <c r="AO64" s="21">
        <f t="shared" ca="1" si="19"/>
        <v>0</v>
      </c>
      <c r="AP64" s="55">
        <f t="shared" ca="1" si="20"/>
        <v>0</v>
      </c>
      <c r="AQ64" s="117">
        <f t="shared" ca="1" si="53"/>
        <v>0</v>
      </c>
      <c r="AR64" s="92"/>
      <c r="AS64" s="23"/>
      <c r="AT64" s="106">
        <f ca="1">$K$49</f>
        <v>16</v>
      </c>
      <c r="AU64" s="107">
        <f ca="1">$L$49</f>
        <v>3</v>
      </c>
      <c r="AV64" s="92"/>
      <c r="AW64" s="23"/>
      <c r="AX64" s="97" t="s">
        <v>45</v>
      </c>
      <c r="AY64" s="84">
        <f t="shared" ref="AY64:BG64" ca="1" si="54">ROUND(IFERROR(SUM(AY54:AY63)/COUNTIF(AY54:AY63,"&gt;0"), 0), 0)</f>
        <v>23</v>
      </c>
      <c r="AZ64" s="84">
        <f t="shared" ca="1" si="54"/>
        <v>25</v>
      </c>
      <c r="BA64" s="84">
        <f t="shared" ca="1" si="54"/>
        <v>24</v>
      </c>
      <c r="BB64" s="84">
        <f t="shared" ca="1" si="54"/>
        <v>23</v>
      </c>
      <c r="BC64" s="84">
        <f t="shared" ca="1" si="54"/>
        <v>22</v>
      </c>
      <c r="BD64" s="84">
        <f t="shared" ca="1" si="54"/>
        <v>23</v>
      </c>
      <c r="BE64" s="84">
        <f t="shared" ca="1" si="54"/>
        <v>20</v>
      </c>
      <c r="BF64" s="84">
        <f t="shared" ca="1" si="54"/>
        <v>20</v>
      </c>
      <c r="BG64" s="84">
        <f t="shared" ca="1" si="54"/>
        <v>0</v>
      </c>
      <c r="BH64" s="98">
        <f ca="1">ROUND(SUM(AZ64:BG64)/COUNTIF(AZ64:BG64, "&gt;0"), 0)</f>
        <v>22</v>
      </c>
      <c r="BI64" s="124">
        <f ca="1">ROUND(IFERROR(SUM(AY64:BG64)/COUNTIF(AY64:BG64,"&gt;0"), 0), 0)</f>
        <v>23</v>
      </c>
    </row>
    <row r="65" spans="1:61" ht="24.6" x14ac:dyDescent="0.3">
      <c r="A65" s="153"/>
      <c r="B65" s="163"/>
      <c r="C65" s="3">
        <v>12</v>
      </c>
      <c r="D65" s="2">
        <v>17</v>
      </c>
      <c r="E65" s="2">
        <v>21</v>
      </c>
      <c r="F65" s="2">
        <v>30</v>
      </c>
      <c r="G65" s="2">
        <v>35</v>
      </c>
      <c r="H65" s="2">
        <v>36</v>
      </c>
      <c r="I65" s="129">
        <v>0</v>
      </c>
      <c r="J65" s="138"/>
      <c r="AF65" s="23"/>
      <c r="AG65" s="52">
        <v>33</v>
      </c>
      <c r="AH65" s="79">
        <f t="shared" ca="1" si="12"/>
        <v>4</v>
      </c>
      <c r="AI65" s="21">
        <f t="shared" ca="1" si="13"/>
        <v>2</v>
      </c>
      <c r="AJ65" s="21">
        <f t="shared" ca="1" si="14"/>
        <v>0</v>
      </c>
      <c r="AK65" s="21">
        <f t="shared" ca="1" si="15"/>
        <v>0</v>
      </c>
      <c r="AL65" s="21">
        <f t="shared" ca="1" si="16"/>
        <v>0</v>
      </c>
      <c r="AM65" s="21">
        <f t="shared" ca="1" si="17"/>
        <v>0</v>
      </c>
      <c r="AN65" s="21">
        <f t="shared" ca="1" si="18"/>
        <v>0</v>
      </c>
      <c r="AO65" s="21">
        <f t="shared" ca="1" si="19"/>
        <v>0</v>
      </c>
      <c r="AP65" s="55">
        <f t="shared" ca="1" si="20"/>
        <v>0</v>
      </c>
      <c r="AQ65" s="117">
        <f t="shared" ca="1" si="53"/>
        <v>2</v>
      </c>
      <c r="AR65" s="92"/>
      <c r="AS65" s="23"/>
      <c r="AT65" s="106">
        <f ca="1">$K$50</f>
        <v>17</v>
      </c>
      <c r="AU65" s="107">
        <f ca="1">$L$50</f>
        <v>20</v>
      </c>
      <c r="AV65" s="127">
        <f>AV33</f>
        <v>61</v>
      </c>
      <c r="AW65" s="23"/>
      <c r="AX65" s="52">
        <v>30</v>
      </c>
      <c r="AY65" s="87">
        <f ca="1">IF(AH62 &gt; 0, $AX$65, 0)</f>
        <v>0</v>
      </c>
      <c r="AZ65" s="91">
        <f ca="1">IF(AI62 &gt; 0, AX65, 0)</f>
        <v>30</v>
      </c>
      <c r="BA65" s="91">
        <f ca="1">IF(AJ62 &gt; 0, AX65, 0)</f>
        <v>30</v>
      </c>
      <c r="BB65" s="91">
        <f ca="1">IF(AK62 &gt; 0, AX65, 0)</f>
        <v>30</v>
      </c>
      <c r="BC65" s="91">
        <f ca="1">IF(AL62 &gt; 0, AX65, 0)</f>
        <v>30</v>
      </c>
      <c r="BD65" s="91">
        <f ca="1">IF(AM62 &gt; 0, AX65, 0)</f>
        <v>0</v>
      </c>
      <c r="BE65" s="91">
        <f ca="1">IF(AN62 &gt; 0, AX65, 0)</f>
        <v>0</v>
      </c>
      <c r="BF65" s="91">
        <f ca="1">IF(AO62 &gt; 0, AX65, 0)</f>
        <v>0</v>
      </c>
      <c r="BG65" s="91">
        <f ca="1">IF(AP62 &gt; 0, AX65, 0)</f>
        <v>0</v>
      </c>
      <c r="BH65" s="96"/>
      <c r="BI65" s="92"/>
    </row>
    <row r="66" spans="1:61" ht="24.6" x14ac:dyDescent="0.3">
      <c r="A66" s="153"/>
      <c r="B66" s="163"/>
      <c r="C66" s="3">
        <v>19</v>
      </c>
      <c r="D66" s="4">
        <v>14</v>
      </c>
      <c r="E66" s="4">
        <v>20</v>
      </c>
      <c r="F66" s="4">
        <v>37</v>
      </c>
      <c r="G66" s="4">
        <v>43</v>
      </c>
      <c r="H66" s="4">
        <v>44</v>
      </c>
      <c r="I66" s="129">
        <v>0</v>
      </c>
      <c r="J66" s="138"/>
      <c r="M66" s="149" t="s">
        <v>27</v>
      </c>
      <c r="N66" s="150"/>
      <c r="O66" s="150"/>
      <c r="P66" s="150"/>
      <c r="Q66" s="150"/>
      <c r="R66" s="150"/>
      <c r="S66" s="150"/>
      <c r="T66" s="150"/>
      <c r="U66" s="151"/>
      <c r="AF66" s="23"/>
      <c r="AG66" s="52">
        <v>34</v>
      </c>
      <c r="AH66" s="79">
        <f t="shared" ca="1" si="12"/>
        <v>0</v>
      </c>
      <c r="AI66" s="21">
        <f t="shared" ca="1" si="13"/>
        <v>0</v>
      </c>
      <c r="AJ66" s="21">
        <f t="shared" ca="1" si="14"/>
        <v>0</v>
      </c>
      <c r="AK66" s="21">
        <f t="shared" ca="1" si="15"/>
        <v>0</v>
      </c>
      <c r="AL66" s="21">
        <f t="shared" ca="1" si="16"/>
        <v>0</v>
      </c>
      <c r="AM66" s="21">
        <f t="shared" ca="1" si="17"/>
        <v>0</v>
      </c>
      <c r="AN66" s="21">
        <f t="shared" ca="1" si="18"/>
        <v>0</v>
      </c>
      <c r="AO66" s="21">
        <f t="shared" ca="1" si="19"/>
        <v>0</v>
      </c>
      <c r="AP66" s="55">
        <f t="shared" ca="1" si="20"/>
        <v>0</v>
      </c>
      <c r="AQ66" s="117">
        <f t="shared" ca="1" si="53"/>
        <v>0</v>
      </c>
      <c r="AR66" s="92"/>
      <c r="AS66" s="23"/>
      <c r="AT66" s="106">
        <f ca="1">$K$51</f>
        <v>22</v>
      </c>
      <c r="AU66" s="107">
        <f ca="1">$L$51</f>
        <v>21</v>
      </c>
      <c r="AV66" s="92"/>
      <c r="AW66" s="23"/>
      <c r="AX66" s="52">
        <v>31</v>
      </c>
      <c r="AY66" s="87">
        <f t="shared" ref="AY66:AY74" ca="1" si="55">IF(AH63 &gt; 0, AX66, 0)</f>
        <v>0</v>
      </c>
      <c r="AZ66" s="91">
        <f t="shared" ref="AZ66:AZ74" ca="1" si="56">IF(AI63 &gt; 0, AX66, 0)</f>
        <v>0</v>
      </c>
      <c r="BA66" s="91">
        <f t="shared" ref="BA66:BA74" ca="1" si="57">IF(AJ63 &gt; 0, AX66, 0)</f>
        <v>0</v>
      </c>
      <c r="BB66" s="91">
        <f t="shared" ref="BB66:BB74" ca="1" si="58">IF(AK63 &gt; 0, AX66, 0)</f>
        <v>0</v>
      </c>
      <c r="BC66" s="91">
        <f t="shared" ref="BC66:BC74" ca="1" si="59">IF(AL63 &gt; 0, AX66, 0)</f>
        <v>0</v>
      </c>
      <c r="BD66" s="91">
        <f t="shared" ref="BD66:BD74" ca="1" si="60">IF(AM63 &gt; 0, AX66, 0)</f>
        <v>0</v>
      </c>
      <c r="BE66" s="91">
        <f t="shared" ref="BE66:BE74" ca="1" si="61">IF(AN63 &gt; 0, AX66, 0)</f>
        <v>0</v>
      </c>
      <c r="BF66" s="91">
        <f t="shared" ref="BF66:BF74" ca="1" si="62">IF(AO63 &gt; 0, AX66, 0)</f>
        <v>0</v>
      </c>
      <c r="BG66" s="91">
        <f t="shared" ref="BG66:BG74" ca="1" si="63">IF(AP63 &gt; 0, AX66, 0)</f>
        <v>0</v>
      </c>
      <c r="BH66" s="96"/>
      <c r="BI66" s="92"/>
    </row>
    <row r="67" spans="1:61" ht="24.6" x14ac:dyDescent="0.3">
      <c r="A67" s="153"/>
      <c r="B67" s="164"/>
      <c r="C67" s="3">
        <v>26</v>
      </c>
      <c r="D67" s="4">
        <v>3</v>
      </c>
      <c r="E67" s="4">
        <v>16</v>
      </c>
      <c r="F67" s="4">
        <v>19</v>
      </c>
      <c r="G67" s="4">
        <v>23</v>
      </c>
      <c r="H67" s="4">
        <v>30</v>
      </c>
      <c r="I67" s="129">
        <v>0</v>
      </c>
      <c r="J67" s="138"/>
      <c r="M67" s="11" t="s">
        <v>19</v>
      </c>
      <c r="N67" s="11">
        <f ca="1">K48/5</f>
        <v>0.8</v>
      </c>
      <c r="P67" s="10">
        <v>1</v>
      </c>
      <c r="Q67" s="12">
        <f ca="1">IF(ROUND(N67,0) &gt; 49, ROUND(N67,0) - 49, ROUND(N67,0))</f>
        <v>1</v>
      </c>
      <c r="R67" s="12">
        <f ca="1">IF(ROUND(N68,0) &gt; 49, ROUND(N68,0) - 49, ROUND(N68,0))</f>
        <v>3</v>
      </c>
      <c r="S67" s="12">
        <f ca="1">IF(ROUND(N69,0) &gt; 49, ROUND(N69,0) - 49, ROUND(N69,0))</f>
        <v>3</v>
      </c>
      <c r="T67" s="12">
        <f ca="1">IF(ROUND(N70,0) &gt; 49, ROUND(N70,0) - 49, ROUND(N70,0))</f>
        <v>4</v>
      </c>
      <c r="U67" s="12">
        <f ca="1">IF(ROUND(N71,0) &gt; 49, ROUND(N71,0) - 49, ROUND(N71,0))</f>
        <v>6</v>
      </c>
      <c r="W67" s="13">
        <f ca="1">IF(OR(Q67=L48,Q67=L49,Q67=L50,Q67=L51,Q67=L52),Q67,0)</f>
        <v>1</v>
      </c>
      <c r="X67" s="13">
        <f ca="1">IF(OR(R67=L48,R67=L49,R67=L50,R67=L51,R67=L52),R67,0)</f>
        <v>3</v>
      </c>
      <c r="Y67" s="13">
        <f ca="1">IF(OR(S67=L48,S67=L49,S67=L50,S67=L51,S67=L52),S67,0)</f>
        <v>3</v>
      </c>
      <c r="Z67" s="13">
        <f ca="1">IF(OR(T67=L48,T67=L49,T67=L50,T67=L51,T67=L52),T67,0)</f>
        <v>0</v>
      </c>
      <c r="AA67" s="13">
        <f ca="1">IF(OR(U67=L48,U67=L49,U67=L50,U67=L51,U67=L52),U67,0)</f>
        <v>0</v>
      </c>
      <c r="AF67" s="23"/>
      <c r="AG67" s="52">
        <v>35</v>
      </c>
      <c r="AH67" s="79">
        <f t="shared" ca="1" si="12"/>
        <v>0</v>
      </c>
      <c r="AI67" s="21">
        <f t="shared" ca="1" si="13"/>
        <v>0</v>
      </c>
      <c r="AJ67" s="21">
        <f t="shared" ca="1" si="14"/>
        <v>1</v>
      </c>
      <c r="AK67" s="21">
        <f t="shared" ca="1" si="15"/>
        <v>1</v>
      </c>
      <c r="AL67" s="21">
        <f t="shared" ca="1" si="16"/>
        <v>0</v>
      </c>
      <c r="AM67" s="21">
        <f t="shared" ca="1" si="17"/>
        <v>0</v>
      </c>
      <c r="AN67" s="21">
        <f t="shared" ca="1" si="18"/>
        <v>0</v>
      </c>
      <c r="AO67" s="21">
        <f t="shared" ca="1" si="19"/>
        <v>0</v>
      </c>
      <c r="AP67" s="55">
        <f t="shared" ca="1" si="20"/>
        <v>0</v>
      </c>
      <c r="AQ67" s="117">
        <f t="shared" ca="1" si="53"/>
        <v>2</v>
      </c>
      <c r="AR67" s="92"/>
      <c r="AS67" s="23"/>
      <c r="AT67" s="106">
        <f ca="1">$K$52</f>
        <v>29</v>
      </c>
      <c r="AU67" s="107">
        <f ca="1">$L$52</f>
        <v>36</v>
      </c>
      <c r="AV67" s="92"/>
      <c r="AW67" s="23"/>
      <c r="AX67" s="52">
        <v>32</v>
      </c>
      <c r="AY67" s="87">
        <f t="shared" ca="1" si="55"/>
        <v>0</v>
      </c>
      <c r="AZ67" s="91">
        <f t="shared" ca="1" si="56"/>
        <v>0</v>
      </c>
      <c r="BA67" s="91">
        <f t="shared" ca="1" si="57"/>
        <v>0</v>
      </c>
      <c r="BB67" s="91">
        <f t="shared" ca="1" si="58"/>
        <v>0</v>
      </c>
      <c r="BC67" s="91">
        <f t="shared" ca="1" si="59"/>
        <v>0</v>
      </c>
      <c r="BD67" s="91">
        <f t="shared" ca="1" si="60"/>
        <v>0</v>
      </c>
      <c r="BE67" s="91">
        <f t="shared" ca="1" si="61"/>
        <v>0</v>
      </c>
      <c r="BF67" s="91">
        <f t="shared" ca="1" si="62"/>
        <v>0</v>
      </c>
      <c r="BG67" s="91">
        <f t="shared" ca="1" si="63"/>
        <v>0</v>
      </c>
      <c r="BH67" s="96"/>
      <c r="BI67" s="92"/>
    </row>
    <row r="68" spans="1:61" ht="24.6" x14ac:dyDescent="0.3">
      <c r="A68" s="153"/>
      <c r="B68" s="155" t="s">
        <v>17</v>
      </c>
      <c r="C68" s="3">
        <v>5</v>
      </c>
      <c r="D68" s="130">
        <v>1</v>
      </c>
      <c r="E68" s="130">
        <v>16</v>
      </c>
      <c r="F68" s="130">
        <v>35</v>
      </c>
      <c r="G68" s="130">
        <v>42</v>
      </c>
      <c r="H68" s="130">
        <v>44</v>
      </c>
      <c r="I68" s="129">
        <v>0</v>
      </c>
      <c r="J68" s="138"/>
      <c r="M68" s="11" t="s">
        <v>20</v>
      </c>
      <c r="N68" s="11">
        <f ca="1">K49/5</f>
        <v>3.2</v>
      </c>
      <c r="P68" s="10">
        <v>2</v>
      </c>
      <c r="Q68" s="12">
        <f ca="1">IF(P68*Q67 &gt; 49, P68*Q67 - 49, P68*Q67)</f>
        <v>2</v>
      </c>
      <c r="R68" s="12">
        <f ca="1">IF(P68*R67 &gt; 49, P68*R67 - 49, P68*R67)</f>
        <v>6</v>
      </c>
      <c r="S68" s="12">
        <f ca="1">IF(P68*S67 &gt; 49, P68*S67 - 49, P68*S67)</f>
        <v>6</v>
      </c>
      <c r="T68" s="12">
        <f ca="1">IF(P68*T67 &gt; 49, P68*T67 - 49, P68*T67)</f>
        <v>8</v>
      </c>
      <c r="U68" s="12">
        <f ca="1">IF(P68*U67 &gt; 49, P68*U67 - 49, P68*U67)</f>
        <v>12</v>
      </c>
      <c r="W68" s="13">
        <f ca="1">IF(OR(Q68=L48,Q68=L49,Q68=L50,Q68=L51,Q68=L52),Q68,0)</f>
        <v>0</v>
      </c>
      <c r="X68" s="13">
        <f ca="1">IF(OR(R68=L48,R68=L49,R68=L50,R68=L51,R68=L52),R68,0)</f>
        <v>0</v>
      </c>
      <c r="Y68" s="13">
        <f ca="1">IF(OR(S68=L48,S68=L49,S68=L50,S68=L51,S68=L52),S68,0)</f>
        <v>0</v>
      </c>
      <c r="Z68" s="13">
        <f ca="1">IF(OR(T68=L48,T68=L49,T68=L50,T68=L51,T68=L52),T68,0)</f>
        <v>0</v>
      </c>
      <c r="AA68" s="13">
        <f ca="1">IF(OR(U68=L48,U68=L49,U68=L50,U68=L51,U68=L52),U68,0)</f>
        <v>0</v>
      </c>
      <c r="AF68" s="23"/>
      <c r="AG68" s="52">
        <v>36</v>
      </c>
      <c r="AH68" s="79">
        <f t="shared" ca="1" si="12"/>
        <v>0</v>
      </c>
      <c r="AI68" s="21">
        <f t="shared" ca="1" si="13"/>
        <v>0</v>
      </c>
      <c r="AJ68" s="21">
        <f t="shared" ca="1" si="14"/>
        <v>0</v>
      </c>
      <c r="AK68" s="21">
        <f t="shared" ca="1" si="15"/>
        <v>0</v>
      </c>
      <c r="AL68" s="21">
        <f t="shared" ca="1" si="16"/>
        <v>0</v>
      </c>
      <c r="AM68" s="21">
        <f t="shared" ca="1" si="17"/>
        <v>0</v>
      </c>
      <c r="AN68" s="21">
        <f t="shared" ca="1" si="18"/>
        <v>0</v>
      </c>
      <c r="AO68" s="21">
        <f t="shared" ca="1" si="19"/>
        <v>0</v>
      </c>
      <c r="AP68" s="55">
        <f t="shared" ca="1" si="20"/>
        <v>0</v>
      </c>
      <c r="AQ68" s="117">
        <f t="shared" ca="1" si="53"/>
        <v>0</v>
      </c>
      <c r="AR68" s="92"/>
      <c r="AS68" s="23"/>
      <c r="AT68" s="108"/>
      <c r="AU68" s="96"/>
      <c r="AV68" s="92"/>
      <c r="AW68" s="23"/>
      <c r="AX68" s="52">
        <v>33</v>
      </c>
      <c r="AY68" s="87">
        <f t="shared" ca="1" si="55"/>
        <v>33</v>
      </c>
      <c r="AZ68" s="91">
        <f t="shared" ca="1" si="56"/>
        <v>33</v>
      </c>
      <c r="BA68" s="91">
        <f t="shared" ca="1" si="57"/>
        <v>0</v>
      </c>
      <c r="BB68" s="91">
        <f t="shared" ca="1" si="58"/>
        <v>0</v>
      </c>
      <c r="BC68" s="91">
        <f t="shared" ca="1" si="59"/>
        <v>0</v>
      </c>
      <c r="BD68" s="91">
        <f t="shared" ca="1" si="60"/>
        <v>0</v>
      </c>
      <c r="BE68" s="91">
        <f t="shared" ca="1" si="61"/>
        <v>0</v>
      </c>
      <c r="BF68" s="91">
        <f t="shared" ca="1" si="62"/>
        <v>0</v>
      </c>
      <c r="BG68" s="91">
        <f t="shared" ca="1" si="63"/>
        <v>0</v>
      </c>
      <c r="BH68" s="96"/>
      <c r="BI68" s="92"/>
    </row>
    <row r="69" spans="1:61" ht="24.6" x14ac:dyDescent="0.3">
      <c r="A69" s="153"/>
      <c r="B69" s="156"/>
      <c r="C69" s="3">
        <v>12</v>
      </c>
      <c r="D69" s="130">
        <v>4</v>
      </c>
      <c r="E69" s="130">
        <v>9</v>
      </c>
      <c r="F69" s="130">
        <v>26</v>
      </c>
      <c r="G69" s="130">
        <v>36</v>
      </c>
      <c r="H69" s="130">
        <v>38</v>
      </c>
      <c r="I69" s="129">
        <v>0</v>
      </c>
      <c r="J69" s="138"/>
      <c r="M69" s="11" t="s">
        <v>21</v>
      </c>
      <c r="N69" s="11">
        <f ca="1">K50/5</f>
        <v>3.4</v>
      </c>
      <c r="P69" s="10">
        <v>3</v>
      </c>
      <c r="Q69" s="12">
        <f ca="1">IF(P69*Q67 &gt; 49, P69*Q67 - 49, P69*Q67)</f>
        <v>3</v>
      </c>
      <c r="R69" s="12">
        <f ca="1">IF(P69*R67 &gt; 49, P69*R67 - 49, P69*R67)</f>
        <v>9</v>
      </c>
      <c r="S69" s="12">
        <f ca="1">IF(P69*S67 &gt; 49, P69*S67 - 49, P69*S67)</f>
        <v>9</v>
      </c>
      <c r="T69" s="12">
        <f ca="1">IF(P69*T67 &gt; 49, P69*T67 - 49, P69*T67)</f>
        <v>12</v>
      </c>
      <c r="U69" s="12">
        <f ca="1">IF(P69*U67 &gt; 49, P69*U67 - 49, P69*U67)</f>
        <v>18</v>
      </c>
      <c r="W69" s="13">
        <f ca="1">IF(OR(Q69=L48,Q69=L49,Q69=L50,Q69=L51,Q69=L52),Q69,0)</f>
        <v>3</v>
      </c>
      <c r="X69" s="13">
        <f ca="1">IF(OR(R69=L48,R69=L49,R69=L50,R69=L51,R69=L52),R69,0)</f>
        <v>0</v>
      </c>
      <c r="Y69" s="13">
        <f ca="1">IF(OR(S69=L48,S69=L49,S69=L50,S69=L51,S69=L52),S69,0)</f>
        <v>0</v>
      </c>
      <c r="Z69" s="13">
        <f ca="1">IF(OR(T69=L48,T69=L49,T69=L50,T69=L51,T69=L52),T69,0)</f>
        <v>0</v>
      </c>
      <c r="AA69" s="13">
        <f ca="1">IF(OR(U69=L48,U69=L49,U69=L50,U69=L51,U69=L52),U69,0)</f>
        <v>0</v>
      </c>
      <c r="AF69" s="23"/>
      <c r="AG69" s="52">
        <v>37</v>
      </c>
      <c r="AH69" s="79">
        <f t="shared" ca="1" si="12"/>
        <v>0</v>
      </c>
      <c r="AI69" s="21">
        <f t="shared" ca="1" si="13"/>
        <v>0</v>
      </c>
      <c r="AJ69" s="21">
        <f t="shared" ca="1" si="14"/>
        <v>0</v>
      </c>
      <c r="AK69" s="21">
        <f t="shared" ca="1" si="15"/>
        <v>0</v>
      </c>
      <c r="AL69" s="21">
        <f t="shared" ca="1" si="16"/>
        <v>0</v>
      </c>
      <c r="AM69" s="21">
        <f t="shared" ca="1" si="17"/>
        <v>0</v>
      </c>
      <c r="AN69" s="21">
        <f t="shared" ca="1" si="18"/>
        <v>0</v>
      </c>
      <c r="AO69" s="21">
        <f t="shared" ca="1" si="19"/>
        <v>0</v>
      </c>
      <c r="AP69" s="55">
        <f t="shared" ca="1" si="20"/>
        <v>0</v>
      </c>
      <c r="AQ69" s="117">
        <f t="shared" ca="1" si="53"/>
        <v>0</v>
      </c>
      <c r="AR69" s="92"/>
      <c r="AS69" s="23"/>
      <c r="AT69" s="108"/>
      <c r="AU69" s="96"/>
      <c r="AV69" s="92"/>
      <c r="AW69" s="23"/>
      <c r="AX69" s="52">
        <v>34</v>
      </c>
      <c r="AY69" s="87">
        <f t="shared" ca="1" si="55"/>
        <v>0</v>
      </c>
      <c r="AZ69" s="91">
        <f t="shared" ca="1" si="56"/>
        <v>0</v>
      </c>
      <c r="BA69" s="91">
        <f t="shared" ca="1" si="57"/>
        <v>0</v>
      </c>
      <c r="BB69" s="91">
        <f t="shared" ca="1" si="58"/>
        <v>0</v>
      </c>
      <c r="BC69" s="91">
        <f t="shared" ca="1" si="59"/>
        <v>0</v>
      </c>
      <c r="BD69" s="91">
        <f t="shared" ca="1" si="60"/>
        <v>0</v>
      </c>
      <c r="BE69" s="91">
        <f t="shared" ca="1" si="61"/>
        <v>0</v>
      </c>
      <c r="BF69" s="91">
        <f t="shared" ca="1" si="62"/>
        <v>0</v>
      </c>
      <c r="BG69" s="91">
        <f t="shared" ca="1" si="63"/>
        <v>0</v>
      </c>
      <c r="BH69" s="96"/>
      <c r="BI69" s="92"/>
    </row>
    <row r="70" spans="1:61" ht="24.6" x14ac:dyDescent="0.3">
      <c r="A70" s="153"/>
      <c r="B70" s="156"/>
      <c r="C70" s="3">
        <v>19</v>
      </c>
      <c r="D70" s="131">
        <v>5</v>
      </c>
      <c r="E70" s="131">
        <v>11</v>
      </c>
      <c r="F70" s="131">
        <v>29</v>
      </c>
      <c r="G70" s="131">
        <v>42</v>
      </c>
      <c r="H70" s="131">
        <v>45</v>
      </c>
      <c r="I70" s="129">
        <v>0</v>
      </c>
      <c r="J70" s="138"/>
      <c r="M70" s="11" t="s">
        <v>22</v>
      </c>
      <c r="N70" s="11">
        <f ca="1">K51/5</f>
        <v>4.4000000000000004</v>
      </c>
      <c r="P70" s="10">
        <v>4</v>
      </c>
      <c r="Q70" s="12">
        <f ca="1">IF(P70*Q67 &gt; 49, P70*Q67 - 49, P70*Q67)</f>
        <v>4</v>
      </c>
      <c r="R70" s="12">
        <f ca="1">IF(P70*R67 &gt; 49, P70*R67 - 49, P70*R67)</f>
        <v>12</v>
      </c>
      <c r="S70" s="12">
        <f ca="1">IF(P70*S67 &gt; 49, P70*S67 - 49, P70*S67)</f>
        <v>12</v>
      </c>
      <c r="T70" s="12">
        <f ca="1">IF(P70*T67 &gt; 49, P70*T67 - 49, P70*T67)</f>
        <v>16</v>
      </c>
      <c r="U70" s="12">
        <f ca="1">IF(P70*U67 &gt; 49, P70*U67 - 49, P70*U67)</f>
        <v>24</v>
      </c>
      <c r="W70" s="13">
        <f ca="1">IF(OR(Q70=L48,Q70=L49,Q70=L50,Q70=L51,Q70=L52),Q70,0)</f>
        <v>0</v>
      </c>
      <c r="X70" s="13">
        <f ca="1">IF(OR(R70=L48,R70=L49,R70=L50,R70=L51,R70=L52),R70,0)</f>
        <v>0</v>
      </c>
      <c r="Y70" s="13">
        <f ca="1">IF(OR(S70=L48,S70=L49,S70=L50,S70=L51,S70=L52),S70,0)</f>
        <v>0</v>
      </c>
      <c r="Z70" s="13">
        <f ca="1">IF(OR(T70=L48,T70=L49,T70=L50,T70=L51,T70=L52),T70,0)</f>
        <v>0</v>
      </c>
      <c r="AA70" s="13">
        <f ca="1">IF(OR(U70=L48,U70=L49,U70=L50,U70=L51,U70=L52),U70,0)</f>
        <v>0</v>
      </c>
      <c r="AF70" s="23"/>
      <c r="AG70" s="52">
        <v>38</v>
      </c>
      <c r="AH70" s="79">
        <f t="shared" ca="1" si="12"/>
        <v>2</v>
      </c>
      <c r="AI70" s="21">
        <f t="shared" ca="1" si="13"/>
        <v>1</v>
      </c>
      <c r="AJ70" s="21">
        <f t="shared" ca="1" si="14"/>
        <v>0</v>
      </c>
      <c r="AK70" s="21">
        <f t="shared" ca="1" si="15"/>
        <v>0</v>
      </c>
      <c r="AL70" s="21">
        <f t="shared" ca="1" si="16"/>
        <v>0</v>
      </c>
      <c r="AM70" s="21">
        <f t="shared" ca="1" si="17"/>
        <v>0</v>
      </c>
      <c r="AN70" s="21">
        <f t="shared" ca="1" si="18"/>
        <v>0</v>
      </c>
      <c r="AO70" s="21">
        <f t="shared" ca="1" si="19"/>
        <v>0</v>
      </c>
      <c r="AP70" s="55">
        <f t="shared" ca="1" si="20"/>
        <v>0</v>
      </c>
      <c r="AQ70" s="117">
        <f t="shared" ca="1" si="53"/>
        <v>1</v>
      </c>
      <c r="AR70" s="92"/>
      <c r="AS70" s="23"/>
      <c r="AT70" s="108"/>
      <c r="AU70" s="96"/>
      <c r="AV70" s="92"/>
      <c r="AW70" s="23"/>
      <c r="AX70" s="52">
        <v>35</v>
      </c>
      <c r="AY70" s="87">
        <f t="shared" ca="1" si="55"/>
        <v>0</v>
      </c>
      <c r="AZ70" s="91">
        <f t="shared" ca="1" si="56"/>
        <v>0</v>
      </c>
      <c r="BA70" s="91">
        <f t="shared" ca="1" si="57"/>
        <v>35</v>
      </c>
      <c r="BB70" s="91">
        <f t="shared" ca="1" si="58"/>
        <v>35</v>
      </c>
      <c r="BC70" s="91">
        <f t="shared" ca="1" si="59"/>
        <v>0</v>
      </c>
      <c r="BD70" s="91">
        <f t="shared" ca="1" si="60"/>
        <v>0</v>
      </c>
      <c r="BE70" s="91">
        <f t="shared" ca="1" si="61"/>
        <v>0</v>
      </c>
      <c r="BF70" s="91">
        <f t="shared" ca="1" si="62"/>
        <v>0</v>
      </c>
      <c r="BG70" s="91">
        <f t="shared" ca="1" si="63"/>
        <v>0</v>
      </c>
      <c r="BH70" s="96"/>
      <c r="BI70" s="92"/>
    </row>
    <row r="71" spans="1:61" ht="25.2" thickBot="1" x14ac:dyDescent="0.35">
      <c r="A71" s="153"/>
      <c r="B71" s="157"/>
      <c r="C71" s="3">
        <v>26</v>
      </c>
      <c r="D71" s="131">
        <v>14</v>
      </c>
      <c r="E71" s="131">
        <v>37</v>
      </c>
      <c r="F71" s="131">
        <v>42</v>
      </c>
      <c r="G71" s="131">
        <v>44</v>
      </c>
      <c r="H71" s="131">
        <v>47</v>
      </c>
      <c r="I71" s="129">
        <v>0</v>
      </c>
      <c r="J71" s="138"/>
      <c r="M71" s="11" t="s">
        <v>23</v>
      </c>
      <c r="N71" s="11">
        <f ca="1">K52/5</f>
        <v>5.8</v>
      </c>
      <c r="P71" s="10">
        <v>5</v>
      </c>
      <c r="Q71" s="12">
        <f ca="1">IF(P71*Q67 &gt; 49, P71*Q67 - 49, P71*Q67)</f>
        <v>5</v>
      </c>
      <c r="R71" s="12">
        <f ca="1">IF(P71*R67 &gt; 49, P71*R67 - 49, P71*R67)</f>
        <v>15</v>
      </c>
      <c r="S71" s="12">
        <f ca="1">IF(P71*S67 &gt; 49, P71*S67 - 49, P71*S67)</f>
        <v>15</v>
      </c>
      <c r="T71" s="12">
        <f ca="1">IF(P71*T67 &gt; 49, P71*T67 - 49, P71*T67)</f>
        <v>20</v>
      </c>
      <c r="U71" s="12">
        <f ca="1">IF(P71*U67 &gt; 49,P71*U67 - 49, P71*U67 )</f>
        <v>30</v>
      </c>
      <c r="W71" s="13">
        <f ca="1">IF(OR(Q71=L48,Q71=L49,Q71=L50,Q71=L51,Q71=L52),Q71,0)</f>
        <v>0</v>
      </c>
      <c r="X71" s="13">
        <f ca="1">IF(OR(R71=L48,R71=L49,R71=L50,R71=L51,R71=L52),R71,0)</f>
        <v>0</v>
      </c>
      <c r="Y71" s="13">
        <f ca="1">IF(OR(S71=L48,S71=L49,S71=L50,S71=L51,S71=L52),S71,0)</f>
        <v>0</v>
      </c>
      <c r="Z71" s="13">
        <f ca="1">IF(OR(T71=L48,T71=L49,T71=L50,T71=L51,T71=L52),T71,0)</f>
        <v>20</v>
      </c>
      <c r="AA71" s="13">
        <f ca="1">IF(OR(U71=L48,U71=L49,U71=L50,U71=L51,U71=L52),U71,0)</f>
        <v>0</v>
      </c>
      <c r="AF71" s="23"/>
      <c r="AG71" s="58">
        <v>39</v>
      </c>
      <c r="AH71" s="80">
        <f t="shared" ca="1" si="12"/>
        <v>2</v>
      </c>
      <c r="AI71" s="59">
        <f t="shared" ca="1" si="13"/>
        <v>0</v>
      </c>
      <c r="AJ71" s="59">
        <f t="shared" ca="1" si="14"/>
        <v>0</v>
      </c>
      <c r="AK71" s="59">
        <f t="shared" ca="1" si="15"/>
        <v>0</v>
      </c>
      <c r="AL71" s="59">
        <f t="shared" ca="1" si="16"/>
        <v>0</v>
      </c>
      <c r="AM71" s="59">
        <f t="shared" ca="1" si="17"/>
        <v>0</v>
      </c>
      <c r="AN71" s="59">
        <f t="shared" ca="1" si="18"/>
        <v>0</v>
      </c>
      <c r="AO71" s="59">
        <f t="shared" ca="1" si="19"/>
        <v>0</v>
      </c>
      <c r="AP71" s="60">
        <f t="shared" ca="1" si="20"/>
        <v>0</v>
      </c>
      <c r="AQ71" s="117">
        <f t="shared" ca="1" si="53"/>
        <v>0</v>
      </c>
      <c r="AR71" s="92"/>
      <c r="AS71" s="23"/>
      <c r="AT71" s="108"/>
      <c r="AU71" s="96"/>
      <c r="AV71" s="92"/>
      <c r="AW71" s="23"/>
      <c r="AX71" s="52">
        <v>36</v>
      </c>
      <c r="AY71" s="87">
        <f t="shared" ca="1" si="55"/>
        <v>0</v>
      </c>
      <c r="AZ71" s="91">
        <f t="shared" ca="1" si="56"/>
        <v>0</v>
      </c>
      <c r="BA71" s="91">
        <f t="shared" ca="1" si="57"/>
        <v>0</v>
      </c>
      <c r="BB71" s="91">
        <f t="shared" ca="1" si="58"/>
        <v>0</v>
      </c>
      <c r="BC71" s="91">
        <f t="shared" ca="1" si="59"/>
        <v>0</v>
      </c>
      <c r="BD71" s="91">
        <f t="shared" ca="1" si="60"/>
        <v>0</v>
      </c>
      <c r="BE71" s="91">
        <f t="shared" ca="1" si="61"/>
        <v>0</v>
      </c>
      <c r="BF71" s="91">
        <f t="shared" ca="1" si="62"/>
        <v>0</v>
      </c>
      <c r="BG71" s="91">
        <f t="shared" ca="1" si="63"/>
        <v>0</v>
      </c>
      <c r="BH71" s="96"/>
      <c r="BI71" s="92"/>
    </row>
    <row r="72" spans="1:61" ht="24.6" x14ac:dyDescent="0.3">
      <c r="A72" s="153"/>
      <c r="B72" s="146" t="s">
        <v>16</v>
      </c>
      <c r="C72" s="3">
        <v>2</v>
      </c>
      <c r="D72" s="2">
        <v>4</v>
      </c>
      <c r="E72" s="2">
        <v>10</v>
      </c>
      <c r="F72" s="2">
        <v>25</v>
      </c>
      <c r="G72" s="2">
        <v>29</v>
      </c>
      <c r="H72" s="2">
        <v>30</v>
      </c>
      <c r="I72" s="129">
        <v>0</v>
      </c>
      <c r="J72" s="138"/>
      <c r="AF72" s="23"/>
      <c r="AG72" s="62">
        <v>40</v>
      </c>
      <c r="AH72" s="81">
        <f t="shared" ca="1" si="12"/>
        <v>0</v>
      </c>
      <c r="AI72" s="56">
        <f t="shared" ca="1" si="13"/>
        <v>0</v>
      </c>
      <c r="AJ72" s="56">
        <f t="shared" ca="1" si="14"/>
        <v>1</v>
      </c>
      <c r="AK72" s="56">
        <f t="shared" ca="1" si="15"/>
        <v>0</v>
      </c>
      <c r="AL72" s="56">
        <f t="shared" ca="1" si="16"/>
        <v>0</v>
      </c>
      <c r="AM72" s="56">
        <f t="shared" ca="1" si="17"/>
        <v>0</v>
      </c>
      <c r="AN72" s="56">
        <f t="shared" ca="1" si="18"/>
        <v>0</v>
      </c>
      <c r="AO72" s="56">
        <f t="shared" ca="1" si="19"/>
        <v>0</v>
      </c>
      <c r="AP72" s="57">
        <f t="shared" ca="1" si="20"/>
        <v>0</v>
      </c>
      <c r="AQ72" s="118">
        <f ca="1">SUM(AI72:AP72)</f>
        <v>1</v>
      </c>
      <c r="AR72" s="92"/>
      <c r="AS72" s="23"/>
      <c r="AT72" s="109" t="s">
        <v>29</v>
      </c>
      <c r="AU72" s="110" t="s">
        <v>28</v>
      </c>
      <c r="AV72" s="92"/>
      <c r="AW72" s="23"/>
      <c r="AX72" s="52">
        <v>37</v>
      </c>
      <c r="AY72" s="87">
        <f t="shared" ca="1" si="55"/>
        <v>0</v>
      </c>
      <c r="AZ72" s="91">
        <f t="shared" ca="1" si="56"/>
        <v>0</v>
      </c>
      <c r="BA72" s="91">
        <f t="shared" ca="1" si="57"/>
        <v>0</v>
      </c>
      <c r="BB72" s="91">
        <f t="shared" ca="1" si="58"/>
        <v>0</v>
      </c>
      <c r="BC72" s="91">
        <f t="shared" ca="1" si="59"/>
        <v>0</v>
      </c>
      <c r="BD72" s="91">
        <f t="shared" ca="1" si="60"/>
        <v>0</v>
      </c>
      <c r="BE72" s="91">
        <f t="shared" ca="1" si="61"/>
        <v>0</v>
      </c>
      <c r="BF72" s="91">
        <f t="shared" ca="1" si="62"/>
        <v>0</v>
      </c>
      <c r="BG72" s="91">
        <f t="shared" ca="1" si="63"/>
        <v>0</v>
      </c>
      <c r="BH72" s="96"/>
      <c r="BI72" s="92"/>
    </row>
    <row r="73" spans="1:61" ht="24.6" x14ac:dyDescent="0.3">
      <c r="A73" s="153"/>
      <c r="B73" s="147"/>
      <c r="C73" s="3">
        <v>9</v>
      </c>
      <c r="D73" s="2">
        <v>2</v>
      </c>
      <c r="E73" s="2">
        <v>7</v>
      </c>
      <c r="F73" s="2">
        <v>12</v>
      </c>
      <c r="G73" s="2">
        <v>44</v>
      </c>
      <c r="H73" s="2">
        <v>48</v>
      </c>
      <c r="I73" s="129">
        <v>0</v>
      </c>
      <c r="J73" s="138"/>
      <c r="M73" s="149" t="s">
        <v>32</v>
      </c>
      <c r="N73" s="150"/>
      <c r="O73" s="150"/>
      <c r="P73" s="150"/>
      <c r="Q73" s="150"/>
      <c r="R73" s="150"/>
      <c r="S73" s="150"/>
      <c r="T73" s="150"/>
      <c r="U73" s="151"/>
      <c r="AF73" s="23"/>
      <c r="AG73" s="63">
        <v>41</v>
      </c>
      <c r="AH73" s="68">
        <f t="shared" ca="1" si="12"/>
        <v>0</v>
      </c>
      <c r="AI73" s="22">
        <f t="shared" ca="1" si="13"/>
        <v>0</v>
      </c>
      <c r="AJ73" s="22">
        <f t="shared" ca="1" si="14"/>
        <v>0</v>
      </c>
      <c r="AK73" s="22">
        <f t="shared" ca="1" si="15"/>
        <v>0</v>
      </c>
      <c r="AL73" s="22">
        <f t="shared" ca="1" si="16"/>
        <v>0</v>
      </c>
      <c r="AM73" s="22">
        <f t="shared" ca="1" si="17"/>
        <v>0</v>
      </c>
      <c r="AN73" s="22">
        <f t="shared" ca="1" si="18"/>
        <v>0</v>
      </c>
      <c r="AO73" s="22">
        <f t="shared" ca="1" si="19"/>
        <v>0</v>
      </c>
      <c r="AP73" s="64">
        <f t="shared" ca="1" si="20"/>
        <v>0</v>
      </c>
      <c r="AQ73" s="118">
        <f t="shared" ref="AQ73:AQ81" ca="1" si="64">SUM(AI73:AP73)</f>
        <v>0</v>
      </c>
      <c r="AR73" s="92"/>
      <c r="AS73" s="23"/>
      <c r="AT73" s="106">
        <f ca="1">$K$48</f>
        <v>4</v>
      </c>
      <c r="AU73" s="107">
        <f ca="1">$L$48</f>
        <v>1</v>
      </c>
      <c r="AV73" s="92"/>
      <c r="AW73" s="23"/>
      <c r="AX73" s="52">
        <v>38</v>
      </c>
      <c r="AY73" s="87">
        <f t="shared" ca="1" si="55"/>
        <v>38</v>
      </c>
      <c r="AZ73" s="91">
        <f t="shared" ca="1" si="56"/>
        <v>38</v>
      </c>
      <c r="BA73" s="91">
        <f t="shared" ca="1" si="57"/>
        <v>0</v>
      </c>
      <c r="BB73" s="91">
        <f t="shared" ca="1" si="58"/>
        <v>0</v>
      </c>
      <c r="BC73" s="91">
        <f t="shared" ca="1" si="59"/>
        <v>0</v>
      </c>
      <c r="BD73" s="91">
        <f t="shared" ca="1" si="60"/>
        <v>0</v>
      </c>
      <c r="BE73" s="91">
        <f t="shared" ca="1" si="61"/>
        <v>0</v>
      </c>
      <c r="BF73" s="91">
        <f t="shared" ca="1" si="62"/>
        <v>0</v>
      </c>
      <c r="BG73" s="91">
        <f t="shared" ca="1" si="63"/>
        <v>0</v>
      </c>
      <c r="BH73" s="96"/>
      <c r="BI73" s="92"/>
    </row>
    <row r="74" spans="1:61" ht="24.6" x14ac:dyDescent="0.3">
      <c r="A74" s="153"/>
      <c r="B74" s="147"/>
      <c r="C74" s="3">
        <v>16</v>
      </c>
      <c r="D74" s="2">
        <v>12</v>
      </c>
      <c r="E74" s="2">
        <v>15</v>
      </c>
      <c r="F74" s="2">
        <v>25</v>
      </c>
      <c r="G74" s="2">
        <v>31</v>
      </c>
      <c r="H74" s="2">
        <v>47</v>
      </c>
      <c r="I74" s="129">
        <v>0</v>
      </c>
      <c r="J74" s="138"/>
      <c r="M74" s="11" t="s">
        <v>19</v>
      </c>
      <c r="N74" s="11">
        <f ca="1">K48/6</f>
        <v>0.66666666666666663</v>
      </c>
      <c r="P74" s="10">
        <v>1</v>
      </c>
      <c r="Q74" s="12">
        <f ca="1">IF(ROUND(N74,0) &gt; 49, ROUND(N74,0) - 49, ROUND(N74,0))</f>
        <v>1</v>
      </c>
      <c r="R74" s="12">
        <f ca="1">IF(ROUND(N75,0) &gt; 49, ROUND(N75,0) - 49, ROUND(N75,0))</f>
        <v>3</v>
      </c>
      <c r="S74" s="12">
        <f ca="1">IF(ROUND(N76,0) &gt; 49, ROUND(N76,0) - 49, ROUND(N76,0))</f>
        <v>3</v>
      </c>
      <c r="T74" s="12">
        <f ca="1">IF(ROUND(N77,0) &gt; 49, ROUND(N77,0) - 49, ROUND(N77,0))</f>
        <v>4</v>
      </c>
      <c r="U74" s="12">
        <f ca="1">IF(ROUND(N78,0) &gt; 49, ROUND(N78,0) - 49, ROUND(N78,0))</f>
        <v>5</v>
      </c>
      <c r="W74" s="13">
        <f ca="1">IF(OR(Q74=L48,Q74=L49,Q74=L50,Q74=L51,Q74=L52),Q74,0)</f>
        <v>1</v>
      </c>
      <c r="X74" s="13">
        <f ca="1">IF(OR(R74=L48,R74=L49,R74=L50,R74=L51,R74=L52),R74,0)</f>
        <v>3</v>
      </c>
      <c r="Y74" s="13">
        <f ca="1">IF(OR(S74=L48,S74=L49,S74=L50,S74=L51,S74=L52),S74,0)</f>
        <v>3</v>
      </c>
      <c r="Z74" s="13">
        <f ca="1">IF(OR(T74=L48,T74=L49,T74=L50,T74=L51,T74=L52),T74,0)</f>
        <v>0</v>
      </c>
      <c r="AA74" s="13">
        <f ca="1">IF(OR(U74=L48,U74=L49,U74=L50,U74=L51,U74=L52),U74,0)</f>
        <v>0</v>
      </c>
      <c r="AF74" s="23"/>
      <c r="AG74" s="63">
        <v>42</v>
      </c>
      <c r="AH74" s="68">
        <f t="shared" ca="1" si="12"/>
        <v>0</v>
      </c>
      <c r="AI74" s="22">
        <f t="shared" ca="1" si="13"/>
        <v>0</v>
      </c>
      <c r="AJ74" s="22">
        <f t="shared" ca="1" si="14"/>
        <v>0</v>
      </c>
      <c r="AK74" s="22">
        <f t="shared" ca="1" si="15"/>
        <v>0</v>
      </c>
      <c r="AL74" s="22">
        <f t="shared" ca="1" si="16"/>
        <v>0</v>
      </c>
      <c r="AM74" s="22">
        <f t="shared" ca="1" si="17"/>
        <v>0</v>
      </c>
      <c r="AN74" s="22">
        <f t="shared" ca="1" si="18"/>
        <v>0</v>
      </c>
      <c r="AO74" s="22">
        <f t="shared" ca="1" si="19"/>
        <v>0</v>
      </c>
      <c r="AP74" s="64">
        <f t="shared" ca="1" si="20"/>
        <v>0</v>
      </c>
      <c r="AQ74" s="118">
        <f t="shared" ca="1" si="64"/>
        <v>0</v>
      </c>
      <c r="AR74" s="92"/>
      <c r="AS74" s="23"/>
      <c r="AT74" s="106">
        <f ca="1">$K$49</f>
        <v>16</v>
      </c>
      <c r="AU74" s="107">
        <f ca="1">$L$49</f>
        <v>3</v>
      </c>
      <c r="AV74" s="92"/>
      <c r="AW74" s="23"/>
      <c r="AX74" s="52">
        <v>39</v>
      </c>
      <c r="AY74" s="87">
        <f t="shared" ca="1" si="55"/>
        <v>39</v>
      </c>
      <c r="AZ74" s="91">
        <f t="shared" ca="1" si="56"/>
        <v>0</v>
      </c>
      <c r="BA74" s="91">
        <f t="shared" ca="1" si="57"/>
        <v>0</v>
      </c>
      <c r="BB74" s="91">
        <f t="shared" ca="1" si="58"/>
        <v>0</v>
      </c>
      <c r="BC74" s="91">
        <f t="shared" ca="1" si="59"/>
        <v>0</v>
      </c>
      <c r="BD74" s="91">
        <f t="shared" ca="1" si="60"/>
        <v>0</v>
      </c>
      <c r="BE74" s="91">
        <f t="shared" ca="1" si="61"/>
        <v>0</v>
      </c>
      <c r="BF74" s="91">
        <f t="shared" ca="1" si="62"/>
        <v>0</v>
      </c>
      <c r="BG74" s="91">
        <f t="shared" ca="1" si="63"/>
        <v>0</v>
      </c>
      <c r="BH74" s="96"/>
      <c r="BI74" s="92"/>
    </row>
    <row r="75" spans="1:61" ht="24.6" x14ac:dyDescent="0.3">
      <c r="A75" s="153"/>
      <c r="B75" s="147"/>
      <c r="C75" s="3">
        <v>23</v>
      </c>
      <c r="D75" s="2">
        <v>5</v>
      </c>
      <c r="E75" s="2">
        <v>12</v>
      </c>
      <c r="F75" s="2">
        <v>14</v>
      </c>
      <c r="G75" s="2">
        <v>22</v>
      </c>
      <c r="H75" s="2">
        <v>27</v>
      </c>
      <c r="I75" s="129">
        <v>0</v>
      </c>
      <c r="J75" s="138"/>
      <c r="M75" s="11" t="s">
        <v>20</v>
      </c>
      <c r="N75" s="11">
        <f ca="1">K49/6</f>
        <v>2.6666666666666665</v>
      </c>
      <c r="P75" s="10">
        <v>2</v>
      </c>
      <c r="Q75" s="12">
        <f ca="1">IF(P75*Q74 &gt; 49, P75*Q74 - 49, P75*Q74)</f>
        <v>2</v>
      </c>
      <c r="R75" s="12">
        <f ca="1">IF(P75*R74 &gt; 49, P75*R74 - 49, P75*R74)</f>
        <v>6</v>
      </c>
      <c r="S75" s="12">
        <f ca="1">IF(P75*S74 &gt; 49, P75*S74 - 49, P75*S74)</f>
        <v>6</v>
      </c>
      <c r="T75" s="12">
        <f ca="1">IF(P75*T74 &gt; 49, P75*T74 - 49, P75*T74)</f>
        <v>8</v>
      </c>
      <c r="U75" s="12">
        <f ca="1">IF(P75*U74 &gt; 49, P75*U74 - 49, P75*U74)</f>
        <v>10</v>
      </c>
      <c r="W75" s="13">
        <f ca="1">IF(OR(Q75=L48,Q75=L49,Q75=L50,Q75=L51,Q75=L52),Q75,0)</f>
        <v>0</v>
      </c>
      <c r="X75" s="13">
        <f ca="1">IF(OR(R75=L48,R75=L49,R75=L50,R75=L51,R75=L52),R75,0)</f>
        <v>0</v>
      </c>
      <c r="Y75" s="13">
        <f ca="1">IF(OR(S75=L48,S75=L49,S75=L50,S75=L51,S75=L52),S75,0)</f>
        <v>0</v>
      </c>
      <c r="Z75" s="13">
        <f ca="1">IF(OR(T75=L48,T75=L49,T75=L50,T75=L51,T75=L52),T75,0)</f>
        <v>0</v>
      </c>
      <c r="AA75" s="13">
        <f ca="1">IF(OR(U75=L48,U75=L49,U75=L50,U75=L51,U75=L52),U75,0)</f>
        <v>0</v>
      </c>
      <c r="AF75" s="23"/>
      <c r="AG75" s="63">
        <v>43</v>
      </c>
      <c r="AH75" s="68">
        <f t="shared" ca="1" si="12"/>
        <v>0</v>
      </c>
      <c r="AI75" s="22">
        <f t="shared" ca="1" si="13"/>
        <v>0</v>
      </c>
      <c r="AJ75" s="22">
        <f t="shared" ca="1" si="14"/>
        <v>0</v>
      </c>
      <c r="AK75" s="22">
        <f t="shared" ca="1" si="15"/>
        <v>0</v>
      </c>
      <c r="AL75" s="22">
        <f t="shared" ca="1" si="16"/>
        <v>0</v>
      </c>
      <c r="AM75" s="22">
        <f t="shared" ca="1" si="17"/>
        <v>0</v>
      </c>
      <c r="AN75" s="22">
        <f t="shared" ca="1" si="18"/>
        <v>0</v>
      </c>
      <c r="AO75" s="22">
        <f t="shared" ca="1" si="19"/>
        <v>0</v>
      </c>
      <c r="AP75" s="64">
        <f t="shared" ca="1" si="20"/>
        <v>0</v>
      </c>
      <c r="AQ75" s="118">
        <f t="shared" ca="1" si="64"/>
        <v>0</v>
      </c>
      <c r="AR75" s="92"/>
      <c r="AS75" s="23"/>
      <c r="AT75" s="106">
        <f ca="1">$K$50</f>
        <v>17</v>
      </c>
      <c r="AU75" s="107">
        <f ca="1">$L$50</f>
        <v>20</v>
      </c>
      <c r="AV75" s="127">
        <f>AV33</f>
        <v>61</v>
      </c>
      <c r="AW75" s="23"/>
      <c r="AX75" s="97" t="s">
        <v>45</v>
      </c>
      <c r="AY75" s="84">
        <f t="shared" ref="AY75:BG75" ca="1" si="65">ROUND(IFERROR(SUM(AY65:AY74)/COUNTIF(AY65:AY74,"&gt;0"), 0), 0)</f>
        <v>37</v>
      </c>
      <c r="AZ75" s="84">
        <f t="shared" ca="1" si="65"/>
        <v>34</v>
      </c>
      <c r="BA75" s="84">
        <f t="shared" ca="1" si="65"/>
        <v>33</v>
      </c>
      <c r="BB75" s="84">
        <f t="shared" ca="1" si="65"/>
        <v>33</v>
      </c>
      <c r="BC75" s="84">
        <f t="shared" ca="1" si="65"/>
        <v>30</v>
      </c>
      <c r="BD75" s="84">
        <f t="shared" ca="1" si="65"/>
        <v>0</v>
      </c>
      <c r="BE75" s="84">
        <f t="shared" ca="1" si="65"/>
        <v>0</v>
      </c>
      <c r="BF75" s="84">
        <f t="shared" ca="1" si="65"/>
        <v>0</v>
      </c>
      <c r="BG75" s="84">
        <f t="shared" ca="1" si="65"/>
        <v>0</v>
      </c>
      <c r="BH75" s="98">
        <f ca="1">ROUND(SUM(AZ75:BG75)/COUNTIF(AZ75:BG75, "&gt;0"), 0)</f>
        <v>33</v>
      </c>
      <c r="BI75" s="124">
        <f ca="1">ROUND(IFERROR(SUM(AY75:BG75)/COUNTIF(AY75:BG75,"&gt;0"), 0), 0)</f>
        <v>33</v>
      </c>
    </row>
    <row r="76" spans="1:61" ht="24.6" x14ac:dyDescent="0.3">
      <c r="A76" s="153"/>
      <c r="B76" s="148"/>
      <c r="C76" s="3">
        <v>30</v>
      </c>
      <c r="D76" s="2">
        <v>8</v>
      </c>
      <c r="E76" s="2">
        <v>9</v>
      </c>
      <c r="F76" s="2">
        <v>18</v>
      </c>
      <c r="G76" s="2">
        <v>34</v>
      </c>
      <c r="H76" s="2">
        <v>40</v>
      </c>
      <c r="I76" s="129">
        <v>0</v>
      </c>
      <c r="J76" s="138"/>
      <c r="M76" s="11" t="s">
        <v>21</v>
      </c>
      <c r="N76" s="11">
        <f ca="1">K50/6</f>
        <v>2.8333333333333335</v>
      </c>
      <c r="P76" s="10">
        <v>3</v>
      </c>
      <c r="Q76" s="12">
        <f ca="1">IF(P76*Q74 &gt; 49, P76*Q74 - 49, P76*Q74)</f>
        <v>3</v>
      </c>
      <c r="R76" s="12">
        <f ca="1">IF(P76*R74 &gt; 49, P76*R74 - 49, P76*R74)</f>
        <v>9</v>
      </c>
      <c r="S76" s="12">
        <f ca="1">IF(P76*S74 &gt; 49, P76*S74 - 49, P76*S74)</f>
        <v>9</v>
      </c>
      <c r="T76" s="12">
        <f ca="1">IF(P76*T74 &gt; 49, P76*T74 - 49, P76*T74)</f>
        <v>12</v>
      </c>
      <c r="U76" s="12">
        <f ca="1">IF(P76*U74 &gt; 49, P76*U74 - 49, P76*U74)</f>
        <v>15</v>
      </c>
      <c r="W76" s="13">
        <f ca="1">IF(OR(Q76=L48,Q76=L49,Q76=L50,Q76=L51,Q76=L52),Q76,0)</f>
        <v>3</v>
      </c>
      <c r="X76" s="13">
        <f ca="1">IF(OR(R76=L48,R76=L49,R76=L50,R76=L51,R76=L52),R76,0)</f>
        <v>0</v>
      </c>
      <c r="Y76" s="13">
        <f ca="1">IF(OR(S76=L48,S76=L49,S76=L50,S76=L51,S76=L52),S76,0)</f>
        <v>0</v>
      </c>
      <c r="Z76" s="13">
        <f ca="1">IF(OR(T76=L48,T76=L49,T76=L50,T76=L51,T76=L52),T76,0)</f>
        <v>0</v>
      </c>
      <c r="AA76" s="13">
        <f ca="1">IF(OR(U76=L48,U76=L49,U76=L50,U76=L51,U76=L52),U76,0)</f>
        <v>0</v>
      </c>
      <c r="AF76" s="23"/>
      <c r="AG76" s="63">
        <v>44</v>
      </c>
      <c r="AH76" s="68">
        <f t="shared" ca="1" si="12"/>
        <v>0</v>
      </c>
      <c r="AI76" s="22">
        <f t="shared" ca="1" si="13"/>
        <v>2</v>
      </c>
      <c r="AJ76" s="22">
        <f t="shared" ca="1" si="14"/>
        <v>0</v>
      </c>
      <c r="AK76" s="22">
        <f t="shared" ca="1" si="15"/>
        <v>0</v>
      </c>
      <c r="AL76" s="22">
        <f t="shared" ca="1" si="16"/>
        <v>0</v>
      </c>
      <c r="AM76" s="22">
        <f t="shared" ca="1" si="17"/>
        <v>0</v>
      </c>
      <c r="AN76" s="22">
        <f t="shared" ca="1" si="18"/>
        <v>0</v>
      </c>
      <c r="AO76" s="22">
        <f t="shared" ca="1" si="19"/>
        <v>0</v>
      </c>
      <c r="AP76" s="64">
        <f t="shared" ca="1" si="20"/>
        <v>0</v>
      </c>
      <c r="AQ76" s="118">
        <f t="shared" ca="1" si="64"/>
        <v>2</v>
      </c>
      <c r="AR76" s="92"/>
      <c r="AS76" s="23"/>
      <c r="AT76" s="106">
        <f ca="1">$K$51</f>
        <v>22</v>
      </c>
      <c r="AU76" s="107">
        <f ca="1">$L$51</f>
        <v>21</v>
      </c>
      <c r="AV76" s="92"/>
      <c r="AW76" s="23"/>
      <c r="AX76" s="100">
        <v>40</v>
      </c>
      <c r="AY76" s="86">
        <f ca="1">IF(AH72 &gt; 0, AX76, 0)</f>
        <v>0</v>
      </c>
      <c r="AZ76" s="90">
        <f ca="1">IF(AI72 &gt; 0, AX76, 0)</f>
        <v>0</v>
      </c>
      <c r="BA76" s="90">
        <f ca="1">IF(AJ72 &gt; 0, AX76, 0)</f>
        <v>40</v>
      </c>
      <c r="BB76" s="90">
        <f ca="1">IF(AK72 &gt; 0, AX76, 0)</f>
        <v>0</v>
      </c>
      <c r="BC76" s="90">
        <f ca="1">IF(AL72 &gt; 0, AX76, 0)</f>
        <v>0</v>
      </c>
      <c r="BD76" s="90">
        <f ca="1">IF(AM72 &gt; 0, AX76, 0)</f>
        <v>0</v>
      </c>
      <c r="BE76" s="90">
        <f ca="1">IF(AN72 &gt; 0, AX76, 0)</f>
        <v>0</v>
      </c>
      <c r="BF76" s="90">
        <f ca="1">IF(AO72 &gt; 0, AX76, 0)</f>
        <v>0</v>
      </c>
      <c r="BG76" s="90">
        <f ca="1">IF(AP72 &gt; 0, AX76, 0)</f>
        <v>0</v>
      </c>
      <c r="BH76" s="96"/>
      <c r="BI76" s="92"/>
    </row>
    <row r="77" spans="1:61" ht="24.6" x14ac:dyDescent="0.3">
      <c r="A77" s="153"/>
      <c r="B77" s="146" t="s">
        <v>15</v>
      </c>
      <c r="C77" s="3">
        <v>7</v>
      </c>
      <c r="D77" s="130">
        <v>15</v>
      </c>
      <c r="E77" s="130">
        <v>26</v>
      </c>
      <c r="F77" s="130">
        <v>32</v>
      </c>
      <c r="G77" s="130">
        <v>40</v>
      </c>
      <c r="H77" s="130">
        <v>48</v>
      </c>
      <c r="I77" s="129">
        <v>0</v>
      </c>
      <c r="J77" s="138"/>
      <c r="M77" s="11" t="s">
        <v>22</v>
      </c>
      <c r="N77" s="11">
        <f ca="1">K51/6</f>
        <v>3.6666666666666665</v>
      </c>
      <c r="P77" s="10">
        <v>4</v>
      </c>
      <c r="Q77" s="12">
        <f ca="1">IF(P77*Q74 &gt; 49, P77*Q74 - 49, P77*Q74)</f>
        <v>4</v>
      </c>
      <c r="R77" s="12">
        <f ca="1">IF(P77*R74 &gt; 49, P77*R74 - 49, P77*R74)</f>
        <v>12</v>
      </c>
      <c r="S77" s="12">
        <f ca="1">IF(P77*S74 &gt; 49, P77*S74 - 49, P77*S74)</f>
        <v>12</v>
      </c>
      <c r="T77" s="12">
        <f ca="1">IF(P77*T74 &gt; 49, P77*T74 - 49, P77*T74)</f>
        <v>16</v>
      </c>
      <c r="U77" s="12">
        <f ca="1">IF(P77*U74 &gt; 49, P77*U74 - 49, P77*U74)</f>
        <v>20</v>
      </c>
      <c r="W77" s="13">
        <f ca="1">IF(OR(Q77=L48,Q77=L49,Q77=L50,Q77=L51,Q77=L52),Q77,0)</f>
        <v>0</v>
      </c>
      <c r="X77" s="13">
        <f ca="1">IF(OR(R77=L48,R77=L49,R77=L50,R77=L51,R77=L52),R77,0)</f>
        <v>0</v>
      </c>
      <c r="Y77" s="13">
        <f ca="1">IF(OR(S77=L48,S77=L49,S77=L50,S77=L51,S77=L52),S77,0)</f>
        <v>0</v>
      </c>
      <c r="Z77" s="13">
        <f ca="1">IF(OR(T77=L48,T77=L49,T77=L50,T77=L51,T77=L52),T77,0)</f>
        <v>0</v>
      </c>
      <c r="AA77" s="13">
        <f ca="1">IF(OR(U77=L48,U77=L49,U77=L50,U77=L51,U77=L52),U77,0)</f>
        <v>20</v>
      </c>
      <c r="AF77" s="23"/>
      <c r="AG77" s="63">
        <v>45</v>
      </c>
      <c r="AH77" s="68">
        <f t="shared" ca="1" si="12"/>
        <v>2</v>
      </c>
      <c r="AI77" s="22">
        <f t="shared" ca="1" si="13"/>
        <v>1</v>
      </c>
      <c r="AJ77" s="22">
        <f t="shared" ca="1" si="14"/>
        <v>0</v>
      </c>
      <c r="AK77" s="22">
        <f t="shared" ca="1" si="15"/>
        <v>0</v>
      </c>
      <c r="AL77" s="22">
        <f t="shared" ca="1" si="16"/>
        <v>0</v>
      </c>
      <c r="AM77" s="22">
        <f t="shared" ca="1" si="17"/>
        <v>0</v>
      </c>
      <c r="AN77" s="22">
        <f t="shared" ca="1" si="18"/>
        <v>0</v>
      </c>
      <c r="AO77" s="22">
        <f t="shared" ca="1" si="19"/>
        <v>0</v>
      </c>
      <c r="AP77" s="64">
        <f t="shared" ca="1" si="20"/>
        <v>0</v>
      </c>
      <c r="AQ77" s="118">
        <f t="shared" ca="1" si="64"/>
        <v>1</v>
      </c>
      <c r="AR77" s="92"/>
      <c r="AS77" s="23"/>
      <c r="AT77" s="106">
        <f ca="1">$K$52</f>
        <v>29</v>
      </c>
      <c r="AU77" s="107">
        <f ca="1">$L$52</f>
        <v>36</v>
      </c>
      <c r="AV77" s="92"/>
      <c r="AW77" s="23"/>
      <c r="AX77" s="100">
        <v>41</v>
      </c>
      <c r="AY77" s="86">
        <f t="shared" ref="AY77:AY85" ca="1" si="66">IF(AH73 &gt; 0, AX77, 0)</f>
        <v>0</v>
      </c>
      <c r="AZ77" s="90">
        <f t="shared" ref="AZ77:AZ85" ca="1" si="67">IF(AI73 &gt; 0, AX77, 0)</f>
        <v>0</v>
      </c>
      <c r="BA77" s="90">
        <f t="shared" ref="BA77:BA85" ca="1" si="68">IF(AJ73 &gt; 0, AX77, 0)</f>
        <v>0</v>
      </c>
      <c r="BB77" s="90">
        <f t="shared" ref="BB77:BB85" ca="1" si="69">IF(AK73 &gt; 0, AX77, 0)</f>
        <v>0</v>
      </c>
      <c r="BC77" s="90">
        <f t="shared" ref="BC77:BC85" ca="1" si="70">IF(AL73 &gt; 0, AX77, 0)</f>
        <v>0</v>
      </c>
      <c r="BD77" s="90">
        <f t="shared" ref="BD77:BD85" ca="1" si="71">IF(AM73 &gt; 0, AX77, 0)</f>
        <v>0</v>
      </c>
      <c r="BE77" s="90">
        <f t="shared" ref="BE77:BE85" ca="1" si="72">IF(AN73 &gt; 0, AX77, 0)</f>
        <v>0</v>
      </c>
      <c r="BF77" s="90">
        <f t="shared" ref="BF77:BF85" ca="1" si="73">IF(AO73 &gt; 0, AX77, 0)</f>
        <v>0</v>
      </c>
      <c r="BG77" s="90">
        <f t="shared" ref="BG77:BG85" ca="1" si="74">IF(AP73 &gt; 0, AX77, 0)</f>
        <v>0</v>
      </c>
      <c r="BH77" s="96"/>
      <c r="BI77" s="92"/>
    </row>
    <row r="78" spans="1:61" ht="24.6" x14ac:dyDescent="0.3">
      <c r="A78" s="153"/>
      <c r="B78" s="147"/>
      <c r="C78" s="3">
        <v>21</v>
      </c>
      <c r="D78" s="130">
        <v>1</v>
      </c>
      <c r="E78" s="130">
        <v>24</v>
      </c>
      <c r="F78" s="130">
        <v>29</v>
      </c>
      <c r="G78" s="130">
        <v>31</v>
      </c>
      <c r="H78" s="130">
        <v>46</v>
      </c>
      <c r="I78" s="129">
        <v>0</v>
      </c>
      <c r="J78" s="138"/>
      <c r="M78" s="11" t="s">
        <v>23</v>
      </c>
      <c r="N78" s="11">
        <f ca="1">K52/6</f>
        <v>4.833333333333333</v>
      </c>
      <c r="P78" s="10">
        <v>5</v>
      </c>
      <c r="Q78" s="12">
        <f ca="1">IF(P78*Q74 &gt; 49, P78*Q74 - 49, P78*Q74)</f>
        <v>5</v>
      </c>
      <c r="R78" s="12">
        <f ca="1">IF(P78*R74 &gt; 49, P78*R74 - 49, P78*R74)</f>
        <v>15</v>
      </c>
      <c r="S78" s="12">
        <f ca="1">IF(P78*S74 &gt; 49, P78*S74 - 49, P78*S74)</f>
        <v>15</v>
      </c>
      <c r="T78" s="12">
        <f ca="1">IF(P78*T74 &gt; 49, P78*T74 - 49, P78*T74)</f>
        <v>20</v>
      </c>
      <c r="U78" s="12">
        <f ca="1">IF(P78*U74 &gt; 49,P78*U74 - 49, P78*U74 )</f>
        <v>25</v>
      </c>
      <c r="W78" s="13">
        <f ca="1">IF(OR(Q78=L48,Q78=L49,Q78=L50,Q78=L51,Q78=L52),Q78,0)</f>
        <v>0</v>
      </c>
      <c r="X78" s="13">
        <f ca="1">IF(OR(R78=L48,R78=L49,R78=L50,R78=L51,R78=L52),R78,0)</f>
        <v>0</v>
      </c>
      <c r="Y78" s="13">
        <f ca="1">IF(OR(S78=L48,S78=L49,S78=L50,S78=L51,S78=L52),S78,0)</f>
        <v>0</v>
      </c>
      <c r="Z78" s="13">
        <f ca="1">IF(OR(T78=L48,T78=L49,T78=L50,T78=L51,T78=L52),T78,0)</f>
        <v>20</v>
      </c>
      <c r="AA78" s="13">
        <f ca="1">IF(OR(U78=L48,U78=L49,U78=L50,U78=L51,U78=L52),U78,0)</f>
        <v>0</v>
      </c>
      <c r="AF78" s="23"/>
      <c r="AG78" s="63">
        <v>46</v>
      </c>
      <c r="AH78" s="68">
        <f t="shared" ca="1" si="12"/>
        <v>2</v>
      </c>
      <c r="AI78" s="22">
        <f t="shared" ca="1" si="13"/>
        <v>1</v>
      </c>
      <c r="AJ78" s="22">
        <f t="shared" ca="1" si="14"/>
        <v>0</v>
      </c>
      <c r="AK78" s="22">
        <f t="shared" ca="1" si="15"/>
        <v>0</v>
      </c>
      <c r="AL78" s="22">
        <f t="shared" ca="1" si="16"/>
        <v>0</v>
      </c>
      <c r="AM78" s="22">
        <f t="shared" ca="1" si="17"/>
        <v>0</v>
      </c>
      <c r="AN78" s="22">
        <f t="shared" ca="1" si="18"/>
        <v>0</v>
      </c>
      <c r="AO78" s="22">
        <f t="shared" ca="1" si="19"/>
        <v>0</v>
      </c>
      <c r="AP78" s="64">
        <f t="shared" ca="1" si="20"/>
        <v>0</v>
      </c>
      <c r="AQ78" s="118">
        <f t="shared" ca="1" si="64"/>
        <v>1</v>
      </c>
      <c r="AR78" s="92"/>
      <c r="AS78" s="23"/>
      <c r="AT78" s="108"/>
      <c r="AU78" s="96"/>
      <c r="AV78" s="92"/>
      <c r="AW78" s="23"/>
      <c r="AX78" s="100">
        <v>42</v>
      </c>
      <c r="AY78" s="86">
        <f t="shared" ca="1" si="66"/>
        <v>0</v>
      </c>
      <c r="AZ78" s="90">
        <f t="shared" ca="1" si="67"/>
        <v>0</v>
      </c>
      <c r="BA78" s="90">
        <f t="shared" ca="1" si="68"/>
        <v>0</v>
      </c>
      <c r="BB78" s="90">
        <f t="shared" ca="1" si="69"/>
        <v>0</v>
      </c>
      <c r="BC78" s="90">
        <f t="shared" ca="1" si="70"/>
        <v>0</v>
      </c>
      <c r="BD78" s="90">
        <f t="shared" ca="1" si="71"/>
        <v>0</v>
      </c>
      <c r="BE78" s="90">
        <f t="shared" ca="1" si="72"/>
        <v>0</v>
      </c>
      <c r="BF78" s="90">
        <f t="shared" ca="1" si="73"/>
        <v>0</v>
      </c>
      <c r="BG78" s="90">
        <f t="shared" ca="1" si="74"/>
        <v>0</v>
      </c>
      <c r="BH78" s="96"/>
      <c r="BI78" s="92"/>
    </row>
    <row r="79" spans="1:61" ht="24.6" x14ac:dyDescent="0.3">
      <c r="A79" s="153"/>
      <c r="B79" s="148"/>
      <c r="C79" s="3">
        <v>28</v>
      </c>
      <c r="D79" s="130">
        <v>5</v>
      </c>
      <c r="E79" s="130">
        <v>10</v>
      </c>
      <c r="F79" s="130">
        <v>14</v>
      </c>
      <c r="G79" s="130">
        <v>33</v>
      </c>
      <c r="H79" s="130">
        <v>37</v>
      </c>
      <c r="I79" s="129">
        <v>0</v>
      </c>
      <c r="J79" s="138"/>
      <c r="AF79" s="23"/>
      <c r="AG79" s="63">
        <v>47</v>
      </c>
      <c r="AH79" s="68">
        <f t="shared" ca="1" si="12"/>
        <v>0</v>
      </c>
      <c r="AI79" s="22">
        <f t="shared" ca="1" si="13"/>
        <v>0</v>
      </c>
      <c r="AJ79" s="22">
        <f t="shared" ca="1" si="14"/>
        <v>0</v>
      </c>
      <c r="AK79" s="22">
        <f t="shared" ca="1" si="15"/>
        <v>0</v>
      </c>
      <c r="AL79" s="22">
        <f t="shared" ca="1" si="16"/>
        <v>0</v>
      </c>
      <c r="AM79" s="22">
        <f t="shared" ca="1" si="17"/>
        <v>0</v>
      </c>
      <c r="AN79" s="22">
        <f t="shared" ca="1" si="18"/>
        <v>0</v>
      </c>
      <c r="AO79" s="22">
        <f t="shared" ca="1" si="19"/>
        <v>0</v>
      </c>
      <c r="AP79" s="64">
        <f t="shared" ca="1" si="20"/>
        <v>0</v>
      </c>
      <c r="AQ79" s="118">
        <f t="shared" ca="1" si="64"/>
        <v>0</v>
      </c>
      <c r="AR79" s="92"/>
      <c r="AS79" s="23"/>
      <c r="AT79" s="108"/>
      <c r="AU79" s="96"/>
      <c r="AV79" s="92"/>
      <c r="AW79" s="23"/>
      <c r="AX79" s="100">
        <v>43</v>
      </c>
      <c r="AY79" s="86">
        <f t="shared" ca="1" si="66"/>
        <v>0</v>
      </c>
      <c r="AZ79" s="90">
        <f t="shared" ca="1" si="67"/>
        <v>0</v>
      </c>
      <c r="BA79" s="90">
        <f t="shared" ca="1" si="68"/>
        <v>0</v>
      </c>
      <c r="BB79" s="90">
        <f t="shared" ca="1" si="69"/>
        <v>0</v>
      </c>
      <c r="BC79" s="90">
        <f t="shared" ca="1" si="70"/>
        <v>0</v>
      </c>
      <c r="BD79" s="90">
        <f t="shared" ca="1" si="71"/>
        <v>0</v>
      </c>
      <c r="BE79" s="90">
        <f t="shared" ca="1" si="72"/>
        <v>0</v>
      </c>
      <c r="BF79" s="90">
        <f t="shared" ca="1" si="73"/>
        <v>0</v>
      </c>
      <c r="BG79" s="90">
        <f t="shared" ca="1" si="74"/>
        <v>0</v>
      </c>
      <c r="BH79" s="96"/>
      <c r="BI79" s="92"/>
    </row>
    <row r="80" spans="1:61" ht="24.6" x14ac:dyDescent="0.3">
      <c r="A80" s="153"/>
      <c r="B80" s="146" t="s">
        <v>14</v>
      </c>
      <c r="C80" s="3">
        <v>4</v>
      </c>
      <c r="D80" s="2">
        <v>6</v>
      </c>
      <c r="E80" s="2">
        <v>11</v>
      </c>
      <c r="F80" s="2">
        <v>13</v>
      </c>
      <c r="G80" s="2">
        <v>17</v>
      </c>
      <c r="H80" s="2">
        <v>19</v>
      </c>
      <c r="I80" s="129">
        <v>0</v>
      </c>
      <c r="J80" s="138"/>
      <c r="M80" s="149" t="s">
        <v>30</v>
      </c>
      <c r="N80" s="150"/>
      <c r="O80" s="150"/>
      <c r="P80" s="150"/>
      <c r="Q80" s="150"/>
      <c r="R80" s="150"/>
      <c r="S80" s="150"/>
      <c r="T80" s="150"/>
      <c r="U80" s="151"/>
      <c r="AF80" s="23"/>
      <c r="AG80" s="63">
        <v>48</v>
      </c>
      <c r="AH80" s="68">
        <f t="shared" ca="1" si="12"/>
        <v>0</v>
      </c>
      <c r="AI80" s="22">
        <f t="shared" ca="1" si="13"/>
        <v>0</v>
      </c>
      <c r="AJ80" s="22">
        <f t="shared" ca="1" si="14"/>
        <v>0</v>
      </c>
      <c r="AK80" s="22">
        <f t="shared" ca="1" si="15"/>
        <v>0</v>
      </c>
      <c r="AL80" s="22">
        <f t="shared" ca="1" si="16"/>
        <v>0</v>
      </c>
      <c r="AM80" s="22">
        <f t="shared" ca="1" si="17"/>
        <v>0</v>
      </c>
      <c r="AN80" s="22">
        <f t="shared" ca="1" si="18"/>
        <v>0</v>
      </c>
      <c r="AO80" s="22">
        <f t="shared" ca="1" si="19"/>
        <v>0</v>
      </c>
      <c r="AP80" s="64">
        <f t="shared" ca="1" si="20"/>
        <v>0</v>
      </c>
      <c r="AQ80" s="118">
        <f t="shared" ca="1" si="64"/>
        <v>0</v>
      </c>
      <c r="AR80" s="92"/>
      <c r="AS80" s="23"/>
      <c r="AT80" s="108"/>
      <c r="AU80" s="96"/>
      <c r="AV80" s="92"/>
      <c r="AW80" s="23"/>
      <c r="AX80" s="100">
        <v>44</v>
      </c>
      <c r="AY80" s="86">
        <f t="shared" ca="1" si="66"/>
        <v>0</v>
      </c>
      <c r="AZ80" s="90">
        <f t="shared" ca="1" si="67"/>
        <v>44</v>
      </c>
      <c r="BA80" s="90">
        <f t="shared" ca="1" si="68"/>
        <v>0</v>
      </c>
      <c r="BB80" s="90">
        <f t="shared" ca="1" si="69"/>
        <v>0</v>
      </c>
      <c r="BC80" s="90">
        <f t="shared" ca="1" si="70"/>
        <v>0</v>
      </c>
      <c r="BD80" s="90">
        <f t="shared" ca="1" si="71"/>
        <v>0</v>
      </c>
      <c r="BE80" s="90">
        <f t="shared" ca="1" si="72"/>
        <v>0</v>
      </c>
      <c r="BF80" s="90">
        <f t="shared" ca="1" si="73"/>
        <v>0</v>
      </c>
      <c r="BG80" s="90">
        <f t="shared" ca="1" si="74"/>
        <v>0</v>
      </c>
      <c r="BH80" s="96"/>
      <c r="BI80" s="92"/>
    </row>
    <row r="81" spans="1:61" ht="25.2" thickBot="1" x14ac:dyDescent="0.35">
      <c r="A81" s="153"/>
      <c r="B81" s="147"/>
      <c r="C81" s="3">
        <v>11</v>
      </c>
      <c r="D81" s="2">
        <v>6</v>
      </c>
      <c r="E81" s="2">
        <v>22</v>
      </c>
      <c r="F81" s="2">
        <v>23</v>
      </c>
      <c r="G81" s="2">
        <v>39</v>
      </c>
      <c r="H81" s="2">
        <v>48</v>
      </c>
      <c r="I81" s="129">
        <v>0</v>
      </c>
      <c r="J81" s="138"/>
      <c r="M81" s="11" t="s">
        <v>19</v>
      </c>
      <c r="N81" s="11">
        <f ca="1">K48/7</f>
        <v>0.5714285714285714</v>
      </c>
      <c r="P81" s="10">
        <v>1</v>
      </c>
      <c r="Q81" s="12">
        <f ca="1">IF(ROUND(N81,0) &gt; 49, ROUND(N81,0) - 49, ROUND(N81,0))</f>
        <v>1</v>
      </c>
      <c r="R81" s="12">
        <f ca="1">IF(ROUND(N82,0) &gt; 49, ROUND(N82,0) - 49, ROUND(N82,0))</f>
        <v>2</v>
      </c>
      <c r="S81" s="12">
        <f ca="1">IF(ROUND(N83,0) &gt; 49, ROUND(N83,0) - 49, ROUND(N83,0))</f>
        <v>2</v>
      </c>
      <c r="T81" s="12">
        <f ca="1">IF(ROUND(N84,0) &gt; 49, ROUND(N84,0) - 49, ROUND(N84,0))</f>
        <v>3</v>
      </c>
      <c r="U81" s="12">
        <f ca="1">IF(ROUND(N85,0) &gt; 49, ROUND(N85,0) - 49, ROUND(N85,0))</f>
        <v>4</v>
      </c>
      <c r="W81" s="13">
        <f ca="1">IF(OR(Q81=L48,Q81=L49,Q81=L50,Q81=L51,Q81=L52),Q81,0)</f>
        <v>1</v>
      </c>
      <c r="X81" s="13">
        <f ca="1">IF(OR(R81=L48,R81=L49,R81=L50,R81=L51,R81=L52),R81,0)</f>
        <v>0</v>
      </c>
      <c r="Y81" s="13">
        <f ca="1">IF(OR(S81=L48,S81=L49,S81=L50,S81=L51,S81=L52),S81,0)</f>
        <v>0</v>
      </c>
      <c r="Z81" s="13">
        <f ca="1">IF(OR(T81=L48,T81=L49,T81=L50,T81=L51,T81=L52),T81,0)</f>
        <v>3</v>
      </c>
      <c r="AA81" s="13">
        <f ca="1">IF(OR(U81=L48,U81=L49,U81=L50,U81=L51,U81=L52),U81,0)</f>
        <v>0</v>
      </c>
      <c r="AF81" s="23"/>
      <c r="AG81" s="65">
        <v>49</v>
      </c>
      <c r="AH81" s="82">
        <f t="shared" ca="1" si="12"/>
        <v>0</v>
      </c>
      <c r="AI81" s="66">
        <f t="shared" ca="1" si="13"/>
        <v>0</v>
      </c>
      <c r="AJ81" s="66">
        <f t="shared" ca="1" si="14"/>
        <v>0</v>
      </c>
      <c r="AK81" s="66">
        <f t="shared" ca="1" si="15"/>
        <v>0</v>
      </c>
      <c r="AL81" s="66">
        <f t="shared" ca="1" si="16"/>
        <v>0</v>
      </c>
      <c r="AM81" s="66">
        <f t="shared" ca="1" si="17"/>
        <v>0</v>
      </c>
      <c r="AN81" s="66">
        <f t="shared" ca="1" si="18"/>
        <v>0</v>
      </c>
      <c r="AO81" s="66">
        <f t="shared" ca="1" si="19"/>
        <v>0</v>
      </c>
      <c r="AP81" s="67">
        <f t="shared" ca="1" si="20"/>
        <v>0</v>
      </c>
      <c r="AQ81" s="119">
        <f t="shared" ca="1" si="64"/>
        <v>0</v>
      </c>
      <c r="AR81" s="92"/>
      <c r="AS81" s="23"/>
      <c r="AT81" s="108"/>
      <c r="AU81" s="96"/>
      <c r="AV81" s="92"/>
      <c r="AW81" s="23"/>
      <c r="AX81" s="100">
        <v>45</v>
      </c>
      <c r="AY81" s="86">
        <f t="shared" ca="1" si="66"/>
        <v>45</v>
      </c>
      <c r="AZ81" s="90">
        <f t="shared" ca="1" si="67"/>
        <v>45</v>
      </c>
      <c r="BA81" s="90">
        <f t="shared" ca="1" si="68"/>
        <v>0</v>
      </c>
      <c r="BB81" s="90">
        <f t="shared" ca="1" si="69"/>
        <v>0</v>
      </c>
      <c r="BC81" s="90">
        <f t="shared" ca="1" si="70"/>
        <v>0</v>
      </c>
      <c r="BD81" s="90">
        <f t="shared" ca="1" si="71"/>
        <v>0</v>
      </c>
      <c r="BE81" s="90">
        <f t="shared" ca="1" si="72"/>
        <v>0</v>
      </c>
      <c r="BF81" s="90">
        <f t="shared" ca="1" si="73"/>
        <v>0</v>
      </c>
      <c r="BG81" s="90">
        <f t="shared" ca="1" si="74"/>
        <v>0</v>
      </c>
      <c r="BH81" s="96"/>
      <c r="BI81" s="92"/>
    </row>
    <row r="82" spans="1:61" ht="22.8" x14ac:dyDescent="0.3">
      <c r="A82" s="153"/>
      <c r="B82" s="147"/>
      <c r="C82" s="3">
        <v>18</v>
      </c>
      <c r="D82" s="2">
        <v>13</v>
      </c>
      <c r="E82" s="2">
        <v>30</v>
      </c>
      <c r="F82" s="2">
        <v>38</v>
      </c>
      <c r="G82" s="2">
        <v>41</v>
      </c>
      <c r="H82" s="2">
        <v>44</v>
      </c>
      <c r="I82" s="129">
        <v>0</v>
      </c>
      <c r="J82" s="138"/>
      <c r="M82" s="11" t="s">
        <v>20</v>
      </c>
      <c r="N82" s="11">
        <f ca="1">K49/7</f>
        <v>2.2857142857142856</v>
      </c>
      <c r="P82" s="10">
        <v>2</v>
      </c>
      <c r="Q82" s="12">
        <f ca="1">IF(P82*Q81 &gt; 49, P82*Q81 - 49, P82*Q81)</f>
        <v>2</v>
      </c>
      <c r="R82" s="12">
        <f ca="1">IF(P82*R81 &gt; 49, P82*R81 - 49, P82*R81)</f>
        <v>4</v>
      </c>
      <c r="S82" s="12">
        <f ca="1">IF(P82*S81 &gt; 49, P82*S81 - 49, P82*S81)</f>
        <v>4</v>
      </c>
      <c r="T82" s="12">
        <f ca="1">IF(P82*T81 &gt; 49, P82*T81 - 49, P82*T81)</f>
        <v>6</v>
      </c>
      <c r="U82" s="12">
        <f ca="1">IF(P82*U81 &gt; 49, P82*U81 - 49, P82*U81)</f>
        <v>8</v>
      </c>
      <c r="W82" s="13">
        <f ca="1">IF(OR(Q82=L48,Q82=L49,Q82=L50,Q82=L51,Q82=L52),Q82,0)</f>
        <v>0</v>
      </c>
      <c r="X82" s="13">
        <f ca="1">IF(OR(R82=L48,R82=L49,R82=L50,R82=L51,R82=L52),R82,0)</f>
        <v>0</v>
      </c>
      <c r="Y82" s="13">
        <f ca="1">IF(OR(S82=L48,S82=L49,S82=L50,S82=L51,S82=L52),S82,0)</f>
        <v>0</v>
      </c>
      <c r="Z82" s="13">
        <f ca="1">IF(OR(T82=L48,T82=L49,T82=L50,T82=L51,T82=L52),T82,0)</f>
        <v>0</v>
      </c>
      <c r="AA82" s="13">
        <f ca="1">IF(OR(U82=L48,U82=L49,U82=L50,U82=L51,U82=L52),U82,0)</f>
        <v>0</v>
      </c>
      <c r="AG82" s="25"/>
      <c r="AH82" s="25"/>
      <c r="AI82" s="25"/>
      <c r="AJ82" s="25"/>
      <c r="AK82" s="25"/>
      <c r="AL82" s="25"/>
      <c r="AM82" s="25"/>
      <c r="AN82" s="61"/>
      <c r="AO82" s="25"/>
      <c r="AP82" s="25"/>
      <c r="AQ82" s="25"/>
      <c r="AS82" s="23"/>
      <c r="AT82" s="108"/>
      <c r="AU82" s="96"/>
      <c r="AV82" s="92"/>
      <c r="AW82" s="23"/>
      <c r="AX82" s="100">
        <v>46</v>
      </c>
      <c r="AY82" s="86">
        <f t="shared" ca="1" si="66"/>
        <v>46</v>
      </c>
      <c r="AZ82" s="90">
        <f t="shared" ca="1" si="67"/>
        <v>46</v>
      </c>
      <c r="BA82" s="90">
        <f t="shared" ca="1" si="68"/>
        <v>0</v>
      </c>
      <c r="BB82" s="90">
        <f t="shared" ca="1" si="69"/>
        <v>0</v>
      </c>
      <c r="BC82" s="90">
        <f t="shared" ca="1" si="70"/>
        <v>0</v>
      </c>
      <c r="BD82" s="90">
        <f t="shared" ca="1" si="71"/>
        <v>0</v>
      </c>
      <c r="BE82" s="90">
        <f t="shared" ca="1" si="72"/>
        <v>0</v>
      </c>
      <c r="BF82" s="90">
        <f t="shared" ca="1" si="73"/>
        <v>0</v>
      </c>
      <c r="BG82" s="90">
        <f t="shared" ca="1" si="74"/>
        <v>0</v>
      </c>
      <c r="BH82" s="96"/>
      <c r="BI82" s="92"/>
    </row>
    <row r="83" spans="1:61" ht="22.8" x14ac:dyDescent="0.3">
      <c r="A83" s="153"/>
      <c r="B83" s="148"/>
      <c r="C83" s="3">
        <v>25</v>
      </c>
      <c r="D83" s="2">
        <v>3</v>
      </c>
      <c r="E83" s="2">
        <v>14</v>
      </c>
      <c r="F83" s="2">
        <v>19</v>
      </c>
      <c r="G83" s="2">
        <v>39</v>
      </c>
      <c r="H83" s="2">
        <v>45</v>
      </c>
      <c r="I83" s="129">
        <v>0</v>
      </c>
      <c r="J83" s="138"/>
      <c r="M83" s="11" t="s">
        <v>21</v>
      </c>
      <c r="N83" s="11">
        <f ca="1">K50/7</f>
        <v>2.4285714285714284</v>
      </c>
      <c r="P83" s="10">
        <v>3</v>
      </c>
      <c r="Q83" s="12">
        <f ca="1">IF(P83*Q81 &gt; 49, P83*Q81 - 49, P83*Q81)</f>
        <v>3</v>
      </c>
      <c r="R83" s="12">
        <f ca="1">IF(P83*R81 &gt; 49, P83*R81 - 49, P83*R81)</f>
        <v>6</v>
      </c>
      <c r="S83" s="12">
        <f ca="1">IF(P83*S81 &gt; 49, P83*S81 - 49, P83*S81)</f>
        <v>6</v>
      </c>
      <c r="T83" s="12">
        <f ca="1">IF(P83*T81 &gt; 49, P83*T81 - 49, P83*T81)</f>
        <v>9</v>
      </c>
      <c r="U83" s="12">
        <f ca="1">IF(P83*U81 &gt; 49, P83*U81 - 49, P83*U81)</f>
        <v>12</v>
      </c>
      <c r="W83" s="13">
        <f ca="1">IF(OR(Q83=L48,Q83=L49,Q83=L50,Q83=L51,Q83=L52),Q83,0)</f>
        <v>3</v>
      </c>
      <c r="X83" s="13">
        <f ca="1">IF(OR(R83=L48,R83=L49,R83=L50,R83=L51,R83=L52),R83,0)</f>
        <v>0</v>
      </c>
      <c r="Y83" s="13">
        <f ca="1">IF(OR(S83=L48,S83=L49,S83=L50,S83=L51,S83=L52),S83,0)</f>
        <v>0</v>
      </c>
      <c r="Z83" s="13">
        <f ca="1">IF(OR(T83=L48,T83=L49,T83=L50,T83=L51,T83=L52),T83,0)</f>
        <v>0</v>
      </c>
      <c r="AA83" s="13">
        <f ca="1">IF(OR(U83=L48,U83=L49,U83=L50,U83=L51,U83=L52),U83,0)</f>
        <v>0</v>
      </c>
      <c r="AS83" s="23"/>
      <c r="AT83" s="108"/>
      <c r="AU83" s="96"/>
      <c r="AV83" s="92"/>
      <c r="AW83" s="23"/>
      <c r="AX83" s="100">
        <v>47</v>
      </c>
      <c r="AY83" s="86">
        <f t="shared" ca="1" si="66"/>
        <v>0</v>
      </c>
      <c r="AZ83" s="90">
        <f t="shared" ca="1" si="67"/>
        <v>0</v>
      </c>
      <c r="BA83" s="90">
        <f t="shared" ca="1" si="68"/>
        <v>0</v>
      </c>
      <c r="BB83" s="90">
        <f t="shared" ca="1" si="69"/>
        <v>0</v>
      </c>
      <c r="BC83" s="90">
        <f t="shared" ca="1" si="70"/>
        <v>0</v>
      </c>
      <c r="BD83" s="90">
        <f t="shared" ca="1" si="71"/>
        <v>0</v>
      </c>
      <c r="BE83" s="90">
        <f t="shared" ca="1" si="72"/>
        <v>0</v>
      </c>
      <c r="BF83" s="90">
        <f t="shared" ca="1" si="73"/>
        <v>0</v>
      </c>
      <c r="BG83" s="90">
        <f t="shared" ca="1" si="74"/>
        <v>0</v>
      </c>
      <c r="BH83" s="96"/>
      <c r="BI83" s="92"/>
    </row>
    <row r="84" spans="1:61" ht="22.8" x14ac:dyDescent="0.3">
      <c r="A84" s="153"/>
      <c r="B84" s="146" t="s">
        <v>13</v>
      </c>
      <c r="C84" s="3">
        <v>2</v>
      </c>
      <c r="D84" s="130">
        <v>1</v>
      </c>
      <c r="E84" s="130">
        <v>8</v>
      </c>
      <c r="F84" s="130">
        <v>10</v>
      </c>
      <c r="G84" s="130">
        <v>12</v>
      </c>
      <c r="H84" s="130">
        <v>49</v>
      </c>
      <c r="I84" s="129">
        <v>0</v>
      </c>
      <c r="J84" s="138"/>
      <c r="M84" s="11" t="s">
        <v>22</v>
      </c>
      <c r="N84" s="11">
        <f ca="1">K51/7</f>
        <v>3.1428571428571428</v>
      </c>
      <c r="P84" s="10">
        <v>4</v>
      </c>
      <c r="Q84" s="12">
        <f ca="1">IF(P84*Q81 &gt; 49, P84*Q81 - 49, P84*Q81)</f>
        <v>4</v>
      </c>
      <c r="R84" s="12">
        <f ca="1">IF(P84*R81 &gt; 49, P84*R81 - 49, P84*R81)</f>
        <v>8</v>
      </c>
      <c r="S84" s="12">
        <f ca="1">IF(P84*S81 &gt; 49, P84*S81 - 49, P84*S81)</f>
        <v>8</v>
      </c>
      <c r="T84" s="12">
        <f ca="1">IF(P84*T81 &gt; 49, P84*T81 - 49, P84*T81)</f>
        <v>12</v>
      </c>
      <c r="U84" s="12">
        <f ca="1">IF(P84*U81 &gt; 49, P84*U81 - 49, P84*U81)</f>
        <v>16</v>
      </c>
      <c r="W84" s="13">
        <f ca="1">IF(OR(Q84=L48,Q84=L49,Q84=L50,Q84=L51,Q84=L52),Q84,0)</f>
        <v>0</v>
      </c>
      <c r="X84" s="13">
        <f ca="1">IF(OR(R84=L48,R84=L49,R84=L50,R84=L51,R84=L52),R84,0)</f>
        <v>0</v>
      </c>
      <c r="Y84" s="13">
        <f ca="1">IF(OR(S84=L48,S84=L49,S84=L50,S84=L51,S84=L52),S84,0)</f>
        <v>0</v>
      </c>
      <c r="Z84" s="13">
        <f ca="1">IF(OR(T84=L48,T84=L49,T84=L50,T84=L51,T84=L52),T84,0)</f>
        <v>0</v>
      </c>
      <c r="AA84" s="13">
        <f ca="1">IF(OR(U84=L48,U84=L49,U84=L50,U84=L51,U84=L52),U84,0)</f>
        <v>0</v>
      </c>
      <c r="AS84" s="23"/>
      <c r="AT84" s="108"/>
      <c r="AU84" s="96"/>
      <c r="AV84" s="92"/>
      <c r="AW84" s="23"/>
      <c r="AX84" s="100">
        <v>48</v>
      </c>
      <c r="AY84" s="86">
        <f t="shared" ca="1" si="66"/>
        <v>0</v>
      </c>
      <c r="AZ84" s="90">
        <f t="shared" ca="1" si="67"/>
        <v>0</v>
      </c>
      <c r="BA84" s="90">
        <f t="shared" ca="1" si="68"/>
        <v>0</v>
      </c>
      <c r="BB84" s="90">
        <f t="shared" ca="1" si="69"/>
        <v>0</v>
      </c>
      <c r="BC84" s="90">
        <f t="shared" ca="1" si="70"/>
        <v>0</v>
      </c>
      <c r="BD84" s="90">
        <f t="shared" ca="1" si="71"/>
        <v>0</v>
      </c>
      <c r="BE84" s="90">
        <f t="shared" ca="1" si="72"/>
        <v>0</v>
      </c>
      <c r="BF84" s="90">
        <f t="shared" ca="1" si="73"/>
        <v>0</v>
      </c>
      <c r="BG84" s="90">
        <f t="shared" ca="1" si="74"/>
        <v>0</v>
      </c>
      <c r="BH84" s="96"/>
      <c r="BI84" s="92"/>
    </row>
    <row r="85" spans="1:61" ht="22.8" x14ac:dyDescent="0.3">
      <c r="A85" s="153"/>
      <c r="B85" s="147"/>
      <c r="C85" s="3">
        <v>9</v>
      </c>
      <c r="D85" s="130">
        <v>16</v>
      </c>
      <c r="E85" s="130">
        <v>18</v>
      </c>
      <c r="F85" s="130">
        <v>37</v>
      </c>
      <c r="G85" s="130">
        <v>38</v>
      </c>
      <c r="H85" s="130">
        <v>40</v>
      </c>
      <c r="I85" s="129">
        <v>0</v>
      </c>
      <c r="J85" s="138"/>
      <c r="M85" s="11" t="s">
        <v>23</v>
      </c>
      <c r="N85" s="11">
        <f ca="1">K52/7</f>
        <v>4.1428571428571432</v>
      </c>
      <c r="P85" s="10">
        <v>5</v>
      </c>
      <c r="Q85" s="12">
        <f ca="1">IF(P85*Q81 &gt; 49, P85*Q81 - 49, P85*Q81)</f>
        <v>5</v>
      </c>
      <c r="R85" s="12">
        <f ca="1">IF(P85*R81 &gt; 49, P85*R81 - 49, P85*R81)</f>
        <v>10</v>
      </c>
      <c r="S85" s="12">
        <f ca="1">IF(P85*S81 &gt; 49, P85*S81 - 49, P85*S81)</f>
        <v>10</v>
      </c>
      <c r="T85" s="12">
        <f ca="1">IF(P85*T81 &gt; 49, P85*T81 - 49, P85*T81)</f>
        <v>15</v>
      </c>
      <c r="U85" s="12">
        <f ca="1">IF(P85*U81 &gt; 49,P85*U81 - 49, P85*U81 )</f>
        <v>20</v>
      </c>
      <c r="W85" s="13">
        <f ca="1">IF(OR(Q85=L48,Q85=L49,Q85=L50,Q85=L51,Q85=L52),Q85,0)</f>
        <v>0</v>
      </c>
      <c r="X85" s="13">
        <f ca="1">IF(OR(R85=L48,R85=L49,R85=L50,R85=L51,R85=L52),R85,0)</f>
        <v>0</v>
      </c>
      <c r="Y85" s="13">
        <f ca="1">IF(OR(S85=L48,S85=L49,S85=L50,S85=L51,S85=L52),S85,0)</f>
        <v>0</v>
      </c>
      <c r="Z85" s="13">
        <f ca="1">IF(OR(T85=L48,T85=L49,T85=L50,T85=L51,T85=L52),T85,0)</f>
        <v>0</v>
      </c>
      <c r="AA85" s="13">
        <f ca="1">IF(OR(U85=L48,U85=L49,U85=L50,U85=L51,U85=L52),U85,0)</f>
        <v>20</v>
      </c>
      <c r="AS85" s="23"/>
      <c r="AT85" s="108"/>
      <c r="AU85" s="96"/>
      <c r="AV85" s="92"/>
      <c r="AW85" s="23"/>
      <c r="AX85" s="100">
        <v>49</v>
      </c>
      <c r="AY85" s="86">
        <f t="shared" ca="1" si="66"/>
        <v>0</v>
      </c>
      <c r="AZ85" s="90">
        <f t="shared" ca="1" si="67"/>
        <v>0</v>
      </c>
      <c r="BA85" s="90">
        <f t="shared" ca="1" si="68"/>
        <v>0</v>
      </c>
      <c r="BB85" s="90">
        <f t="shared" ca="1" si="69"/>
        <v>0</v>
      </c>
      <c r="BC85" s="90">
        <f t="shared" ca="1" si="70"/>
        <v>0</v>
      </c>
      <c r="BD85" s="90">
        <f t="shared" ca="1" si="71"/>
        <v>0</v>
      </c>
      <c r="BE85" s="90">
        <f t="shared" ca="1" si="72"/>
        <v>0</v>
      </c>
      <c r="BF85" s="90">
        <f t="shared" ca="1" si="73"/>
        <v>0</v>
      </c>
      <c r="BG85" s="90">
        <f t="shared" ca="1" si="74"/>
        <v>0</v>
      </c>
      <c r="BH85" s="96"/>
      <c r="BI85" s="92"/>
    </row>
    <row r="86" spans="1:61" ht="23.4" thickBot="1" x14ac:dyDescent="0.35">
      <c r="A86" s="153"/>
      <c r="B86" s="147"/>
      <c r="C86" s="3">
        <v>16</v>
      </c>
      <c r="D86" s="130">
        <v>5</v>
      </c>
      <c r="E86" s="130">
        <v>12</v>
      </c>
      <c r="F86" s="130">
        <v>16</v>
      </c>
      <c r="G86" s="130">
        <v>27</v>
      </c>
      <c r="H86" s="130">
        <v>41</v>
      </c>
      <c r="I86" s="129">
        <v>0</v>
      </c>
      <c r="J86" s="138"/>
      <c r="AS86" s="23"/>
      <c r="AT86" s="111"/>
      <c r="AU86" s="112"/>
      <c r="AV86" s="92"/>
      <c r="AW86" s="23"/>
      <c r="AX86" s="101" t="s">
        <v>45</v>
      </c>
      <c r="AY86" s="102">
        <f t="shared" ref="AY86:BG86" ca="1" si="75">ROUND(IFERROR(SUM(AY76:AY85)/COUNTIF(AY76:AY85,"&gt;0"), 0), 0)</f>
        <v>46</v>
      </c>
      <c r="AZ86" s="102">
        <f t="shared" ca="1" si="75"/>
        <v>45</v>
      </c>
      <c r="BA86" s="102">
        <f t="shared" ca="1" si="75"/>
        <v>40</v>
      </c>
      <c r="BB86" s="102">
        <f t="shared" ca="1" si="75"/>
        <v>0</v>
      </c>
      <c r="BC86" s="102">
        <f t="shared" ca="1" si="75"/>
        <v>0</v>
      </c>
      <c r="BD86" s="102">
        <f t="shared" ca="1" si="75"/>
        <v>0</v>
      </c>
      <c r="BE86" s="102">
        <f t="shared" ca="1" si="75"/>
        <v>0</v>
      </c>
      <c r="BF86" s="102">
        <f t="shared" ca="1" si="75"/>
        <v>0</v>
      </c>
      <c r="BG86" s="102">
        <f t="shared" ca="1" si="75"/>
        <v>0</v>
      </c>
      <c r="BH86" s="103">
        <f ca="1">ROUND(SUM(AZ86:BG86)/COUNTIF(AZ86:BG86, "&gt;0"), 0)</f>
        <v>43</v>
      </c>
      <c r="BI86" s="124">
        <f ca="1">ROUND(IFERROR(SUM(AY86:BG86)/COUNTIF(AY86:BG86,"&gt;0"), 0), 0)</f>
        <v>44</v>
      </c>
    </row>
    <row r="87" spans="1:61" ht="22.8" x14ac:dyDescent="0.3">
      <c r="A87" s="153"/>
      <c r="B87" s="147"/>
      <c r="C87" s="3">
        <v>23</v>
      </c>
      <c r="D87" s="130">
        <v>8</v>
      </c>
      <c r="E87" s="130">
        <v>10</v>
      </c>
      <c r="F87" s="130">
        <v>28</v>
      </c>
      <c r="G87" s="130">
        <v>38</v>
      </c>
      <c r="H87" s="130">
        <v>39</v>
      </c>
      <c r="I87" s="129">
        <v>0</v>
      </c>
      <c r="J87" s="138"/>
      <c r="M87" s="149" t="s">
        <v>31</v>
      </c>
      <c r="N87" s="150"/>
      <c r="O87" s="150"/>
      <c r="P87" s="150"/>
      <c r="Q87" s="150"/>
      <c r="R87" s="150"/>
      <c r="S87" s="150"/>
      <c r="T87" s="150"/>
      <c r="U87" s="151"/>
      <c r="AT87" s="25"/>
      <c r="AU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</row>
    <row r="88" spans="1:61" ht="22.8" x14ac:dyDescent="0.3">
      <c r="A88" s="153"/>
      <c r="B88" s="148"/>
      <c r="C88" s="3">
        <v>30</v>
      </c>
      <c r="D88" s="130">
        <v>11</v>
      </c>
      <c r="E88" s="130">
        <v>12</v>
      </c>
      <c r="F88" s="130">
        <v>13</v>
      </c>
      <c r="G88" s="130">
        <v>21</v>
      </c>
      <c r="H88" s="130">
        <v>23</v>
      </c>
      <c r="I88" s="129">
        <v>0</v>
      </c>
      <c r="J88" s="138"/>
      <c r="M88" s="11" t="s">
        <v>19</v>
      </c>
      <c r="N88" s="11">
        <f ca="1">K48/8</f>
        <v>0.5</v>
      </c>
      <c r="P88" s="10">
        <v>1</v>
      </c>
      <c r="Q88" s="12">
        <f ca="1">IF(ROUND(N88,0) &gt; 49, ROUND(N88,0) - 49, ROUND(N88,0))</f>
        <v>1</v>
      </c>
      <c r="R88" s="12">
        <f ca="1">IF(ROUND(N89,0) &gt; 49, ROUND(N89,0) - 49, ROUND(N89,0))</f>
        <v>2</v>
      </c>
      <c r="S88" s="12">
        <f ca="1">IF(ROUND(N90,0) &gt; 49, ROUND(N90,0) - 49, ROUND(N90,0))</f>
        <v>2</v>
      </c>
      <c r="T88" s="12">
        <f ca="1">IF(ROUND(N91,0) &gt; 49, ROUND(N91,0) - 49, ROUND(N91,0))</f>
        <v>3</v>
      </c>
      <c r="U88" s="12">
        <f ca="1">IF(ROUND(N92,0) &gt; 49, ROUND(N92,0) - 49, ROUND(N92,0))</f>
        <v>4</v>
      </c>
      <c r="W88" s="13">
        <f ca="1">IF(OR(Q88=L48,Q88=L49,Q88=L50,Q88=L51,Q88=L52),Q88,0)</f>
        <v>1</v>
      </c>
      <c r="X88" s="13">
        <f ca="1">IF(OR(R88=L48,R88=L49,R88=L50,R88=L51,R88=L52),R88,0)</f>
        <v>0</v>
      </c>
      <c r="Y88" s="13">
        <f ca="1">IF(OR(S88=L48,S88=L49,S88=L50,S88=L51,S88=L52),S88,0)</f>
        <v>0</v>
      </c>
      <c r="Z88" s="13">
        <f ca="1">IF(OR(T88=L48,T88=L49,T88=L50,T88=L51,T88=L52),T88,0)</f>
        <v>3</v>
      </c>
      <c r="AA88" s="13">
        <f ca="1">IF(OR(U88=L48,U88=L49,U88=L50,U88=L51,U88=L52),U88,0)</f>
        <v>0</v>
      </c>
    </row>
    <row r="89" spans="1:61" ht="22.8" x14ac:dyDescent="0.3">
      <c r="A89" s="153"/>
      <c r="B89" s="146" t="s">
        <v>12</v>
      </c>
      <c r="C89" s="3">
        <v>6</v>
      </c>
      <c r="D89" s="2">
        <v>7</v>
      </c>
      <c r="E89" s="2">
        <v>9</v>
      </c>
      <c r="F89" s="2">
        <v>17</v>
      </c>
      <c r="G89" s="2">
        <v>19</v>
      </c>
      <c r="H89" s="2">
        <v>21</v>
      </c>
      <c r="I89" s="129">
        <v>0</v>
      </c>
      <c r="J89" s="138"/>
      <c r="M89" s="11" t="s">
        <v>20</v>
      </c>
      <c r="N89" s="11">
        <f ca="1">K49/8</f>
        <v>2</v>
      </c>
      <c r="P89" s="10">
        <v>2</v>
      </c>
      <c r="Q89" s="12">
        <f ca="1">IF(P89*Q88 &gt; 49, P89*Q88 - 49, P89*Q88)</f>
        <v>2</v>
      </c>
      <c r="R89" s="12">
        <f ca="1">IF(P89*R88 &gt; 49, P89*R88 - 49, P89*R88)</f>
        <v>4</v>
      </c>
      <c r="S89" s="12">
        <f ca="1">IF(P89*S88 &gt; 49, P89*S88 - 49, P89*S88)</f>
        <v>4</v>
      </c>
      <c r="T89" s="12">
        <f ca="1">IF(P89*T88 &gt; 49, P89*T88 - 49, P89*T88)</f>
        <v>6</v>
      </c>
      <c r="U89" s="12">
        <f ca="1">IF(P89*U88 &gt; 49, P89*U88 - 49, P89*U88)</f>
        <v>8</v>
      </c>
      <c r="W89" s="13">
        <f ca="1">IF(OR(Q89=L48,Q89=L49,Q89=L50,Q89=L51,Q89=L52),Q89,0)</f>
        <v>0</v>
      </c>
      <c r="X89" s="13">
        <f ca="1">IF(OR(R89=L48,R89=L49,R89=L50,R89=L51,R89=L52),R89,0)</f>
        <v>0</v>
      </c>
      <c r="Y89" s="13">
        <f ca="1">IF(OR(S89=L48,S89=L49,S89=L50,S89=L51,S89=L52),S89,0)</f>
        <v>0</v>
      </c>
      <c r="Z89" s="13">
        <f ca="1">IF(OR(T89=L48,T89=L49,T89=L50,T89=L51,T89=L52),T89,0)</f>
        <v>0</v>
      </c>
      <c r="AA89" s="13">
        <f ca="1">IF(OR(U89=L48,U89=L49,U89=L50,U89=L51,U89=L52),U89,0)</f>
        <v>0</v>
      </c>
    </row>
    <row r="90" spans="1:61" ht="22.8" x14ac:dyDescent="0.3">
      <c r="A90" s="153"/>
      <c r="B90" s="147"/>
      <c r="C90" s="3">
        <v>13</v>
      </c>
      <c r="D90" s="2">
        <v>2</v>
      </c>
      <c r="E90" s="2">
        <v>7</v>
      </c>
      <c r="F90" s="2">
        <v>21</v>
      </c>
      <c r="G90" s="2">
        <v>36</v>
      </c>
      <c r="H90" s="2">
        <v>43</v>
      </c>
      <c r="I90" s="129">
        <v>0</v>
      </c>
      <c r="J90" s="138"/>
      <c r="M90" s="11" t="s">
        <v>21</v>
      </c>
      <c r="N90" s="11">
        <f ca="1">K50/8</f>
        <v>2.125</v>
      </c>
      <c r="P90" s="10">
        <v>3</v>
      </c>
      <c r="Q90" s="12">
        <f ca="1">IF(P90*Q88 &gt; 49, P90*Q88 - 49, P90*Q88)</f>
        <v>3</v>
      </c>
      <c r="R90" s="12">
        <f ca="1">IF(P90*R88 &gt; 49, P90*R88 - 49, P90*R88)</f>
        <v>6</v>
      </c>
      <c r="S90" s="12">
        <f ca="1">IF(P90*S88 &gt; 49, P90*S88 - 49, P90*S88)</f>
        <v>6</v>
      </c>
      <c r="T90" s="12">
        <f ca="1">IF(P90*T88 &gt; 49, P90*T88 - 49, P90*T88)</f>
        <v>9</v>
      </c>
      <c r="U90" s="12">
        <f ca="1">IF(P90*U88 &gt; 49, P90*U88 - 49, P90*U88)</f>
        <v>12</v>
      </c>
      <c r="W90" s="13">
        <f ca="1">IF(OR(Q90=L48,Q90=L49,Q90=L50,Q90=L51,Q90=L52),Q90,0)</f>
        <v>3</v>
      </c>
      <c r="X90" s="13">
        <f ca="1">IF(OR(R90=L48,R90=L49,R90=L50,R90=L51,R90=L52),R90,0)</f>
        <v>0</v>
      </c>
      <c r="Y90" s="13">
        <f ca="1">IF(OR(S90=L48,S90=L49,S90=L50,S90=L51,S90=L52),S90,0)</f>
        <v>0</v>
      </c>
      <c r="Z90" s="13">
        <f ca="1">IF(OR(T90=L48,T90=L49,T90=L50,T90=L51,T90=L52),T90,0)</f>
        <v>0</v>
      </c>
      <c r="AA90" s="13">
        <f ca="1">IF(OR(U90=L48,U90=L49,U90=L50,U90=L51,U90=L52),U90,0)</f>
        <v>0</v>
      </c>
    </row>
    <row r="91" spans="1:61" ht="22.8" x14ac:dyDescent="0.3">
      <c r="A91" s="153"/>
      <c r="B91" s="147"/>
      <c r="C91" s="3">
        <v>20</v>
      </c>
      <c r="D91" s="2">
        <v>20</v>
      </c>
      <c r="E91" s="2">
        <v>30</v>
      </c>
      <c r="F91" s="2">
        <v>37</v>
      </c>
      <c r="G91" s="2">
        <v>39</v>
      </c>
      <c r="H91" s="2">
        <v>40</v>
      </c>
      <c r="I91" s="129">
        <v>0</v>
      </c>
      <c r="J91" s="138"/>
      <c r="M91" s="11" t="s">
        <v>22</v>
      </c>
      <c r="N91" s="11">
        <f ca="1">K51/8</f>
        <v>2.75</v>
      </c>
      <c r="P91" s="10">
        <v>4</v>
      </c>
      <c r="Q91" s="12">
        <f ca="1">IF(P91*Q88 &gt; 49, P91*Q88 - 49, P91*Q88)</f>
        <v>4</v>
      </c>
      <c r="R91" s="12">
        <f ca="1">IF(P91*R88 &gt; 49, P91*R88 - 49, P91*R88)</f>
        <v>8</v>
      </c>
      <c r="S91" s="12">
        <f ca="1">IF(P91*S88 &gt; 49, P91*S88 - 49, P91*S88)</f>
        <v>8</v>
      </c>
      <c r="T91" s="12">
        <f ca="1">IF(P91*T88 &gt; 49, P91*T88 - 49, P91*T88)</f>
        <v>12</v>
      </c>
      <c r="U91" s="12">
        <f ca="1">IF(P91*U88 &gt; 49, P91*U88 - 49, P91*U88)</f>
        <v>16</v>
      </c>
      <c r="W91" s="13">
        <f ca="1">IF(OR(Q91=L48,Q91=L49,Q91=L50,Q91=L51,Q91=L52),Q91,0)</f>
        <v>0</v>
      </c>
      <c r="X91" s="13">
        <f ca="1">IF(OR(R91=L48,R91=L49,R91=L50,R91=L51,R91=L52),R91,0)</f>
        <v>0</v>
      </c>
      <c r="Y91" s="13">
        <f ca="1">IF(OR(S91=L48,S91=L49,S91=L50,S91=L51,S91=L52),S91,0)</f>
        <v>0</v>
      </c>
      <c r="Z91" s="13">
        <f ca="1">IF(OR(T91=L48,T91=L49,T91=L50,T91=L51,T91=L52),T91,0)</f>
        <v>0</v>
      </c>
      <c r="AA91" s="13">
        <f ca="1">IF(OR(U91=L48,U91=L49,U91=L50,U91=L51,U91=L52),U91,0)</f>
        <v>0</v>
      </c>
    </row>
    <row r="92" spans="1:61" ht="22.8" x14ac:dyDescent="0.3">
      <c r="A92" s="153"/>
      <c r="B92" s="148"/>
      <c r="C92" s="3">
        <v>27</v>
      </c>
      <c r="D92" s="2">
        <v>8</v>
      </c>
      <c r="E92" s="2">
        <v>12</v>
      </c>
      <c r="F92" s="2">
        <v>17</v>
      </c>
      <c r="G92" s="2">
        <v>24</v>
      </c>
      <c r="H92" s="2">
        <v>36</v>
      </c>
      <c r="I92" s="129">
        <v>0</v>
      </c>
      <c r="J92" s="138"/>
      <c r="M92" s="11" t="s">
        <v>23</v>
      </c>
      <c r="N92" s="11">
        <f ca="1">K52/8</f>
        <v>3.625</v>
      </c>
      <c r="P92" s="10">
        <v>5</v>
      </c>
      <c r="Q92" s="12">
        <f ca="1">IF(P92*Q88 &gt; 49, P92*Q88 - 49, P92*Q88)</f>
        <v>5</v>
      </c>
      <c r="R92" s="12">
        <f ca="1">IF(P92*R88 &gt; 49, P92*R88 - 49, P92*R88)</f>
        <v>10</v>
      </c>
      <c r="S92" s="12">
        <f ca="1">IF(P92*S88 &gt; 49, P92*S88 - 49, P92*S88)</f>
        <v>10</v>
      </c>
      <c r="T92" s="12">
        <f ca="1">IF(P92*T88 &gt; 49, P92*T88 - 49, P92*T88)</f>
        <v>15</v>
      </c>
      <c r="U92" s="12">
        <f ca="1">IF(P92*U88 &gt; 49,P92*U88 - 49, P92*U88 )</f>
        <v>20</v>
      </c>
      <c r="W92" s="13">
        <f ca="1">IF(OR(Q92=L48,Q92=L49,Q92=L50,Q92=L51,Q92=L52),Q92,0)</f>
        <v>0</v>
      </c>
      <c r="X92" s="13">
        <f ca="1">IF(OR(R92=L48,R92=L49,R92=L50,R92=L51,R92=L52),R92,0)</f>
        <v>0</v>
      </c>
      <c r="Y92" s="13">
        <f ca="1">IF(OR(S92=L48,S92=L49,S92=L50,S92=L51,S92=L52),S92,0)</f>
        <v>0</v>
      </c>
      <c r="Z92" s="13">
        <f ca="1">IF(OR(T92=L48,T92=L49,T92=L50,T92=L51,T92=L52),T92,0)</f>
        <v>0</v>
      </c>
      <c r="AA92" s="13">
        <f ca="1">IF(OR(U92=L48,U92=L49,U92=L50,U92=L51,U92=L52),U92,0)</f>
        <v>20</v>
      </c>
    </row>
    <row r="93" spans="1:61" ht="22.8" x14ac:dyDescent="0.3">
      <c r="A93" s="153"/>
      <c r="B93" s="146" t="s">
        <v>11</v>
      </c>
      <c r="C93" s="3">
        <v>3</v>
      </c>
      <c r="D93" s="130">
        <v>2</v>
      </c>
      <c r="E93" s="130">
        <v>8</v>
      </c>
      <c r="F93" s="130">
        <v>14</v>
      </c>
      <c r="G93" s="130">
        <v>16</v>
      </c>
      <c r="H93" s="130">
        <v>34</v>
      </c>
      <c r="I93" s="129">
        <v>0</v>
      </c>
      <c r="J93" s="138"/>
    </row>
    <row r="94" spans="1:61" ht="22.8" x14ac:dyDescent="0.3">
      <c r="A94" s="153"/>
      <c r="B94" s="147"/>
      <c r="C94" s="3">
        <v>10</v>
      </c>
      <c r="D94" s="130">
        <v>2</v>
      </c>
      <c r="E94" s="130">
        <v>14</v>
      </c>
      <c r="F94" s="130">
        <v>15</v>
      </c>
      <c r="G94" s="130">
        <v>24</v>
      </c>
      <c r="H94" s="130">
        <v>49</v>
      </c>
      <c r="I94" s="129">
        <v>0</v>
      </c>
      <c r="J94" s="138"/>
      <c r="M94" s="149" t="s">
        <v>33</v>
      </c>
      <c r="N94" s="150"/>
      <c r="O94" s="150"/>
      <c r="P94" s="150"/>
      <c r="Q94" s="150"/>
      <c r="R94" s="150"/>
      <c r="S94" s="150"/>
      <c r="T94" s="150"/>
      <c r="U94" s="151"/>
    </row>
    <row r="95" spans="1:61" ht="22.8" x14ac:dyDescent="0.3">
      <c r="A95" s="153"/>
      <c r="B95" s="147"/>
      <c r="C95" s="3">
        <v>17</v>
      </c>
      <c r="D95" s="130">
        <v>16</v>
      </c>
      <c r="E95" s="130">
        <v>27</v>
      </c>
      <c r="F95" s="130">
        <v>31</v>
      </c>
      <c r="G95" s="130">
        <v>37</v>
      </c>
      <c r="H95" s="130">
        <v>42</v>
      </c>
      <c r="I95" s="129">
        <v>0</v>
      </c>
      <c r="J95" s="138"/>
      <c r="M95" s="11" t="s">
        <v>19</v>
      </c>
      <c r="N95" s="11">
        <f ca="1">K48/9</f>
        <v>0.44444444444444442</v>
      </c>
      <c r="P95" s="10">
        <v>1</v>
      </c>
      <c r="Q95" s="12">
        <f ca="1">IF(ROUND(N95,0) &gt; 49, ROUND(N95,0) - 49, ROUND(N95,0))</f>
        <v>0</v>
      </c>
      <c r="R95" s="12">
        <f ca="1">IF(ROUND(N96,0) &gt; 49, ROUND(N96,0) - 49, ROUND(N96,0))</f>
        <v>2</v>
      </c>
      <c r="S95" s="12">
        <f ca="1">IF(ROUND(N97,0) &gt; 49, ROUND(N97,0) - 49, ROUND(N97,0))</f>
        <v>2</v>
      </c>
      <c r="T95" s="12">
        <f ca="1">IF(ROUND(N98,0) &gt; 49, ROUND(N98,0) - 49, ROUND(N98,0))</f>
        <v>2</v>
      </c>
      <c r="U95" s="12">
        <f ca="1">IF(ROUND(N99,0) &gt; 49, ROUND(N99,0) - 49, ROUND(N99,0))</f>
        <v>3</v>
      </c>
      <c r="W95" s="13">
        <f ca="1">IF(OR(Q95=L48,Q95=L49,Q95=L50,Q95=L51,Q95=L52),Q95,0)</f>
        <v>0</v>
      </c>
      <c r="X95" s="13">
        <f ca="1">IF(OR(R95=L48,R95=L49,R95=L50,R95=L51,R95=L52),R95,0)</f>
        <v>0</v>
      </c>
      <c r="Y95" s="13">
        <f ca="1">IF(OR(S95=L48,S95=L49,S95=L50,S95=L51,S95=L52),S95,0)</f>
        <v>0</v>
      </c>
      <c r="Z95" s="13">
        <f ca="1">IF(OR(T95=L48,T95=L49,T95=L50,T95=L51,T95=L52),T95,0)</f>
        <v>0</v>
      </c>
      <c r="AA95" s="13">
        <f ca="1">IF(OR(U95=L48,U95=L49,U95=L50,U95=L51,U95=L52),U95,0)</f>
        <v>3</v>
      </c>
    </row>
    <row r="96" spans="1:61" ht="22.8" x14ac:dyDescent="0.3">
      <c r="A96" s="153"/>
      <c r="B96" s="148"/>
      <c r="C96" s="3">
        <v>24</v>
      </c>
      <c r="D96" s="130">
        <v>5</v>
      </c>
      <c r="E96" s="130">
        <v>6</v>
      </c>
      <c r="F96" s="130">
        <v>11</v>
      </c>
      <c r="G96" s="130">
        <v>34</v>
      </c>
      <c r="H96" s="130">
        <v>39</v>
      </c>
      <c r="I96" s="129">
        <v>0</v>
      </c>
      <c r="J96" s="138"/>
      <c r="M96" s="11" t="s">
        <v>20</v>
      </c>
      <c r="N96" s="11">
        <f ca="1">K49/9</f>
        <v>1.7777777777777777</v>
      </c>
      <c r="P96" s="10">
        <v>2</v>
      </c>
      <c r="Q96" s="12">
        <f ca="1">IF(P96*Q95 &gt; 49, P96*Q95 - 49, P96*Q95)</f>
        <v>0</v>
      </c>
      <c r="R96" s="12">
        <f ca="1">IF(P96*R95 &gt; 49, P96*R95 - 49, P96*R95)</f>
        <v>4</v>
      </c>
      <c r="S96" s="12">
        <f ca="1">IF(P96*S95 &gt; 49, P96*S95 - 49, P96*S95)</f>
        <v>4</v>
      </c>
      <c r="T96" s="12">
        <f ca="1">IF(P96*T95 &gt; 49, P96*T95 - 49, P96*T95)</f>
        <v>4</v>
      </c>
      <c r="U96" s="12">
        <f ca="1">IF(P96*U95 &gt; 49, P96*U95 - 49, P96*U95)</f>
        <v>6</v>
      </c>
      <c r="W96" s="13">
        <f ca="1">IF(OR(Q96=L48,Q96=L49,Q96=L50,Q96=L51,Q96=L52),Q96,0)</f>
        <v>0</v>
      </c>
      <c r="X96" s="13">
        <f ca="1">IF(OR(R96=L48,R96=L49,R96=L50,R96=L51,R96=L52),R96,0)</f>
        <v>0</v>
      </c>
      <c r="Y96" s="13">
        <f ca="1">IF(OR(S96=L48,S96=L49,S96=L50,S96=L51,S96=L52),S96,0)</f>
        <v>0</v>
      </c>
      <c r="Z96" s="13">
        <f ca="1">IF(OR(T96=L48,T96=L49,T96=L50,T96=L51,T96=L52),T96,0)</f>
        <v>0</v>
      </c>
      <c r="AA96" s="13">
        <f ca="1">IF(OR(U96=L48,U96=L49,U96=L50,U96=L51,U96=L52),U96,0)</f>
        <v>0</v>
      </c>
    </row>
    <row r="97" spans="1:27" ht="22.8" x14ac:dyDescent="0.3">
      <c r="A97" s="153"/>
      <c r="B97" s="146" t="s">
        <v>4</v>
      </c>
      <c r="C97" s="3">
        <v>1</v>
      </c>
      <c r="D97" s="2">
        <v>5</v>
      </c>
      <c r="E97" s="2">
        <v>14</v>
      </c>
      <c r="F97" s="2">
        <v>18</v>
      </c>
      <c r="G97" s="2">
        <v>24</v>
      </c>
      <c r="H97" s="2">
        <v>35</v>
      </c>
      <c r="I97" s="129">
        <v>0</v>
      </c>
      <c r="J97" s="138"/>
      <c r="M97" s="11" t="s">
        <v>21</v>
      </c>
      <c r="N97" s="11">
        <f ca="1">K50/9</f>
        <v>1.8888888888888888</v>
      </c>
      <c r="P97" s="10">
        <v>3</v>
      </c>
      <c r="Q97" s="12">
        <f ca="1">IF(P97*Q95 &gt; 49, P97*Q95 - 49, P97*Q95)</f>
        <v>0</v>
      </c>
      <c r="R97" s="12">
        <f ca="1">IF(P97*R95 &gt; 49, P97*R95 - 49, P97*R95)</f>
        <v>6</v>
      </c>
      <c r="S97" s="12">
        <f ca="1">IF(P97*S95 &gt; 49, P97*S95 - 49, P97*S95)</f>
        <v>6</v>
      </c>
      <c r="T97" s="12">
        <f ca="1">IF(P97*T95 &gt; 49, P97*T95 - 49, P97*T95)</f>
        <v>6</v>
      </c>
      <c r="U97" s="12">
        <f ca="1">IF(P97*U95 &gt; 49, P97*U95 - 49, P97*U95)</f>
        <v>9</v>
      </c>
      <c r="W97" s="13">
        <f ca="1">IF(OR(Q97=L48,Q97=L49,Q97=L50,Q97=L51,Q97=L52),Q97,0)</f>
        <v>0</v>
      </c>
      <c r="X97" s="13">
        <f ca="1">IF(OR(R97=L48,R97=L49,R97=L50,R97=L51,R97=L52),R97,0)</f>
        <v>0</v>
      </c>
      <c r="Y97" s="13">
        <f ca="1">IF(OR(S97=L48,S97=L49,S97=L50,S97=L51,S97=L52),S97,0)</f>
        <v>0</v>
      </c>
      <c r="Z97" s="13">
        <f ca="1">IF(OR(T97=L48,T97=L49,T97=L50,T97=L51,T97=L52),T97,0)</f>
        <v>0</v>
      </c>
      <c r="AA97" s="13">
        <f ca="1">IF(OR(U97=L48,U97=L49,U97=L50,U97=L51,U97=L52),U97,0)</f>
        <v>0</v>
      </c>
    </row>
    <row r="98" spans="1:27" ht="22.8" x14ac:dyDescent="0.3">
      <c r="A98" s="153"/>
      <c r="B98" s="147"/>
      <c r="C98" s="3">
        <v>8</v>
      </c>
      <c r="D98" s="2">
        <v>19</v>
      </c>
      <c r="E98" s="2">
        <v>20</v>
      </c>
      <c r="F98" s="2">
        <v>34</v>
      </c>
      <c r="G98" s="2">
        <v>38</v>
      </c>
      <c r="H98" s="2">
        <v>48</v>
      </c>
      <c r="I98" s="129">
        <v>0</v>
      </c>
      <c r="J98" s="138"/>
      <c r="M98" s="11" t="s">
        <v>22</v>
      </c>
      <c r="N98" s="11">
        <f ca="1">K51/9</f>
        <v>2.4444444444444446</v>
      </c>
      <c r="P98" s="10">
        <v>4</v>
      </c>
      <c r="Q98" s="12">
        <f ca="1">IF(P98*Q95 &gt; 49, P98*Q95 - 49, P98*Q95)</f>
        <v>0</v>
      </c>
      <c r="R98" s="12">
        <f ca="1">IF(P98*R95 &gt; 49, P98*R95 - 49, P98*R95)</f>
        <v>8</v>
      </c>
      <c r="S98" s="12">
        <f ca="1">IF(P98*S95 &gt; 49, P98*S95 - 49, P98*S95)</f>
        <v>8</v>
      </c>
      <c r="T98" s="12">
        <f ca="1">IF(P98*T95 &gt; 49, P98*T95 - 49, P98*T95)</f>
        <v>8</v>
      </c>
      <c r="U98" s="12">
        <f ca="1">IF(P98*U95 &gt; 49, P98*U95 - 49, P98*U95)</f>
        <v>12</v>
      </c>
      <c r="W98" s="13">
        <f ca="1">IF(OR(Q98=L48,Q98=L49,Q98=L50,Q98=L51,Q98=L52),Q98,0)</f>
        <v>0</v>
      </c>
      <c r="X98" s="13">
        <f ca="1">IF(OR(R98=L48,R98=L49,R98=L50,R98=L51,R98=L52),R98,0)</f>
        <v>0</v>
      </c>
      <c r="Y98" s="13">
        <f ca="1">IF(OR(S98=L48,S98=L49,S98=L50,S98=L51,S98=L52),S98,0)</f>
        <v>0</v>
      </c>
      <c r="Z98" s="13">
        <f ca="1">IF(OR(T98=L48,T98=L49,T98=L50,T98=L51,T98=L52),T98,0)</f>
        <v>0</v>
      </c>
      <c r="AA98" s="13">
        <f ca="1">IF(OR(U98=L48,U98=L49,U98=L50,U98=L51,U98=L52),U98,0)</f>
        <v>0</v>
      </c>
    </row>
    <row r="99" spans="1:27" ht="22.8" x14ac:dyDescent="0.3">
      <c r="A99" s="153"/>
      <c r="B99" s="147"/>
      <c r="C99" s="3">
        <v>15</v>
      </c>
      <c r="D99" s="2">
        <v>19</v>
      </c>
      <c r="E99" s="2">
        <v>35</v>
      </c>
      <c r="F99" s="2">
        <v>36</v>
      </c>
      <c r="G99" s="2">
        <v>37</v>
      </c>
      <c r="H99" s="2">
        <v>45</v>
      </c>
      <c r="I99" s="129">
        <v>0</v>
      </c>
      <c r="J99" s="138"/>
      <c r="M99" s="11" t="s">
        <v>23</v>
      </c>
      <c r="N99" s="11">
        <f ca="1">K52/9</f>
        <v>3.2222222222222223</v>
      </c>
      <c r="P99" s="10">
        <v>5</v>
      </c>
      <c r="Q99" s="12">
        <f ca="1">IF(P99*Q95 &gt; 49, P99*Q95 - 49, P99*Q95)</f>
        <v>0</v>
      </c>
      <c r="R99" s="12">
        <f ca="1">IF(P99*R95 &gt; 49, P99*R95 - 49, P99*R95)</f>
        <v>10</v>
      </c>
      <c r="S99" s="12">
        <f ca="1">IF(P99*S95 &gt; 49, P99*S95 - 49, P99*S95)</f>
        <v>10</v>
      </c>
      <c r="T99" s="12">
        <f ca="1">IF(P99*T95 &gt; 49, P99*T95 - 49, P99*T95)</f>
        <v>10</v>
      </c>
      <c r="U99" s="12">
        <f ca="1">IF(P99*U95 &gt; 49,P99*U95 - 49, P99*U95 )</f>
        <v>15</v>
      </c>
      <c r="W99" s="13">
        <f ca="1">IF(OR(Q99=L48,Q99=L49,Q99=L50,Q99=L51,Q99=L52),Q99,0)</f>
        <v>0</v>
      </c>
      <c r="X99" s="13">
        <f ca="1">IF(OR(R99=L48,R99=L49,R99=L50,R99=L51,R99=L52),R99,0)</f>
        <v>0</v>
      </c>
      <c r="Y99" s="13">
        <f ca="1">IF(OR(S99=L48,S99=L49,S99=L50,S99=L51,S99=L52),S99,0)</f>
        <v>0</v>
      </c>
      <c r="Z99" s="13">
        <f ca="1">IF(OR(T99=L48,T99=L49,T99=L50,T99=L51,T99=L52),T99,0)</f>
        <v>0</v>
      </c>
      <c r="AA99" s="13">
        <f ca="1">IF(OR(U99=L48,U99=L49,U99=L50,U99=L51,U99=L52),U99,0)</f>
        <v>0</v>
      </c>
    </row>
    <row r="100" spans="1:27" ht="22.8" x14ac:dyDescent="0.3">
      <c r="A100" s="153"/>
      <c r="B100" s="147"/>
      <c r="C100" s="3">
        <v>22</v>
      </c>
      <c r="D100" s="2">
        <v>13</v>
      </c>
      <c r="E100" s="2">
        <v>14</v>
      </c>
      <c r="F100" s="2">
        <v>38</v>
      </c>
      <c r="G100" s="2">
        <v>44</v>
      </c>
      <c r="H100" s="2">
        <v>47</v>
      </c>
      <c r="I100" s="129">
        <v>0</v>
      </c>
      <c r="J100" s="138"/>
    </row>
    <row r="101" spans="1:27" ht="22.8" x14ac:dyDescent="0.3">
      <c r="A101" s="154"/>
      <c r="B101" s="148"/>
      <c r="C101" s="3">
        <v>29</v>
      </c>
      <c r="D101" s="2">
        <v>4</v>
      </c>
      <c r="E101" s="2">
        <v>7</v>
      </c>
      <c r="F101" s="2">
        <v>15</v>
      </c>
      <c r="G101" s="2">
        <v>40</v>
      </c>
      <c r="H101" s="2">
        <v>46</v>
      </c>
      <c r="I101" s="129">
        <v>0</v>
      </c>
      <c r="J101" s="139"/>
    </row>
    <row r="102" spans="1:27" ht="22.8" customHeight="1" x14ac:dyDescent="0.3">
      <c r="B102" s="146" t="s">
        <v>5</v>
      </c>
      <c r="C102" s="3">
        <v>5</v>
      </c>
      <c r="D102" s="2">
        <v>7</v>
      </c>
      <c r="E102" s="2">
        <v>10</v>
      </c>
      <c r="F102" s="2">
        <v>34</v>
      </c>
      <c r="G102" s="2">
        <v>42</v>
      </c>
      <c r="H102" s="2">
        <v>44</v>
      </c>
      <c r="I102" s="129">
        <v>0</v>
      </c>
      <c r="J102" s="137" t="s">
        <v>53</v>
      </c>
    </row>
    <row r="103" spans="1:27" ht="22.8" x14ac:dyDescent="0.3">
      <c r="B103" s="147"/>
      <c r="C103" s="3">
        <v>12</v>
      </c>
      <c r="D103" s="2">
        <v>12</v>
      </c>
      <c r="E103" s="2">
        <v>24</v>
      </c>
      <c r="F103" s="2">
        <v>31</v>
      </c>
      <c r="G103" s="2">
        <v>39</v>
      </c>
      <c r="H103" s="2">
        <v>49</v>
      </c>
      <c r="I103" s="129">
        <v>0</v>
      </c>
      <c r="J103" s="138"/>
    </row>
    <row r="104" spans="1:27" ht="22.8" x14ac:dyDescent="0.3">
      <c r="B104" s="147"/>
      <c r="C104" s="3">
        <v>19</v>
      </c>
      <c r="D104" s="2">
        <v>12</v>
      </c>
      <c r="E104" s="2">
        <v>19</v>
      </c>
      <c r="F104" s="2">
        <v>26</v>
      </c>
      <c r="G104" s="2">
        <v>38</v>
      </c>
      <c r="H104" s="2">
        <v>42</v>
      </c>
      <c r="I104" s="129">
        <v>0</v>
      </c>
      <c r="J104" s="138"/>
    </row>
    <row r="105" spans="1:27" ht="22.8" x14ac:dyDescent="0.3">
      <c r="B105" s="148"/>
      <c r="C105" s="3">
        <v>22</v>
      </c>
      <c r="D105" s="2">
        <v>29</v>
      </c>
      <c r="E105" s="2">
        <v>30</v>
      </c>
      <c r="F105" s="2">
        <v>33</v>
      </c>
      <c r="G105" s="2">
        <v>37</v>
      </c>
      <c r="H105" s="2">
        <v>49</v>
      </c>
      <c r="I105" s="129">
        <v>0</v>
      </c>
      <c r="J105" s="138"/>
    </row>
    <row r="106" spans="1:27" ht="22.8" x14ac:dyDescent="0.3">
      <c r="B106" s="146" t="s">
        <v>6</v>
      </c>
      <c r="C106" s="3">
        <v>3</v>
      </c>
      <c r="D106" s="2">
        <v>5</v>
      </c>
      <c r="E106" s="2">
        <v>12</v>
      </c>
      <c r="F106" s="2">
        <v>15</v>
      </c>
      <c r="G106" s="2">
        <v>34</v>
      </c>
      <c r="H106" s="2">
        <v>44</v>
      </c>
      <c r="I106" s="129">
        <v>0</v>
      </c>
      <c r="J106" s="138"/>
    </row>
    <row r="107" spans="1:27" ht="22.8" x14ac:dyDescent="0.3">
      <c r="B107" s="147"/>
      <c r="C107" s="3">
        <v>10</v>
      </c>
      <c r="D107" s="2">
        <v>22</v>
      </c>
      <c r="E107" s="2">
        <v>23</v>
      </c>
      <c r="F107" s="2">
        <v>25</v>
      </c>
      <c r="G107" s="2">
        <v>27</v>
      </c>
      <c r="H107" s="2">
        <v>34</v>
      </c>
      <c r="I107" s="129">
        <v>0</v>
      </c>
      <c r="J107" s="138"/>
    </row>
    <row r="108" spans="1:27" ht="22.8" x14ac:dyDescent="0.3">
      <c r="B108" s="147"/>
      <c r="C108" s="3">
        <v>17</v>
      </c>
      <c r="D108" s="2">
        <v>4</v>
      </c>
      <c r="E108" s="2">
        <v>15</v>
      </c>
      <c r="F108" s="2">
        <v>22</v>
      </c>
      <c r="G108" s="2">
        <v>37</v>
      </c>
      <c r="H108" s="2">
        <v>46</v>
      </c>
      <c r="I108" s="129">
        <v>0</v>
      </c>
      <c r="J108" s="138"/>
    </row>
    <row r="109" spans="1:27" ht="22.8" x14ac:dyDescent="0.3">
      <c r="B109" s="147"/>
      <c r="C109" s="3">
        <v>24</v>
      </c>
      <c r="D109" s="2">
        <v>4</v>
      </c>
      <c r="E109" s="2">
        <v>15</v>
      </c>
      <c r="F109" s="2">
        <v>17</v>
      </c>
      <c r="G109" s="2">
        <v>18</v>
      </c>
      <c r="H109" s="2">
        <v>33</v>
      </c>
      <c r="I109" s="129">
        <v>0</v>
      </c>
      <c r="J109" s="138"/>
    </row>
    <row r="110" spans="1:27" ht="22.8" x14ac:dyDescent="0.3">
      <c r="B110" s="148"/>
      <c r="C110" s="3">
        <v>31</v>
      </c>
      <c r="D110" s="2">
        <v>3</v>
      </c>
      <c r="E110" s="2">
        <v>22</v>
      </c>
      <c r="F110" s="2">
        <v>31</v>
      </c>
      <c r="G110" s="2">
        <v>41</v>
      </c>
      <c r="H110" s="2">
        <v>49</v>
      </c>
      <c r="I110" s="129">
        <v>0</v>
      </c>
      <c r="J110" s="138"/>
    </row>
    <row r="111" spans="1:27" ht="22.8" x14ac:dyDescent="0.3">
      <c r="B111" s="168">
        <v>44927</v>
      </c>
      <c r="C111" s="3">
        <v>7</v>
      </c>
      <c r="D111" s="2">
        <v>2</v>
      </c>
      <c r="E111" s="2">
        <v>18</v>
      </c>
      <c r="F111" s="2">
        <v>19</v>
      </c>
      <c r="G111" s="2">
        <v>20</v>
      </c>
      <c r="H111" s="2">
        <v>49</v>
      </c>
      <c r="J111" s="138"/>
    </row>
    <row r="112" spans="1:27" ht="22.8" x14ac:dyDescent="0.3">
      <c r="B112" s="147"/>
      <c r="C112" s="3">
        <v>14</v>
      </c>
      <c r="D112" s="2">
        <v>1</v>
      </c>
      <c r="E112" s="2">
        <v>9</v>
      </c>
      <c r="F112" s="2">
        <v>32</v>
      </c>
      <c r="G112" s="2">
        <v>38</v>
      </c>
      <c r="H112" s="2">
        <v>40</v>
      </c>
      <c r="J112" s="138"/>
    </row>
    <row r="113" spans="2:10" ht="22.8" x14ac:dyDescent="0.3">
      <c r="B113" s="147"/>
      <c r="C113" s="3">
        <v>21</v>
      </c>
      <c r="D113" s="2">
        <v>17</v>
      </c>
      <c r="E113" s="2">
        <v>22</v>
      </c>
      <c r="F113" s="2">
        <v>30</v>
      </c>
      <c r="G113" s="2">
        <v>39</v>
      </c>
      <c r="H113" s="2">
        <v>40</v>
      </c>
      <c r="J113" s="138"/>
    </row>
    <row r="114" spans="2:10" ht="22.8" x14ac:dyDescent="0.3">
      <c r="B114" s="148"/>
      <c r="C114" s="3">
        <v>28</v>
      </c>
      <c r="D114" s="2">
        <v>10</v>
      </c>
      <c r="E114" s="2">
        <v>14</v>
      </c>
      <c r="F114" s="2">
        <v>17</v>
      </c>
      <c r="G114" s="2">
        <v>24</v>
      </c>
      <c r="H114" s="2">
        <v>33</v>
      </c>
      <c r="J114" s="138"/>
    </row>
    <row r="115" spans="2:10" x14ac:dyDescent="0.3">
      <c r="J115" s="138"/>
    </row>
    <row r="116" spans="2:10" x14ac:dyDescent="0.3">
      <c r="J116" s="138"/>
    </row>
    <row r="117" spans="2:10" x14ac:dyDescent="0.3">
      <c r="J117" s="138"/>
    </row>
    <row r="118" spans="2:10" x14ac:dyDescent="0.3">
      <c r="J118" s="138"/>
    </row>
    <row r="119" spans="2:10" x14ac:dyDescent="0.3">
      <c r="J119" s="138"/>
    </row>
    <row r="120" spans="2:10" x14ac:dyDescent="0.3">
      <c r="J120" s="138"/>
    </row>
    <row r="121" spans="2:10" x14ac:dyDescent="0.3">
      <c r="J121" s="138"/>
    </row>
    <row r="122" spans="2:10" x14ac:dyDescent="0.3">
      <c r="J122" s="138"/>
    </row>
    <row r="123" spans="2:10" x14ac:dyDescent="0.3">
      <c r="J123" s="138"/>
    </row>
    <row r="124" spans="2:10" x14ac:dyDescent="0.3">
      <c r="J124" s="138"/>
    </row>
    <row r="125" spans="2:10" x14ac:dyDescent="0.3">
      <c r="J125" s="138"/>
    </row>
    <row r="126" spans="2:10" x14ac:dyDescent="0.3">
      <c r="J126" s="138"/>
    </row>
    <row r="127" spans="2:10" x14ac:dyDescent="0.3">
      <c r="J127" s="138"/>
    </row>
    <row r="128" spans="2:10" x14ac:dyDescent="0.3">
      <c r="J128" s="138"/>
    </row>
    <row r="129" spans="10:10" x14ac:dyDescent="0.3">
      <c r="J129" s="138"/>
    </row>
    <row r="130" spans="10:10" x14ac:dyDescent="0.3">
      <c r="J130" s="138"/>
    </row>
    <row r="131" spans="10:10" x14ac:dyDescent="0.3">
      <c r="J131" s="138"/>
    </row>
    <row r="132" spans="10:10" x14ac:dyDescent="0.3">
      <c r="J132" s="138"/>
    </row>
    <row r="133" spans="10:10" x14ac:dyDescent="0.3">
      <c r="J133" s="138"/>
    </row>
    <row r="134" spans="10:10" x14ac:dyDescent="0.3">
      <c r="J134" s="138"/>
    </row>
    <row r="135" spans="10:10" x14ac:dyDescent="0.3">
      <c r="J135" s="138"/>
    </row>
    <row r="136" spans="10:10" x14ac:dyDescent="0.3">
      <c r="J136" s="138"/>
    </row>
    <row r="137" spans="10:10" x14ac:dyDescent="0.3">
      <c r="J137" s="138"/>
    </row>
    <row r="138" spans="10:10" x14ac:dyDescent="0.3">
      <c r="J138" s="138"/>
    </row>
    <row r="139" spans="10:10" x14ac:dyDescent="0.3">
      <c r="J139" s="138"/>
    </row>
    <row r="140" spans="10:10" x14ac:dyDescent="0.3">
      <c r="J140" s="138"/>
    </row>
    <row r="141" spans="10:10" x14ac:dyDescent="0.3">
      <c r="J141" s="138"/>
    </row>
    <row r="142" spans="10:10" x14ac:dyDescent="0.3">
      <c r="J142" s="138"/>
    </row>
    <row r="143" spans="10:10" x14ac:dyDescent="0.3">
      <c r="J143" s="138"/>
    </row>
    <row r="144" spans="10:10" x14ac:dyDescent="0.3">
      <c r="J144" s="139"/>
    </row>
  </sheetData>
  <autoFilter ref="A2:U78" xr:uid="{00000000-0001-0000-0000-000000000000}"/>
  <sortState xmlns:xlrd2="http://schemas.microsoft.com/office/spreadsheetml/2017/richdata2" ref="M39:P43">
    <sortCondition ref="N39:N43"/>
  </sortState>
  <mergeCells count="41">
    <mergeCell ref="B111:B114"/>
    <mergeCell ref="AX31:BH31"/>
    <mergeCell ref="AS39:AW39"/>
    <mergeCell ref="B72:B76"/>
    <mergeCell ref="A2:A6"/>
    <mergeCell ref="B3:B6"/>
    <mergeCell ref="B7:B11"/>
    <mergeCell ref="B12:B15"/>
    <mergeCell ref="A7:A58"/>
    <mergeCell ref="B46:B50"/>
    <mergeCell ref="B42:B45"/>
    <mergeCell ref="B38:B41"/>
    <mergeCell ref="B33:B37"/>
    <mergeCell ref="B24:B28"/>
    <mergeCell ref="B29:B32"/>
    <mergeCell ref="B51:B54"/>
    <mergeCell ref="AG31:AQ31"/>
    <mergeCell ref="D1:H1"/>
    <mergeCell ref="B64:B67"/>
    <mergeCell ref="B16:B19"/>
    <mergeCell ref="B20:B23"/>
    <mergeCell ref="M52:U52"/>
    <mergeCell ref="M59:U59"/>
    <mergeCell ref="M66:U66"/>
    <mergeCell ref="M45:U45"/>
    <mergeCell ref="B55:B58"/>
    <mergeCell ref="A59:A101"/>
    <mergeCell ref="B68:B71"/>
    <mergeCell ref="B59:B63"/>
    <mergeCell ref="B89:B92"/>
    <mergeCell ref="B93:B96"/>
    <mergeCell ref="B97:B101"/>
    <mergeCell ref="B77:B79"/>
    <mergeCell ref="B80:B83"/>
    <mergeCell ref="B84:B88"/>
    <mergeCell ref="B102:B105"/>
    <mergeCell ref="B106:B110"/>
    <mergeCell ref="M73:U73"/>
    <mergeCell ref="M80:U80"/>
    <mergeCell ref="M87:U87"/>
    <mergeCell ref="M94:U94"/>
  </mergeCells>
  <phoneticPr fontId="19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43</xdr:col>
                <xdr:colOff>7620</xdr:colOff>
                <xdr:row>25</xdr:row>
                <xdr:rowOff>167640</xdr:rowOff>
              </from>
              <to>
                <xdr:col>44</xdr:col>
                <xdr:colOff>312420</xdr:colOff>
                <xdr:row>26</xdr:row>
                <xdr:rowOff>182880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7952-4DB0-4C98-A94E-08AF9DF62E32}">
  <sheetPr codeName="Sheet2"/>
  <dimension ref="A1:BP144"/>
  <sheetViews>
    <sheetView topLeftCell="AV31" workbookViewId="0">
      <selection activeCell="BK42" sqref="BK42"/>
    </sheetView>
  </sheetViews>
  <sheetFormatPr defaultRowHeight="13.8" x14ac:dyDescent="0.3"/>
  <cols>
    <col min="1" max="1" width="8.33203125" style="6" bestFit="1" customWidth="1"/>
    <col min="2" max="2" width="11.44140625" style="6" bestFit="1" customWidth="1"/>
    <col min="3" max="10" width="8.88671875" style="6"/>
    <col min="11" max="11" width="13.5546875" style="6" bestFit="1" customWidth="1"/>
    <col min="12" max="12" width="12" style="6" bestFit="1" customWidth="1"/>
    <col min="13" max="14" width="8.88671875" style="6"/>
    <col min="15" max="16" width="10.109375" style="6" bestFit="1" customWidth="1"/>
    <col min="17" max="17" width="12" style="6" bestFit="1" customWidth="1"/>
    <col min="18" max="22" width="8.88671875" style="6"/>
    <col min="23" max="23" width="12" style="6" bestFit="1" customWidth="1"/>
    <col min="24" max="32" width="8.88671875" style="6"/>
    <col min="33" max="33" width="20.88671875" style="6" bestFit="1" customWidth="1"/>
    <col min="34" max="34" width="25.5546875" style="6" bestFit="1" customWidth="1"/>
    <col min="35" max="35" width="12" style="6" bestFit="1" customWidth="1"/>
    <col min="36" max="42" width="10.109375" style="6" bestFit="1" customWidth="1"/>
    <col min="43" max="43" width="23.77734375" style="6" bestFit="1" customWidth="1"/>
    <col min="44" max="45" width="8.88671875" style="6"/>
    <col min="46" max="46" width="9.5546875" style="6" bestFit="1" customWidth="1"/>
    <col min="47" max="47" width="9" style="6" bestFit="1" customWidth="1"/>
    <col min="48" max="48" width="9.77734375" style="6" bestFit="1" customWidth="1"/>
    <col min="49" max="49" width="9.88671875" style="6" bestFit="1" customWidth="1"/>
    <col min="50" max="50" width="20.88671875" style="6" bestFit="1" customWidth="1"/>
    <col min="51" max="51" width="25.5546875" style="6" bestFit="1" customWidth="1"/>
    <col min="52" max="52" width="12" style="6" bestFit="1" customWidth="1"/>
    <col min="53" max="58" width="10.109375" style="6" bestFit="1" customWidth="1"/>
    <col min="59" max="59" width="11.44140625" style="6" bestFit="1" customWidth="1"/>
    <col min="60" max="60" width="8.88671875" style="6"/>
    <col min="61" max="61" width="16.109375" style="6" customWidth="1"/>
    <col min="62" max="16384" width="8.88671875" style="6"/>
  </cols>
  <sheetData>
    <row r="1" spans="1:10" ht="22.8" x14ac:dyDescent="0.3">
      <c r="A1" s="5" t="s">
        <v>1</v>
      </c>
      <c r="B1" s="5" t="s">
        <v>3</v>
      </c>
      <c r="C1" s="3" t="s">
        <v>0</v>
      </c>
      <c r="D1" s="161" t="s">
        <v>9</v>
      </c>
      <c r="E1" s="161"/>
      <c r="F1" s="161"/>
      <c r="G1" s="161"/>
      <c r="H1" s="161"/>
    </row>
    <row r="2" spans="1:10" ht="22.8" customHeight="1" x14ac:dyDescent="0.3">
      <c r="A2" s="172" t="s">
        <v>18</v>
      </c>
      <c r="B2" s="179">
        <v>44743</v>
      </c>
      <c r="C2" s="3">
        <v>23</v>
      </c>
      <c r="D2" s="1">
        <v>15</v>
      </c>
      <c r="E2" s="1">
        <v>25</v>
      </c>
      <c r="F2" s="1">
        <v>39</v>
      </c>
      <c r="G2" s="1">
        <v>41</v>
      </c>
      <c r="H2" s="1">
        <v>47</v>
      </c>
      <c r="I2" s="1">
        <v>9</v>
      </c>
      <c r="J2" s="143" t="s">
        <v>18</v>
      </c>
    </row>
    <row r="3" spans="1:10" ht="22.8" x14ac:dyDescent="0.3">
      <c r="A3" s="173"/>
      <c r="B3" s="178"/>
      <c r="C3" s="3">
        <v>25</v>
      </c>
      <c r="D3" s="2">
        <v>7</v>
      </c>
      <c r="E3" s="2">
        <v>13</v>
      </c>
      <c r="F3" s="2">
        <v>24</v>
      </c>
      <c r="G3" s="2">
        <v>26</v>
      </c>
      <c r="H3" s="2">
        <v>42</v>
      </c>
      <c r="I3" s="2">
        <v>2</v>
      </c>
      <c r="J3" s="144"/>
    </row>
    <row r="4" spans="1:10" ht="22.8" x14ac:dyDescent="0.3">
      <c r="A4" s="173"/>
      <c r="B4" s="178"/>
      <c r="C4" s="3">
        <v>27</v>
      </c>
      <c r="D4" s="2">
        <v>13</v>
      </c>
      <c r="E4" s="2">
        <v>31</v>
      </c>
      <c r="F4" s="2">
        <v>43</v>
      </c>
      <c r="G4" s="2">
        <v>46</v>
      </c>
      <c r="H4" s="2">
        <v>47</v>
      </c>
      <c r="I4" s="2">
        <v>10</v>
      </c>
      <c r="J4" s="144"/>
    </row>
    <row r="5" spans="1:10" ht="22.8" x14ac:dyDescent="0.3">
      <c r="A5" s="173"/>
      <c r="B5" s="178"/>
      <c r="C5" s="3">
        <v>30</v>
      </c>
      <c r="D5" s="2">
        <v>2</v>
      </c>
      <c r="E5" s="2">
        <v>14</v>
      </c>
      <c r="F5" s="2">
        <v>21</v>
      </c>
      <c r="G5" s="2">
        <v>24</v>
      </c>
      <c r="H5" s="2">
        <v>38</v>
      </c>
      <c r="I5" s="2">
        <v>6</v>
      </c>
      <c r="J5" s="144"/>
    </row>
    <row r="6" spans="1:10" ht="22.8" x14ac:dyDescent="0.3">
      <c r="A6" s="174"/>
      <c r="B6" s="178">
        <v>44774</v>
      </c>
      <c r="C6" s="3">
        <v>1</v>
      </c>
      <c r="D6" s="1">
        <v>1</v>
      </c>
      <c r="E6" s="1">
        <v>4</v>
      </c>
      <c r="F6" s="1">
        <v>23</v>
      </c>
      <c r="G6" s="1">
        <v>30</v>
      </c>
      <c r="H6" s="1">
        <v>38</v>
      </c>
      <c r="I6" s="1">
        <v>6</v>
      </c>
      <c r="J6" s="145"/>
    </row>
    <row r="7" spans="1:10" ht="22.8" customHeight="1" x14ac:dyDescent="0.3">
      <c r="A7" s="175" t="s">
        <v>2</v>
      </c>
      <c r="B7" s="156"/>
      <c r="C7" s="3">
        <v>3</v>
      </c>
      <c r="D7" s="1">
        <v>5</v>
      </c>
      <c r="E7" s="1">
        <v>10</v>
      </c>
      <c r="F7" s="1">
        <v>32</v>
      </c>
      <c r="G7" s="1">
        <v>40</v>
      </c>
      <c r="H7" s="1">
        <v>45</v>
      </c>
      <c r="I7" s="1">
        <v>5</v>
      </c>
      <c r="J7" s="140" t="s">
        <v>2</v>
      </c>
    </row>
    <row r="8" spans="1:10" ht="22.8" x14ac:dyDescent="0.3">
      <c r="A8" s="176"/>
      <c r="B8" s="156"/>
      <c r="C8" s="3"/>
      <c r="D8" s="1"/>
      <c r="E8" s="1"/>
      <c r="F8" s="1"/>
      <c r="G8" s="1"/>
      <c r="H8" s="1"/>
      <c r="I8" s="1"/>
      <c r="J8" s="141"/>
    </row>
    <row r="9" spans="1:10" ht="22.8" x14ac:dyDescent="0.3">
      <c r="A9" s="176"/>
      <c r="B9" s="156"/>
      <c r="C9" s="3"/>
      <c r="D9" s="1"/>
      <c r="E9" s="1"/>
      <c r="F9" s="1"/>
      <c r="G9" s="1"/>
      <c r="H9" s="1"/>
      <c r="I9" s="1"/>
      <c r="J9" s="141"/>
    </row>
    <row r="10" spans="1:10" ht="22.8" x14ac:dyDescent="0.3">
      <c r="A10" s="176"/>
      <c r="B10" s="156"/>
      <c r="C10" s="3"/>
      <c r="D10" s="1"/>
      <c r="E10" s="1"/>
      <c r="F10" s="1"/>
      <c r="G10" s="1"/>
      <c r="H10" s="1"/>
      <c r="I10" s="1"/>
      <c r="J10" s="141"/>
    </row>
    <row r="11" spans="1:10" ht="22.8" x14ac:dyDescent="0.3">
      <c r="A11" s="176"/>
      <c r="B11" s="157"/>
      <c r="C11" s="3"/>
      <c r="D11" s="1"/>
      <c r="E11" s="1"/>
      <c r="F11" s="1"/>
      <c r="G11" s="1"/>
      <c r="H11" s="1"/>
      <c r="I11" s="1"/>
      <c r="J11" s="141"/>
    </row>
    <row r="12" spans="1:10" ht="22.8" x14ac:dyDescent="0.3">
      <c r="A12" s="176"/>
      <c r="B12" s="162" t="s">
        <v>10</v>
      </c>
      <c r="C12" s="3"/>
      <c r="D12" s="2"/>
      <c r="E12" s="2"/>
      <c r="F12" s="2"/>
      <c r="G12" s="2"/>
      <c r="H12" s="2"/>
      <c r="I12" s="2"/>
      <c r="J12" s="141"/>
    </row>
    <row r="13" spans="1:10" ht="22.8" x14ac:dyDescent="0.3">
      <c r="A13" s="176"/>
      <c r="B13" s="163"/>
      <c r="C13" s="3"/>
      <c r="D13" s="2"/>
      <c r="E13" s="2"/>
      <c r="F13" s="2"/>
      <c r="G13" s="2"/>
      <c r="H13" s="2"/>
      <c r="I13" s="2"/>
      <c r="J13" s="141"/>
    </row>
    <row r="14" spans="1:10" ht="22.8" x14ac:dyDescent="0.3">
      <c r="A14" s="176"/>
      <c r="B14" s="163"/>
      <c r="C14" s="3"/>
      <c r="D14" s="2"/>
      <c r="E14" s="2"/>
      <c r="F14" s="2"/>
      <c r="G14" s="2"/>
      <c r="H14" s="2"/>
      <c r="I14" s="2"/>
      <c r="J14" s="141"/>
    </row>
    <row r="15" spans="1:10" ht="22.8" x14ac:dyDescent="0.3">
      <c r="A15" s="176"/>
      <c r="B15" s="164"/>
      <c r="C15" s="3"/>
      <c r="D15" s="2"/>
      <c r="E15" s="2"/>
      <c r="F15" s="2"/>
      <c r="G15" s="2"/>
      <c r="H15" s="2"/>
      <c r="I15" s="2"/>
      <c r="J15" s="141"/>
    </row>
    <row r="16" spans="1:10" ht="22.8" x14ac:dyDescent="0.3">
      <c r="A16" s="176"/>
      <c r="B16" s="155" t="s">
        <v>17</v>
      </c>
      <c r="C16" s="3"/>
      <c r="D16" s="1"/>
      <c r="E16" s="1"/>
      <c r="F16" s="1"/>
      <c r="G16" s="1"/>
      <c r="H16" s="1"/>
      <c r="I16" s="1"/>
      <c r="J16" s="141"/>
    </row>
    <row r="17" spans="1:68" ht="22.8" x14ac:dyDescent="0.3">
      <c r="A17" s="176"/>
      <c r="B17" s="156"/>
      <c r="C17" s="3"/>
      <c r="D17" s="1"/>
      <c r="E17" s="1"/>
      <c r="F17" s="1"/>
      <c r="G17" s="1"/>
      <c r="H17" s="1"/>
      <c r="I17" s="1"/>
      <c r="J17" s="141"/>
    </row>
    <row r="18" spans="1:68" ht="22.8" x14ac:dyDescent="0.3">
      <c r="A18" s="176"/>
      <c r="B18" s="156"/>
      <c r="C18" s="3"/>
      <c r="D18" s="1"/>
      <c r="E18" s="1"/>
      <c r="F18" s="1"/>
      <c r="G18" s="1"/>
      <c r="H18" s="1"/>
      <c r="I18" s="1"/>
      <c r="J18" s="141"/>
    </row>
    <row r="19" spans="1:68" ht="22.8" x14ac:dyDescent="0.3">
      <c r="A19" s="176"/>
      <c r="B19" s="157"/>
      <c r="C19" s="3"/>
      <c r="D19" s="1"/>
      <c r="E19" s="1"/>
      <c r="F19" s="1"/>
      <c r="G19" s="1"/>
      <c r="H19" s="1"/>
      <c r="I19" s="1"/>
      <c r="J19" s="141"/>
    </row>
    <row r="20" spans="1:68" ht="22.8" x14ac:dyDescent="0.3">
      <c r="A20" s="176"/>
      <c r="B20" s="162" t="s">
        <v>16</v>
      </c>
      <c r="C20" s="3"/>
      <c r="D20" s="2"/>
      <c r="E20" s="2"/>
      <c r="F20" s="2"/>
      <c r="G20" s="2"/>
      <c r="H20" s="2"/>
      <c r="I20" s="2"/>
      <c r="J20" s="141"/>
    </row>
    <row r="21" spans="1:68" ht="22.8" x14ac:dyDescent="0.3">
      <c r="A21" s="176"/>
      <c r="B21" s="163"/>
      <c r="C21" s="3"/>
      <c r="D21" s="2"/>
      <c r="E21" s="2"/>
      <c r="F21" s="2"/>
      <c r="G21" s="2"/>
      <c r="H21" s="2"/>
      <c r="I21" s="2"/>
      <c r="J21" s="141"/>
    </row>
    <row r="22" spans="1:68" ht="22.8" x14ac:dyDescent="0.3">
      <c r="A22" s="176"/>
      <c r="B22" s="163"/>
      <c r="C22" s="3"/>
      <c r="D22" s="2"/>
      <c r="E22" s="2"/>
      <c r="F22" s="2"/>
      <c r="G22" s="2"/>
      <c r="H22" s="2"/>
      <c r="I22" s="2"/>
      <c r="J22" s="141"/>
    </row>
    <row r="23" spans="1:68" ht="22.8" x14ac:dyDescent="0.3">
      <c r="A23" s="176"/>
      <c r="B23" s="164"/>
      <c r="C23" s="3"/>
      <c r="D23" s="2"/>
      <c r="E23" s="2"/>
      <c r="F23" s="2"/>
      <c r="G23" s="2"/>
      <c r="H23" s="2"/>
      <c r="I23" s="2"/>
      <c r="J23" s="141"/>
    </row>
    <row r="24" spans="1:68" ht="22.8" x14ac:dyDescent="0.3">
      <c r="A24" s="176"/>
      <c r="B24" s="155" t="s">
        <v>15</v>
      </c>
      <c r="C24" s="3"/>
      <c r="D24" s="1"/>
      <c r="E24" s="1"/>
      <c r="F24" s="1"/>
      <c r="G24" s="1"/>
      <c r="H24" s="1"/>
      <c r="I24" s="1"/>
      <c r="J24" s="141"/>
    </row>
    <row r="25" spans="1:68" ht="22.8" x14ac:dyDescent="0.3">
      <c r="A25" s="176"/>
      <c r="B25" s="156"/>
      <c r="C25" s="3"/>
      <c r="D25" s="1"/>
      <c r="E25" s="1"/>
      <c r="F25" s="1"/>
      <c r="G25" s="1"/>
      <c r="H25" s="1"/>
      <c r="I25" s="1"/>
      <c r="J25" s="141"/>
    </row>
    <row r="26" spans="1:68" ht="22.8" x14ac:dyDescent="0.3">
      <c r="A26" s="176"/>
      <c r="B26" s="156"/>
      <c r="C26" s="3"/>
      <c r="D26" s="1"/>
      <c r="E26" s="1"/>
      <c r="F26" s="1"/>
      <c r="G26" s="1"/>
      <c r="H26" s="1"/>
      <c r="I26" s="1"/>
      <c r="J26" s="141"/>
      <c r="K26" s="125"/>
      <c r="L26" s="125"/>
    </row>
    <row r="27" spans="1:68" ht="22.8" x14ac:dyDescent="0.25">
      <c r="A27" s="176"/>
      <c r="B27" s="156"/>
      <c r="C27" s="3"/>
      <c r="D27" s="1"/>
      <c r="E27" s="1"/>
      <c r="F27" s="1"/>
      <c r="G27" s="1"/>
      <c r="H27" s="1"/>
      <c r="I27" s="1"/>
      <c r="J27" s="141"/>
      <c r="K27" s="7"/>
      <c r="L27" s="14"/>
      <c r="AS27" s="132"/>
    </row>
    <row r="28" spans="1:68" ht="22.8" x14ac:dyDescent="0.3">
      <c r="A28" s="176"/>
      <c r="B28" s="157"/>
      <c r="C28" s="3"/>
      <c r="D28" s="1"/>
      <c r="E28" s="1"/>
      <c r="F28" s="1"/>
      <c r="G28" s="1"/>
      <c r="H28" s="1"/>
      <c r="I28" s="1"/>
      <c r="J28" s="141"/>
      <c r="K28" s="7"/>
      <c r="L28" s="14"/>
    </row>
    <row r="29" spans="1:68" ht="22.8" x14ac:dyDescent="0.3">
      <c r="A29" s="176"/>
      <c r="B29" s="162" t="s">
        <v>14</v>
      </c>
      <c r="C29" s="3"/>
      <c r="D29" s="2"/>
      <c r="E29" s="2"/>
      <c r="F29" s="2"/>
      <c r="G29" s="2"/>
      <c r="H29" s="2"/>
      <c r="I29" s="2"/>
      <c r="J29" s="141"/>
      <c r="K29" s="7"/>
      <c r="L29" s="14"/>
    </row>
    <row r="30" spans="1:68" ht="23.4" thickBot="1" x14ac:dyDescent="0.35">
      <c r="A30" s="176"/>
      <c r="B30" s="163"/>
      <c r="C30" s="3"/>
      <c r="D30" s="2"/>
      <c r="E30" s="2"/>
      <c r="F30" s="2"/>
      <c r="G30" s="2"/>
      <c r="H30" s="2"/>
      <c r="I30" s="2"/>
      <c r="J30" s="141"/>
      <c r="K30" s="7"/>
      <c r="L30" s="14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T30" s="93"/>
      <c r="AU30" s="93"/>
      <c r="AV30" s="10">
        <v>1</v>
      </c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K30" s="93"/>
      <c r="BL30" s="93"/>
      <c r="BM30" s="93"/>
      <c r="BN30" s="93"/>
      <c r="BO30" s="93"/>
    </row>
    <row r="31" spans="1:68" ht="23.4" thickBot="1" x14ac:dyDescent="0.35">
      <c r="A31" s="176"/>
      <c r="B31" s="163"/>
      <c r="C31" s="3"/>
      <c r="D31" s="2"/>
      <c r="E31" s="2"/>
      <c r="F31" s="2"/>
      <c r="G31" s="2"/>
      <c r="H31" s="2"/>
      <c r="I31" s="2"/>
      <c r="J31" s="141"/>
      <c r="K31" s="7"/>
      <c r="L31" s="14"/>
      <c r="AF31" s="23"/>
      <c r="AG31" s="158" t="s">
        <v>46</v>
      </c>
      <c r="AH31" s="159"/>
      <c r="AI31" s="159"/>
      <c r="AJ31" s="159"/>
      <c r="AK31" s="159"/>
      <c r="AL31" s="159"/>
      <c r="AM31" s="159"/>
      <c r="AN31" s="159"/>
      <c r="AO31" s="159"/>
      <c r="AP31" s="159"/>
      <c r="AQ31" s="160"/>
      <c r="AR31" s="120"/>
      <c r="AS31" s="121"/>
      <c r="AT31" s="127">
        <f>AV33</f>
        <v>2</v>
      </c>
      <c r="AU31" s="127">
        <f>AV33+1</f>
        <v>3</v>
      </c>
      <c r="AV31" s="120"/>
      <c r="AW31" s="121"/>
      <c r="AX31" s="158" t="s">
        <v>47</v>
      </c>
      <c r="AY31" s="159"/>
      <c r="AZ31" s="159"/>
      <c r="BA31" s="159"/>
      <c r="BB31" s="159"/>
      <c r="BC31" s="159"/>
      <c r="BD31" s="159"/>
      <c r="BE31" s="159"/>
      <c r="BF31" s="159"/>
      <c r="BG31" s="159"/>
      <c r="BH31" s="160"/>
      <c r="BI31" s="92"/>
      <c r="BJ31" s="23"/>
      <c r="BP31" s="92"/>
    </row>
    <row r="32" spans="1:68" ht="25.2" thickBot="1" x14ac:dyDescent="0.35">
      <c r="A32" s="176"/>
      <c r="B32" s="164"/>
      <c r="C32" s="3"/>
      <c r="D32" s="2"/>
      <c r="E32" s="2"/>
      <c r="F32" s="2"/>
      <c r="G32" s="2"/>
      <c r="H32" s="2"/>
      <c r="I32" s="2"/>
      <c r="J32" s="141"/>
      <c r="AF32" s="23"/>
      <c r="AG32" s="113" t="s">
        <v>34</v>
      </c>
      <c r="AH32" s="83" t="s">
        <v>35</v>
      </c>
      <c r="AI32" s="24" t="s">
        <v>36</v>
      </c>
      <c r="AJ32" s="24" t="s">
        <v>37</v>
      </c>
      <c r="AK32" s="24" t="s">
        <v>38</v>
      </c>
      <c r="AL32" s="24" t="s">
        <v>39</v>
      </c>
      <c r="AM32" s="24" t="s">
        <v>40</v>
      </c>
      <c r="AN32" s="24" t="s">
        <v>41</v>
      </c>
      <c r="AO32" s="24" t="s">
        <v>42</v>
      </c>
      <c r="AP32" s="24" t="s">
        <v>43</v>
      </c>
      <c r="AQ32" s="114" t="s">
        <v>44</v>
      </c>
      <c r="AR32" s="92"/>
      <c r="AS32" s="23"/>
      <c r="AT32" s="104" t="s">
        <v>29</v>
      </c>
      <c r="AU32" s="105" t="s">
        <v>28</v>
      </c>
      <c r="AV32" s="128" t="s">
        <v>50</v>
      </c>
      <c r="AW32" s="128" t="s">
        <v>51</v>
      </c>
      <c r="AX32" s="94" t="s">
        <v>34</v>
      </c>
      <c r="AY32" s="88" t="s">
        <v>35</v>
      </c>
      <c r="AZ32" s="24" t="s">
        <v>36</v>
      </c>
      <c r="BA32" s="24" t="s">
        <v>37</v>
      </c>
      <c r="BB32" s="24" t="s">
        <v>38</v>
      </c>
      <c r="BC32" s="24" t="s">
        <v>39</v>
      </c>
      <c r="BD32" s="24" t="s">
        <v>40</v>
      </c>
      <c r="BE32" s="24" t="s">
        <v>41</v>
      </c>
      <c r="BF32" s="24" t="s">
        <v>42</v>
      </c>
      <c r="BG32" s="24" t="s">
        <v>43</v>
      </c>
      <c r="BH32" s="95" t="s">
        <v>45</v>
      </c>
      <c r="BI32" s="123" t="s">
        <v>48</v>
      </c>
      <c r="BJ32" s="23"/>
      <c r="BK32" s="104" t="s">
        <v>29</v>
      </c>
      <c r="BL32" s="105" t="s">
        <v>28</v>
      </c>
      <c r="BP32" s="92"/>
    </row>
    <row r="33" spans="1:67" ht="24.6" x14ac:dyDescent="0.3">
      <c r="A33" s="176"/>
      <c r="B33" s="155" t="s">
        <v>13</v>
      </c>
      <c r="C33" s="3"/>
      <c r="D33" s="1"/>
      <c r="E33" s="1"/>
      <c r="F33" s="1"/>
      <c r="G33" s="1"/>
      <c r="H33" s="1"/>
      <c r="I33" s="1"/>
      <c r="J33" s="141"/>
      <c r="M33" s="8">
        <f t="shared" ref="M33:P37" ca="1" si="0">IF(ROUND(M39,0) &gt; 49, ROUND(M39,0) - 49, ROUND(M39,0))</f>
        <v>40</v>
      </c>
      <c r="N33" s="8">
        <f t="shared" ca="1" si="0"/>
        <v>5</v>
      </c>
      <c r="O33" s="8">
        <f t="shared" ca="1" si="0"/>
        <v>7</v>
      </c>
      <c r="P33" s="8">
        <f t="shared" ca="1" si="0"/>
        <v>13</v>
      </c>
      <c r="Q33" s="8"/>
      <c r="R33" s="8">
        <f t="shared" ref="R33:U37" ca="1" si="1">IF(ROUND(R39,0) &gt; 49, ROUND(R39,0) - 49, ROUND(R39,0))</f>
        <v>-10</v>
      </c>
      <c r="S33" s="8">
        <f t="shared" ca="1" si="1"/>
        <v>-24</v>
      </c>
      <c r="T33" s="8">
        <f t="shared" ca="1" si="1"/>
        <v>-26</v>
      </c>
      <c r="U33" s="8">
        <f t="shared" ca="1" si="1"/>
        <v>-32</v>
      </c>
      <c r="W33" s="6">
        <f ca="1">ABS(M33)</f>
        <v>40</v>
      </c>
      <c r="X33" s="6">
        <f t="shared" ref="X33:AE37" ca="1" si="2">ABS(N33)</f>
        <v>5</v>
      </c>
      <c r="Y33" s="6">
        <f t="shared" ca="1" si="2"/>
        <v>7</v>
      </c>
      <c r="Z33" s="6">
        <f t="shared" ca="1" si="2"/>
        <v>13</v>
      </c>
      <c r="AA33" s="6">
        <f t="shared" si="2"/>
        <v>0</v>
      </c>
      <c r="AB33" s="6">
        <f t="shared" ca="1" si="2"/>
        <v>10</v>
      </c>
      <c r="AC33" s="6">
        <f t="shared" ca="1" si="2"/>
        <v>24</v>
      </c>
      <c r="AD33" s="6">
        <f t="shared" ca="1" si="2"/>
        <v>26</v>
      </c>
      <c r="AE33" s="6">
        <f t="shared" ca="1" si="2"/>
        <v>32</v>
      </c>
      <c r="AF33" s="23"/>
      <c r="AG33" s="26">
        <v>1</v>
      </c>
      <c r="AH33" s="69">
        <f ca="1">COUNTIF($W$33:$AE$37, AG33)</f>
        <v>0</v>
      </c>
      <c r="AI33" s="27">
        <f ca="1">COUNTIF($Q$46:$U$50,AG33)</f>
        <v>1</v>
      </c>
      <c r="AJ33" s="27">
        <f ca="1">COUNTIF($Q$53:$U$57,AG33)</f>
        <v>0</v>
      </c>
      <c r="AK33" s="27">
        <f ca="1">COUNTIF($Q$60:$U$64,AG33)</f>
        <v>2</v>
      </c>
      <c r="AL33" s="27">
        <f ca="1">COUNTIF($Q$67:$U$71,AG33)</f>
        <v>0</v>
      </c>
      <c r="AM33" s="27">
        <f ca="1">COUNTIF($Q$74:$U$78,AG33)</f>
        <v>0</v>
      </c>
      <c r="AN33" s="27">
        <f ca="1">COUNTIF($Q$81:$U$85,AG33)</f>
        <v>0</v>
      </c>
      <c r="AO33" s="27">
        <f ca="1">COUNTIF($Q$88:$U$92,AG33)</f>
        <v>0</v>
      </c>
      <c r="AP33" s="28">
        <f ca="1">COUNTIF($Q$95:$U$99,AG33)</f>
        <v>0</v>
      </c>
      <c r="AQ33" s="115">
        <f ca="1">SUM(AI33:AP33)</f>
        <v>3</v>
      </c>
      <c r="AR33" s="92"/>
      <c r="AS33" s="23"/>
      <c r="AT33" s="106">
        <f ca="1">$K$48</f>
        <v>15</v>
      </c>
      <c r="AU33" s="107">
        <f ca="1">$L$48</f>
        <v>7</v>
      </c>
      <c r="AV33" s="127">
        <v>2</v>
      </c>
      <c r="AW33" s="127">
        <f>AV33+1</f>
        <v>3</v>
      </c>
      <c r="AX33" s="29">
        <v>1</v>
      </c>
      <c r="AY33" s="85">
        <f ca="1">IF(AH33 &gt; 0, AX33, 0)</f>
        <v>0</v>
      </c>
      <c r="AZ33" s="89">
        <f ca="1">IF(AI33 &gt; 0, AX33, 0)</f>
        <v>1</v>
      </c>
      <c r="BA33" s="89">
        <f ca="1">IF(AJ33 &gt; 0, AX33, 0)</f>
        <v>0</v>
      </c>
      <c r="BB33" s="89">
        <f ca="1">IF(AK33 &gt; 0, AX33, 0)</f>
        <v>1</v>
      </c>
      <c r="BC33" s="89">
        <f ca="1">IF(AL33 &gt; 0, AX33, 0)</f>
        <v>0</v>
      </c>
      <c r="BD33" s="89">
        <f ca="1">IF(AM33 &gt; 0, AX33, 0)</f>
        <v>0</v>
      </c>
      <c r="BE33" s="89">
        <f ca="1">IF(AN33 &gt; 0, AX33, 0)</f>
        <v>0</v>
      </c>
      <c r="BF33" s="89">
        <f ca="1">IF(AO33 &gt; 0, AX33, 0)</f>
        <v>0</v>
      </c>
      <c r="BG33" s="89">
        <f ca="1">IF(AP33 &gt; 0, AX33, 0)</f>
        <v>0</v>
      </c>
      <c r="BH33" s="96"/>
      <c r="BI33" s="92"/>
      <c r="BK33" s="106">
        <f ca="1">$K$48</f>
        <v>15</v>
      </c>
      <c r="BL33" s="107">
        <f ca="1">$L$48</f>
        <v>7</v>
      </c>
      <c r="BM33" s="25"/>
      <c r="BN33" s="25"/>
      <c r="BO33" s="25"/>
    </row>
    <row r="34" spans="1:67" ht="24.6" x14ac:dyDescent="0.3">
      <c r="A34" s="176"/>
      <c r="B34" s="156"/>
      <c r="C34" s="3"/>
      <c r="D34" s="1"/>
      <c r="E34" s="1"/>
      <c r="F34" s="1"/>
      <c r="G34" s="1"/>
      <c r="H34" s="1"/>
      <c r="I34" s="1"/>
      <c r="J34" s="141"/>
      <c r="M34" s="8">
        <f t="shared" ca="1" si="0"/>
        <v>40</v>
      </c>
      <c r="N34" s="8">
        <f t="shared" ca="1" si="0"/>
        <v>15</v>
      </c>
      <c r="O34" s="8">
        <f t="shared" ca="1" si="0"/>
        <v>17</v>
      </c>
      <c r="P34" s="8">
        <f t="shared" ca="1" si="0"/>
        <v>23</v>
      </c>
      <c r="Q34" s="8"/>
      <c r="R34" s="8">
        <f t="shared" ca="1" si="1"/>
        <v>10</v>
      </c>
      <c r="S34" s="8">
        <f t="shared" ca="1" si="1"/>
        <v>-14</v>
      </c>
      <c r="T34" s="8">
        <f t="shared" ca="1" si="1"/>
        <v>-16</v>
      </c>
      <c r="U34" s="8">
        <f t="shared" ca="1" si="1"/>
        <v>-22</v>
      </c>
      <c r="W34" s="6">
        <f t="shared" ref="W34:W37" ca="1" si="3">ABS(M34)</f>
        <v>40</v>
      </c>
      <c r="X34" s="6">
        <f t="shared" ca="1" si="2"/>
        <v>15</v>
      </c>
      <c r="Y34" s="6">
        <f t="shared" ca="1" si="2"/>
        <v>17</v>
      </c>
      <c r="Z34" s="6">
        <f t="shared" ca="1" si="2"/>
        <v>23</v>
      </c>
      <c r="AA34" s="6">
        <f t="shared" si="2"/>
        <v>0</v>
      </c>
      <c r="AB34" s="6">
        <f t="shared" ca="1" si="2"/>
        <v>10</v>
      </c>
      <c r="AC34" s="6">
        <f t="shared" ca="1" si="2"/>
        <v>14</v>
      </c>
      <c r="AD34" s="6">
        <f t="shared" ca="1" si="2"/>
        <v>16</v>
      </c>
      <c r="AE34" s="6">
        <f t="shared" ca="1" si="2"/>
        <v>22</v>
      </c>
      <c r="AF34" s="23"/>
      <c r="AG34" s="29">
        <v>2</v>
      </c>
      <c r="AH34" s="70">
        <f t="shared" ref="AH34:AH81" ca="1" si="4">COUNTIF($W$33:$AE$37, AG34)</f>
        <v>2</v>
      </c>
      <c r="AI34" s="30">
        <f t="shared" ref="AI34:AI81" ca="1" si="5">COUNTIF($Q$46:$U$50,AG34)</f>
        <v>1</v>
      </c>
      <c r="AJ34" s="30">
        <f t="shared" ref="AJ34:AJ81" ca="1" si="6">COUNTIF($Q$53:$U$57,AG34)</f>
        <v>0</v>
      </c>
      <c r="AK34" s="30">
        <f t="shared" ref="AK34:AK81" ca="1" si="7">COUNTIF($Q$60:$U$64,AG34)</f>
        <v>0</v>
      </c>
      <c r="AL34" s="30">
        <f t="shared" ref="AL34:AL81" ca="1" si="8">COUNTIF($Q$67:$U$71,AG34)</f>
        <v>0</v>
      </c>
      <c r="AM34" s="30">
        <f t="shared" ref="AM34:AM81" ca="1" si="9">COUNTIF($Q$74:$U$78,AG34)</f>
        <v>0</v>
      </c>
      <c r="AN34" s="30">
        <f t="shared" ref="AN34:AN81" ca="1" si="10">COUNTIF($Q$81:$U$85,AG34)</f>
        <v>1</v>
      </c>
      <c r="AO34" s="30">
        <f t="shared" ref="AO34:AO81" ca="1" si="11">COUNTIF($Q$88:$U$92,AG34)</f>
        <v>1</v>
      </c>
      <c r="AP34" s="31">
        <f t="shared" ref="AP34:AP81" ca="1" si="12">COUNTIF($Q$95:$U$99,AG34)</f>
        <v>1</v>
      </c>
      <c r="AQ34" s="115">
        <f t="shared" ref="AQ34:AQ41" ca="1" si="13">SUM(AI34:AP34)</f>
        <v>4</v>
      </c>
      <c r="AR34" s="92"/>
      <c r="AS34" s="23"/>
      <c r="AT34" s="106">
        <f ca="1">$K$49</f>
        <v>25</v>
      </c>
      <c r="AU34" s="107">
        <f ca="1">$L$49</f>
        <v>13</v>
      </c>
      <c r="AV34" s="92"/>
      <c r="AW34" s="23"/>
      <c r="AX34" s="29">
        <v>2</v>
      </c>
      <c r="AY34" s="85">
        <f t="shared" ref="AY34:AY41" ca="1" si="14">IF(AH34 &gt; 0, AX34, 0)</f>
        <v>2</v>
      </c>
      <c r="AZ34" s="89">
        <f t="shared" ref="AZ34:AZ41" ca="1" si="15">IF(AI34 &gt; 0, AX34, 0)</f>
        <v>2</v>
      </c>
      <c r="BA34" s="89">
        <f t="shared" ref="BA34:BA41" ca="1" si="16">IF(AJ34 &gt; 0, AX34, 0)</f>
        <v>0</v>
      </c>
      <c r="BB34" s="89">
        <f t="shared" ref="BB34:BB41" ca="1" si="17">IF(AK34 &gt; 0, AX34, 0)</f>
        <v>0</v>
      </c>
      <c r="BC34" s="89">
        <f t="shared" ref="BC34:BC41" ca="1" si="18">IF(AL34 &gt; 0, AX34, 0)</f>
        <v>0</v>
      </c>
      <c r="BD34" s="89">
        <f t="shared" ref="BD34:BD41" ca="1" si="19">IF(AM34 &gt; 0, AX34, 0)</f>
        <v>0</v>
      </c>
      <c r="BE34" s="89">
        <f t="shared" ref="BE34:BE41" ca="1" si="20">IF(AN34 &gt; 0, AX34, 0)</f>
        <v>2</v>
      </c>
      <c r="BF34" s="89">
        <f t="shared" ref="BF34:BF41" ca="1" si="21">IF(AO34 &gt; 0, AX34, 0)</f>
        <v>2</v>
      </c>
      <c r="BG34" s="89">
        <f t="shared" ref="BG34:BG41" ca="1" si="22">IF(AP34 &gt; 0, AX34, 0)</f>
        <v>2</v>
      </c>
      <c r="BH34" s="96"/>
      <c r="BI34" s="92"/>
      <c r="BK34" s="106">
        <f ca="1">$K$49</f>
        <v>25</v>
      </c>
      <c r="BL34" s="107">
        <f ca="1">$L$49</f>
        <v>13</v>
      </c>
    </row>
    <row r="35" spans="1:67" ht="24.6" x14ac:dyDescent="0.3">
      <c r="A35" s="176"/>
      <c r="B35" s="156"/>
      <c r="C35" s="3"/>
      <c r="D35" s="1"/>
      <c r="E35" s="1"/>
      <c r="F35" s="1"/>
      <c r="G35" s="1"/>
      <c r="H35" s="1"/>
      <c r="I35" s="1"/>
      <c r="J35" s="141"/>
      <c r="M35" s="8">
        <f t="shared" ca="1" si="0"/>
        <v>5</v>
      </c>
      <c r="N35" s="8">
        <f t="shared" ca="1" si="0"/>
        <v>15</v>
      </c>
      <c r="O35" s="8">
        <f t="shared" ca="1" si="0"/>
        <v>31</v>
      </c>
      <c r="P35" s="8">
        <f t="shared" ca="1" si="0"/>
        <v>37</v>
      </c>
      <c r="Q35" s="8"/>
      <c r="R35" s="8">
        <f t="shared" ca="1" si="1"/>
        <v>24</v>
      </c>
      <c r="S35" s="8">
        <f t="shared" ca="1" si="1"/>
        <v>14</v>
      </c>
      <c r="T35" s="8">
        <f t="shared" ca="1" si="1"/>
        <v>-2</v>
      </c>
      <c r="U35" s="8">
        <f t="shared" ca="1" si="1"/>
        <v>-8</v>
      </c>
      <c r="W35" s="6">
        <f t="shared" ca="1" si="3"/>
        <v>5</v>
      </c>
      <c r="X35" s="6">
        <f t="shared" ca="1" si="2"/>
        <v>15</v>
      </c>
      <c r="Y35" s="6">
        <f t="shared" ca="1" si="2"/>
        <v>31</v>
      </c>
      <c r="Z35" s="6">
        <f t="shared" ca="1" si="2"/>
        <v>37</v>
      </c>
      <c r="AA35" s="6">
        <f t="shared" si="2"/>
        <v>0</v>
      </c>
      <c r="AB35" s="6">
        <f t="shared" ca="1" si="2"/>
        <v>24</v>
      </c>
      <c r="AC35" s="6">
        <f t="shared" ca="1" si="2"/>
        <v>14</v>
      </c>
      <c r="AD35" s="6">
        <f t="shared" ca="1" si="2"/>
        <v>2</v>
      </c>
      <c r="AE35" s="6">
        <f t="shared" ca="1" si="2"/>
        <v>8</v>
      </c>
      <c r="AF35" s="23"/>
      <c r="AG35" s="29">
        <v>3</v>
      </c>
      <c r="AH35" s="70">
        <f t="shared" ca="1" si="4"/>
        <v>0</v>
      </c>
      <c r="AI35" s="30">
        <f t="shared" ca="1" si="5"/>
        <v>1</v>
      </c>
      <c r="AJ35" s="30">
        <f t="shared" ca="1" si="6"/>
        <v>1</v>
      </c>
      <c r="AK35" s="30">
        <f t="shared" ca="1" si="7"/>
        <v>0</v>
      </c>
      <c r="AL35" s="30">
        <f t="shared" ca="1" si="8"/>
        <v>1</v>
      </c>
      <c r="AM35" s="30">
        <f t="shared" ca="1" si="9"/>
        <v>1</v>
      </c>
      <c r="AN35" s="30">
        <f t="shared" ca="1" si="10"/>
        <v>0</v>
      </c>
      <c r="AO35" s="30">
        <f t="shared" ca="1" si="11"/>
        <v>1</v>
      </c>
      <c r="AP35" s="31">
        <f t="shared" ca="1" si="12"/>
        <v>1</v>
      </c>
      <c r="AQ35" s="115">
        <f t="shared" ca="1" si="13"/>
        <v>6</v>
      </c>
      <c r="AR35" s="92"/>
      <c r="AS35" s="23"/>
      <c r="AT35" s="106">
        <f ca="1">$K$50</f>
        <v>39</v>
      </c>
      <c r="AU35" s="107">
        <f ca="1">$L$50</f>
        <v>24</v>
      </c>
      <c r="AV35" s="136">
        <v>111</v>
      </c>
      <c r="AW35" s="23"/>
      <c r="AX35" s="29">
        <v>3</v>
      </c>
      <c r="AY35" s="85">
        <f t="shared" ca="1" si="14"/>
        <v>0</v>
      </c>
      <c r="AZ35" s="89">
        <f t="shared" ca="1" si="15"/>
        <v>3</v>
      </c>
      <c r="BA35" s="89">
        <f t="shared" ca="1" si="16"/>
        <v>3</v>
      </c>
      <c r="BB35" s="89">
        <f t="shared" ca="1" si="17"/>
        <v>0</v>
      </c>
      <c r="BC35" s="89">
        <f t="shared" ca="1" si="18"/>
        <v>3</v>
      </c>
      <c r="BD35" s="89">
        <f t="shared" ca="1" si="19"/>
        <v>3</v>
      </c>
      <c r="BE35" s="89">
        <f t="shared" ca="1" si="20"/>
        <v>0</v>
      </c>
      <c r="BF35" s="89">
        <f t="shared" ca="1" si="21"/>
        <v>3</v>
      </c>
      <c r="BG35" s="89">
        <f t="shared" ca="1" si="22"/>
        <v>3</v>
      </c>
      <c r="BH35" s="96"/>
      <c r="BI35" s="92"/>
      <c r="BK35" s="106">
        <f ca="1">$K$50</f>
        <v>39</v>
      </c>
      <c r="BL35" s="107">
        <f ca="1">$L$50</f>
        <v>24</v>
      </c>
    </row>
    <row r="36" spans="1:67" ht="24.6" x14ac:dyDescent="0.3">
      <c r="A36" s="176"/>
      <c r="B36" s="156"/>
      <c r="C36" s="3"/>
      <c r="D36" s="1"/>
      <c r="E36" s="1"/>
      <c r="F36" s="1"/>
      <c r="G36" s="1"/>
      <c r="H36" s="1"/>
      <c r="I36" s="1"/>
      <c r="J36" s="141"/>
      <c r="L36" s="126"/>
      <c r="M36" s="8">
        <f t="shared" ca="1" si="0"/>
        <v>7</v>
      </c>
      <c r="N36" s="8">
        <f t="shared" ca="1" si="0"/>
        <v>17</v>
      </c>
      <c r="O36" s="8">
        <f t="shared" ca="1" si="0"/>
        <v>31</v>
      </c>
      <c r="P36" s="8">
        <f t="shared" ca="1" si="0"/>
        <v>39</v>
      </c>
      <c r="Q36" s="8"/>
      <c r="R36" s="8">
        <f t="shared" ca="1" si="1"/>
        <v>26</v>
      </c>
      <c r="S36" s="8">
        <f t="shared" ca="1" si="1"/>
        <v>16</v>
      </c>
      <c r="T36" s="8">
        <f t="shared" ca="1" si="1"/>
        <v>2</v>
      </c>
      <c r="U36" s="8">
        <f t="shared" ca="1" si="1"/>
        <v>-6</v>
      </c>
      <c r="W36" s="6">
        <f t="shared" ca="1" si="3"/>
        <v>7</v>
      </c>
      <c r="X36" s="6">
        <f t="shared" ca="1" si="2"/>
        <v>17</v>
      </c>
      <c r="Y36" s="6">
        <f t="shared" ca="1" si="2"/>
        <v>31</v>
      </c>
      <c r="Z36" s="6">
        <f t="shared" ca="1" si="2"/>
        <v>39</v>
      </c>
      <c r="AA36" s="6">
        <f t="shared" si="2"/>
        <v>0</v>
      </c>
      <c r="AB36" s="6">
        <f t="shared" ca="1" si="2"/>
        <v>26</v>
      </c>
      <c r="AC36" s="6">
        <f t="shared" ca="1" si="2"/>
        <v>16</v>
      </c>
      <c r="AD36" s="6">
        <f t="shared" ca="1" si="2"/>
        <v>2</v>
      </c>
      <c r="AE36" s="6">
        <f t="shared" ca="1" si="2"/>
        <v>6</v>
      </c>
      <c r="AF36" s="23"/>
      <c r="AG36" s="29">
        <v>4</v>
      </c>
      <c r="AH36" s="70">
        <f t="shared" ca="1" si="4"/>
        <v>0</v>
      </c>
      <c r="AI36" s="30">
        <f t="shared" ca="1" si="5"/>
        <v>0</v>
      </c>
      <c r="AJ36" s="30">
        <f t="shared" ca="1" si="6"/>
        <v>0</v>
      </c>
      <c r="AK36" s="30">
        <f t="shared" ca="1" si="7"/>
        <v>1</v>
      </c>
      <c r="AL36" s="30">
        <f t="shared" ca="1" si="8"/>
        <v>0</v>
      </c>
      <c r="AM36" s="30">
        <f t="shared" ca="1" si="9"/>
        <v>1</v>
      </c>
      <c r="AN36" s="30">
        <f t="shared" ca="1" si="10"/>
        <v>2</v>
      </c>
      <c r="AO36" s="30">
        <f t="shared" ca="1" si="11"/>
        <v>1</v>
      </c>
      <c r="AP36" s="31">
        <f t="shared" ca="1" si="12"/>
        <v>2</v>
      </c>
      <c r="AQ36" s="115">
        <f t="shared" ca="1" si="13"/>
        <v>7</v>
      </c>
      <c r="AR36" s="92"/>
      <c r="AS36" s="23"/>
      <c r="AT36" s="106">
        <f ca="1">$K$51</f>
        <v>41</v>
      </c>
      <c r="AU36" s="107">
        <f ca="1">$L$51</f>
        <v>26</v>
      </c>
      <c r="AV36" s="92"/>
      <c r="AW36" s="23"/>
      <c r="AX36" s="29">
        <v>4</v>
      </c>
      <c r="AY36" s="85">
        <f t="shared" ca="1" si="14"/>
        <v>0</v>
      </c>
      <c r="AZ36" s="89">
        <f t="shared" ca="1" si="15"/>
        <v>0</v>
      </c>
      <c r="BA36" s="89">
        <f t="shared" ca="1" si="16"/>
        <v>0</v>
      </c>
      <c r="BB36" s="89">
        <f t="shared" ca="1" si="17"/>
        <v>4</v>
      </c>
      <c r="BC36" s="89">
        <f t="shared" ca="1" si="18"/>
        <v>0</v>
      </c>
      <c r="BD36" s="89">
        <f t="shared" ca="1" si="19"/>
        <v>4</v>
      </c>
      <c r="BE36" s="89">
        <f t="shared" ca="1" si="20"/>
        <v>4</v>
      </c>
      <c r="BF36" s="89">
        <f t="shared" ca="1" si="21"/>
        <v>4</v>
      </c>
      <c r="BG36" s="89">
        <f t="shared" ca="1" si="22"/>
        <v>4</v>
      </c>
      <c r="BH36" s="96"/>
      <c r="BI36" s="92"/>
      <c r="BK36" s="106">
        <f ca="1">$K$51</f>
        <v>41</v>
      </c>
      <c r="BL36" s="107">
        <f ca="1">$L$51</f>
        <v>26</v>
      </c>
    </row>
    <row r="37" spans="1:67" ht="24.6" x14ac:dyDescent="0.3">
      <c r="A37" s="176"/>
      <c r="B37" s="157"/>
      <c r="C37" s="3"/>
      <c r="D37" s="1"/>
      <c r="E37" s="1"/>
      <c r="F37" s="1"/>
      <c r="G37" s="1"/>
      <c r="H37" s="1"/>
      <c r="I37" s="1"/>
      <c r="J37" s="141"/>
      <c r="M37" s="8">
        <f t="shared" ca="1" si="0"/>
        <v>13</v>
      </c>
      <c r="N37" s="8">
        <f t="shared" ca="1" si="0"/>
        <v>23</v>
      </c>
      <c r="O37" s="8">
        <f t="shared" ca="1" si="0"/>
        <v>37</v>
      </c>
      <c r="P37" s="8">
        <f t="shared" ca="1" si="0"/>
        <v>39</v>
      </c>
      <c r="Q37" s="8"/>
      <c r="R37" s="8">
        <f t="shared" ca="1" si="1"/>
        <v>32</v>
      </c>
      <c r="S37" s="8">
        <f t="shared" ca="1" si="1"/>
        <v>22</v>
      </c>
      <c r="T37" s="8">
        <f t="shared" ca="1" si="1"/>
        <v>8</v>
      </c>
      <c r="U37" s="8">
        <f t="shared" ca="1" si="1"/>
        <v>6</v>
      </c>
      <c r="W37" s="6">
        <f t="shared" ca="1" si="3"/>
        <v>13</v>
      </c>
      <c r="X37" s="6">
        <f t="shared" ca="1" si="2"/>
        <v>23</v>
      </c>
      <c r="Y37" s="6">
        <f t="shared" ca="1" si="2"/>
        <v>37</v>
      </c>
      <c r="Z37" s="6">
        <f t="shared" ca="1" si="2"/>
        <v>39</v>
      </c>
      <c r="AA37" s="6">
        <f t="shared" si="2"/>
        <v>0</v>
      </c>
      <c r="AB37" s="6">
        <f t="shared" ca="1" si="2"/>
        <v>32</v>
      </c>
      <c r="AC37" s="6">
        <f t="shared" ca="1" si="2"/>
        <v>22</v>
      </c>
      <c r="AD37" s="6">
        <f t="shared" ca="1" si="2"/>
        <v>8</v>
      </c>
      <c r="AE37" s="6">
        <f t="shared" ca="1" si="2"/>
        <v>6</v>
      </c>
      <c r="AF37" s="23"/>
      <c r="AG37" s="29">
        <v>5</v>
      </c>
      <c r="AH37" s="70">
        <f t="shared" ca="1" si="4"/>
        <v>2</v>
      </c>
      <c r="AI37" s="30">
        <f t="shared" ca="1" si="5"/>
        <v>1</v>
      </c>
      <c r="AJ37" s="30">
        <f t="shared" ca="1" si="6"/>
        <v>1</v>
      </c>
      <c r="AK37" s="30">
        <f t="shared" ca="1" si="7"/>
        <v>0</v>
      </c>
      <c r="AL37" s="30">
        <f t="shared" ca="1" si="8"/>
        <v>1</v>
      </c>
      <c r="AM37" s="30">
        <f t="shared" ca="1" si="9"/>
        <v>0</v>
      </c>
      <c r="AN37" s="30">
        <f t="shared" ca="1" si="10"/>
        <v>0</v>
      </c>
      <c r="AO37" s="30">
        <f t="shared" ca="1" si="11"/>
        <v>2</v>
      </c>
      <c r="AP37" s="31">
        <f t="shared" ca="1" si="12"/>
        <v>2</v>
      </c>
      <c r="AQ37" s="115">
        <f t="shared" ca="1" si="13"/>
        <v>7</v>
      </c>
      <c r="AR37" s="92"/>
      <c r="AS37" s="23"/>
      <c r="AT37" s="106">
        <f ca="1">$K$52</f>
        <v>47</v>
      </c>
      <c r="AU37" s="107">
        <f ca="1">$L$52</f>
        <v>42</v>
      </c>
      <c r="AV37" s="92"/>
      <c r="AW37" s="23"/>
      <c r="AX37" s="29">
        <v>5</v>
      </c>
      <c r="AY37" s="85">
        <f t="shared" ca="1" si="14"/>
        <v>5</v>
      </c>
      <c r="AZ37" s="89">
        <f t="shared" ca="1" si="15"/>
        <v>5</v>
      </c>
      <c r="BA37" s="89">
        <f t="shared" ca="1" si="16"/>
        <v>5</v>
      </c>
      <c r="BB37" s="89">
        <f t="shared" ca="1" si="17"/>
        <v>0</v>
      </c>
      <c r="BC37" s="89">
        <f t="shared" ca="1" si="18"/>
        <v>5</v>
      </c>
      <c r="BD37" s="89">
        <f t="shared" ca="1" si="19"/>
        <v>0</v>
      </c>
      <c r="BE37" s="89">
        <f t="shared" ca="1" si="20"/>
        <v>0</v>
      </c>
      <c r="BF37" s="89">
        <f t="shared" ca="1" si="21"/>
        <v>5</v>
      </c>
      <c r="BG37" s="89">
        <f t="shared" ca="1" si="22"/>
        <v>5</v>
      </c>
      <c r="BH37" s="96"/>
      <c r="BI37" s="92"/>
      <c r="BK37" s="106">
        <f ca="1">$K$52</f>
        <v>47</v>
      </c>
      <c r="BL37" s="107">
        <f ca="1">$L$52</f>
        <v>42</v>
      </c>
    </row>
    <row r="38" spans="1:67" ht="25.2" thickBot="1" x14ac:dyDescent="0.35">
      <c r="A38" s="176"/>
      <c r="B38" s="162" t="s">
        <v>12</v>
      </c>
      <c r="C38" s="3"/>
      <c r="D38" s="2"/>
      <c r="E38" s="2"/>
      <c r="F38" s="2"/>
      <c r="G38" s="2"/>
      <c r="H38" s="2"/>
      <c r="I38" s="2"/>
      <c r="J38" s="141"/>
      <c r="AF38" s="23"/>
      <c r="AG38" s="29">
        <v>6</v>
      </c>
      <c r="AH38" s="70">
        <f t="shared" ca="1" si="4"/>
        <v>2</v>
      </c>
      <c r="AI38" s="30">
        <f t="shared" ca="1" si="5"/>
        <v>0</v>
      </c>
      <c r="AJ38" s="30">
        <f t="shared" ca="1" si="6"/>
        <v>0</v>
      </c>
      <c r="AK38" s="30">
        <f t="shared" ca="1" si="7"/>
        <v>1</v>
      </c>
      <c r="AL38" s="30">
        <f t="shared" ca="1" si="8"/>
        <v>1</v>
      </c>
      <c r="AM38" s="30">
        <f t="shared" ca="1" si="9"/>
        <v>1</v>
      </c>
      <c r="AN38" s="30">
        <f t="shared" ca="1" si="10"/>
        <v>3</v>
      </c>
      <c r="AO38" s="30">
        <f t="shared" ca="1" si="11"/>
        <v>3</v>
      </c>
      <c r="AP38" s="31">
        <f t="shared" ca="1" si="12"/>
        <v>2</v>
      </c>
      <c r="AQ38" s="115">
        <f t="shared" ca="1" si="13"/>
        <v>11</v>
      </c>
      <c r="AR38" s="92"/>
      <c r="AS38" s="23"/>
      <c r="AT38" s="108"/>
      <c r="AU38" s="96"/>
      <c r="AV38" s="92"/>
      <c r="AW38" s="23"/>
      <c r="AX38" s="29">
        <v>6</v>
      </c>
      <c r="AY38" s="85">
        <f t="shared" ca="1" si="14"/>
        <v>6</v>
      </c>
      <c r="AZ38" s="89">
        <f t="shared" ca="1" si="15"/>
        <v>0</v>
      </c>
      <c r="BA38" s="89">
        <f t="shared" ca="1" si="16"/>
        <v>0</v>
      </c>
      <c r="BB38" s="89">
        <f t="shared" ca="1" si="17"/>
        <v>6</v>
      </c>
      <c r="BC38" s="89">
        <f t="shared" ca="1" si="18"/>
        <v>6</v>
      </c>
      <c r="BD38" s="89">
        <f t="shared" ca="1" si="19"/>
        <v>6</v>
      </c>
      <c r="BE38" s="89">
        <f t="shared" ca="1" si="20"/>
        <v>6</v>
      </c>
      <c r="BF38" s="89">
        <f t="shared" ca="1" si="21"/>
        <v>6</v>
      </c>
      <c r="BG38" s="89">
        <f t="shared" ca="1" si="22"/>
        <v>6</v>
      </c>
      <c r="BH38" s="96"/>
      <c r="BI38" s="92"/>
    </row>
    <row r="39" spans="1:67" ht="24.6" x14ac:dyDescent="0.3">
      <c r="A39" s="176"/>
      <c r="B39" s="163"/>
      <c r="C39" s="3"/>
      <c r="D39" s="2"/>
      <c r="E39" s="2"/>
      <c r="F39" s="2"/>
      <c r="G39" s="2"/>
      <c r="H39" s="2"/>
      <c r="I39" s="2"/>
      <c r="J39" s="141"/>
      <c r="M39" s="9">
        <f ca="1">K48+K49</f>
        <v>40</v>
      </c>
      <c r="N39" s="9">
        <f ca="1">K48+K50</f>
        <v>54</v>
      </c>
      <c r="O39" s="9">
        <f ca="1">K48+K51</f>
        <v>56</v>
      </c>
      <c r="P39" s="9">
        <f ca="1">K48+K52</f>
        <v>62</v>
      </c>
      <c r="Q39" s="9"/>
      <c r="R39" s="9">
        <f ca="1">K48-K49</f>
        <v>-10</v>
      </c>
      <c r="S39" s="9">
        <f ca="1">K48-K50</f>
        <v>-24</v>
      </c>
      <c r="T39" s="9">
        <f ca="1">K48-K51</f>
        <v>-26</v>
      </c>
      <c r="U39" s="9">
        <f ca="1">K48-K52</f>
        <v>-32</v>
      </c>
      <c r="AF39" s="23"/>
      <c r="AG39" s="29">
        <v>7</v>
      </c>
      <c r="AH39" s="70">
        <f t="shared" ca="1" si="4"/>
        <v>2</v>
      </c>
      <c r="AI39" s="30">
        <f t="shared" ca="1" si="5"/>
        <v>0</v>
      </c>
      <c r="AJ39" s="30">
        <f t="shared" ca="1" si="6"/>
        <v>1</v>
      </c>
      <c r="AK39" s="30">
        <f t="shared" ca="1" si="7"/>
        <v>0</v>
      </c>
      <c r="AL39" s="30">
        <f t="shared" ca="1" si="8"/>
        <v>0</v>
      </c>
      <c r="AM39" s="30">
        <f t="shared" ca="1" si="9"/>
        <v>2</v>
      </c>
      <c r="AN39" s="30">
        <f t="shared" ca="1" si="10"/>
        <v>1</v>
      </c>
      <c r="AO39" s="30">
        <f t="shared" ca="1" si="11"/>
        <v>0</v>
      </c>
      <c r="AP39" s="31">
        <f t="shared" ca="1" si="12"/>
        <v>0</v>
      </c>
      <c r="AQ39" s="115">
        <f t="shared" ca="1" si="13"/>
        <v>4</v>
      </c>
      <c r="AR39" s="92"/>
      <c r="AS39" s="169" t="s">
        <v>49</v>
      </c>
      <c r="AT39" s="170"/>
      <c r="AU39" s="170"/>
      <c r="AV39" s="170"/>
      <c r="AW39" s="171"/>
      <c r="AX39" s="29">
        <v>7</v>
      </c>
      <c r="AY39" s="85">
        <f t="shared" ca="1" si="14"/>
        <v>7</v>
      </c>
      <c r="AZ39" s="89">
        <f t="shared" ca="1" si="15"/>
        <v>0</v>
      </c>
      <c r="BA39" s="89">
        <f t="shared" ca="1" si="16"/>
        <v>7</v>
      </c>
      <c r="BB39" s="89">
        <f t="shared" ca="1" si="17"/>
        <v>0</v>
      </c>
      <c r="BC39" s="89">
        <f t="shared" ca="1" si="18"/>
        <v>0</v>
      </c>
      <c r="BD39" s="89">
        <f t="shared" ca="1" si="19"/>
        <v>7</v>
      </c>
      <c r="BE39" s="89">
        <f t="shared" ca="1" si="20"/>
        <v>7</v>
      </c>
      <c r="BF39" s="89">
        <f t="shared" ca="1" si="21"/>
        <v>0</v>
      </c>
      <c r="BG39" s="89">
        <f t="shared" ca="1" si="22"/>
        <v>0</v>
      </c>
      <c r="BH39" s="96"/>
      <c r="BI39" s="92"/>
    </row>
    <row r="40" spans="1:67" ht="25.2" thickBot="1" x14ac:dyDescent="0.35">
      <c r="A40" s="176"/>
      <c r="B40" s="163"/>
      <c r="C40" s="3"/>
      <c r="D40" s="2"/>
      <c r="E40" s="2"/>
      <c r="F40" s="2"/>
      <c r="G40" s="2"/>
      <c r="H40" s="2"/>
      <c r="I40" s="2"/>
      <c r="J40" s="141"/>
      <c r="M40" s="9">
        <f ca="1">K49+K48</f>
        <v>40</v>
      </c>
      <c r="N40" s="9">
        <f ca="1">K49+K50</f>
        <v>64</v>
      </c>
      <c r="O40" s="9">
        <f ca="1">K49+K51</f>
        <v>66</v>
      </c>
      <c r="P40" s="9">
        <f ca="1">K49+K52</f>
        <v>72</v>
      </c>
      <c r="Q40" s="9"/>
      <c r="R40" s="9">
        <f ca="1">K49-K48</f>
        <v>10</v>
      </c>
      <c r="S40" s="9">
        <f ca="1">K49-K50</f>
        <v>-14</v>
      </c>
      <c r="T40" s="9">
        <f ca="1">K49-K51</f>
        <v>-16</v>
      </c>
      <c r="U40" s="9">
        <f ca="1">K49-K52</f>
        <v>-22</v>
      </c>
      <c r="AF40" s="23"/>
      <c r="AG40" s="29">
        <v>8</v>
      </c>
      <c r="AH40" s="70">
        <f t="shared" ca="1" si="4"/>
        <v>2</v>
      </c>
      <c r="AI40" s="30">
        <f t="shared" ca="1" si="5"/>
        <v>0</v>
      </c>
      <c r="AJ40" s="30">
        <f t="shared" ca="1" si="6"/>
        <v>1</v>
      </c>
      <c r="AK40" s="30">
        <f t="shared" ca="1" si="7"/>
        <v>1</v>
      </c>
      <c r="AL40" s="30">
        <f t="shared" ca="1" si="8"/>
        <v>2</v>
      </c>
      <c r="AM40" s="30">
        <f t="shared" ca="1" si="9"/>
        <v>2</v>
      </c>
      <c r="AN40" s="30">
        <f t="shared" ca="1" si="10"/>
        <v>2</v>
      </c>
      <c r="AO40" s="30">
        <f t="shared" ca="1" si="11"/>
        <v>1</v>
      </c>
      <c r="AP40" s="31">
        <f t="shared" ca="1" si="12"/>
        <v>2</v>
      </c>
      <c r="AQ40" s="115">
        <f t="shared" ca="1" si="13"/>
        <v>11</v>
      </c>
      <c r="AR40" s="92"/>
      <c r="AS40" s="133">
        <f ca="1">BI42</f>
        <v>5</v>
      </c>
      <c r="AT40" s="134">
        <f ca="1">BI53</f>
        <v>14</v>
      </c>
      <c r="AU40" s="134">
        <f ca="1">BI64</f>
        <v>24</v>
      </c>
      <c r="AV40" s="134">
        <f ca="1">BI75</f>
        <v>33</v>
      </c>
      <c r="AW40" s="135">
        <f ca="1">BI86</f>
        <v>42</v>
      </c>
      <c r="AX40" s="29">
        <v>8</v>
      </c>
      <c r="AY40" s="85">
        <f t="shared" ca="1" si="14"/>
        <v>8</v>
      </c>
      <c r="AZ40" s="89">
        <f t="shared" ca="1" si="15"/>
        <v>0</v>
      </c>
      <c r="BA40" s="89">
        <f t="shared" ca="1" si="16"/>
        <v>8</v>
      </c>
      <c r="BB40" s="89">
        <f t="shared" ca="1" si="17"/>
        <v>8</v>
      </c>
      <c r="BC40" s="89">
        <f t="shared" ca="1" si="18"/>
        <v>8</v>
      </c>
      <c r="BD40" s="89">
        <f t="shared" ca="1" si="19"/>
        <v>8</v>
      </c>
      <c r="BE40" s="89">
        <f t="shared" ca="1" si="20"/>
        <v>8</v>
      </c>
      <c r="BF40" s="89">
        <f t="shared" ca="1" si="21"/>
        <v>8</v>
      </c>
      <c r="BG40" s="89">
        <f t="shared" ca="1" si="22"/>
        <v>8</v>
      </c>
      <c r="BH40" s="96"/>
      <c r="BI40" s="92"/>
    </row>
    <row r="41" spans="1:67" ht="25.2" thickBot="1" x14ac:dyDescent="0.35">
      <c r="A41" s="176"/>
      <c r="B41" s="164"/>
      <c r="C41" s="3"/>
      <c r="D41" s="2"/>
      <c r="E41" s="2"/>
      <c r="F41" s="2"/>
      <c r="G41" s="2"/>
      <c r="H41" s="2"/>
      <c r="I41" s="2"/>
      <c r="J41" s="141"/>
      <c r="M41" s="9">
        <f ca="1">K50+K48</f>
        <v>54</v>
      </c>
      <c r="N41" s="9">
        <f ca="1">K50+K49</f>
        <v>64</v>
      </c>
      <c r="O41" s="9">
        <f ca="1">K50+K51</f>
        <v>80</v>
      </c>
      <c r="P41" s="9">
        <f ca="1">K50+K52</f>
        <v>86</v>
      </c>
      <c r="Q41" s="9"/>
      <c r="R41" s="9">
        <f ca="1">K50-K48</f>
        <v>24</v>
      </c>
      <c r="S41" s="9">
        <f ca="1">K50-K49</f>
        <v>14</v>
      </c>
      <c r="T41" s="9">
        <f ca="1">K50-K51</f>
        <v>-2</v>
      </c>
      <c r="U41" s="9">
        <f ca="1">K50-K52</f>
        <v>-8</v>
      </c>
      <c r="AF41" s="23"/>
      <c r="AG41" s="39">
        <v>9</v>
      </c>
      <c r="AH41" s="71">
        <f t="shared" ca="1" si="4"/>
        <v>0</v>
      </c>
      <c r="AI41" s="40">
        <f t="shared" ca="1" si="5"/>
        <v>0</v>
      </c>
      <c r="AJ41" s="40">
        <f t="shared" ca="1" si="6"/>
        <v>0</v>
      </c>
      <c r="AK41" s="40">
        <f t="shared" ca="1" si="7"/>
        <v>0</v>
      </c>
      <c r="AL41" s="40">
        <f t="shared" ca="1" si="8"/>
        <v>2</v>
      </c>
      <c r="AM41" s="40">
        <f t="shared" ca="1" si="9"/>
        <v>1</v>
      </c>
      <c r="AN41" s="40">
        <f t="shared" ca="1" si="10"/>
        <v>0</v>
      </c>
      <c r="AO41" s="40">
        <f t="shared" ca="1" si="11"/>
        <v>1</v>
      </c>
      <c r="AP41" s="41">
        <f t="shared" ca="1" si="12"/>
        <v>1</v>
      </c>
      <c r="AQ41" s="115">
        <f t="shared" ca="1" si="13"/>
        <v>5</v>
      </c>
      <c r="AR41" s="92">
        <f ca="1">SUM(AQ33:AQ41)/9</f>
        <v>6.4444444444444446</v>
      </c>
      <c r="AS41" s="23" t="s">
        <v>52</v>
      </c>
      <c r="AT41" s="108"/>
      <c r="AU41" s="96"/>
      <c r="AV41" s="92"/>
      <c r="AW41" s="23"/>
      <c r="AX41" s="29">
        <v>9</v>
      </c>
      <c r="AY41" s="85">
        <f t="shared" ca="1" si="14"/>
        <v>0</v>
      </c>
      <c r="AZ41" s="89">
        <f t="shared" ca="1" si="15"/>
        <v>0</v>
      </c>
      <c r="BA41" s="89">
        <f t="shared" ca="1" si="16"/>
        <v>0</v>
      </c>
      <c r="BB41" s="89">
        <f t="shared" ca="1" si="17"/>
        <v>0</v>
      </c>
      <c r="BC41" s="89">
        <f t="shared" ca="1" si="18"/>
        <v>9</v>
      </c>
      <c r="BD41" s="89">
        <f t="shared" ca="1" si="19"/>
        <v>9</v>
      </c>
      <c r="BE41" s="89">
        <f t="shared" ca="1" si="20"/>
        <v>0</v>
      </c>
      <c r="BF41" s="89">
        <f t="shared" ca="1" si="21"/>
        <v>9</v>
      </c>
      <c r="BG41" s="89">
        <f t="shared" ca="1" si="22"/>
        <v>9</v>
      </c>
      <c r="BH41" s="96"/>
      <c r="BI41" s="92"/>
    </row>
    <row r="42" spans="1:67" ht="24.6" x14ac:dyDescent="0.3">
      <c r="A42" s="176"/>
      <c r="B42" s="155" t="s">
        <v>11</v>
      </c>
      <c r="C42" s="3"/>
      <c r="D42" s="1"/>
      <c r="E42" s="1"/>
      <c r="F42" s="1"/>
      <c r="G42" s="1"/>
      <c r="H42" s="1"/>
      <c r="I42" s="1"/>
      <c r="J42" s="141"/>
      <c r="M42" s="9">
        <f ca="1">K51+K48</f>
        <v>56</v>
      </c>
      <c r="N42" s="9">
        <f ca="1">K51+K49</f>
        <v>66</v>
      </c>
      <c r="O42" s="9">
        <f ca="1">K51+K50</f>
        <v>80</v>
      </c>
      <c r="P42" s="9">
        <f ca="1">K51+K52</f>
        <v>88</v>
      </c>
      <c r="Q42" s="9"/>
      <c r="R42" s="9">
        <f ca="1">K51-K48</f>
        <v>26</v>
      </c>
      <c r="S42" s="9">
        <f ca="1">K51-K49</f>
        <v>16</v>
      </c>
      <c r="T42" s="9">
        <f ca="1">K51-K50</f>
        <v>2</v>
      </c>
      <c r="U42" s="9">
        <f ca="1">K51-K52</f>
        <v>-6</v>
      </c>
      <c r="AF42" s="23"/>
      <c r="AG42" s="36">
        <v>10</v>
      </c>
      <c r="AH42" s="72">
        <f t="shared" ca="1" si="4"/>
        <v>2</v>
      </c>
      <c r="AI42" s="32">
        <f t="shared" ca="1" si="5"/>
        <v>1</v>
      </c>
      <c r="AJ42" s="32">
        <f t="shared" ca="1" si="6"/>
        <v>1</v>
      </c>
      <c r="AK42" s="32">
        <f t="shared" ca="1" si="7"/>
        <v>2</v>
      </c>
      <c r="AL42" s="32">
        <f t="shared" ca="1" si="8"/>
        <v>1</v>
      </c>
      <c r="AM42" s="32">
        <f t="shared" ca="1" si="9"/>
        <v>0</v>
      </c>
      <c r="AN42" s="32">
        <f t="shared" ca="1" si="10"/>
        <v>1</v>
      </c>
      <c r="AO42" s="32">
        <f t="shared" ca="1" si="11"/>
        <v>3</v>
      </c>
      <c r="AP42" s="33">
        <f t="shared" ca="1" si="12"/>
        <v>3</v>
      </c>
      <c r="AQ42" s="116">
        <f ca="1">SUM(AI42:AP42)</f>
        <v>12</v>
      </c>
      <c r="AR42" s="92"/>
      <c r="AS42" s="23"/>
      <c r="AT42" s="109" t="s">
        <v>29</v>
      </c>
      <c r="AU42" s="110" t="s">
        <v>28</v>
      </c>
      <c r="AV42" s="92"/>
      <c r="AW42" s="23"/>
      <c r="AX42" s="97" t="s">
        <v>45</v>
      </c>
      <c r="AY42" s="84">
        <f t="shared" ref="AY42:BG42" ca="1" si="23">ROUND(IFERROR(SUM(AY33:AY41)/COUNTIF(AY33:AY41,"&gt;0"), 0), 0)</f>
        <v>6</v>
      </c>
      <c r="AZ42" s="84">
        <f t="shared" ca="1" si="23"/>
        <v>3</v>
      </c>
      <c r="BA42" s="84">
        <f t="shared" ca="1" si="23"/>
        <v>6</v>
      </c>
      <c r="BB42" s="84">
        <f t="shared" ca="1" si="23"/>
        <v>5</v>
      </c>
      <c r="BC42" s="84">
        <f t="shared" ca="1" si="23"/>
        <v>6</v>
      </c>
      <c r="BD42" s="84">
        <f t="shared" ca="1" si="23"/>
        <v>6</v>
      </c>
      <c r="BE42" s="84">
        <f t="shared" ca="1" si="23"/>
        <v>5</v>
      </c>
      <c r="BF42" s="84">
        <f t="shared" ca="1" si="23"/>
        <v>5</v>
      </c>
      <c r="BG42" s="84">
        <f t="shared" ca="1" si="23"/>
        <v>5</v>
      </c>
      <c r="BH42" s="98">
        <f ca="1">ROUND(SUM(AZ42:BG42)/COUNTIF(AZ42:BG42, "&gt;0"), 0)</f>
        <v>5</v>
      </c>
      <c r="BI42" s="124">
        <f ca="1">ROUND(IFERROR(SUM(AY42:BG42)/COUNTIF(AY42:BG42,"&gt;0"), 0), 0)</f>
        <v>5</v>
      </c>
      <c r="BK42" s="6">
        <f ca="1">BH42-BI42</f>
        <v>0</v>
      </c>
      <c r="BL42" s="6">
        <f ca="1">BH42-BI42-AY42</f>
        <v>-6</v>
      </c>
    </row>
    <row r="43" spans="1:67" ht="24.6" x14ac:dyDescent="0.3">
      <c r="A43" s="176"/>
      <c r="B43" s="156"/>
      <c r="C43" s="3"/>
      <c r="D43" s="1"/>
      <c r="E43" s="1"/>
      <c r="F43" s="1"/>
      <c r="G43" s="1"/>
      <c r="H43" s="1"/>
      <c r="I43" s="1"/>
      <c r="J43" s="141"/>
      <c r="M43" s="9">
        <f ca="1">K52+K48</f>
        <v>62</v>
      </c>
      <c r="N43" s="9">
        <f ca="1">K52+K49</f>
        <v>72</v>
      </c>
      <c r="O43" s="9">
        <f ca="1">K52+K50</f>
        <v>86</v>
      </c>
      <c r="P43" s="9">
        <f ca="1">K52+K51</f>
        <v>88</v>
      </c>
      <c r="Q43" s="9"/>
      <c r="R43" s="9">
        <f ca="1">K52-K48</f>
        <v>32</v>
      </c>
      <c r="S43" s="9">
        <f ca="1">K52-K49</f>
        <v>22</v>
      </c>
      <c r="T43" s="9">
        <f ca="1">K52-K50</f>
        <v>8</v>
      </c>
      <c r="U43" s="9">
        <f ca="1">K52-K51</f>
        <v>6</v>
      </c>
      <c r="AF43" s="23"/>
      <c r="AG43" s="37">
        <v>11</v>
      </c>
      <c r="AH43" s="73">
        <f t="shared" ca="1" si="4"/>
        <v>0</v>
      </c>
      <c r="AI43" s="20">
        <f t="shared" ca="1" si="5"/>
        <v>0</v>
      </c>
      <c r="AJ43" s="20">
        <f t="shared" ca="1" si="6"/>
        <v>0</v>
      </c>
      <c r="AK43" s="20">
        <f t="shared" ca="1" si="7"/>
        <v>1</v>
      </c>
      <c r="AL43" s="20">
        <f t="shared" ca="1" si="8"/>
        <v>0</v>
      </c>
      <c r="AM43" s="20">
        <f t="shared" ca="1" si="9"/>
        <v>0</v>
      </c>
      <c r="AN43" s="20">
        <f t="shared" ca="1" si="10"/>
        <v>0</v>
      </c>
      <c r="AO43" s="20">
        <f t="shared" ca="1" si="11"/>
        <v>0</v>
      </c>
      <c r="AP43" s="38">
        <f t="shared" ca="1" si="12"/>
        <v>0</v>
      </c>
      <c r="AQ43" s="116">
        <f t="shared" ref="AQ43:AQ51" ca="1" si="24">SUM(AI43:AP43)</f>
        <v>1</v>
      </c>
      <c r="AR43" s="92"/>
      <c r="AS43" s="23"/>
      <c r="AT43" s="106">
        <f ca="1">$K$48</f>
        <v>15</v>
      </c>
      <c r="AU43" s="107">
        <f ca="1">$L$48</f>
        <v>7</v>
      </c>
      <c r="AW43" s="23"/>
      <c r="AX43" s="99">
        <v>10</v>
      </c>
      <c r="AY43" s="86">
        <f ca="1">IF(AH42 &gt; 0, AX43, 0)</f>
        <v>10</v>
      </c>
      <c r="AZ43" s="90">
        <f ca="1">IF(AI42 &gt; 0, AX43, 0)</f>
        <v>10</v>
      </c>
      <c r="BA43" s="90">
        <f ca="1">IF(AJ42 &gt; 0, AX43, 0)</f>
        <v>10</v>
      </c>
      <c r="BB43" s="90">
        <f ca="1">IF(AK42 &gt; 0, AX43, 0)</f>
        <v>10</v>
      </c>
      <c r="BC43" s="90">
        <f ca="1">IF(AL42 &gt; 0, AX43, 0)</f>
        <v>10</v>
      </c>
      <c r="BD43" s="90">
        <f ca="1">IF(AM42 &gt; 0, AX43, 0)</f>
        <v>0</v>
      </c>
      <c r="BE43" s="90">
        <f ca="1">IF(AN42 &gt; 0, AX43, 0)</f>
        <v>10</v>
      </c>
      <c r="BF43" s="90">
        <f ca="1">IF(AO42 &gt; 0, AX43, 0)</f>
        <v>10</v>
      </c>
      <c r="BG43" s="90">
        <f ca="1">IF(AP42 &gt; 0, AX43, 0)</f>
        <v>10</v>
      </c>
      <c r="BH43" s="96"/>
      <c r="BI43" s="92"/>
    </row>
    <row r="44" spans="1:67" ht="25.2" thickBot="1" x14ac:dyDescent="0.35">
      <c r="A44" s="176"/>
      <c r="B44" s="156"/>
      <c r="C44" s="3"/>
      <c r="D44" s="1"/>
      <c r="E44" s="1"/>
      <c r="F44" s="1"/>
      <c r="G44" s="1"/>
      <c r="H44" s="1"/>
      <c r="I44" s="1"/>
      <c r="J44" s="141"/>
      <c r="AF44" s="23"/>
      <c r="AG44" s="37">
        <v>12</v>
      </c>
      <c r="AH44" s="73">
        <f t="shared" ca="1" si="4"/>
        <v>0</v>
      </c>
      <c r="AI44" s="20">
        <f t="shared" ca="1" si="5"/>
        <v>0</v>
      </c>
      <c r="AJ44" s="20">
        <f t="shared" ca="1" si="6"/>
        <v>0</v>
      </c>
      <c r="AK44" s="20">
        <f t="shared" ca="1" si="7"/>
        <v>3</v>
      </c>
      <c r="AL44" s="20">
        <f t="shared" ca="1" si="8"/>
        <v>1</v>
      </c>
      <c r="AM44" s="20">
        <f t="shared" ca="1" si="9"/>
        <v>2</v>
      </c>
      <c r="AN44" s="20">
        <f t="shared" ca="1" si="10"/>
        <v>3</v>
      </c>
      <c r="AO44" s="20">
        <f t="shared" ca="1" si="11"/>
        <v>2</v>
      </c>
      <c r="AP44" s="38">
        <f t="shared" ca="1" si="12"/>
        <v>2</v>
      </c>
      <c r="AQ44" s="116">
        <f t="shared" ca="1" si="24"/>
        <v>13</v>
      </c>
      <c r="AR44" s="92"/>
      <c r="AS44" s="23"/>
      <c r="AT44" s="106">
        <f ca="1">$K$49</f>
        <v>25</v>
      </c>
      <c r="AU44" s="107">
        <f ca="1">$L$49</f>
        <v>13</v>
      </c>
      <c r="AV44" s="92"/>
      <c r="AW44" s="23"/>
      <c r="AX44" s="99">
        <v>11</v>
      </c>
      <c r="AY44" s="86">
        <f t="shared" ref="AY44:AY52" ca="1" si="25">IF(AH43 &gt; 0, AX44, 0)</f>
        <v>0</v>
      </c>
      <c r="AZ44" s="90">
        <f t="shared" ref="AZ44:AZ52" ca="1" si="26">IF(AI43 &gt; 0, AX44, 0)</f>
        <v>0</v>
      </c>
      <c r="BA44" s="90">
        <f t="shared" ref="BA44:BA52" ca="1" si="27">IF(AJ43 &gt; 0, AX44, 0)</f>
        <v>0</v>
      </c>
      <c r="BB44" s="90">
        <f t="shared" ref="BB44:BB52" ca="1" si="28">IF(AK43 &gt; 0, AX44, 0)</f>
        <v>11</v>
      </c>
      <c r="BC44" s="90">
        <f t="shared" ref="BC44:BC52" ca="1" si="29">IF(AL43 &gt; 0, AX44, 0)</f>
        <v>0</v>
      </c>
      <c r="BD44" s="90">
        <f t="shared" ref="BD44:BD52" ca="1" si="30">IF(AM43 &gt; 0, AX44, 0)</f>
        <v>0</v>
      </c>
      <c r="BE44" s="90">
        <f t="shared" ref="BE44:BE52" ca="1" si="31">IF(AN43 &gt; 0, AX44, 0)</f>
        <v>0</v>
      </c>
      <c r="BF44" s="90">
        <f t="shared" ref="BF44:BF52" ca="1" si="32">IF(AO43 &gt; 0, AX44, 0)</f>
        <v>0</v>
      </c>
      <c r="BG44" s="90">
        <f t="shared" ref="BG44:BG52" ca="1" si="33">IF(AP43 &gt; 0, AX44, 0)</f>
        <v>0</v>
      </c>
      <c r="BH44" s="96"/>
      <c r="BI44" s="92"/>
    </row>
    <row r="45" spans="1:67" ht="24.6" x14ac:dyDescent="0.3">
      <c r="A45" s="176"/>
      <c r="B45" s="157"/>
      <c r="C45" s="3"/>
      <c r="D45" s="1"/>
      <c r="E45" s="1"/>
      <c r="F45" s="1"/>
      <c r="G45" s="1"/>
      <c r="H45" s="1"/>
      <c r="I45" s="1"/>
      <c r="J45" s="141"/>
      <c r="M45" s="165" t="s">
        <v>25</v>
      </c>
      <c r="N45" s="166"/>
      <c r="O45" s="166"/>
      <c r="P45" s="166"/>
      <c r="Q45" s="166"/>
      <c r="R45" s="166"/>
      <c r="S45" s="166"/>
      <c r="T45" s="166"/>
      <c r="U45" s="167"/>
      <c r="AC45" s="16"/>
      <c r="AD45" s="17"/>
      <c r="AE45" s="17"/>
      <c r="AF45" s="34"/>
      <c r="AG45" s="37">
        <v>13</v>
      </c>
      <c r="AH45" s="73">
        <f t="shared" ca="1" si="4"/>
        <v>2</v>
      </c>
      <c r="AI45" s="20">
        <f t="shared" ca="1" si="5"/>
        <v>1</v>
      </c>
      <c r="AJ45" s="20">
        <f t="shared" ca="1" si="6"/>
        <v>1</v>
      </c>
      <c r="AK45" s="20">
        <f t="shared" ca="1" si="7"/>
        <v>0</v>
      </c>
      <c r="AL45" s="20">
        <f t="shared" ca="1" si="8"/>
        <v>0</v>
      </c>
      <c r="AM45" s="20">
        <f t="shared" ca="1" si="9"/>
        <v>0</v>
      </c>
      <c r="AN45" s="20">
        <f t="shared" ca="1" si="10"/>
        <v>0</v>
      </c>
      <c r="AO45" s="20">
        <f t="shared" ca="1" si="11"/>
        <v>0</v>
      </c>
      <c r="AP45" s="38">
        <f t="shared" ca="1" si="12"/>
        <v>0</v>
      </c>
      <c r="AQ45" s="116">
        <f t="shared" ca="1" si="24"/>
        <v>2</v>
      </c>
      <c r="AR45" s="92"/>
      <c r="AS45" s="23"/>
      <c r="AT45" s="106">
        <f ca="1">$K$50</f>
        <v>39</v>
      </c>
      <c r="AU45" s="107">
        <f ca="1">$L$50</f>
        <v>24</v>
      </c>
      <c r="AV45" s="136">
        <v>111</v>
      </c>
      <c r="AW45" s="23"/>
      <c r="AX45" s="99">
        <v>12</v>
      </c>
      <c r="AY45" s="86">
        <f t="shared" ca="1" si="25"/>
        <v>0</v>
      </c>
      <c r="AZ45" s="90">
        <f t="shared" ca="1" si="26"/>
        <v>0</v>
      </c>
      <c r="BA45" s="90">
        <f t="shared" ca="1" si="27"/>
        <v>0</v>
      </c>
      <c r="BB45" s="90">
        <f t="shared" ca="1" si="28"/>
        <v>12</v>
      </c>
      <c r="BC45" s="90">
        <f t="shared" ca="1" si="29"/>
        <v>12</v>
      </c>
      <c r="BD45" s="90">
        <f t="shared" ca="1" si="30"/>
        <v>12</v>
      </c>
      <c r="BE45" s="90">
        <f t="shared" ca="1" si="31"/>
        <v>12</v>
      </c>
      <c r="BF45" s="90">
        <f t="shared" ca="1" si="32"/>
        <v>12</v>
      </c>
      <c r="BG45" s="90">
        <f t="shared" ca="1" si="33"/>
        <v>12</v>
      </c>
      <c r="BH45" s="96"/>
      <c r="BI45" s="92"/>
      <c r="BK45" s="104" t="s">
        <v>29</v>
      </c>
      <c r="BL45" s="105" t="s">
        <v>28</v>
      </c>
    </row>
    <row r="46" spans="1:67" ht="24.6" x14ac:dyDescent="0.3">
      <c r="A46" s="176"/>
      <c r="B46" s="162" t="s">
        <v>4</v>
      </c>
      <c r="C46" s="3"/>
      <c r="D46" s="2"/>
      <c r="E46" s="2"/>
      <c r="F46" s="2"/>
      <c r="G46" s="2"/>
      <c r="H46" s="2"/>
      <c r="I46" s="2"/>
      <c r="J46" s="141"/>
      <c r="M46" s="11" t="s">
        <v>19</v>
      </c>
      <c r="N46" s="11">
        <f ca="1">(K48*2)/3</f>
        <v>10</v>
      </c>
      <c r="P46" s="10">
        <v>1</v>
      </c>
      <c r="Q46" s="12">
        <f ca="1">IF(ROUND(N46,0) &gt; 49, ROUND(N46,0) - 49, ROUND(N46,0))</f>
        <v>10</v>
      </c>
      <c r="R46" s="12">
        <f ca="1">IF(ROUND(N47,0) &gt; 49, ROUND(N47,0) - 49, ROUND(N47,0))</f>
        <v>17</v>
      </c>
      <c r="S46" s="12">
        <f ca="1">IF(ROUND(N48,0) &gt; 49, ROUND(N48,0) - 49, ROUND(N48,0))</f>
        <v>26</v>
      </c>
      <c r="T46" s="12">
        <f ca="1">IF(ROUND(N49,0) &gt; 49, ROUND(N49,0) - 49, ROUND(N49,0))</f>
        <v>27</v>
      </c>
      <c r="U46" s="12">
        <f ca="1">IF(ROUND(N50,0) &gt; 49, ROUND(N50,0) - 49, ROUND(N50,0))</f>
        <v>31</v>
      </c>
      <c r="W46" s="13">
        <f ca="1">IF(OR(Q46=L48,Q46=L49,Q46=L50,Q46=L51,Q46=L52),Q46,0)</f>
        <v>0</v>
      </c>
      <c r="X46" s="13">
        <f ca="1">IF(OR(R46=L48,R46=L49,R46=L50,R46=L51,R46=L52),R46,0)</f>
        <v>0</v>
      </c>
      <c r="Y46" s="13">
        <f ca="1">IF(OR(S46=L48,S46=L49,S46=L50,S46=L51,S46=L52),S46,0)</f>
        <v>26</v>
      </c>
      <c r="Z46" s="13">
        <f ca="1">IF(OR(T46=L48,T46=L49,T46=L50,T46=L51,T46=L52),T46,0)</f>
        <v>0</v>
      </c>
      <c r="AA46" s="13">
        <f ca="1">IF(OR(U46=L48,U46=L49,U46=L50,U46=L51,U46=L52),U46,0)</f>
        <v>0</v>
      </c>
      <c r="AC46" s="18"/>
      <c r="AD46" s="19"/>
      <c r="AE46" s="19"/>
      <c r="AF46" s="35"/>
      <c r="AG46" s="37">
        <v>14</v>
      </c>
      <c r="AH46" s="73">
        <f t="shared" ca="1" si="4"/>
        <v>2</v>
      </c>
      <c r="AI46" s="20">
        <f t="shared" ca="1" si="5"/>
        <v>0</v>
      </c>
      <c r="AJ46" s="20">
        <f t="shared" ca="1" si="6"/>
        <v>1</v>
      </c>
      <c r="AK46" s="20">
        <f t="shared" ca="1" si="7"/>
        <v>0</v>
      </c>
      <c r="AL46" s="20">
        <f t="shared" ca="1" si="8"/>
        <v>0</v>
      </c>
      <c r="AM46" s="20">
        <f t="shared" ca="1" si="9"/>
        <v>2</v>
      </c>
      <c r="AN46" s="20">
        <f t="shared" ca="1" si="10"/>
        <v>1</v>
      </c>
      <c r="AO46" s="20">
        <f t="shared" ca="1" si="11"/>
        <v>0</v>
      </c>
      <c r="AP46" s="38">
        <f t="shared" ca="1" si="12"/>
        <v>0</v>
      </c>
      <c r="AQ46" s="116">
        <f t="shared" ca="1" si="24"/>
        <v>4</v>
      </c>
      <c r="AR46" s="92"/>
      <c r="AS46" s="23"/>
      <c r="AT46" s="106">
        <f ca="1">$K$51</f>
        <v>41</v>
      </c>
      <c r="AU46" s="107">
        <f ca="1">$L$51</f>
        <v>26</v>
      </c>
      <c r="AV46" s="92"/>
      <c r="AW46" s="23"/>
      <c r="AX46" s="99">
        <v>13</v>
      </c>
      <c r="AY46" s="86">
        <f t="shared" ca="1" si="25"/>
        <v>13</v>
      </c>
      <c r="AZ46" s="90">
        <f t="shared" ca="1" si="26"/>
        <v>13</v>
      </c>
      <c r="BA46" s="90">
        <f t="shared" ca="1" si="27"/>
        <v>13</v>
      </c>
      <c r="BB46" s="90">
        <f t="shared" ca="1" si="28"/>
        <v>0</v>
      </c>
      <c r="BC46" s="90">
        <f t="shared" ca="1" si="29"/>
        <v>0</v>
      </c>
      <c r="BD46" s="90">
        <f t="shared" ca="1" si="30"/>
        <v>0</v>
      </c>
      <c r="BE46" s="90">
        <f t="shared" ca="1" si="31"/>
        <v>0</v>
      </c>
      <c r="BF46" s="90">
        <f t="shared" ca="1" si="32"/>
        <v>0</v>
      </c>
      <c r="BG46" s="90">
        <f t="shared" ca="1" si="33"/>
        <v>0</v>
      </c>
      <c r="BH46" s="96"/>
      <c r="BI46" s="92"/>
      <c r="BK46" s="106">
        <f ca="1">$K$48</f>
        <v>15</v>
      </c>
      <c r="BL46" s="107">
        <f ca="1">$L$48</f>
        <v>7</v>
      </c>
    </row>
    <row r="47" spans="1:67" ht="24.6" x14ac:dyDescent="0.3">
      <c r="A47" s="176"/>
      <c r="B47" s="163"/>
      <c r="C47" s="3"/>
      <c r="D47" s="2"/>
      <c r="E47" s="2"/>
      <c r="F47" s="2"/>
      <c r="G47" s="2"/>
      <c r="H47" s="2"/>
      <c r="I47" s="2"/>
      <c r="J47" s="141"/>
      <c r="K47" s="122" t="s">
        <v>29</v>
      </c>
      <c r="L47" s="122" t="s">
        <v>28</v>
      </c>
      <c r="M47" s="11" t="s">
        <v>20</v>
      </c>
      <c r="N47" s="11">
        <f ca="1">(K49*2)/3</f>
        <v>16.666666666666668</v>
      </c>
      <c r="P47" s="10">
        <v>2</v>
      </c>
      <c r="Q47" s="12">
        <f ca="1">IF(P47*Q46 &gt; 49, P47*Q46 - 49, P47*Q46)</f>
        <v>20</v>
      </c>
      <c r="R47" s="12">
        <f ca="1">IF(P47*R46 &gt; 49, P47*R46 - 49, P47*R46)</f>
        <v>34</v>
      </c>
      <c r="S47" s="12">
        <f ca="1">IF(P47*S46 &gt; 49, P47*S46 - 49, P47*S46)</f>
        <v>3</v>
      </c>
      <c r="T47" s="12">
        <f ca="1">IF(P47*T46 &gt; 49, P47*T46 - 49, P47*T46)</f>
        <v>5</v>
      </c>
      <c r="U47" s="12">
        <f ca="1">IF(P47*U46 &gt; 49, P47*U46 - 49, P47*U46)</f>
        <v>13</v>
      </c>
      <c r="W47" s="13">
        <f ca="1">IF(OR(Q47=L48,Q47=L49,Q47=L50,Q47=L51,Q47=L52),Q47,0)</f>
        <v>0</v>
      </c>
      <c r="X47" s="13">
        <f ca="1">IF(OR(R47=L49,R47=L50,R47=L51,R47=L52,R47=L48),R47,0)</f>
        <v>0</v>
      </c>
      <c r="Y47" s="13">
        <f ca="1">IF(OR(S47=L49,S47=L50,S47=L51,S47=L52,S47=L48),S47,0)</f>
        <v>0</v>
      </c>
      <c r="Z47" s="13">
        <f ca="1">IF(OR(T47=L49,T47=L50,T47=L51,T47=L52,T47=L48),T47,0)</f>
        <v>0</v>
      </c>
      <c r="AA47" s="13">
        <f ca="1">IF(OR(U47=L49,U47=L50,U47=L51,U47=L52,U47=L48),U47,0)</f>
        <v>13</v>
      </c>
      <c r="AC47" s="18"/>
      <c r="AD47" s="19"/>
      <c r="AE47" s="19"/>
      <c r="AF47" s="35"/>
      <c r="AG47" s="37">
        <v>15</v>
      </c>
      <c r="AH47" s="73">
        <f t="shared" ca="1" si="4"/>
        <v>2</v>
      </c>
      <c r="AI47" s="20">
        <f t="shared" ca="1" si="5"/>
        <v>0</v>
      </c>
      <c r="AJ47" s="20">
        <f t="shared" ca="1" si="6"/>
        <v>2</v>
      </c>
      <c r="AK47" s="20">
        <f t="shared" ca="1" si="7"/>
        <v>0</v>
      </c>
      <c r="AL47" s="20">
        <f t="shared" ca="1" si="8"/>
        <v>2</v>
      </c>
      <c r="AM47" s="20">
        <f t="shared" ca="1" si="9"/>
        <v>1</v>
      </c>
      <c r="AN47" s="20">
        <f t="shared" ca="1" si="10"/>
        <v>0</v>
      </c>
      <c r="AO47" s="20">
        <f t="shared" ca="1" si="11"/>
        <v>3</v>
      </c>
      <c r="AP47" s="38">
        <f t="shared" ca="1" si="12"/>
        <v>3</v>
      </c>
      <c r="AQ47" s="116">
        <f t="shared" ca="1" si="24"/>
        <v>11</v>
      </c>
      <c r="AR47" s="92"/>
      <c r="AS47" s="23"/>
      <c r="AT47" s="106">
        <f ca="1">$K$52</f>
        <v>47</v>
      </c>
      <c r="AU47" s="107">
        <f ca="1">$L$52</f>
        <v>42</v>
      </c>
      <c r="AV47" s="92"/>
      <c r="AW47" s="23"/>
      <c r="AX47" s="99">
        <v>14</v>
      </c>
      <c r="AY47" s="86">
        <f t="shared" ca="1" si="25"/>
        <v>14</v>
      </c>
      <c r="AZ47" s="90">
        <f t="shared" ca="1" si="26"/>
        <v>0</v>
      </c>
      <c r="BA47" s="90">
        <f t="shared" ca="1" si="27"/>
        <v>14</v>
      </c>
      <c r="BB47" s="90">
        <f t="shared" ca="1" si="28"/>
        <v>0</v>
      </c>
      <c r="BC47" s="90">
        <f t="shared" ca="1" si="29"/>
        <v>0</v>
      </c>
      <c r="BD47" s="90">
        <f t="shared" ca="1" si="30"/>
        <v>14</v>
      </c>
      <c r="BE47" s="90">
        <f t="shared" ca="1" si="31"/>
        <v>14</v>
      </c>
      <c r="BF47" s="90">
        <f t="shared" ca="1" si="32"/>
        <v>0</v>
      </c>
      <c r="BG47" s="90">
        <f t="shared" ca="1" si="33"/>
        <v>0</v>
      </c>
      <c r="BH47" s="96"/>
      <c r="BI47" s="92"/>
      <c r="BK47" s="106">
        <f ca="1">$K$49</f>
        <v>25</v>
      </c>
      <c r="BL47" s="107">
        <f ca="1">$L$49</f>
        <v>13</v>
      </c>
    </row>
    <row r="48" spans="1:67" ht="24.6" x14ac:dyDescent="0.3">
      <c r="A48" s="176"/>
      <c r="B48" s="163"/>
      <c r="C48" s="3"/>
      <c r="D48" s="2"/>
      <c r="E48" s="2"/>
      <c r="F48" s="2"/>
      <c r="G48" s="2"/>
      <c r="H48" s="2"/>
      <c r="I48" s="2"/>
      <c r="J48" s="141"/>
      <c r="K48" s="7">
        <f ca="1">INDIRECT("D"&amp;AV33)</f>
        <v>15</v>
      </c>
      <c r="L48" s="14">
        <f ca="1">INDIRECT("D"&amp;AW33)</f>
        <v>7</v>
      </c>
      <c r="M48" s="11" t="s">
        <v>21</v>
      </c>
      <c r="N48" s="11">
        <f ca="1">(K50*2)/3</f>
        <v>26</v>
      </c>
      <c r="P48" s="10">
        <v>3</v>
      </c>
      <c r="Q48" s="12">
        <f ca="1">IF(P48*Q46 &gt; 49, P48*Q46 - 49, P48*Q46)</f>
        <v>30</v>
      </c>
      <c r="R48" s="12">
        <f ca="1">IF(P48*R46 &gt; 49, P48*R46 - 49, P48*R46)</f>
        <v>2</v>
      </c>
      <c r="S48" s="12">
        <f ca="1">IF(P48*S46 &gt; 49, P48*S46 - 49, P48*S46)</f>
        <v>29</v>
      </c>
      <c r="T48" s="12">
        <f ca="1">IF(P48*T46 &gt; 49, P48*T46 - 49, P48*T46)</f>
        <v>32</v>
      </c>
      <c r="U48" s="12">
        <f ca="1">IF(P48*U46 &gt; 49, P48*U46 - 49, P48*U46)</f>
        <v>44</v>
      </c>
      <c r="W48" s="13">
        <f ca="1">IF(OR(Q48=L48,Q48=L49,Q48=L50,Q48=L51,Q48=L52),Q48,0)</f>
        <v>0</v>
      </c>
      <c r="X48" s="13">
        <f ca="1">IF(OR(R48=L50,R48=L51,R48=L52,R48=L48,R48=L49),R48,0)</f>
        <v>0</v>
      </c>
      <c r="Y48" s="13">
        <f ca="1">IF(OR(S48=L50,S48=L51,S48=L52,S48=L53,S48=L54),S48,0)</f>
        <v>0</v>
      </c>
      <c r="Z48" s="13">
        <f ca="1">IF(OR(T48=L50,T48=L51,T48=L52,T48=L48,T48=L49),T48,0)</f>
        <v>0</v>
      </c>
      <c r="AA48" s="13">
        <f ca="1">IF(OR(U48=L50,U48=L51,U48=L52,U48=L48,U48=L49),U48,0)</f>
        <v>0</v>
      </c>
      <c r="AC48" s="18"/>
      <c r="AD48" s="19"/>
      <c r="AE48" s="19"/>
      <c r="AF48" s="35"/>
      <c r="AG48" s="37">
        <v>16</v>
      </c>
      <c r="AH48" s="73">
        <f t="shared" ca="1" si="4"/>
        <v>2</v>
      </c>
      <c r="AI48" s="20">
        <f t="shared" ca="1" si="5"/>
        <v>0</v>
      </c>
      <c r="AJ48" s="20">
        <f t="shared" ca="1" si="6"/>
        <v>3</v>
      </c>
      <c r="AK48" s="20">
        <f t="shared" ca="1" si="7"/>
        <v>1</v>
      </c>
      <c r="AL48" s="20">
        <f t="shared" ca="1" si="8"/>
        <v>2</v>
      </c>
      <c r="AM48" s="20">
        <f t="shared" ca="1" si="9"/>
        <v>2</v>
      </c>
      <c r="AN48" s="20">
        <f t="shared" ca="1" si="10"/>
        <v>1</v>
      </c>
      <c r="AO48" s="20">
        <f t="shared" ca="1" si="11"/>
        <v>0</v>
      </c>
      <c r="AP48" s="38">
        <f t="shared" ca="1" si="12"/>
        <v>1</v>
      </c>
      <c r="AQ48" s="116">
        <f t="shared" ca="1" si="24"/>
        <v>10</v>
      </c>
      <c r="AR48" s="92"/>
      <c r="AS48" s="23"/>
      <c r="AT48" s="108"/>
      <c r="AU48" s="96"/>
      <c r="AV48" s="92"/>
      <c r="AW48" s="23"/>
      <c r="AX48" s="99">
        <v>15</v>
      </c>
      <c r="AY48" s="86">
        <f t="shared" ca="1" si="25"/>
        <v>15</v>
      </c>
      <c r="AZ48" s="90">
        <f t="shared" ca="1" si="26"/>
        <v>0</v>
      </c>
      <c r="BA48" s="90">
        <f ca="1">IF(AJ47 &gt; 0, AX48, 0)</f>
        <v>15</v>
      </c>
      <c r="BB48" s="90">
        <f t="shared" ca="1" si="28"/>
        <v>0</v>
      </c>
      <c r="BC48" s="90">
        <f t="shared" ca="1" si="29"/>
        <v>15</v>
      </c>
      <c r="BD48" s="90">
        <f t="shared" ca="1" si="30"/>
        <v>15</v>
      </c>
      <c r="BE48" s="90">
        <f t="shared" ca="1" si="31"/>
        <v>0</v>
      </c>
      <c r="BF48" s="90">
        <f t="shared" ca="1" si="32"/>
        <v>15</v>
      </c>
      <c r="BG48" s="90">
        <f t="shared" ca="1" si="33"/>
        <v>15</v>
      </c>
      <c r="BH48" s="96"/>
      <c r="BI48" s="92"/>
      <c r="BK48" s="106">
        <f ca="1">$K$50</f>
        <v>39</v>
      </c>
      <c r="BL48" s="107">
        <f ca="1">$L$50</f>
        <v>24</v>
      </c>
    </row>
    <row r="49" spans="1:65" ht="24.6" x14ac:dyDescent="0.3">
      <c r="A49" s="176"/>
      <c r="B49" s="163"/>
      <c r="C49" s="3"/>
      <c r="D49" s="2"/>
      <c r="E49" s="2"/>
      <c r="F49" s="2"/>
      <c r="G49" s="2"/>
      <c r="H49" s="2"/>
      <c r="I49" s="2"/>
      <c r="J49" s="141"/>
      <c r="K49" s="7">
        <f ca="1">INDIRECT("E"&amp;AV33)</f>
        <v>25</v>
      </c>
      <c r="L49" s="14">
        <f ca="1">INDIRECT("E"&amp;AW33)</f>
        <v>13</v>
      </c>
      <c r="M49" s="11" t="s">
        <v>22</v>
      </c>
      <c r="N49" s="11">
        <f ca="1">(K51*2)/3</f>
        <v>27.333333333333332</v>
      </c>
      <c r="P49" s="10">
        <v>4</v>
      </c>
      <c r="Q49" s="12">
        <f ca="1">IF(P49*Q46 &gt; 49, P49*Q46 - 49, P49*Q46)</f>
        <v>40</v>
      </c>
      <c r="R49" s="12">
        <f ca="1">IF(P49*R46 &gt; 49, P49*R46 - 49, P49*R46)</f>
        <v>19</v>
      </c>
      <c r="S49" s="12">
        <f ca="1">IF(P49*S46 &gt; 49, P49*S46 - 49, P49*S46)</f>
        <v>55</v>
      </c>
      <c r="T49" s="12">
        <f ca="1">IF(P49*T46 &gt; 49, P49*T46 - 49, P49*T46)</f>
        <v>59</v>
      </c>
      <c r="U49" s="12">
        <f ca="1">IF(P49*U46 &gt; 49, P49*U46 - 49, P49*U46)</f>
        <v>75</v>
      </c>
      <c r="W49" s="13">
        <f ca="1">IF(OR(Q49=L48,Q49=L49,Q49=L50,Q49=L51,Q49=L52),Q49,0)</f>
        <v>0</v>
      </c>
      <c r="X49" s="13">
        <f ca="1">IF(OR(R49=L51,R49=L52,R49=L53,R49=L54,R49=L55),R49,0)</f>
        <v>0</v>
      </c>
      <c r="Y49" s="13">
        <f ca="1">IF(OR(S49=L51,S49=L52,S49=L48,S49=L49,S49=L50),S49,0)</f>
        <v>0</v>
      </c>
      <c r="Z49" s="13">
        <f ca="1">IF(OR(T49=L51,T49=L52,T49=L53,T49=L54,T49=L55),T49,0)</f>
        <v>0</v>
      </c>
      <c r="AA49" s="13">
        <f ca="1">IF(OR(U49=L51,U49=L52,U49=L53,U49=L54,U49=L55),U49,0)</f>
        <v>0</v>
      </c>
      <c r="AC49" s="18"/>
      <c r="AD49" s="19"/>
      <c r="AE49" s="19"/>
      <c r="AF49" s="35"/>
      <c r="AG49" s="37">
        <v>17</v>
      </c>
      <c r="AH49" s="73">
        <f t="shared" ca="1" si="4"/>
        <v>2</v>
      </c>
      <c r="AI49" s="20">
        <f t="shared" ca="1" si="5"/>
        <v>1</v>
      </c>
      <c r="AJ49" s="20">
        <f t="shared" ca="1" si="6"/>
        <v>0</v>
      </c>
      <c r="AK49" s="20">
        <f t="shared" ca="1" si="7"/>
        <v>0</v>
      </c>
      <c r="AL49" s="20">
        <f t="shared" ca="1" si="8"/>
        <v>0</v>
      </c>
      <c r="AM49" s="20">
        <f t="shared" ca="1" si="9"/>
        <v>0</v>
      </c>
      <c r="AN49" s="20">
        <f t="shared" ca="1" si="10"/>
        <v>0</v>
      </c>
      <c r="AO49" s="20">
        <f t="shared" ca="1" si="11"/>
        <v>0</v>
      </c>
      <c r="AP49" s="38">
        <f t="shared" ca="1" si="12"/>
        <v>0</v>
      </c>
      <c r="AQ49" s="116">
        <f t="shared" ca="1" si="24"/>
        <v>1</v>
      </c>
      <c r="AR49" s="92"/>
      <c r="AS49" s="23"/>
      <c r="AT49" s="108"/>
      <c r="AU49" s="96"/>
      <c r="AV49" s="92"/>
      <c r="AW49" s="23"/>
      <c r="AX49" s="99">
        <v>16</v>
      </c>
      <c r="AY49" s="86">
        <f t="shared" ca="1" si="25"/>
        <v>16</v>
      </c>
      <c r="AZ49" s="90">
        <f t="shared" ca="1" si="26"/>
        <v>0</v>
      </c>
      <c r="BA49" s="90">
        <f t="shared" ca="1" si="27"/>
        <v>16</v>
      </c>
      <c r="BB49" s="90">
        <f t="shared" ca="1" si="28"/>
        <v>16</v>
      </c>
      <c r="BC49" s="90">
        <f t="shared" ca="1" si="29"/>
        <v>16</v>
      </c>
      <c r="BD49" s="90">
        <f t="shared" ca="1" si="30"/>
        <v>16</v>
      </c>
      <c r="BE49" s="90">
        <f t="shared" ca="1" si="31"/>
        <v>16</v>
      </c>
      <c r="BF49" s="90">
        <f t="shared" ca="1" si="32"/>
        <v>0</v>
      </c>
      <c r="BG49" s="90">
        <f t="shared" ca="1" si="33"/>
        <v>16</v>
      </c>
      <c r="BH49" s="96"/>
      <c r="BI49" s="92"/>
      <c r="BK49" s="106">
        <f ca="1">$K$51</f>
        <v>41</v>
      </c>
      <c r="BL49" s="107">
        <f ca="1">$L$51</f>
        <v>26</v>
      </c>
    </row>
    <row r="50" spans="1:65" ht="24.6" x14ac:dyDescent="0.3">
      <c r="A50" s="176"/>
      <c r="B50" s="164"/>
      <c r="C50" s="3"/>
      <c r="D50" s="2"/>
      <c r="E50" s="2"/>
      <c r="F50" s="2"/>
      <c r="G50" s="2"/>
      <c r="H50" s="2"/>
      <c r="I50" s="129"/>
      <c r="J50" s="141"/>
      <c r="K50" s="7">
        <f ca="1">INDIRECT("F"&amp;AV33)</f>
        <v>39</v>
      </c>
      <c r="L50" s="14">
        <f ca="1">INDIRECT("F"&amp;AW33)</f>
        <v>24</v>
      </c>
      <c r="M50" s="11" t="s">
        <v>23</v>
      </c>
      <c r="N50" s="11">
        <f ca="1">(K52*2)/3</f>
        <v>31.333333333333332</v>
      </c>
      <c r="P50" s="10">
        <v>5</v>
      </c>
      <c r="Q50" s="12">
        <f ca="1">IF(P50*Q46 &gt; 49, P50*Q46 - 49, P50*Q46)</f>
        <v>1</v>
      </c>
      <c r="R50" s="12">
        <f ca="1">IF(P50*R46 &gt; 49, P50*R46 - 49, P50*R46)</f>
        <v>36</v>
      </c>
      <c r="S50" s="12">
        <f ca="1">IF(P50*S46 &gt; 49, P50*S46 - 49, P50*S46)</f>
        <v>81</v>
      </c>
      <c r="T50" s="12">
        <f ca="1">IF(P50*T46 &gt; 49, P50*T46 - 49, P50*T46)</f>
        <v>86</v>
      </c>
      <c r="U50" s="12">
        <f ca="1">IF(P50*U46 &gt; 49, P50*U46 - 49, P50*U46)</f>
        <v>106</v>
      </c>
      <c r="W50" s="13">
        <f ca="1">IF(OR(Q50=L48,Q50=L49,Q50=L50,Q50=L51,Q50=L52),Q50,0)</f>
        <v>0</v>
      </c>
      <c r="X50" s="13">
        <f ca="1">IF(OR(R50=L52,R50=L48,R50=L49,R50=L50,R50=L51),R50,0)</f>
        <v>0</v>
      </c>
      <c r="Y50" s="13">
        <f ca="1">IF(OR(S50=L52,S50=L48,S50=L49,S50=L50,S50=L51),S50,0)</f>
        <v>0</v>
      </c>
      <c r="Z50" s="13">
        <f ca="1">IF(OR(T50=L52,T50=L48,T50=L49,T50=L50,T50=L51),T50,0)</f>
        <v>0</v>
      </c>
      <c r="AA50" s="13">
        <f ca="1">IF(OR(U50=L52,U50=L48,U50=L49,U50=L50,U50=L51),U50,0)</f>
        <v>0</v>
      </c>
      <c r="AC50" s="18"/>
      <c r="AD50" s="19"/>
      <c r="AE50" s="19"/>
      <c r="AF50" s="35"/>
      <c r="AG50" s="37">
        <v>18</v>
      </c>
      <c r="AH50" s="73">
        <f t="shared" ca="1" si="4"/>
        <v>0</v>
      </c>
      <c r="AI50" s="20">
        <f t="shared" ca="1" si="5"/>
        <v>0</v>
      </c>
      <c r="AJ50" s="20">
        <f t="shared" ca="1" si="6"/>
        <v>0</v>
      </c>
      <c r="AK50" s="20">
        <f t="shared" ca="1" si="7"/>
        <v>1</v>
      </c>
      <c r="AL50" s="20">
        <f t="shared" ca="1" si="8"/>
        <v>1</v>
      </c>
      <c r="AM50" s="20">
        <f t="shared" ca="1" si="9"/>
        <v>0</v>
      </c>
      <c r="AN50" s="20">
        <f t="shared" ca="1" si="10"/>
        <v>2</v>
      </c>
      <c r="AO50" s="20">
        <f t="shared" ca="1" si="11"/>
        <v>1</v>
      </c>
      <c r="AP50" s="38">
        <f t="shared" ca="1" si="12"/>
        <v>0</v>
      </c>
      <c r="AQ50" s="116">
        <f t="shared" ca="1" si="24"/>
        <v>5</v>
      </c>
      <c r="AR50" s="92"/>
      <c r="AS50" s="23"/>
      <c r="AT50" s="108"/>
      <c r="AU50" s="96"/>
      <c r="AV50" s="92"/>
      <c r="AW50" s="23"/>
      <c r="AX50" s="99">
        <v>17</v>
      </c>
      <c r="AY50" s="86">
        <f t="shared" ca="1" si="25"/>
        <v>17</v>
      </c>
      <c r="AZ50" s="90">
        <f t="shared" ca="1" si="26"/>
        <v>17</v>
      </c>
      <c r="BA50" s="90">
        <f t="shared" ca="1" si="27"/>
        <v>0</v>
      </c>
      <c r="BB50" s="90">
        <f t="shared" ca="1" si="28"/>
        <v>0</v>
      </c>
      <c r="BC50" s="90">
        <f t="shared" ca="1" si="29"/>
        <v>0</v>
      </c>
      <c r="BD50" s="90">
        <f t="shared" ca="1" si="30"/>
        <v>0</v>
      </c>
      <c r="BE50" s="90">
        <f t="shared" ca="1" si="31"/>
        <v>0</v>
      </c>
      <c r="BF50" s="90">
        <f t="shared" ca="1" si="32"/>
        <v>0</v>
      </c>
      <c r="BG50" s="90">
        <f t="shared" ca="1" si="33"/>
        <v>0</v>
      </c>
      <c r="BH50" s="96"/>
      <c r="BI50" s="92"/>
      <c r="BK50" s="106">
        <f ca="1">$K$52</f>
        <v>47</v>
      </c>
      <c r="BL50" s="107">
        <f ca="1">$L$52</f>
        <v>42</v>
      </c>
    </row>
    <row r="51" spans="1:65" ht="25.2" thickBot="1" x14ac:dyDescent="0.35">
      <c r="A51" s="176"/>
      <c r="B51" s="155" t="s">
        <v>5</v>
      </c>
      <c r="C51" s="3"/>
      <c r="D51" s="1"/>
      <c r="E51" s="1"/>
      <c r="F51" s="1"/>
      <c r="G51" s="1"/>
      <c r="H51" s="1"/>
      <c r="I51" s="129"/>
      <c r="J51" s="141"/>
      <c r="K51" s="7">
        <f ca="1">INDIRECT("G"&amp;AV33)</f>
        <v>41</v>
      </c>
      <c r="L51" s="14">
        <f ca="1">INDIRECT("G"&amp;AW33)</f>
        <v>26</v>
      </c>
      <c r="AF51" s="23"/>
      <c r="AG51" s="43">
        <v>19</v>
      </c>
      <c r="AH51" s="74">
        <f t="shared" ca="1" si="4"/>
        <v>0</v>
      </c>
      <c r="AI51" s="44">
        <f t="shared" ca="1" si="5"/>
        <v>1</v>
      </c>
      <c r="AJ51" s="44">
        <f t="shared" ca="1" si="6"/>
        <v>0</v>
      </c>
      <c r="AK51" s="44">
        <f t="shared" ca="1" si="7"/>
        <v>0</v>
      </c>
      <c r="AL51" s="44">
        <f t="shared" ca="1" si="8"/>
        <v>0</v>
      </c>
      <c r="AM51" s="44">
        <f t="shared" ca="1" si="9"/>
        <v>0</v>
      </c>
      <c r="AN51" s="44">
        <f t="shared" ca="1" si="10"/>
        <v>0</v>
      </c>
      <c r="AO51" s="44">
        <f t="shared" ca="1" si="11"/>
        <v>0</v>
      </c>
      <c r="AP51" s="45">
        <f t="shared" ca="1" si="12"/>
        <v>0</v>
      </c>
      <c r="AQ51" s="116">
        <f t="shared" ca="1" si="24"/>
        <v>1</v>
      </c>
      <c r="AR51" s="92"/>
      <c r="AS51" s="23"/>
      <c r="AT51" s="108"/>
      <c r="AU51" s="96"/>
      <c r="AV51" s="92"/>
      <c r="AW51" s="23"/>
      <c r="AX51" s="99">
        <v>18</v>
      </c>
      <c r="AY51" s="86">
        <f t="shared" ca="1" si="25"/>
        <v>0</v>
      </c>
      <c r="AZ51" s="90">
        <f t="shared" ca="1" si="26"/>
        <v>0</v>
      </c>
      <c r="BA51" s="90">
        <f t="shared" ca="1" si="27"/>
        <v>0</v>
      </c>
      <c r="BB51" s="90">
        <f t="shared" ca="1" si="28"/>
        <v>18</v>
      </c>
      <c r="BC51" s="90">
        <f t="shared" ca="1" si="29"/>
        <v>18</v>
      </c>
      <c r="BD51" s="90">
        <f t="shared" ca="1" si="30"/>
        <v>0</v>
      </c>
      <c r="BE51" s="90">
        <f t="shared" ca="1" si="31"/>
        <v>18</v>
      </c>
      <c r="BF51" s="90">
        <f t="shared" ca="1" si="32"/>
        <v>18</v>
      </c>
      <c r="BG51" s="90">
        <f t="shared" ca="1" si="33"/>
        <v>0</v>
      </c>
      <c r="BH51" s="96"/>
      <c r="BI51" s="92"/>
    </row>
    <row r="52" spans="1:65" ht="24.6" x14ac:dyDescent="0.3">
      <c r="A52" s="176"/>
      <c r="B52" s="156"/>
      <c r="C52" s="3"/>
      <c r="D52" s="1"/>
      <c r="E52" s="1"/>
      <c r="F52" s="1"/>
      <c r="G52" s="1"/>
      <c r="H52" s="1"/>
      <c r="I52" s="129"/>
      <c r="J52" s="141"/>
      <c r="K52" s="7">
        <f ca="1">INDIRECT("H"&amp;AV33)</f>
        <v>47</v>
      </c>
      <c r="L52" s="14">
        <f ca="1">INDIRECT("H"&amp;AW33)</f>
        <v>42</v>
      </c>
      <c r="M52" s="149" t="s">
        <v>24</v>
      </c>
      <c r="N52" s="150"/>
      <c r="O52" s="150"/>
      <c r="P52" s="150"/>
      <c r="Q52" s="150"/>
      <c r="R52" s="150"/>
      <c r="S52" s="150"/>
      <c r="T52" s="150"/>
      <c r="U52" s="151"/>
      <c r="AF52" s="23"/>
      <c r="AG52" s="46">
        <v>20</v>
      </c>
      <c r="AH52" s="75">
        <f t="shared" ca="1" si="4"/>
        <v>0</v>
      </c>
      <c r="AI52" s="47">
        <f t="shared" ca="1" si="5"/>
        <v>1</v>
      </c>
      <c r="AJ52" s="27">
        <f t="shared" ca="1" si="6"/>
        <v>1</v>
      </c>
      <c r="AK52" s="27">
        <f t="shared" ca="1" si="7"/>
        <v>3</v>
      </c>
      <c r="AL52" s="27">
        <f t="shared" ca="1" si="8"/>
        <v>1</v>
      </c>
      <c r="AM52" s="27">
        <f t="shared" ca="1" si="9"/>
        <v>1</v>
      </c>
      <c r="AN52" s="27">
        <f t="shared" ca="1" si="10"/>
        <v>1</v>
      </c>
      <c r="AO52" s="27">
        <f t="shared" ca="1" si="11"/>
        <v>2</v>
      </c>
      <c r="AP52" s="28">
        <f t="shared" ca="1" si="12"/>
        <v>3</v>
      </c>
      <c r="AQ52" s="115">
        <f ca="1">SUM(AI52:AP52)</f>
        <v>13</v>
      </c>
      <c r="AR52" s="92"/>
      <c r="AS52" s="23"/>
      <c r="AT52" s="109" t="s">
        <v>29</v>
      </c>
      <c r="AU52" s="110" t="s">
        <v>28</v>
      </c>
      <c r="AV52" s="92"/>
      <c r="AW52" s="23"/>
      <c r="AX52" s="99">
        <v>19</v>
      </c>
      <c r="AY52" s="86">
        <f t="shared" ca="1" si="25"/>
        <v>0</v>
      </c>
      <c r="AZ52" s="90">
        <f t="shared" ca="1" si="26"/>
        <v>19</v>
      </c>
      <c r="BA52" s="90">
        <f t="shared" ca="1" si="27"/>
        <v>0</v>
      </c>
      <c r="BB52" s="90">
        <f t="shared" ca="1" si="28"/>
        <v>0</v>
      </c>
      <c r="BC52" s="90">
        <f t="shared" ca="1" si="29"/>
        <v>0</v>
      </c>
      <c r="BD52" s="90">
        <f t="shared" ca="1" si="30"/>
        <v>0</v>
      </c>
      <c r="BE52" s="90">
        <f t="shared" ca="1" si="31"/>
        <v>0</v>
      </c>
      <c r="BF52" s="90">
        <f t="shared" ca="1" si="32"/>
        <v>0</v>
      </c>
      <c r="BG52" s="90">
        <f t="shared" ca="1" si="33"/>
        <v>0</v>
      </c>
      <c r="BH52" s="96"/>
      <c r="BI52" s="92"/>
    </row>
    <row r="53" spans="1:65" ht="24.6" x14ac:dyDescent="0.3">
      <c r="A53" s="176"/>
      <c r="B53" s="156"/>
      <c r="C53" s="3"/>
      <c r="D53" s="1"/>
      <c r="E53" s="1"/>
      <c r="F53" s="1"/>
      <c r="G53" s="1"/>
      <c r="H53" s="1"/>
      <c r="I53" s="129"/>
      <c r="J53" s="141"/>
      <c r="M53" s="11" t="s">
        <v>19</v>
      </c>
      <c r="N53" s="11">
        <f ca="1">K48/3</f>
        <v>5</v>
      </c>
      <c r="P53" s="10">
        <v>1</v>
      </c>
      <c r="Q53" s="12">
        <f ca="1">IF(ROUND(N53,0) &gt; 49, ROUND(N53,0) - 49, ROUND(N53,0))</f>
        <v>5</v>
      </c>
      <c r="R53" s="12">
        <f ca="1">IF(ROUND(N54,0) &gt; 49, ROUND(N54,0) - 49, ROUND(N54,0))</f>
        <v>8</v>
      </c>
      <c r="S53" s="12">
        <f ca="1">IF(ROUND(N55,0) &gt; 49, ROUND(N55,0) - 49, ROUND(N55,0))</f>
        <v>13</v>
      </c>
      <c r="T53" s="12">
        <f ca="1">IF(ROUND(N56,0) &gt; 49, ROUND(N56,0) - 49, ROUND(N56,0))</f>
        <v>14</v>
      </c>
      <c r="U53" s="12">
        <f ca="1">IF(ROUND(N57,0) &gt; 49, ROUND(N57,0) - 49, ROUND(N57,0))</f>
        <v>16</v>
      </c>
      <c r="W53" s="13">
        <f ca="1">IF(OR(Q53=L48,Q53=L49,Q53=L50,Q53=L51,Q53=L52),Q53,0)</f>
        <v>0</v>
      </c>
      <c r="X53" s="13">
        <f ca="1">IF(OR(R53=L48,R53=L49,R53=L50,R53=L51,R53=L52),R53,0)</f>
        <v>0</v>
      </c>
      <c r="Y53" s="13">
        <f ca="1">IF(OR(S53=L48,S53=L49,S53=L50,S53=L51,S53=L52),S53,0)</f>
        <v>13</v>
      </c>
      <c r="Z53" s="13">
        <f ca="1">IF(OR(T53=L48,T53=L49,T53=L50,T53=L51,T53=L52),T53,0)</f>
        <v>0</v>
      </c>
      <c r="AA53" s="13">
        <f ca="1">IF(OR(U53=L48,U53=L49,U53=L50,U53=L51,U53=L52),U53,0)</f>
        <v>0</v>
      </c>
      <c r="AF53" s="23"/>
      <c r="AG53" s="48">
        <v>21</v>
      </c>
      <c r="AH53" s="76">
        <f t="shared" ca="1" si="4"/>
        <v>0</v>
      </c>
      <c r="AI53" s="42">
        <f t="shared" ca="1" si="5"/>
        <v>0</v>
      </c>
      <c r="AJ53" s="30">
        <f t="shared" ca="1" si="6"/>
        <v>1</v>
      </c>
      <c r="AK53" s="30">
        <f t="shared" ca="1" si="7"/>
        <v>0</v>
      </c>
      <c r="AL53" s="30">
        <f t="shared" ca="1" si="8"/>
        <v>0</v>
      </c>
      <c r="AM53" s="30">
        <f t="shared" ca="1" si="9"/>
        <v>2</v>
      </c>
      <c r="AN53" s="30">
        <f t="shared" ca="1" si="10"/>
        <v>1</v>
      </c>
      <c r="AO53" s="30">
        <f t="shared" ca="1" si="11"/>
        <v>0</v>
      </c>
      <c r="AP53" s="31">
        <f t="shared" ca="1" si="12"/>
        <v>0</v>
      </c>
      <c r="AQ53" s="115">
        <f t="shared" ref="AQ53:AQ61" ca="1" si="34">SUM(AI53:AP53)</f>
        <v>4</v>
      </c>
      <c r="AR53" s="92"/>
      <c r="AS53" s="23"/>
      <c r="AT53" s="106">
        <f ca="1">$K$48</f>
        <v>15</v>
      </c>
      <c r="AU53" s="107">
        <f ca="1">$L$48</f>
        <v>7</v>
      </c>
      <c r="AV53" s="92"/>
      <c r="AW53" s="23"/>
      <c r="AX53" s="97" t="s">
        <v>45</v>
      </c>
      <c r="AY53" s="84">
        <f t="shared" ref="AY53:BG53" ca="1" si="35">ROUND(IFERROR(SUM(AY43:AY52)/COUNTIF(AY43:AY52,"&gt;0"), 0), 0)</f>
        <v>14</v>
      </c>
      <c r="AZ53" s="84">
        <f t="shared" ca="1" si="35"/>
        <v>15</v>
      </c>
      <c r="BA53" s="84">
        <f t="shared" ca="1" si="35"/>
        <v>14</v>
      </c>
      <c r="BB53" s="84">
        <f t="shared" ca="1" si="35"/>
        <v>13</v>
      </c>
      <c r="BC53" s="84">
        <f t="shared" ca="1" si="35"/>
        <v>14</v>
      </c>
      <c r="BD53" s="84">
        <f t="shared" ca="1" si="35"/>
        <v>14</v>
      </c>
      <c r="BE53" s="84">
        <f t="shared" ca="1" si="35"/>
        <v>14</v>
      </c>
      <c r="BF53" s="84">
        <f t="shared" ca="1" si="35"/>
        <v>14</v>
      </c>
      <c r="BG53" s="84">
        <f t="shared" ca="1" si="35"/>
        <v>13</v>
      </c>
      <c r="BH53" s="98">
        <f ca="1">ROUND(SUM(AZ53:BG53)/COUNTIF(AZ53:BG53, "&gt;0"), 0)</f>
        <v>14</v>
      </c>
      <c r="BI53" s="124">
        <f ca="1">ROUND(IFERROR(SUM(AY53:BG53)/COUNTIF(AY53:BG53,"&gt;0"), 0), 0)</f>
        <v>14</v>
      </c>
      <c r="BK53" s="6">
        <f ca="1">BH53+BI53</f>
        <v>28</v>
      </c>
      <c r="BL53" s="6">
        <f ca="1">BH53-BI53-AY53</f>
        <v>-14</v>
      </c>
      <c r="BM53" s="6">
        <f ca="1">BK53-10</f>
        <v>18</v>
      </c>
    </row>
    <row r="54" spans="1:65" ht="24.6" x14ac:dyDescent="0.3">
      <c r="A54" s="176"/>
      <c r="B54" s="157"/>
      <c r="C54" s="3"/>
      <c r="D54" s="1"/>
      <c r="E54" s="1"/>
      <c r="F54" s="1"/>
      <c r="G54" s="1"/>
      <c r="H54" s="1"/>
      <c r="I54" s="129"/>
      <c r="J54" s="141"/>
      <c r="M54" s="11" t="s">
        <v>20</v>
      </c>
      <c r="N54" s="11">
        <f ca="1">K49/3</f>
        <v>8.3333333333333339</v>
      </c>
      <c r="P54" s="10">
        <v>2</v>
      </c>
      <c r="Q54" s="12">
        <f ca="1">IF(P54*Q53 &gt; 49, P54*Q53 - 49, P54*Q53)</f>
        <v>10</v>
      </c>
      <c r="R54" s="12">
        <f ca="1">IF(P54*R53 &gt; 49, P54*R53 - 49, P54*R53)</f>
        <v>16</v>
      </c>
      <c r="S54" s="12">
        <f ca="1">IF(P54*S53 &gt; 49, P54*S53 - 49, P54*S53)</f>
        <v>26</v>
      </c>
      <c r="T54" s="12">
        <f ca="1">IF(P54*T53 &gt; 49, P54*T53 - 49, P54*T53)</f>
        <v>28</v>
      </c>
      <c r="U54" s="12">
        <f ca="1">IF(P54*U53 &gt; 49, P54*U53 - 49, P54*U53)</f>
        <v>32</v>
      </c>
      <c r="W54" s="13">
        <f ca="1">IF(OR(Q54=L48,Q54=L49,Q54=L50,Q54=L51,Q54=L52),Q54,0)</f>
        <v>0</v>
      </c>
      <c r="X54" s="13">
        <f ca="1">IF(OR(R54=L48,R54=L49,R54=L50,R54=L51,R54=L52),R54,0)</f>
        <v>0</v>
      </c>
      <c r="Y54" s="13">
        <f ca="1">IF(OR(S54=L48,S54=L40,S54=L50,S54=L51,S54=L52),S54,0)</f>
        <v>26</v>
      </c>
      <c r="Z54" s="13">
        <f ca="1">IF(OR(T54=L48,T54=L49,T54=L50,T54=L51,T54=L52),T54,0)</f>
        <v>0</v>
      </c>
      <c r="AA54" s="13">
        <f ca="1">IF(OR(U54=L48,U54=L49,U54=L50,U54=L51,U54=L52),U54,0)</f>
        <v>0</v>
      </c>
      <c r="AF54" s="23"/>
      <c r="AG54" s="48">
        <v>22</v>
      </c>
      <c r="AH54" s="76">
        <f t="shared" ca="1" si="4"/>
        <v>2</v>
      </c>
      <c r="AI54" s="42">
        <f t="shared" ca="1" si="5"/>
        <v>0</v>
      </c>
      <c r="AJ54" s="30">
        <f t="shared" ca="1" si="6"/>
        <v>0</v>
      </c>
      <c r="AK54" s="30">
        <f t="shared" ca="1" si="7"/>
        <v>0</v>
      </c>
      <c r="AL54" s="30">
        <f t="shared" ca="1" si="8"/>
        <v>0</v>
      </c>
      <c r="AM54" s="30">
        <f t="shared" ca="1" si="9"/>
        <v>0</v>
      </c>
      <c r="AN54" s="30">
        <f t="shared" ca="1" si="10"/>
        <v>0</v>
      </c>
      <c r="AO54" s="30">
        <f t="shared" ca="1" si="11"/>
        <v>0</v>
      </c>
      <c r="AP54" s="31">
        <f t="shared" ca="1" si="12"/>
        <v>0</v>
      </c>
      <c r="AQ54" s="115">
        <f t="shared" ca="1" si="34"/>
        <v>0</v>
      </c>
      <c r="AR54" s="92"/>
      <c r="AS54" s="23"/>
      <c r="AT54" s="106">
        <f ca="1">$K$49</f>
        <v>25</v>
      </c>
      <c r="AU54" s="107">
        <f ca="1">$L$49</f>
        <v>13</v>
      </c>
      <c r="AV54" s="92"/>
      <c r="AW54" s="23"/>
      <c r="AX54" s="48">
        <v>20</v>
      </c>
      <c r="AY54" s="85">
        <f ca="1">IF(AH52 &gt; 0, AX54, 0)</f>
        <v>0</v>
      </c>
      <c r="AZ54" s="89">
        <f ca="1">IF(AI52 &gt; 0, AX54, 0)</f>
        <v>20</v>
      </c>
      <c r="BA54" s="89">
        <f ca="1">IF(AJ52 &gt; 0, AX54, 0)</f>
        <v>20</v>
      </c>
      <c r="BB54" s="89">
        <f ca="1">IF(AK52 &gt; 0, AX54, 0)</f>
        <v>20</v>
      </c>
      <c r="BC54" s="89">
        <f ca="1">IF(AL52 &gt; 0, AX54, 0)</f>
        <v>20</v>
      </c>
      <c r="BD54" s="89">
        <f ca="1">IF(AM52 &gt; 0, AX54, 0)</f>
        <v>20</v>
      </c>
      <c r="BE54" s="89">
        <f ca="1">IF(AN52 &gt; 0, AX54, 0)</f>
        <v>20</v>
      </c>
      <c r="BF54" s="89">
        <f ca="1">IF(AO52 &gt; 0, AX54, 0)</f>
        <v>20</v>
      </c>
      <c r="BG54" s="89">
        <f ca="1">IF(AP52 &gt; 0, AX54, 0)</f>
        <v>20</v>
      </c>
      <c r="BH54" s="96"/>
      <c r="BI54" s="92"/>
    </row>
    <row r="55" spans="1:65" ht="24.6" x14ac:dyDescent="0.3">
      <c r="A55" s="176"/>
      <c r="B55" s="162" t="s">
        <v>6</v>
      </c>
      <c r="C55" s="3"/>
      <c r="D55" s="2"/>
      <c r="E55" s="2"/>
      <c r="F55" s="2"/>
      <c r="G55" s="2"/>
      <c r="H55" s="2"/>
      <c r="I55" s="129"/>
      <c r="J55" s="141"/>
      <c r="M55" s="11" t="s">
        <v>21</v>
      </c>
      <c r="N55" s="11">
        <f ca="1">K50/3</f>
        <v>13</v>
      </c>
      <c r="P55" s="10">
        <v>3</v>
      </c>
      <c r="Q55" s="12">
        <f ca="1">IF(P55*Q53 &gt; 49, P55*Q53 - 49, P55*Q53)</f>
        <v>15</v>
      </c>
      <c r="R55" s="12">
        <f ca="1">IF(P55*R53 &gt; 49, P55*R53 - 49, P55*R53)</f>
        <v>24</v>
      </c>
      <c r="S55" s="12">
        <f ca="1">IF(P55*S53 &gt; 49, P55*S53 - 49, P55*S53)</f>
        <v>39</v>
      </c>
      <c r="T55" s="12">
        <f ca="1">IF(P55*T53 &gt; 49, P55*T53 - 49, P55*T53)</f>
        <v>42</v>
      </c>
      <c r="U55" s="12">
        <f ca="1">IF(P55*U53 &gt; 49, P55*U53 - 49, P55*U53)</f>
        <v>48</v>
      </c>
      <c r="W55" s="13">
        <f ca="1">IF(OR(Q55=L48,Q55=L49,Q55=L50,Q55=L51,Q55=L52),Q55,0)</f>
        <v>0</v>
      </c>
      <c r="X55" s="13">
        <f ca="1">IF(OR(R55=L48,R55=L49,R55=L50,R55=L51,R55=L52),R55,0)</f>
        <v>24</v>
      </c>
      <c r="Y55" s="13">
        <f ca="1">IF(OR(S55=L48,S55=L49,S55=L50,S55=L51,S55=L52),S55,0)</f>
        <v>0</v>
      </c>
      <c r="Z55" s="13">
        <f ca="1">IF(OR(T55=L48,T55=L49,T55=L50,T55=L51,T55=L52),T55,0)</f>
        <v>42</v>
      </c>
      <c r="AA55" s="13">
        <f ca="1">IF(OR(U55=L48,U55=L49,U55=L50,U55=L51,U55=L52),U55,0)</f>
        <v>0</v>
      </c>
      <c r="AF55" s="23"/>
      <c r="AG55" s="48">
        <v>23</v>
      </c>
      <c r="AH55" s="76">
        <f t="shared" ca="1" si="4"/>
        <v>2</v>
      </c>
      <c r="AI55" s="42">
        <f t="shared" ca="1" si="5"/>
        <v>0</v>
      </c>
      <c r="AJ55" s="30">
        <f t="shared" ca="1" si="6"/>
        <v>0</v>
      </c>
      <c r="AK55" s="30">
        <f t="shared" ca="1" si="7"/>
        <v>0</v>
      </c>
      <c r="AL55" s="30">
        <f t="shared" ca="1" si="8"/>
        <v>0</v>
      </c>
      <c r="AM55" s="30">
        <f t="shared" ca="1" si="9"/>
        <v>0</v>
      </c>
      <c r="AN55" s="30">
        <f t="shared" ca="1" si="10"/>
        <v>0</v>
      </c>
      <c r="AO55" s="30">
        <f t="shared" ca="1" si="11"/>
        <v>0</v>
      </c>
      <c r="AP55" s="31">
        <f t="shared" ca="1" si="12"/>
        <v>0</v>
      </c>
      <c r="AQ55" s="115">
        <f t="shared" ca="1" si="34"/>
        <v>0</v>
      </c>
      <c r="AR55" s="92"/>
      <c r="AS55" s="23"/>
      <c r="AT55" s="106">
        <f ca="1">$K$50</f>
        <v>39</v>
      </c>
      <c r="AU55" s="107">
        <f ca="1">$L$50</f>
        <v>24</v>
      </c>
      <c r="AV55" s="136">
        <v>111</v>
      </c>
      <c r="AW55" s="23"/>
      <c r="AX55" s="48">
        <v>21</v>
      </c>
      <c r="AY55" s="85">
        <f t="shared" ref="AY55:AY63" ca="1" si="36">IF(AH53 &gt; 0, AX55, 0)</f>
        <v>0</v>
      </c>
      <c r="AZ55" s="89">
        <f t="shared" ref="AZ55:AZ63" ca="1" si="37">IF(AI53 &gt; 0, AX55, 0)</f>
        <v>0</v>
      </c>
      <c r="BA55" s="89">
        <f t="shared" ref="BA55:BA63" ca="1" si="38">IF(AJ53 &gt; 0, AX55, 0)</f>
        <v>21</v>
      </c>
      <c r="BB55" s="89">
        <f t="shared" ref="BB55:BB63" ca="1" si="39">IF(AK53 &gt; 0, AX55, 0)</f>
        <v>0</v>
      </c>
      <c r="BC55" s="89">
        <f t="shared" ref="BC55:BC63" ca="1" si="40">IF(AL53 &gt; 0, AX55, 0)</f>
        <v>0</v>
      </c>
      <c r="BD55" s="89">
        <f t="shared" ref="BD55:BD63" ca="1" si="41">IF(AM53 &gt; 0, AX55, 0)</f>
        <v>21</v>
      </c>
      <c r="BE55" s="89">
        <f t="shared" ref="BE55:BE63" ca="1" si="42">IF(AN53 &gt; 0, AX55, 0)</f>
        <v>21</v>
      </c>
      <c r="BF55" s="89">
        <f t="shared" ref="BF55:BF63" ca="1" si="43">IF(AO53 &gt; 0, AX55, 0)</f>
        <v>0</v>
      </c>
      <c r="BG55" s="89">
        <f t="shared" ref="BG55:BG63" ca="1" si="44">IF(AP53 &gt; 0, AX55, 0)</f>
        <v>0</v>
      </c>
      <c r="BH55" s="96"/>
      <c r="BI55" s="92"/>
    </row>
    <row r="56" spans="1:65" ht="25.2" thickBot="1" x14ac:dyDescent="0.35">
      <c r="A56" s="176"/>
      <c r="B56" s="163"/>
      <c r="C56" s="3"/>
      <c r="D56" s="2"/>
      <c r="E56" s="2"/>
      <c r="F56" s="2"/>
      <c r="G56" s="2"/>
      <c r="H56" s="2"/>
      <c r="I56" s="129"/>
      <c r="J56" s="141"/>
      <c r="M56" s="11" t="s">
        <v>22</v>
      </c>
      <c r="N56" s="11">
        <f ca="1">K51/3</f>
        <v>13.666666666666666</v>
      </c>
      <c r="P56" s="10">
        <v>4</v>
      </c>
      <c r="Q56" s="12">
        <f ca="1">IF(P56*Q53 &gt; 49, P56*Q53 - 49, P56*Q53)</f>
        <v>20</v>
      </c>
      <c r="R56" s="12">
        <f ca="1">IF(P56*R53 &gt; 49, P56*R53 - 49, P56*R53)</f>
        <v>32</v>
      </c>
      <c r="S56" s="12">
        <f ca="1">IF(P56*S53 &gt; 49, P56*S53 - 49, P56*S53)</f>
        <v>3</v>
      </c>
      <c r="T56" s="12">
        <f ca="1">IF(P56*T53 &gt; 49, P56*T53 - 49, P56*T53)</f>
        <v>7</v>
      </c>
      <c r="U56" s="12">
        <f ca="1">IF(P56*U53 &gt; 49, P56*U53 - 49, P56*U53)</f>
        <v>15</v>
      </c>
      <c r="W56" s="13">
        <f ca="1">IF(OR(Q56=L48,Q56=L49,Q56=L50,Q56=L51,Q56=L52),Q56,0)</f>
        <v>0</v>
      </c>
      <c r="X56" s="13">
        <f ca="1">IF(OR(R56=L48,R56=L49,R56=L50,R56=L51,R56=L52),R56,0)</f>
        <v>0</v>
      </c>
      <c r="Y56" s="13">
        <f ca="1">IF(OR(S56=L48,S56=L49,S56=L50,S56=L51,S56=L52),S56,0)</f>
        <v>0</v>
      </c>
      <c r="Z56" s="13">
        <f ca="1">IF(OR(T56=L48,T56=L49,T56=L50,T56=L51,T56=L52),T56,0)</f>
        <v>7</v>
      </c>
      <c r="AA56" s="13">
        <f ca="1">IF(OR(U56=L48,U56=L49,U56=L50,U56=L51,U56=L52),U56,0)</f>
        <v>0</v>
      </c>
      <c r="AF56" s="23"/>
      <c r="AG56" s="48">
        <v>24</v>
      </c>
      <c r="AH56" s="76">
        <f t="shared" ca="1" si="4"/>
        <v>2</v>
      </c>
      <c r="AI56" s="42">
        <f t="shared" ca="1" si="5"/>
        <v>0</v>
      </c>
      <c r="AJ56" s="30">
        <f t="shared" ca="1" si="6"/>
        <v>1</v>
      </c>
      <c r="AK56" s="30">
        <f t="shared" ca="1" si="7"/>
        <v>2</v>
      </c>
      <c r="AL56" s="30">
        <f t="shared" ca="1" si="8"/>
        <v>2</v>
      </c>
      <c r="AM56" s="30">
        <f t="shared" ca="1" si="9"/>
        <v>1</v>
      </c>
      <c r="AN56" s="30">
        <f t="shared" ca="1" si="10"/>
        <v>2</v>
      </c>
      <c r="AO56" s="30">
        <f t="shared" ca="1" si="11"/>
        <v>1</v>
      </c>
      <c r="AP56" s="31">
        <f t="shared" ca="1" si="12"/>
        <v>0</v>
      </c>
      <c r="AQ56" s="115">
        <f t="shared" ca="1" si="34"/>
        <v>9</v>
      </c>
      <c r="AR56" s="92"/>
      <c r="AS56" s="23"/>
      <c r="AT56" s="106">
        <f ca="1">$K$51</f>
        <v>41</v>
      </c>
      <c r="AU56" s="107">
        <f ca="1">$L$51</f>
        <v>26</v>
      </c>
      <c r="AV56" s="92"/>
      <c r="AW56" s="23"/>
      <c r="AX56" s="48">
        <v>22</v>
      </c>
      <c r="AY56" s="85">
        <f t="shared" ca="1" si="36"/>
        <v>22</v>
      </c>
      <c r="AZ56" s="89">
        <f t="shared" ca="1" si="37"/>
        <v>0</v>
      </c>
      <c r="BA56" s="89">
        <f t="shared" ca="1" si="38"/>
        <v>0</v>
      </c>
      <c r="BB56" s="89">
        <f t="shared" ca="1" si="39"/>
        <v>0</v>
      </c>
      <c r="BC56" s="89">
        <f t="shared" ca="1" si="40"/>
        <v>0</v>
      </c>
      <c r="BD56" s="89">
        <f t="shared" ca="1" si="41"/>
        <v>0</v>
      </c>
      <c r="BE56" s="89">
        <f t="shared" ca="1" si="42"/>
        <v>0</v>
      </c>
      <c r="BF56" s="89">
        <f t="shared" ca="1" si="43"/>
        <v>0</v>
      </c>
      <c r="BG56" s="89">
        <f t="shared" ca="1" si="44"/>
        <v>0</v>
      </c>
      <c r="BH56" s="96"/>
      <c r="BI56" s="92"/>
    </row>
    <row r="57" spans="1:65" ht="24.6" x14ac:dyDescent="0.3">
      <c r="A57" s="176"/>
      <c r="B57" s="163"/>
      <c r="C57" s="3"/>
      <c r="D57" s="2"/>
      <c r="E57" s="2"/>
      <c r="F57" s="2"/>
      <c r="G57" s="2"/>
      <c r="H57" s="2"/>
      <c r="I57" s="129"/>
      <c r="J57" s="141"/>
      <c r="M57" s="11" t="s">
        <v>23</v>
      </c>
      <c r="N57" s="11">
        <f ca="1">K52/3</f>
        <v>15.666666666666666</v>
      </c>
      <c r="P57" s="10">
        <v>5</v>
      </c>
      <c r="Q57" s="12">
        <f ca="1">IF(P57*Q53 &gt; 49, P57*Q53 - 49, P57*Q53)</f>
        <v>25</v>
      </c>
      <c r="R57" s="12">
        <f ca="1">IF(P57*R53 &gt; 49, P57*R53 - 49, P57*R53)</f>
        <v>40</v>
      </c>
      <c r="S57" s="12">
        <f ca="1">IF(P57*S53 &gt; 49, P57*S53 - 49, P57*S53)</f>
        <v>16</v>
      </c>
      <c r="T57" s="12">
        <f ca="1">IF(P57*T53 &gt; 49, P57*T53 - 49, P57*T53)</f>
        <v>21</v>
      </c>
      <c r="U57" s="12">
        <f ca="1">IF(P57*U53 &gt; 49,P57*U53 - 49, P57*U53 )</f>
        <v>31</v>
      </c>
      <c r="V57" s="15"/>
      <c r="W57" s="13">
        <f ca="1">IF(OR(Q57=L48,Q57=L49,Q57=L50,Q57=L51,Q57=L52),Q57,0)</f>
        <v>0</v>
      </c>
      <c r="X57" s="13">
        <f ca="1">IF(OR(R57=L59,R57=L55,R57=L56,R57=L57,R57=L58),R57,0)</f>
        <v>0</v>
      </c>
      <c r="Y57" s="13">
        <f ca="1">IF(OR(S57=L59,S57=L55,S57=L56,S57=L57,S57=L58),S57,0)</f>
        <v>0</v>
      </c>
      <c r="Z57" s="13">
        <f ca="1">IF(OR(T57=L59,T57=L55,T57=L56,T57=L57,T57=L58),T57,0)</f>
        <v>0</v>
      </c>
      <c r="AA57" s="13">
        <f ca="1">IF(OR(U57=L59,U57=L55,U57=L56,U57=L57,U57=L58),U57,0)</f>
        <v>0</v>
      </c>
      <c r="AF57" s="23"/>
      <c r="AG57" s="48">
        <v>25</v>
      </c>
      <c r="AH57" s="76">
        <f t="shared" ca="1" si="4"/>
        <v>0</v>
      </c>
      <c r="AI57" s="42">
        <f t="shared" ca="1" si="5"/>
        <v>0</v>
      </c>
      <c r="AJ57" s="30">
        <f t="shared" ca="1" si="6"/>
        <v>1</v>
      </c>
      <c r="AK57" s="30">
        <f t="shared" ca="1" si="7"/>
        <v>0</v>
      </c>
      <c r="AL57" s="30">
        <f t="shared" ca="1" si="8"/>
        <v>1</v>
      </c>
      <c r="AM57" s="30">
        <f t="shared" ca="1" si="9"/>
        <v>0</v>
      </c>
      <c r="AN57" s="30">
        <f t="shared" ca="1" si="10"/>
        <v>0</v>
      </c>
      <c r="AO57" s="30">
        <f t="shared" ca="1" si="11"/>
        <v>2</v>
      </c>
      <c r="AP57" s="31">
        <f t="shared" ca="1" si="12"/>
        <v>2</v>
      </c>
      <c r="AQ57" s="115">
        <f t="shared" ca="1" si="34"/>
        <v>6</v>
      </c>
      <c r="AR57" s="92"/>
      <c r="AS57" s="23"/>
      <c r="AT57" s="106">
        <f ca="1">$K$52</f>
        <v>47</v>
      </c>
      <c r="AU57" s="107">
        <f ca="1">$L$52</f>
        <v>42</v>
      </c>
      <c r="AV57" s="92"/>
      <c r="AW57" s="23"/>
      <c r="AX57" s="48">
        <v>23</v>
      </c>
      <c r="AY57" s="85">
        <f t="shared" ca="1" si="36"/>
        <v>23</v>
      </c>
      <c r="AZ57" s="89">
        <f t="shared" ca="1" si="37"/>
        <v>0</v>
      </c>
      <c r="BA57" s="89">
        <f t="shared" ca="1" si="38"/>
        <v>0</v>
      </c>
      <c r="BB57" s="89">
        <f t="shared" ca="1" si="39"/>
        <v>0</v>
      </c>
      <c r="BC57" s="89">
        <f t="shared" ca="1" si="40"/>
        <v>0</v>
      </c>
      <c r="BD57" s="89">
        <f t="shared" ca="1" si="41"/>
        <v>0</v>
      </c>
      <c r="BE57" s="89">
        <f t="shared" ca="1" si="42"/>
        <v>0</v>
      </c>
      <c r="BF57" s="89">
        <f t="shared" ca="1" si="43"/>
        <v>0</v>
      </c>
      <c r="BG57" s="89">
        <f t="shared" ca="1" si="44"/>
        <v>0</v>
      </c>
      <c r="BH57" s="96"/>
      <c r="BI57" s="92"/>
      <c r="BK57" s="104" t="s">
        <v>29</v>
      </c>
      <c r="BL57" s="105" t="s">
        <v>28</v>
      </c>
    </row>
    <row r="58" spans="1:65" ht="24.6" x14ac:dyDescent="0.3">
      <c r="A58" s="177"/>
      <c r="B58" s="164"/>
      <c r="C58" s="3"/>
      <c r="D58" s="2"/>
      <c r="E58" s="2"/>
      <c r="F58" s="2"/>
      <c r="G58" s="2"/>
      <c r="H58" s="2"/>
      <c r="I58" s="129"/>
      <c r="J58" s="142"/>
      <c r="V58" s="15"/>
      <c r="AF58" s="23"/>
      <c r="AG58" s="48">
        <v>26</v>
      </c>
      <c r="AH58" s="76">
        <f t="shared" ca="1" si="4"/>
        <v>2</v>
      </c>
      <c r="AI58" s="42">
        <f t="shared" ca="1" si="5"/>
        <v>1</v>
      </c>
      <c r="AJ58" s="30">
        <f t="shared" ca="1" si="6"/>
        <v>1</v>
      </c>
      <c r="AK58" s="30">
        <f t="shared" ca="1" si="7"/>
        <v>0</v>
      </c>
      <c r="AL58" s="30">
        <f t="shared" ca="1" si="8"/>
        <v>0</v>
      </c>
      <c r="AM58" s="30">
        <f t="shared" ca="1" si="9"/>
        <v>0</v>
      </c>
      <c r="AN58" s="30">
        <f t="shared" ca="1" si="10"/>
        <v>0</v>
      </c>
      <c r="AO58" s="30">
        <f t="shared" ca="1" si="11"/>
        <v>0</v>
      </c>
      <c r="AP58" s="31">
        <f t="shared" ca="1" si="12"/>
        <v>0</v>
      </c>
      <c r="AQ58" s="115">
        <f t="shared" ca="1" si="34"/>
        <v>2</v>
      </c>
      <c r="AR58" s="92"/>
      <c r="AS58" s="23"/>
      <c r="AT58" s="108"/>
      <c r="AU58" s="96"/>
      <c r="AV58" s="92"/>
      <c r="AW58" s="23"/>
      <c r="AX58" s="48">
        <v>24</v>
      </c>
      <c r="AY58" s="85">
        <f t="shared" ca="1" si="36"/>
        <v>24</v>
      </c>
      <c r="AZ58" s="89">
        <f t="shared" ca="1" si="37"/>
        <v>0</v>
      </c>
      <c r="BA58" s="89">
        <f t="shared" ca="1" si="38"/>
        <v>24</v>
      </c>
      <c r="BB58" s="89">
        <f t="shared" ca="1" si="39"/>
        <v>24</v>
      </c>
      <c r="BC58" s="89">
        <f t="shared" ca="1" si="40"/>
        <v>24</v>
      </c>
      <c r="BD58" s="89">
        <f t="shared" ca="1" si="41"/>
        <v>24</v>
      </c>
      <c r="BE58" s="89">
        <f t="shared" ca="1" si="42"/>
        <v>24</v>
      </c>
      <c r="BF58" s="89">
        <f t="shared" ca="1" si="43"/>
        <v>24</v>
      </c>
      <c r="BG58" s="89">
        <f t="shared" ca="1" si="44"/>
        <v>0</v>
      </c>
      <c r="BH58" s="96"/>
      <c r="BI58" s="92"/>
      <c r="BK58" s="106">
        <f ca="1">$K$48</f>
        <v>15</v>
      </c>
      <c r="BL58" s="107">
        <f ca="1">$L$48</f>
        <v>7</v>
      </c>
    </row>
    <row r="59" spans="1:65" ht="24.6" customHeight="1" x14ac:dyDescent="0.3">
      <c r="A59" s="152" t="s">
        <v>7</v>
      </c>
      <c r="B59" s="155" t="s">
        <v>8</v>
      </c>
      <c r="C59" s="3"/>
      <c r="D59" s="1"/>
      <c r="E59" s="1"/>
      <c r="F59" s="1"/>
      <c r="G59" s="1"/>
      <c r="H59" s="1"/>
      <c r="I59" s="129"/>
      <c r="J59" s="137" t="s">
        <v>7</v>
      </c>
      <c r="M59" s="149" t="s">
        <v>26</v>
      </c>
      <c r="N59" s="150"/>
      <c r="O59" s="150"/>
      <c r="P59" s="150"/>
      <c r="Q59" s="150"/>
      <c r="R59" s="150"/>
      <c r="S59" s="150"/>
      <c r="T59" s="150"/>
      <c r="U59" s="151"/>
      <c r="V59" s="15"/>
      <c r="AF59" s="23"/>
      <c r="AG59" s="48">
        <v>27</v>
      </c>
      <c r="AH59" s="76">
        <f t="shared" ca="1" si="4"/>
        <v>0</v>
      </c>
      <c r="AI59" s="42">
        <f t="shared" ca="1" si="5"/>
        <v>1</v>
      </c>
      <c r="AJ59" s="30">
        <f t="shared" ca="1" si="6"/>
        <v>0</v>
      </c>
      <c r="AK59" s="30">
        <f t="shared" ca="1" si="7"/>
        <v>0</v>
      </c>
      <c r="AL59" s="30">
        <f t="shared" ca="1" si="8"/>
        <v>1</v>
      </c>
      <c r="AM59" s="30">
        <f t="shared" ca="1" si="9"/>
        <v>0</v>
      </c>
      <c r="AN59" s="30">
        <f t="shared" ca="1" si="10"/>
        <v>0</v>
      </c>
      <c r="AO59" s="30">
        <f t="shared" ca="1" si="11"/>
        <v>0</v>
      </c>
      <c r="AP59" s="31">
        <f t="shared" ca="1" si="12"/>
        <v>0</v>
      </c>
      <c r="AQ59" s="115">
        <f t="shared" ca="1" si="34"/>
        <v>2</v>
      </c>
      <c r="AR59" s="92"/>
      <c r="AS59" s="23"/>
      <c r="AT59" s="108"/>
      <c r="AU59" s="96"/>
      <c r="AV59" s="92"/>
      <c r="AW59" s="23"/>
      <c r="AX59" s="48">
        <v>25</v>
      </c>
      <c r="AY59" s="85">
        <f t="shared" ca="1" si="36"/>
        <v>0</v>
      </c>
      <c r="AZ59" s="89">
        <f t="shared" ca="1" si="37"/>
        <v>0</v>
      </c>
      <c r="BA59" s="89">
        <f t="shared" ca="1" si="38"/>
        <v>25</v>
      </c>
      <c r="BB59" s="89">
        <f t="shared" ca="1" si="39"/>
        <v>0</v>
      </c>
      <c r="BC59" s="89">
        <f t="shared" ca="1" si="40"/>
        <v>25</v>
      </c>
      <c r="BD59" s="89">
        <f t="shared" ca="1" si="41"/>
        <v>0</v>
      </c>
      <c r="BE59" s="89">
        <f t="shared" ca="1" si="42"/>
        <v>0</v>
      </c>
      <c r="BF59" s="89">
        <f t="shared" ca="1" si="43"/>
        <v>25</v>
      </c>
      <c r="BG59" s="89">
        <f t="shared" ca="1" si="44"/>
        <v>25</v>
      </c>
      <c r="BH59" s="96"/>
      <c r="BI59" s="92"/>
      <c r="BK59" s="106">
        <f ca="1">$K$49</f>
        <v>25</v>
      </c>
      <c r="BL59" s="107">
        <f ca="1">$L$49</f>
        <v>13</v>
      </c>
    </row>
    <row r="60" spans="1:65" ht="24.6" x14ac:dyDescent="0.3">
      <c r="A60" s="153"/>
      <c r="B60" s="156"/>
      <c r="C60" s="3"/>
      <c r="D60" s="1"/>
      <c r="E60" s="1"/>
      <c r="F60" s="1"/>
      <c r="G60" s="1"/>
      <c r="H60" s="1"/>
      <c r="I60" s="129"/>
      <c r="J60" s="138"/>
      <c r="M60" s="11" t="s">
        <v>19</v>
      </c>
      <c r="N60" s="11">
        <f ca="1">K48/4</f>
        <v>3.75</v>
      </c>
      <c r="P60" s="10">
        <v>1</v>
      </c>
      <c r="Q60" s="12">
        <f ca="1">IF(ROUND(N60,0) &gt; 49, ROUND(N60,0) - 49, ROUND(N60,0))</f>
        <v>4</v>
      </c>
      <c r="R60" s="12">
        <f ca="1">IF(ROUND(N61,0) &gt; 49, ROUND(N61,0) - 49, ROUND(N61,0))</f>
        <v>6</v>
      </c>
      <c r="S60" s="12">
        <f ca="1">IF(ROUND(N62,0) &gt; 49, ROUND(N62,0) - 49, ROUND(N62,0))</f>
        <v>10</v>
      </c>
      <c r="T60" s="12">
        <f ca="1">IF(ROUND(N63,0) &gt; 49, ROUND(N63,0) - 49, ROUND(N63,0))</f>
        <v>10</v>
      </c>
      <c r="U60" s="12">
        <f ca="1">IF(ROUND(N64,0) &gt; 49, ROUND(N64,0) - 49, ROUND(N64,0))</f>
        <v>12</v>
      </c>
      <c r="V60" s="15"/>
      <c r="W60" s="13">
        <f ca="1">IF(OR(Q60=L48,Q60=L49,Q60=L50,Q60=L51,Q60=L52),Q60,0)</f>
        <v>0</v>
      </c>
      <c r="X60" s="13">
        <f ca="1">IF(OR(R60=L48,R60=L49,R60=L50,R60=L51,R60=L52),R60,0)</f>
        <v>0</v>
      </c>
      <c r="Y60" s="13">
        <f ca="1">IF(OR(S60=L48,S60=L49,S60=L50,S60=L51,S60=L52),S60,0)</f>
        <v>0</v>
      </c>
      <c r="Z60" s="13">
        <f ca="1">IF(OR(T60=L48,T60=L49,T60=L50,T60=L51,T60=L52),T60,0)</f>
        <v>0</v>
      </c>
      <c r="AA60" s="13">
        <f ca="1">IF(OR(U60=L48,U60=L49,U60=L50,U60=L51,U60=L52),U60,0)</f>
        <v>0</v>
      </c>
      <c r="AF60" s="23"/>
      <c r="AG60" s="48">
        <v>28</v>
      </c>
      <c r="AH60" s="76">
        <f t="shared" ca="1" si="4"/>
        <v>0</v>
      </c>
      <c r="AI60" s="42">
        <f t="shared" ca="1" si="5"/>
        <v>0</v>
      </c>
      <c r="AJ60" s="30">
        <f t="shared" ca="1" si="6"/>
        <v>1</v>
      </c>
      <c r="AK60" s="30">
        <f t="shared" ca="1" si="7"/>
        <v>0</v>
      </c>
      <c r="AL60" s="30">
        <f t="shared" ca="1" si="8"/>
        <v>0</v>
      </c>
      <c r="AM60" s="30">
        <f t="shared" ca="1" si="9"/>
        <v>2</v>
      </c>
      <c r="AN60" s="30">
        <f t="shared" ca="1" si="10"/>
        <v>1</v>
      </c>
      <c r="AO60" s="30">
        <f t="shared" ca="1" si="11"/>
        <v>0</v>
      </c>
      <c r="AP60" s="31">
        <f t="shared" ca="1" si="12"/>
        <v>0</v>
      </c>
      <c r="AQ60" s="115">
        <f t="shared" ca="1" si="34"/>
        <v>4</v>
      </c>
      <c r="AR60" s="92"/>
      <c r="AS60" s="23"/>
      <c r="AT60" s="108"/>
      <c r="AU60" s="96"/>
      <c r="AV60" s="92"/>
      <c r="AW60" s="23"/>
      <c r="AX60" s="48">
        <v>26</v>
      </c>
      <c r="AY60" s="85">
        <f t="shared" ca="1" si="36"/>
        <v>26</v>
      </c>
      <c r="AZ60" s="89">
        <f t="shared" ca="1" si="37"/>
        <v>26</v>
      </c>
      <c r="BA60" s="89">
        <f t="shared" ca="1" si="38"/>
        <v>26</v>
      </c>
      <c r="BB60" s="89">
        <f t="shared" ca="1" si="39"/>
        <v>0</v>
      </c>
      <c r="BC60" s="89">
        <f t="shared" ca="1" si="40"/>
        <v>0</v>
      </c>
      <c r="BD60" s="89">
        <f t="shared" ca="1" si="41"/>
        <v>0</v>
      </c>
      <c r="BE60" s="89">
        <f t="shared" ca="1" si="42"/>
        <v>0</v>
      </c>
      <c r="BF60" s="89">
        <f t="shared" ca="1" si="43"/>
        <v>0</v>
      </c>
      <c r="BG60" s="89">
        <f t="shared" ca="1" si="44"/>
        <v>0</v>
      </c>
      <c r="BH60" s="96"/>
      <c r="BI60" s="92"/>
      <c r="BK60" s="106">
        <f ca="1">$K$50</f>
        <v>39</v>
      </c>
      <c r="BL60" s="107">
        <f ca="1">$L$50</f>
        <v>24</v>
      </c>
    </row>
    <row r="61" spans="1:65" ht="25.2" thickBot="1" x14ac:dyDescent="0.35">
      <c r="A61" s="153"/>
      <c r="B61" s="156"/>
      <c r="C61" s="3"/>
      <c r="D61" s="1"/>
      <c r="E61" s="1"/>
      <c r="F61" s="1"/>
      <c r="G61" s="1"/>
      <c r="H61" s="1"/>
      <c r="I61" s="129"/>
      <c r="J61" s="138"/>
      <c r="M61" s="11" t="s">
        <v>20</v>
      </c>
      <c r="N61" s="11">
        <f ca="1">K49/4</f>
        <v>6.25</v>
      </c>
      <c r="P61" s="10">
        <v>2</v>
      </c>
      <c r="Q61" s="12">
        <f ca="1">IF(P61*Q60 &gt; 49, P61*Q60 - 49, P61*Q60)</f>
        <v>8</v>
      </c>
      <c r="R61" s="12">
        <f ca="1">IF(P61*R60 &gt; 49, P61*R60 - 49, P61*R60)</f>
        <v>12</v>
      </c>
      <c r="S61" s="12">
        <f ca="1">IF(P61*S60 &gt; 49, P61*S60 - 49, P61*S60)</f>
        <v>20</v>
      </c>
      <c r="T61" s="12">
        <f ca="1">IF(P61*T60 &gt; 49, P61*T60 - 49, P61*T60)</f>
        <v>20</v>
      </c>
      <c r="U61" s="12">
        <f ca="1">IF(P61*U60 &gt; 49, P61*U60 - 49, P61*U60)</f>
        <v>24</v>
      </c>
      <c r="V61" s="15"/>
      <c r="W61" s="13">
        <f ca="1">IF(OR(Q61=L48,Q61=L49,Q61=L50,Q61=L51,Q61=L52),Q61,0)</f>
        <v>0</v>
      </c>
      <c r="X61" s="13">
        <f ca="1">IF(OR(R61=L48,R61=L49,R61=L50,R61=L51,R61=L52),R61,0)</f>
        <v>0</v>
      </c>
      <c r="Y61" s="13">
        <f ca="1">IF(OR(S61=L48,S61=L49,S61=L50,S61=L51,S61=L52),S61,0)</f>
        <v>0</v>
      </c>
      <c r="Z61" s="13">
        <f ca="1">IF(OR(T61=L48,T61=L49,T61=L50,T61=L51,T61=L52),T61,0)</f>
        <v>0</v>
      </c>
      <c r="AA61" s="13">
        <f ca="1">IF(OR(U61=L48,U61=L49,U61=L50,U61=L51,U61=L52),U61,0)</f>
        <v>24</v>
      </c>
      <c r="AF61" s="23"/>
      <c r="AG61" s="53">
        <v>29</v>
      </c>
      <c r="AH61" s="77">
        <f t="shared" ca="1" si="4"/>
        <v>0</v>
      </c>
      <c r="AI61" s="54">
        <f t="shared" ca="1" si="5"/>
        <v>1</v>
      </c>
      <c r="AJ61" s="40">
        <f t="shared" ca="1" si="6"/>
        <v>0</v>
      </c>
      <c r="AK61" s="40">
        <f t="shared" ca="1" si="7"/>
        <v>0</v>
      </c>
      <c r="AL61" s="40">
        <f t="shared" ca="1" si="8"/>
        <v>0</v>
      </c>
      <c r="AM61" s="40">
        <f t="shared" ca="1" si="9"/>
        <v>0</v>
      </c>
      <c r="AN61" s="40">
        <f t="shared" ca="1" si="10"/>
        <v>0</v>
      </c>
      <c r="AO61" s="40">
        <f t="shared" ca="1" si="11"/>
        <v>0</v>
      </c>
      <c r="AP61" s="41">
        <f t="shared" ca="1" si="12"/>
        <v>0</v>
      </c>
      <c r="AQ61" s="115">
        <f t="shared" ca="1" si="34"/>
        <v>1</v>
      </c>
      <c r="AR61" s="92"/>
      <c r="AS61" s="23"/>
      <c r="AT61" s="108"/>
      <c r="AU61" s="96"/>
      <c r="AV61" s="92"/>
      <c r="AW61" s="23"/>
      <c r="AX61" s="48">
        <v>27</v>
      </c>
      <c r="AY61" s="85">
        <f t="shared" ca="1" si="36"/>
        <v>0</v>
      </c>
      <c r="AZ61" s="89">
        <f t="shared" ca="1" si="37"/>
        <v>27</v>
      </c>
      <c r="BA61" s="89">
        <f t="shared" ca="1" si="38"/>
        <v>0</v>
      </c>
      <c r="BB61" s="89">
        <f t="shared" ca="1" si="39"/>
        <v>0</v>
      </c>
      <c r="BC61" s="89">
        <f t="shared" ca="1" si="40"/>
        <v>27</v>
      </c>
      <c r="BD61" s="89">
        <f t="shared" ca="1" si="41"/>
        <v>0</v>
      </c>
      <c r="BE61" s="89">
        <f t="shared" ca="1" si="42"/>
        <v>0</v>
      </c>
      <c r="BF61" s="89">
        <f t="shared" ca="1" si="43"/>
        <v>0</v>
      </c>
      <c r="BG61" s="89">
        <f t="shared" ca="1" si="44"/>
        <v>0</v>
      </c>
      <c r="BH61" s="96"/>
      <c r="BI61" s="92"/>
      <c r="BK61" s="106">
        <f ca="1">$K$51</f>
        <v>41</v>
      </c>
      <c r="BL61" s="107">
        <f ca="1">$L$51</f>
        <v>26</v>
      </c>
    </row>
    <row r="62" spans="1:65" ht="24.6" x14ac:dyDescent="0.3">
      <c r="A62" s="153"/>
      <c r="B62" s="156"/>
      <c r="C62" s="3"/>
      <c r="D62" s="1"/>
      <c r="E62" s="1"/>
      <c r="F62" s="1"/>
      <c r="G62" s="1"/>
      <c r="H62" s="1"/>
      <c r="I62" s="129"/>
      <c r="J62" s="138"/>
      <c r="M62" s="11" t="s">
        <v>21</v>
      </c>
      <c r="N62" s="11">
        <f ca="1">K50/4</f>
        <v>9.75</v>
      </c>
      <c r="P62" s="10">
        <v>3</v>
      </c>
      <c r="Q62" s="12">
        <f ca="1">IF(P62*Q60 &gt; 49, P62*Q60 - 49, P62*Q60)</f>
        <v>12</v>
      </c>
      <c r="R62" s="12">
        <f ca="1">IF(P62*R60 &gt; 49, P62*R60 - 49, P62*R60)</f>
        <v>18</v>
      </c>
      <c r="S62" s="12">
        <f ca="1">IF(P62*S60 &gt; 49, P62*S60 - 49, P62*S60)</f>
        <v>30</v>
      </c>
      <c r="T62" s="12">
        <f ca="1">IF(P62*T60 &gt; 49, P62*T60 - 49, P62*T60)</f>
        <v>30</v>
      </c>
      <c r="U62" s="12">
        <f ca="1">IF(P62*U60 &gt; 49, P62*U60 - 49, P62*U60)</f>
        <v>36</v>
      </c>
      <c r="V62" s="15"/>
      <c r="W62" s="13">
        <f ca="1">IF(OR(Q62=L48,Q62=L49,Q62=L50,Q62=L51,Q62=L52),Q62,0)</f>
        <v>0</v>
      </c>
      <c r="X62" s="13">
        <f ca="1">IF(OR(R62=L48,R62=L49,R62=L50,R62=L51,R62=L52),R62,0)</f>
        <v>0</v>
      </c>
      <c r="Y62" s="13">
        <f ca="1">IF(OR(S62=L48,S62=L49,S62=L50,S62=L51,S62=L52),S62,0)</f>
        <v>0</v>
      </c>
      <c r="Z62" s="13">
        <f ca="1">IF(OR(T62=L48,T62=L49,T62=L50,T62=L51,T62=L52),T62,0)</f>
        <v>0</v>
      </c>
      <c r="AA62" s="13">
        <f ca="1">IF(OR(U62=L48,U62=L49,U62=L50,U62=L51,U62=L52),U62,0)</f>
        <v>0</v>
      </c>
      <c r="AF62" s="23"/>
      <c r="AG62" s="51">
        <v>30</v>
      </c>
      <c r="AH62" s="78">
        <f t="shared" ca="1" si="4"/>
        <v>0</v>
      </c>
      <c r="AI62" s="49">
        <f t="shared" ca="1" si="5"/>
        <v>1</v>
      </c>
      <c r="AJ62" s="49">
        <f t="shared" ca="1" si="6"/>
        <v>0</v>
      </c>
      <c r="AK62" s="49">
        <f t="shared" ca="1" si="7"/>
        <v>3</v>
      </c>
      <c r="AL62" s="49">
        <f t="shared" ca="1" si="8"/>
        <v>0</v>
      </c>
      <c r="AM62" s="49">
        <f t="shared" ca="1" si="9"/>
        <v>0</v>
      </c>
      <c r="AN62" s="49">
        <f t="shared" ca="1" si="10"/>
        <v>2</v>
      </c>
      <c r="AO62" s="49">
        <f t="shared" ca="1" si="11"/>
        <v>1</v>
      </c>
      <c r="AP62" s="50">
        <f t="shared" ca="1" si="12"/>
        <v>0</v>
      </c>
      <c r="AQ62" s="117">
        <f ca="1">SUM(AI62:AP62)</f>
        <v>7</v>
      </c>
      <c r="AR62" s="92"/>
      <c r="AS62" s="23"/>
      <c r="AT62" s="109" t="s">
        <v>29</v>
      </c>
      <c r="AU62" s="110" t="s">
        <v>28</v>
      </c>
      <c r="AV62" s="92"/>
      <c r="AW62" s="23"/>
      <c r="AX62" s="48">
        <v>28</v>
      </c>
      <c r="AY62" s="85">
        <f t="shared" ca="1" si="36"/>
        <v>0</v>
      </c>
      <c r="AZ62" s="89">
        <f t="shared" ca="1" si="37"/>
        <v>0</v>
      </c>
      <c r="BA62" s="89">
        <f t="shared" ca="1" si="38"/>
        <v>28</v>
      </c>
      <c r="BB62" s="89">
        <f t="shared" ca="1" si="39"/>
        <v>0</v>
      </c>
      <c r="BC62" s="89">
        <f t="shared" ca="1" si="40"/>
        <v>0</v>
      </c>
      <c r="BD62" s="89">
        <f t="shared" ca="1" si="41"/>
        <v>28</v>
      </c>
      <c r="BE62" s="89">
        <f t="shared" ca="1" si="42"/>
        <v>28</v>
      </c>
      <c r="BF62" s="89">
        <f t="shared" ca="1" si="43"/>
        <v>0</v>
      </c>
      <c r="BG62" s="89">
        <f t="shared" ca="1" si="44"/>
        <v>0</v>
      </c>
      <c r="BH62" s="96"/>
      <c r="BI62" s="92"/>
      <c r="BK62" s="106">
        <f ca="1">$K$52</f>
        <v>47</v>
      </c>
      <c r="BL62" s="107">
        <f ca="1">$L$52</f>
        <v>42</v>
      </c>
    </row>
    <row r="63" spans="1:65" ht="24.6" x14ac:dyDescent="0.3">
      <c r="A63" s="153"/>
      <c r="B63" s="157"/>
      <c r="C63" s="3"/>
      <c r="D63" s="1"/>
      <c r="E63" s="1"/>
      <c r="F63" s="1"/>
      <c r="G63" s="1"/>
      <c r="H63" s="1"/>
      <c r="I63" s="129"/>
      <c r="J63" s="138"/>
      <c r="M63" s="11" t="s">
        <v>22</v>
      </c>
      <c r="N63" s="11">
        <f ca="1">K51/4</f>
        <v>10.25</v>
      </c>
      <c r="P63" s="10">
        <v>4</v>
      </c>
      <c r="Q63" s="12">
        <f ca="1">IF(P63*Q60 &gt; 49, P63*Q60 - 49, P63*Q60)</f>
        <v>16</v>
      </c>
      <c r="R63" s="12">
        <f ca="1">IF(P63*R60 &gt; 49, P63*R60 - 49, P63*R60)</f>
        <v>24</v>
      </c>
      <c r="S63" s="12">
        <f ca="1">IF(P63*S60 &gt; 49, P63*S60 - 49, P63*S60)</f>
        <v>40</v>
      </c>
      <c r="T63" s="12">
        <f ca="1">IF(P63*T60 &gt; 49, P63*T60 - 49, P63*T60)</f>
        <v>40</v>
      </c>
      <c r="U63" s="12">
        <f ca="1">IF(P63*U60 &gt; 49, P63*U60 - 49, P63*U60)</f>
        <v>48</v>
      </c>
      <c r="W63" s="13">
        <f ca="1">IF(OR(Q63=L48,Q63=L49,Q63=L50,Q63=L51,Q63=L52),Q63,0)</f>
        <v>0</v>
      </c>
      <c r="X63" s="13">
        <f ca="1">IF(OR(R63=L48,R63=L49,R63=L50,R63=L51,R63=L52),R63,0)</f>
        <v>24</v>
      </c>
      <c r="Y63" s="13">
        <f ca="1">IF(OR(S63=L48,S63=L49,S63=L50,S63=L51,S63=L52),S63,0)</f>
        <v>0</v>
      </c>
      <c r="Z63" s="13">
        <f ca="1">IF(OR(T63=L48,T63=L49,T63=L50,T63=L51,T63=L52),T63,0)</f>
        <v>0</v>
      </c>
      <c r="AA63" s="13">
        <f ca="1">IF(OR(U63=L48,U63=L49,U63=L50,U63=L51,U63=L52),U63,0)</f>
        <v>0</v>
      </c>
      <c r="AF63" s="23"/>
      <c r="AG63" s="52">
        <v>31</v>
      </c>
      <c r="AH63" s="79">
        <f t="shared" ca="1" si="4"/>
        <v>2</v>
      </c>
      <c r="AI63" s="21">
        <f t="shared" ca="1" si="5"/>
        <v>1</v>
      </c>
      <c r="AJ63" s="21">
        <f t="shared" ca="1" si="6"/>
        <v>1</v>
      </c>
      <c r="AK63" s="21">
        <f t="shared" ca="1" si="7"/>
        <v>0</v>
      </c>
      <c r="AL63" s="21">
        <f t="shared" ca="1" si="8"/>
        <v>0</v>
      </c>
      <c r="AM63" s="21">
        <f t="shared" ca="1" si="9"/>
        <v>0</v>
      </c>
      <c r="AN63" s="21">
        <f t="shared" ca="1" si="10"/>
        <v>0</v>
      </c>
      <c r="AO63" s="21">
        <f t="shared" ca="1" si="11"/>
        <v>0</v>
      </c>
      <c r="AP63" s="55">
        <f t="shared" ca="1" si="12"/>
        <v>0</v>
      </c>
      <c r="AQ63" s="117">
        <f t="shared" ref="AQ63:AQ71" ca="1" si="45">SUM(AI63:AP63)</f>
        <v>2</v>
      </c>
      <c r="AR63" s="92"/>
      <c r="AS63" s="23"/>
      <c r="AT63" s="106">
        <f ca="1">$K$48</f>
        <v>15</v>
      </c>
      <c r="AU63" s="107">
        <f ca="1">$L$48</f>
        <v>7</v>
      </c>
      <c r="AV63" s="92"/>
      <c r="AW63" s="23"/>
      <c r="AX63" s="48">
        <v>29</v>
      </c>
      <c r="AY63" s="85">
        <f t="shared" ca="1" si="36"/>
        <v>0</v>
      </c>
      <c r="AZ63" s="89">
        <f t="shared" ca="1" si="37"/>
        <v>29</v>
      </c>
      <c r="BA63" s="89">
        <f t="shared" ca="1" si="38"/>
        <v>0</v>
      </c>
      <c r="BB63" s="89">
        <f t="shared" ca="1" si="39"/>
        <v>0</v>
      </c>
      <c r="BC63" s="89">
        <f t="shared" ca="1" si="40"/>
        <v>0</v>
      </c>
      <c r="BD63" s="89">
        <f t="shared" ca="1" si="41"/>
        <v>0</v>
      </c>
      <c r="BE63" s="89">
        <f t="shared" ca="1" si="42"/>
        <v>0</v>
      </c>
      <c r="BF63" s="89">
        <f t="shared" ca="1" si="43"/>
        <v>0</v>
      </c>
      <c r="BG63" s="89">
        <f t="shared" ca="1" si="44"/>
        <v>0</v>
      </c>
      <c r="BH63" s="96"/>
      <c r="BI63" s="92"/>
    </row>
    <row r="64" spans="1:65" ht="24.6" x14ac:dyDescent="0.3">
      <c r="A64" s="153"/>
      <c r="B64" s="162" t="s">
        <v>10</v>
      </c>
      <c r="C64" s="3"/>
      <c r="D64" s="2"/>
      <c r="E64" s="2"/>
      <c r="F64" s="2"/>
      <c r="G64" s="2"/>
      <c r="H64" s="2"/>
      <c r="I64" s="129"/>
      <c r="J64" s="138"/>
      <c r="M64" s="11" t="s">
        <v>23</v>
      </c>
      <c r="N64" s="11">
        <f ca="1">K52/4</f>
        <v>11.75</v>
      </c>
      <c r="P64" s="10">
        <v>5</v>
      </c>
      <c r="Q64" s="12">
        <f ca="1">IF(P64*Q60 &gt; 49, P64*Q60 - 49, P64*Q60)</f>
        <v>20</v>
      </c>
      <c r="R64" s="12">
        <f ca="1">IF(P64*R60 &gt; 49, P64*R60 - 49, P64*R60)</f>
        <v>30</v>
      </c>
      <c r="S64" s="12">
        <f ca="1">IF(P64*S60 &gt; 49, P64*S60 - 49, P64*S60)</f>
        <v>1</v>
      </c>
      <c r="T64" s="12">
        <f ca="1">IF(P64*T60 &gt; 49, P64*T60 - 49, P64*T60)</f>
        <v>1</v>
      </c>
      <c r="U64" s="12">
        <f ca="1">IF(P64*U60 &gt; 49,P64*U60 - 49, P64*U60 )</f>
        <v>11</v>
      </c>
      <c r="W64" s="13">
        <f ca="1">IF(OR(Q64=L48,Q64=L49,Q64=L50,Q64=L51,Q64=L52),Q64,0)</f>
        <v>0</v>
      </c>
      <c r="X64" s="13">
        <f ca="1">IF(OR(R64=L48,R64=L49,R64=L50,R64=L51,R64=L52),R64,0)</f>
        <v>0</v>
      </c>
      <c r="Y64" s="13">
        <f ca="1">IF(OR(S64=L48,S64=L49,S64=L50,S64=L51,S64=L52),S64,0)</f>
        <v>0</v>
      </c>
      <c r="Z64" s="13">
        <f ca="1">IF(OR(T64=L48,T64=L49,T64=L50,T64=L51,T64=L52),T64,0)</f>
        <v>0</v>
      </c>
      <c r="AA64" s="13">
        <f ca="1">IF(OR(U64=L48,U64=L49,U64=L50,U64=L51,U64=L52),U64,0)</f>
        <v>0</v>
      </c>
      <c r="AF64" s="23"/>
      <c r="AG64" s="52">
        <v>32</v>
      </c>
      <c r="AH64" s="79">
        <f t="shared" ca="1" si="4"/>
        <v>2</v>
      </c>
      <c r="AI64" s="21">
        <f t="shared" ca="1" si="5"/>
        <v>1</v>
      </c>
      <c r="AJ64" s="21">
        <f t="shared" ca="1" si="6"/>
        <v>2</v>
      </c>
      <c r="AK64" s="21">
        <f t="shared" ca="1" si="7"/>
        <v>0</v>
      </c>
      <c r="AL64" s="21">
        <f t="shared" ca="1" si="8"/>
        <v>2</v>
      </c>
      <c r="AM64" s="21">
        <f t="shared" ca="1" si="9"/>
        <v>1</v>
      </c>
      <c r="AN64" s="21">
        <f t="shared" ca="1" si="10"/>
        <v>0</v>
      </c>
      <c r="AO64" s="21">
        <f t="shared" ca="1" si="11"/>
        <v>0</v>
      </c>
      <c r="AP64" s="55">
        <f t="shared" ca="1" si="12"/>
        <v>0</v>
      </c>
      <c r="AQ64" s="117">
        <f t="shared" ca="1" si="45"/>
        <v>6</v>
      </c>
      <c r="AR64" s="92"/>
      <c r="AS64" s="23"/>
      <c r="AT64" s="106">
        <f ca="1">$K$49</f>
        <v>25</v>
      </c>
      <c r="AU64" s="107">
        <f ca="1">$L$49</f>
        <v>13</v>
      </c>
      <c r="AV64" s="92"/>
      <c r="AW64" s="23"/>
      <c r="AX64" s="97" t="s">
        <v>45</v>
      </c>
      <c r="AY64" s="84">
        <f t="shared" ref="AY64:BG64" ca="1" si="46">ROUND(IFERROR(SUM(AY54:AY63)/COUNTIF(AY54:AY63,"&gt;0"), 0), 0)</f>
        <v>24</v>
      </c>
      <c r="AZ64" s="84">
        <f t="shared" ca="1" si="46"/>
        <v>26</v>
      </c>
      <c r="BA64" s="84">
        <f t="shared" ca="1" si="46"/>
        <v>24</v>
      </c>
      <c r="BB64" s="84">
        <f t="shared" ca="1" si="46"/>
        <v>22</v>
      </c>
      <c r="BC64" s="84">
        <f t="shared" ca="1" si="46"/>
        <v>24</v>
      </c>
      <c r="BD64" s="84">
        <f t="shared" ca="1" si="46"/>
        <v>23</v>
      </c>
      <c r="BE64" s="84">
        <f t="shared" ca="1" si="46"/>
        <v>23</v>
      </c>
      <c r="BF64" s="84">
        <f t="shared" ca="1" si="46"/>
        <v>23</v>
      </c>
      <c r="BG64" s="84">
        <f t="shared" ca="1" si="46"/>
        <v>23</v>
      </c>
      <c r="BH64" s="98">
        <f ca="1">ROUND(SUM(AZ64:BG64)/COUNTIF(AZ64:BG64, "&gt;0"), 0)</f>
        <v>24</v>
      </c>
      <c r="BI64" s="124">
        <f ca="1">ROUND(IFERROR(SUM(AY64:BG64)/COUNTIF(AY64:BG64,"&gt;0"), 0), 0)</f>
        <v>24</v>
      </c>
      <c r="BK64" s="6">
        <f ca="1">BH64+BI64</f>
        <v>48</v>
      </c>
      <c r="BL64" s="6">
        <f ca="1">BH64-BI64-AY64</f>
        <v>-24</v>
      </c>
      <c r="BM64" s="6">
        <f ca="1">BK64-20</f>
        <v>28</v>
      </c>
    </row>
    <row r="65" spans="1:65" ht="24.6" x14ac:dyDescent="0.3">
      <c r="A65" s="153"/>
      <c r="B65" s="163"/>
      <c r="C65" s="3"/>
      <c r="D65" s="2"/>
      <c r="E65" s="2"/>
      <c r="F65" s="2"/>
      <c r="G65" s="2"/>
      <c r="H65" s="2"/>
      <c r="I65" s="129"/>
      <c r="J65" s="138"/>
      <c r="AF65" s="23"/>
      <c r="AG65" s="52">
        <v>33</v>
      </c>
      <c r="AH65" s="79">
        <f t="shared" ca="1" si="4"/>
        <v>0</v>
      </c>
      <c r="AI65" s="21">
        <f t="shared" ca="1" si="5"/>
        <v>0</v>
      </c>
      <c r="AJ65" s="21">
        <f t="shared" ca="1" si="6"/>
        <v>0</v>
      </c>
      <c r="AK65" s="21">
        <f t="shared" ca="1" si="7"/>
        <v>0</v>
      </c>
      <c r="AL65" s="21">
        <f t="shared" ca="1" si="8"/>
        <v>0</v>
      </c>
      <c r="AM65" s="21">
        <f t="shared" ca="1" si="9"/>
        <v>0</v>
      </c>
      <c r="AN65" s="21">
        <f t="shared" ca="1" si="10"/>
        <v>0</v>
      </c>
      <c r="AO65" s="21">
        <f t="shared" ca="1" si="11"/>
        <v>0</v>
      </c>
      <c r="AP65" s="55">
        <f t="shared" ca="1" si="12"/>
        <v>0</v>
      </c>
      <c r="AQ65" s="117">
        <f t="shared" ca="1" si="45"/>
        <v>0</v>
      </c>
      <c r="AR65" s="92"/>
      <c r="AS65" s="23"/>
      <c r="AT65" s="106">
        <f ca="1">$K$50</f>
        <v>39</v>
      </c>
      <c r="AU65" s="107">
        <f ca="1">$L$50</f>
        <v>24</v>
      </c>
      <c r="AV65" s="136">
        <v>111</v>
      </c>
      <c r="AW65" s="23"/>
      <c r="AX65" s="52">
        <v>30</v>
      </c>
      <c r="AY65" s="87">
        <f ca="1">IF(AH62 &gt; 0, $AX$65, 0)</f>
        <v>0</v>
      </c>
      <c r="AZ65" s="91">
        <f ca="1">IF(AI62 &gt; 0, AX65, 0)</f>
        <v>30</v>
      </c>
      <c r="BA65" s="91">
        <f ca="1">IF(AJ62 &gt; 0, AX65, 0)</f>
        <v>0</v>
      </c>
      <c r="BB65" s="91">
        <f ca="1">IF(AK62 &gt; 0, AX65, 0)</f>
        <v>30</v>
      </c>
      <c r="BC65" s="91">
        <f ca="1">IF(AL62 &gt; 0, AX65, 0)</f>
        <v>0</v>
      </c>
      <c r="BD65" s="91">
        <f ca="1">IF(AM62 &gt; 0, AX65, 0)</f>
        <v>0</v>
      </c>
      <c r="BE65" s="91">
        <f ca="1">IF(AN62 &gt; 0, AX65, 0)</f>
        <v>30</v>
      </c>
      <c r="BF65" s="91">
        <f ca="1">IF(AO62 &gt; 0, AX65, 0)</f>
        <v>30</v>
      </c>
      <c r="BG65" s="91">
        <f ca="1">IF(AP62 &gt; 0, AX65, 0)</f>
        <v>0</v>
      </c>
      <c r="BH65" s="96"/>
      <c r="BI65" s="92"/>
    </row>
    <row r="66" spans="1:65" ht="25.2" thickBot="1" x14ac:dyDescent="0.35">
      <c r="A66" s="153"/>
      <c r="B66" s="163"/>
      <c r="C66" s="3"/>
      <c r="D66" s="4"/>
      <c r="E66" s="4"/>
      <c r="F66" s="4"/>
      <c r="G66" s="4"/>
      <c r="H66" s="4"/>
      <c r="I66" s="129"/>
      <c r="J66" s="138"/>
      <c r="M66" s="149" t="s">
        <v>27</v>
      </c>
      <c r="N66" s="150"/>
      <c r="O66" s="150"/>
      <c r="P66" s="150"/>
      <c r="Q66" s="150"/>
      <c r="R66" s="150"/>
      <c r="S66" s="150"/>
      <c r="T66" s="150"/>
      <c r="U66" s="151"/>
      <c r="AF66" s="23"/>
      <c r="AG66" s="52">
        <v>34</v>
      </c>
      <c r="AH66" s="79">
        <f t="shared" ca="1" si="4"/>
        <v>0</v>
      </c>
      <c r="AI66" s="21">
        <f t="shared" ca="1" si="5"/>
        <v>1</v>
      </c>
      <c r="AJ66" s="21">
        <f t="shared" ca="1" si="6"/>
        <v>0</v>
      </c>
      <c r="AK66" s="21">
        <f t="shared" ca="1" si="7"/>
        <v>0</v>
      </c>
      <c r="AL66" s="21">
        <f t="shared" ca="1" si="8"/>
        <v>0</v>
      </c>
      <c r="AM66" s="21">
        <f t="shared" ca="1" si="9"/>
        <v>0</v>
      </c>
      <c r="AN66" s="21">
        <f t="shared" ca="1" si="10"/>
        <v>0</v>
      </c>
      <c r="AO66" s="21">
        <f t="shared" ca="1" si="11"/>
        <v>0</v>
      </c>
      <c r="AP66" s="55">
        <f t="shared" ca="1" si="12"/>
        <v>0</v>
      </c>
      <c r="AQ66" s="117">
        <f t="shared" ca="1" si="45"/>
        <v>1</v>
      </c>
      <c r="AR66" s="92"/>
      <c r="AS66" s="23"/>
      <c r="AT66" s="106">
        <f ca="1">$K$51</f>
        <v>41</v>
      </c>
      <c r="AU66" s="107">
        <f ca="1">$L$51</f>
        <v>26</v>
      </c>
      <c r="AV66" s="92"/>
      <c r="AW66" s="23"/>
      <c r="AX66" s="52">
        <v>31</v>
      </c>
      <c r="AY66" s="87">
        <f t="shared" ref="AY66:AY74" ca="1" si="47">IF(AH63 &gt; 0, AX66, 0)</f>
        <v>31</v>
      </c>
      <c r="AZ66" s="91">
        <f t="shared" ref="AZ66:AZ74" ca="1" si="48">IF(AI63 &gt; 0, AX66, 0)</f>
        <v>31</v>
      </c>
      <c r="BA66" s="91">
        <f t="shared" ref="BA66:BA74" ca="1" si="49">IF(AJ63 &gt; 0, AX66, 0)</f>
        <v>31</v>
      </c>
      <c r="BB66" s="91">
        <f t="shared" ref="BB66:BB74" ca="1" si="50">IF(AK63 &gt; 0, AX66, 0)</f>
        <v>0</v>
      </c>
      <c r="BC66" s="91">
        <f t="shared" ref="BC66:BC74" ca="1" si="51">IF(AL63 &gt; 0, AX66, 0)</f>
        <v>0</v>
      </c>
      <c r="BD66" s="91">
        <f t="shared" ref="BD66:BD74" ca="1" si="52">IF(AM63 &gt; 0, AX66, 0)</f>
        <v>0</v>
      </c>
      <c r="BE66" s="91">
        <f t="shared" ref="BE66:BE74" ca="1" si="53">IF(AN63 &gt; 0, AX66, 0)</f>
        <v>0</v>
      </c>
      <c r="BF66" s="91">
        <f t="shared" ref="BF66:BF74" ca="1" si="54">IF(AO63 &gt; 0, AX66, 0)</f>
        <v>0</v>
      </c>
      <c r="BG66" s="91">
        <f t="shared" ref="BG66:BG74" ca="1" si="55">IF(AP63 &gt; 0, AX66, 0)</f>
        <v>0</v>
      </c>
      <c r="BH66" s="96"/>
      <c r="BI66" s="92"/>
    </row>
    <row r="67" spans="1:65" ht="24.6" x14ac:dyDescent="0.3">
      <c r="A67" s="153"/>
      <c r="B67" s="164"/>
      <c r="C67" s="3"/>
      <c r="D67" s="4"/>
      <c r="E67" s="4"/>
      <c r="F67" s="4"/>
      <c r="G67" s="4"/>
      <c r="H67" s="4"/>
      <c r="I67" s="129"/>
      <c r="J67" s="138"/>
      <c r="M67" s="11" t="s">
        <v>19</v>
      </c>
      <c r="N67" s="11">
        <f ca="1">K48/5</f>
        <v>3</v>
      </c>
      <c r="P67" s="10">
        <v>1</v>
      </c>
      <c r="Q67" s="12">
        <f ca="1">IF(ROUND(N67,0) &gt; 49, ROUND(N67,0) - 49, ROUND(N67,0))</f>
        <v>3</v>
      </c>
      <c r="R67" s="12">
        <f ca="1">IF(ROUND(N68,0) &gt; 49, ROUND(N68,0) - 49, ROUND(N68,0))</f>
        <v>5</v>
      </c>
      <c r="S67" s="12">
        <f ca="1">IF(ROUND(N69,0) &gt; 49, ROUND(N69,0) - 49, ROUND(N69,0))</f>
        <v>8</v>
      </c>
      <c r="T67" s="12">
        <f ca="1">IF(ROUND(N70,0) &gt; 49, ROUND(N70,0) - 49, ROUND(N70,0))</f>
        <v>8</v>
      </c>
      <c r="U67" s="12">
        <f ca="1">IF(ROUND(N71,0) &gt; 49, ROUND(N71,0) - 49, ROUND(N71,0))</f>
        <v>9</v>
      </c>
      <c r="W67" s="13">
        <f ca="1">IF(OR(Q67=L48,Q67=L49,Q67=L50,Q67=L51,Q67=L52),Q67,0)</f>
        <v>0</v>
      </c>
      <c r="X67" s="13">
        <f ca="1">IF(OR(R67=L48,R67=L49,R67=L50,R67=L51,R67=L52),R67,0)</f>
        <v>0</v>
      </c>
      <c r="Y67" s="13">
        <f ca="1">IF(OR(S67=L48,S67=L49,S67=L50,S67=L51,S67=L52),S67,0)</f>
        <v>0</v>
      </c>
      <c r="Z67" s="13">
        <f ca="1">IF(OR(T67=L48,T67=L49,T67=L50,T67=L51,T67=L52),T67,0)</f>
        <v>0</v>
      </c>
      <c r="AA67" s="13">
        <f ca="1">IF(OR(U67=L48,U67=L49,U67=L50,U67=L51,U67=L52),U67,0)</f>
        <v>0</v>
      </c>
      <c r="AF67" s="23"/>
      <c r="AG67" s="52">
        <v>35</v>
      </c>
      <c r="AH67" s="79">
        <f t="shared" ca="1" si="4"/>
        <v>0</v>
      </c>
      <c r="AI67" s="21">
        <f t="shared" ca="1" si="5"/>
        <v>0</v>
      </c>
      <c r="AJ67" s="21">
        <f t="shared" ca="1" si="6"/>
        <v>0</v>
      </c>
      <c r="AK67" s="21">
        <f t="shared" ca="1" si="7"/>
        <v>0</v>
      </c>
      <c r="AL67" s="21">
        <f t="shared" ca="1" si="8"/>
        <v>0</v>
      </c>
      <c r="AM67" s="21">
        <f t="shared" ca="1" si="9"/>
        <v>2</v>
      </c>
      <c r="AN67" s="21">
        <f t="shared" ca="1" si="10"/>
        <v>1</v>
      </c>
      <c r="AO67" s="21">
        <f t="shared" ca="1" si="11"/>
        <v>0</v>
      </c>
      <c r="AP67" s="55">
        <f t="shared" ca="1" si="12"/>
        <v>0</v>
      </c>
      <c r="AQ67" s="117">
        <f t="shared" ca="1" si="45"/>
        <v>3</v>
      </c>
      <c r="AR67" s="92"/>
      <c r="AS67" s="23"/>
      <c r="AT67" s="106">
        <f ca="1">$K$52</f>
        <v>47</v>
      </c>
      <c r="AU67" s="107">
        <f ca="1">$L$52</f>
        <v>42</v>
      </c>
      <c r="AV67" s="92"/>
      <c r="AW67" s="23"/>
      <c r="AX67" s="52">
        <v>32</v>
      </c>
      <c r="AY67" s="87">
        <f t="shared" ca="1" si="47"/>
        <v>32</v>
      </c>
      <c r="AZ67" s="91">
        <f t="shared" ca="1" si="48"/>
        <v>32</v>
      </c>
      <c r="BA67" s="91">
        <f t="shared" ca="1" si="49"/>
        <v>32</v>
      </c>
      <c r="BB67" s="91">
        <f t="shared" ca="1" si="50"/>
        <v>0</v>
      </c>
      <c r="BC67" s="91">
        <f t="shared" ca="1" si="51"/>
        <v>32</v>
      </c>
      <c r="BD67" s="91">
        <f t="shared" ca="1" si="52"/>
        <v>32</v>
      </c>
      <c r="BE67" s="91">
        <f t="shared" ca="1" si="53"/>
        <v>0</v>
      </c>
      <c r="BF67" s="91">
        <f t="shared" ca="1" si="54"/>
        <v>0</v>
      </c>
      <c r="BG67" s="91">
        <f t="shared" ca="1" si="55"/>
        <v>0</v>
      </c>
      <c r="BH67" s="96"/>
      <c r="BI67" s="92"/>
      <c r="BK67" s="104" t="s">
        <v>29</v>
      </c>
      <c r="BL67" s="105" t="s">
        <v>28</v>
      </c>
    </row>
    <row r="68" spans="1:65" ht="24.6" x14ac:dyDescent="0.3">
      <c r="A68" s="153"/>
      <c r="B68" s="155" t="s">
        <v>17</v>
      </c>
      <c r="C68" s="3"/>
      <c r="D68" s="130"/>
      <c r="E68" s="130"/>
      <c r="F68" s="130"/>
      <c r="G68" s="130"/>
      <c r="H68" s="130"/>
      <c r="I68" s="129"/>
      <c r="J68" s="138"/>
      <c r="M68" s="11" t="s">
        <v>20</v>
      </c>
      <c r="N68" s="11">
        <f ca="1">K49/5</f>
        <v>5</v>
      </c>
      <c r="P68" s="10">
        <v>2</v>
      </c>
      <c r="Q68" s="12">
        <f ca="1">IF(P68*Q67 &gt; 49, P68*Q67 - 49, P68*Q67)</f>
        <v>6</v>
      </c>
      <c r="R68" s="12">
        <f ca="1">IF(P68*R67 &gt; 49, P68*R67 - 49, P68*R67)</f>
        <v>10</v>
      </c>
      <c r="S68" s="12">
        <f ca="1">IF(P68*S67 &gt; 49, P68*S67 - 49, P68*S67)</f>
        <v>16</v>
      </c>
      <c r="T68" s="12">
        <f ca="1">IF(P68*T67 &gt; 49, P68*T67 - 49, P68*T67)</f>
        <v>16</v>
      </c>
      <c r="U68" s="12">
        <f ca="1">IF(P68*U67 &gt; 49, P68*U67 - 49, P68*U67)</f>
        <v>18</v>
      </c>
      <c r="W68" s="13">
        <f ca="1">IF(OR(Q68=L48,Q68=L49,Q68=L50,Q68=L51,Q68=L52),Q68,0)</f>
        <v>0</v>
      </c>
      <c r="X68" s="13">
        <f ca="1">IF(OR(R68=L48,R68=L49,R68=L50,R68=L51,R68=L52),R68,0)</f>
        <v>0</v>
      </c>
      <c r="Y68" s="13">
        <f ca="1">IF(OR(S68=L48,S68=L49,S68=L50,S68=L51,S68=L52),S68,0)</f>
        <v>0</v>
      </c>
      <c r="Z68" s="13">
        <f ca="1">IF(OR(T68=L48,T68=L49,T68=L50,T68=L51,T68=L52),T68,0)</f>
        <v>0</v>
      </c>
      <c r="AA68" s="13">
        <f ca="1">IF(OR(U68=L48,U68=L49,U68=L50,U68=L51,U68=L52),U68,0)</f>
        <v>0</v>
      </c>
      <c r="AF68" s="23"/>
      <c r="AG68" s="52">
        <v>36</v>
      </c>
      <c r="AH68" s="79">
        <f t="shared" ca="1" si="4"/>
        <v>0</v>
      </c>
      <c r="AI68" s="21">
        <f t="shared" ca="1" si="5"/>
        <v>1</v>
      </c>
      <c r="AJ68" s="21">
        <f t="shared" ca="1" si="6"/>
        <v>0</v>
      </c>
      <c r="AK68" s="21">
        <f t="shared" ca="1" si="7"/>
        <v>1</v>
      </c>
      <c r="AL68" s="21">
        <f t="shared" ca="1" si="8"/>
        <v>1</v>
      </c>
      <c r="AM68" s="21">
        <f t="shared" ca="1" si="9"/>
        <v>0</v>
      </c>
      <c r="AN68" s="21">
        <f t="shared" ca="1" si="10"/>
        <v>0</v>
      </c>
      <c r="AO68" s="21">
        <f t="shared" ca="1" si="11"/>
        <v>0</v>
      </c>
      <c r="AP68" s="55">
        <f t="shared" ca="1" si="12"/>
        <v>0</v>
      </c>
      <c r="AQ68" s="117">
        <f t="shared" ca="1" si="45"/>
        <v>3</v>
      </c>
      <c r="AR68" s="92"/>
      <c r="AS68" s="23"/>
      <c r="AT68" s="108"/>
      <c r="AU68" s="96"/>
      <c r="AV68" s="92"/>
      <c r="AW68" s="23"/>
      <c r="AX68" s="52">
        <v>33</v>
      </c>
      <c r="AY68" s="87">
        <f t="shared" ca="1" si="47"/>
        <v>0</v>
      </c>
      <c r="AZ68" s="91">
        <f t="shared" ca="1" si="48"/>
        <v>0</v>
      </c>
      <c r="BA68" s="91">
        <f t="shared" ca="1" si="49"/>
        <v>0</v>
      </c>
      <c r="BB68" s="91">
        <f t="shared" ca="1" si="50"/>
        <v>0</v>
      </c>
      <c r="BC68" s="91">
        <f t="shared" ca="1" si="51"/>
        <v>0</v>
      </c>
      <c r="BD68" s="91">
        <f t="shared" ca="1" si="52"/>
        <v>0</v>
      </c>
      <c r="BE68" s="91">
        <f t="shared" ca="1" si="53"/>
        <v>0</v>
      </c>
      <c r="BF68" s="91">
        <f t="shared" ca="1" si="54"/>
        <v>0</v>
      </c>
      <c r="BG68" s="91">
        <f t="shared" ca="1" si="55"/>
        <v>0</v>
      </c>
      <c r="BH68" s="96"/>
      <c r="BI68" s="92"/>
      <c r="BK68" s="106">
        <f ca="1">$K$48</f>
        <v>15</v>
      </c>
      <c r="BL68" s="107">
        <f ca="1">$L$48</f>
        <v>7</v>
      </c>
    </row>
    <row r="69" spans="1:65" ht="24.6" x14ac:dyDescent="0.3">
      <c r="A69" s="153"/>
      <c r="B69" s="156"/>
      <c r="C69" s="3"/>
      <c r="D69" s="130"/>
      <c r="E69" s="130"/>
      <c r="F69" s="130"/>
      <c r="G69" s="130"/>
      <c r="H69" s="130"/>
      <c r="I69" s="129"/>
      <c r="J69" s="138"/>
      <c r="M69" s="11" t="s">
        <v>21</v>
      </c>
      <c r="N69" s="11">
        <f ca="1">K50/5</f>
        <v>7.8</v>
      </c>
      <c r="P69" s="10">
        <v>3</v>
      </c>
      <c r="Q69" s="12">
        <f ca="1">IF(P69*Q67 &gt; 49, P69*Q67 - 49, P69*Q67)</f>
        <v>9</v>
      </c>
      <c r="R69" s="12">
        <f ca="1">IF(P69*R67 &gt; 49, P69*R67 - 49, P69*R67)</f>
        <v>15</v>
      </c>
      <c r="S69" s="12">
        <f ca="1">IF(P69*S67 &gt; 49, P69*S67 - 49, P69*S67)</f>
        <v>24</v>
      </c>
      <c r="T69" s="12">
        <f ca="1">IF(P69*T67 &gt; 49, P69*T67 - 49, P69*T67)</f>
        <v>24</v>
      </c>
      <c r="U69" s="12">
        <f ca="1">IF(P69*U67 &gt; 49, P69*U67 - 49, P69*U67)</f>
        <v>27</v>
      </c>
      <c r="W69" s="13">
        <f ca="1">IF(OR(Q69=L48,Q69=L49,Q69=L50,Q69=L51,Q69=L52),Q69,0)</f>
        <v>0</v>
      </c>
      <c r="X69" s="13">
        <f ca="1">IF(OR(R69=L48,R69=L49,R69=L50,R69=L51,R69=L52),R69,0)</f>
        <v>0</v>
      </c>
      <c r="Y69" s="13">
        <f ca="1">IF(OR(S69=L48,S69=L49,S69=L50,S69=L51,S69=L52),S69,0)</f>
        <v>24</v>
      </c>
      <c r="Z69" s="13">
        <f ca="1">IF(OR(T69=L48,T69=L49,T69=L50,T69=L51,T69=L52),T69,0)</f>
        <v>24</v>
      </c>
      <c r="AA69" s="13">
        <f ca="1">IF(OR(U69=L48,U69=L49,U69=L50,U69=L51,U69=L52),U69,0)</f>
        <v>0</v>
      </c>
      <c r="AF69" s="23"/>
      <c r="AG69" s="52">
        <v>37</v>
      </c>
      <c r="AH69" s="79">
        <f t="shared" ca="1" si="4"/>
        <v>2</v>
      </c>
      <c r="AI69" s="21">
        <f t="shared" ca="1" si="5"/>
        <v>0</v>
      </c>
      <c r="AJ69" s="21">
        <f t="shared" ca="1" si="6"/>
        <v>0</v>
      </c>
      <c r="AK69" s="21">
        <f t="shared" ca="1" si="7"/>
        <v>0</v>
      </c>
      <c r="AL69" s="21">
        <f t="shared" ca="1" si="8"/>
        <v>0</v>
      </c>
      <c r="AM69" s="21">
        <f t="shared" ca="1" si="9"/>
        <v>0</v>
      </c>
      <c r="AN69" s="21">
        <f t="shared" ca="1" si="10"/>
        <v>0</v>
      </c>
      <c r="AO69" s="21">
        <f t="shared" ca="1" si="11"/>
        <v>0</v>
      </c>
      <c r="AP69" s="55">
        <f t="shared" ca="1" si="12"/>
        <v>0</v>
      </c>
      <c r="AQ69" s="117">
        <f t="shared" ca="1" si="45"/>
        <v>0</v>
      </c>
      <c r="AR69" s="92"/>
      <c r="AS69" s="23"/>
      <c r="AT69" s="108"/>
      <c r="AU69" s="96"/>
      <c r="AV69" s="92"/>
      <c r="AW69" s="23"/>
      <c r="AX69" s="52">
        <v>34</v>
      </c>
      <c r="AY69" s="87">
        <f t="shared" ca="1" si="47"/>
        <v>0</v>
      </c>
      <c r="AZ69" s="91">
        <f t="shared" ca="1" si="48"/>
        <v>34</v>
      </c>
      <c r="BA69" s="91">
        <f t="shared" ca="1" si="49"/>
        <v>0</v>
      </c>
      <c r="BB69" s="91">
        <f t="shared" ca="1" si="50"/>
        <v>0</v>
      </c>
      <c r="BC69" s="91">
        <f t="shared" ca="1" si="51"/>
        <v>0</v>
      </c>
      <c r="BD69" s="91">
        <f t="shared" ca="1" si="52"/>
        <v>0</v>
      </c>
      <c r="BE69" s="91">
        <f t="shared" ca="1" si="53"/>
        <v>0</v>
      </c>
      <c r="BF69" s="91">
        <f t="shared" ca="1" si="54"/>
        <v>0</v>
      </c>
      <c r="BG69" s="91">
        <f t="shared" ca="1" si="55"/>
        <v>0</v>
      </c>
      <c r="BH69" s="96"/>
      <c r="BI69" s="92"/>
      <c r="BK69" s="106">
        <f ca="1">$K$49</f>
        <v>25</v>
      </c>
      <c r="BL69" s="107">
        <f ca="1">$L$49</f>
        <v>13</v>
      </c>
    </row>
    <row r="70" spans="1:65" ht="24.6" x14ac:dyDescent="0.3">
      <c r="A70" s="153"/>
      <c r="B70" s="156"/>
      <c r="C70" s="3"/>
      <c r="D70" s="131"/>
      <c r="E70" s="131"/>
      <c r="F70" s="131"/>
      <c r="G70" s="131"/>
      <c r="H70" s="131"/>
      <c r="I70" s="129"/>
      <c r="J70" s="138"/>
      <c r="M70" s="11" t="s">
        <v>22</v>
      </c>
      <c r="N70" s="11">
        <f ca="1">K51/5</f>
        <v>8.1999999999999993</v>
      </c>
      <c r="P70" s="10">
        <v>4</v>
      </c>
      <c r="Q70" s="12">
        <f ca="1">IF(P70*Q67 &gt; 49, P70*Q67 - 49, P70*Q67)</f>
        <v>12</v>
      </c>
      <c r="R70" s="12">
        <f ca="1">IF(P70*R67 &gt; 49, P70*R67 - 49, P70*R67)</f>
        <v>20</v>
      </c>
      <c r="S70" s="12">
        <f ca="1">IF(P70*S67 &gt; 49, P70*S67 - 49, P70*S67)</f>
        <v>32</v>
      </c>
      <c r="T70" s="12">
        <f ca="1">IF(P70*T67 &gt; 49, P70*T67 - 49, P70*T67)</f>
        <v>32</v>
      </c>
      <c r="U70" s="12">
        <f ca="1">IF(P70*U67 &gt; 49, P70*U67 - 49, P70*U67)</f>
        <v>36</v>
      </c>
      <c r="W70" s="13">
        <f ca="1">IF(OR(Q70=L48,Q70=L49,Q70=L50,Q70=L51,Q70=L52),Q70,0)</f>
        <v>0</v>
      </c>
      <c r="X70" s="13">
        <f ca="1">IF(OR(R70=L48,R70=L49,R70=L50,R70=L51,R70=L52),R70,0)</f>
        <v>0</v>
      </c>
      <c r="Y70" s="13">
        <f ca="1">IF(OR(S70=L48,S70=L49,S70=L50,S70=L51,S70=L52),S70,0)</f>
        <v>0</v>
      </c>
      <c r="Z70" s="13">
        <f ca="1">IF(OR(T70=L48,T70=L49,T70=L50,T70=L51,T70=L52),T70,0)</f>
        <v>0</v>
      </c>
      <c r="AA70" s="13">
        <f ca="1">IF(OR(U70=L48,U70=L49,U70=L50,U70=L51,U70=L52),U70,0)</f>
        <v>0</v>
      </c>
      <c r="AF70" s="23"/>
      <c r="AG70" s="52">
        <v>38</v>
      </c>
      <c r="AH70" s="79">
        <f t="shared" ca="1" si="4"/>
        <v>0</v>
      </c>
      <c r="AI70" s="21">
        <f t="shared" ca="1" si="5"/>
        <v>0</v>
      </c>
      <c r="AJ70" s="21">
        <f t="shared" ca="1" si="6"/>
        <v>0</v>
      </c>
      <c r="AK70" s="21">
        <f t="shared" ca="1" si="7"/>
        <v>0</v>
      </c>
      <c r="AL70" s="21">
        <f t="shared" ca="1" si="8"/>
        <v>0</v>
      </c>
      <c r="AM70" s="21">
        <f t="shared" ca="1" si="9"/>
        <v>0</v>
      </c>
      <c r="AN70" s="21">
        <f t="shared" ca="1" si="10"/>
        <v>0</v>
      </c>
      <c r="AO70" s="21">
        <f t="shared" ca="1" si="11"/>
        <v>0</v>
      </c>
      <c r="AP70" s="55">
        <f t="shared" ca="1" si="12"/>
        <v>0</v>
      </c>
      <c r="AQ70" s="117">
        <f t="shared" ca="1" si="45"/>
        <v>0</v>
      </c>
      <c r="AR70" s="92"/>
      <c r="AS70" s="23"/>
      <c r="AT70" s="108"/>
      <c r="AU70" s="96"/>
      <c r="AV70" s="92"/>
      <c r="AW70" s="23"/>
      <c r="AX70" s="52">
        <v>35</v>
      </c>
      <c r="AY70" s="87">
        <f t="shared" ca="1" si="47"/>
        <v>0</v>
      </c>
      <c r="AZ70" s="91">
        <f t="shared" ca="1" si="48"/>
        <v>0</v>
      </c>
      <c r="BA70" s="91">
        <f t="shared" ca="1" si="49"/>
        <v>0</v>
      </c>
      <c r="BB70" s="91">
        <f t="shared" ca="1" si="50"/>
        <v>0</v>
      </c>
      <c r="BC70" s="91">
        <f t="shared" ca="1" si="51"/>
        <v>0</v>
      </c>
      <c r="BD70" s="91">
        <f t="shared" ca="1" si="52"/>
        <v>35</v>
      </c>
      <c r="BE70" s="91">
        <f t="shared" ca="1" si="53"/>
        <v>35</v>
      </c>
      <c r="BF70" s="91">
        <f t="shared" ca="1" si="54"/>
        <v>0</v>
      </c>
      <c r="BG70" s="91">
        <f t="shared" ca="1" si="55"/>
        <v>0</v>
      </c>
      <c r="BH70" s="96"/>
      <c r="BI70" s="92"/>
      <c r="BK70" s="106">
        <f ca="1">$K$50</f>
        <v>39</v>
      </c>
      <c r="BL70" s="107">
        <f ca="1">$L$50</f>
        <v>24</v>
      </c>
    </row>
    <row r="71" spans="1:65" ht="25.2" thickBot="1" x14ac:dyDescent="0.35">
      <c r="A71" s="153"/>
      <c r="B71" s="157"/>
      <c r="C71" s="3"/>
      <c r="D71" s="131"/>
      <c r="E71" s="131"/>
      <c r="F71" s="131"/>
      <c r="G71" s="131"/>
      <c r="H71" s="131"/>
      <c r="I71" s="129"/>
      <c r="J71" s="138"/>
      <c r="M71" s="11" t="s">
        <v>23</v>
      </c>
      <c r="N71" s="11">
        <f ca="1">K52/5</f>
        <v>9.4</v>
      </c>
      <c r="P71" s="10">
        <v>5</v>
      </c>
      <c r="Q71" s="12">
        <f ca="1">IF(P71*Q67 &gt; 49, P71*Q67 - 49, P71*Q67)</f>
        <v>15</v>
      </c>
      <c r="R71" s="12">
        <f ca="1">IF(P71*R67 &gt; 49, P71*R67 - 49, P71*R67)</f>
        <v>25</v>
      </c>
      <c r="S71" s="12">
        <f ca="1">IF(P71*S67 &gt; 49, P71*S67 - 49, P71*S67)</f>
        <v>40</v>
      </c>
      <c r="T71" s="12">
        <f ca="1">IF(P71*T67 &gt; 49, P71*T67 - 49, P71*T67)</f>
        <v>40</v>
      </c>
      <c r="U71" s="12">
        <f ca="1">IF(P71*U67 &gt; 49,P71*U67 - 49, P71*U67 )</f>
        <v>45</v>
      </c>
      <c r="W71" s="13">
        <f ca="1">IF(OR(Q71=L48,Q71=L49,Q71=L50,Q71=L51,Q71=L52),Q71,0)</f>
        <v>0</v>
      </c>
      <c r="X71" s="13">
        <f ca="1">IF(OR(R71=L48,R71=L49,R71=L50,R71=L51,R71=L52),R71,0)</f>
        <v>0</v>
      </c>
      <c r="Y71" s="13">
        <f ca="1">IF(OR(S71=L48,S71=L49,S71=L50,S71=L51,S71=L52),S71,0)</f>
        <v>0</v>
      </c>
      <c r="Z71" s="13">
        <f ca="1">IF(OR(T71=L48,T71=L49,T71=L50,T71=L51,T71=L52),T71,0)</f>
        <v>0</v>
      </c>
      <c r="AA71" s="13">
        <f ca="1">IF(OR(U71=L48,U71=L49,U71=L50,U71=L51,U71=L52),U71,0)</f>
        <v>0</v>
      </c>
      <c r="AF71" s="23"/>
      <c r="AG71" s="58">
        <v>39</v>
      </c>
      <c r="AH71" s="80">
        <f t="shared" ca="1" si="4"/>
        <v>2</v>
      </c>
      <c r="AI71" s="59">
        <f t="shared" ca="1" si="5"/>
        <v>0</v>
      </c>
      <c r="AJ71" s="59">
        <f t="shared" ca="1" si="6"/>
        <v>1</v>
      </c>
      <c r="AK71" s="59">
        <f t="shared" ca="1" si="7"/>
        <v>0</v>
      </c>
      <c r="AL71" s="59">
        <f t="shared" ca="1" si="8"/>
        <v>0</v>
      </c>
      <c r="AM71" s="59">
        <f t="shared" ca="1" si="9"/>
        <v>0</v>
      </c>
      <c r="AN71" s="59">
        <f t="shared" ca="1" si="10"/>
        <v>0</v>
      </c>
      <c r="AO71" s="59">
        <f t="shared" ca="1" si="11"/>
        <v>0</v>
      </c>
      <c r="AP71" s="60">
        <f t="shared" ca="1" si="12"/>
        <v>0</v>
      </c>
      <c r="AQ71" s="117">
        <f t="shared" ca="1" si="45"/>
        <v>1</v>
      </c>
      <c r="AR71" s="92"/>
      <c r="AS71" s="23"/>
      <c r="AT71" s="108"/>
      <c r="AU71" s="96"/>
      <c r="AV71" s="92"/>
      <c r="AW71" s="23"/>
      <c r="AX71" s="52">
        <v>36</v>
      </c>
      <c r="AY71" s="87">
        <f t="shared" ca="1" si="47"/>
        <v>0</v>
      </c>
      <c r="AZ71" s="91">
        <f t="shared" ca="1" si="48"/>
        <v>36</v>
      </c>
      <c r="BA71" s="91">
        <f t="shared" ca="1" si="49"/>
        <v>0</v>
      </c>
      <c r="BB71" s="91">
        <f t="shared" ca="1" si="50"/>
        <v>36</v>
      </c>
      <c r="BC71" s="91">
        <f t="shared" ca="1" si="51"/>
        <v>36</v>
      </c>
      <c r="BD71" s="91">
        <f t="shared" ca="1" si="52"/>
        <v>0</v>
      </c>
      <c r="BE71" s="91">
        <f t="shared" ca="1" si="53"/>
        <v>0</v>
      </c>
      <c r="BF71" s="91">
        <f t="shared" ca="1" si="54"/>
        <v>0</v>
      </c>
      <c r="BG71" s="91">
        <f t="shared" ca="1" si="55"/>
        <v>0</v>
      </c>
      <c r="BH71" s="96"/>
      <c r="BI71" s="92"/>
      <c r="BK71" s="106">
        <f ca="1">$K$51</f>
        <v>41</v>
      </c>
      <c r="BL71" s="107">
        <f ca="1">$L$51</f>
        <v>26</v>
      </c>
    </row>
    <row r="72" spans="1:65" ht="24.6" x14ac:dyDescent="0.3">
      <c r="A72" s="153"/>
      <c r="B72" s="146" t="s">
        <v>16</v>
      </c>
      <c r="C72" s="3"/>
      <c r="D72" s="2"/>
      <c r="E72" s="2"/>
      <c r="F72" s="2"/>
      <c r="G72" s="2"/>
      <c r="H72" s="2"/>
      <c r="I72" s="129"/>
      <c r="J72" s="138"/>
      <c r="AF72" s="23"/>
      <c r="AG72" s="62">
        <v>40</v>
      </c>
      <c r="AH72" s="81">
        <f t="shared" ca="1" si="4"/>
        <v>2</v>
      </c>
      <c r="AI72" s="56">
        <f t="shared" ca="1" si="5"/>
        <v>1</v>
      </c>
      <c r="AJ72" s="56">
        <f t="shared" ca="1" si="6"/>
        <v>1</v>
      </c>
      <c r="AK72" s="56">
        <f t="shared" ca="1" si="7"/>
        <v>2</v>
      </c>
      <c r="AL72" s="56">
        <f t="shared" ca="1" si="8"/>
        <v>2</v>
      </c>
      <c r="AM72" s="56">
        <f t="shared" ca="1" si="9"/>
        <v>1</v>
      </c>
      <c r="AN72" s="56">
        <f t="shared" ca="1" si="10"/>
        <v>0</v>
      </c>
      <c r="AO72" s="56">
        <f t="shared" ca="1" si="11"/>
        <v>0</v>
      </c>
      <c r="AP72" s="57">
        <f t="shared" ca="1" si="12"/>
        <v>0</v>
      </c>
      <c r="AQ72" s="118">
        <f ca="1">SUM(AI72:AP72)</f>
        <v>7</v>
      </c>
      <c r="AR72" s="92"/>
      <c r="AS72" s="23"/>
      <c r="AT72" s="109" t="s">
        <v>29</v>
      </c>
      <c r="AU72" s="110" t="s">
        <v>28</v>
      </c>
      <c r="AV72" s="92"/>
      <c r="AW72" s="23"/>
      <c r="AX72" s="52">
        <v>37</v>
      </c>
      <c r="AY72" s="87">
        <f t="shared" ca="1" si="47"/>
        <v>37</v>
      </c>
      <c r="AZ72" s="91">
        <f t="shared" ca="1" si="48"/>
        <v>0</v>
      </c>
      <c r="BA72" s="91">
        <f t="shared" ca="1" si="49"/>
        <v>0</v>
      </c>
      <c r="BB72" s="91">
        <f t="shared" ca="1" si="50"/>
        <v>0</v>
      </c>
      <c r="BC72" s="91">
        <f t="shared" ca="1" si="51"/>
        <v>0</v>
      </c>
      <c r="BD72" s="91">
        <f t="shared" ca="1" si="52"/>
        <v>0</v>
      </c>
      <c r="BE72" s="91">
        <f t="shared" ca="1" si="53"/>
        <v>0</v>
      </c>
      <c r="BF72" s="91">
        <f t="shared" ca="1" si="54"/>
        <v>0</v>
      </c>
      <c r="BG72" s="91">
        <f t="shared" ca="1" si="55"/>
        <v>0</v>
      </c>
      <c r="BH72" s="96"/>
      <c r="BI72" s="92"/>
      <c r="BK72" s="106">
        <f ca="1">$K$52</f>
        <v>47</v>
      </c>
      <c r="BL72" s="107">
        <f ca="1">$L$52</f>
        <v>42</v>
      </c>
    </row>
    <row r="73" spans="1:65" ht="24.6" x14ac:dyDescent="0.3">
      <c r="A73" s="153"/>
      <c r="B73" s="147"/>
      <c r="C73" s="3"/>
      <c r="D73" s="2"/>
      <c r="E73" s="2"/>
      <c r="F73" s="2"/>
      <c r="G73" s="2"/>
      <c r="H73" s="2"/>
      <c r="I73" s="129"/>
      <c r="J73" s="138"/>
      <c r="M73" s="149" t="s">
        <v>32</v>
      </c>
      <c r="N73" s="150"/>
      <c r="O73" s="150"/>
      <c r="P73" s="150"/>
      <c r="Q73" s="150"/>
      <c r="R73" s="150"/>
      <c r="S73" s="150"/>
      <c r="T73" s="150"/>
      <c r="U73" s="151"/>
      <c r="AF73" s="23"/>
      <c r="AG73" s="63">
        <v>41</v>
      </c>
      <c r="AH73" s="68">
        <f t="shared" ca="1" si="4"/>
        <v>0</v>
      </c>
      <c r="AI73" s="22">
        <f t="shared" ca="1" si="5"/>
        <v>0</v>
      </c>
      <c r="AJ73" s="22">
        <f t="shared" ca="1" si="6"/>
        <v>0</v>
      </c>
      <c r="AK73" s="22">
        <f t="shared" ca="1" si="7"/>
        <v>0</v>
      </c>
      <c r="AL73" s="22">
        <f t="shared" ca="1" si="8"/>
        <v>0</v>
      </c>
      <c r="AM73" s="22">
        <f t="shared" ca="1" si="9"/>
        <v>0</v>
      </c>
      <c r="AN73" s="22">
        <f t="shared" ca="1" si="10"/>
        <v>0</v>
      </c>
      <c r="AO73" s="22">
        <f t="shared" ca="1" si="11"/>
        <v>0</v>
      </c>
      <c r="AP73" s="64">
        <f t="shared" ca="1" si="12"/>
        <v>0</v>
      </c>
      <c r="AQ73" s="118">
        <f t="shared" ref="AQ73:AQ81" ca="1" si="56">SUM(AI73:AP73)</f>
        <v>0</v>
      </c>
      <c r="AR73" s="92"/>
      <c r="AS73" s="23"/>
      <c r="AT73" s="106">
        <f ca="1">$K$48</f>
        <v>15</v>
      </c>
      <c r="AU73" s="107">
        <f ca="1">$L$48</f>
        <v>7</v>
      </c>
      <c r="AV73" s="92"/>
      <c r="AW73" s="23"/>
      <c r="AX73" s="52">
        <v>38</v>
      </c>
      <c r="AY73" s="87">
        <f t="shared" ca="1" si="47"/>
        <v>0</v>
      </c>
      <c r="AZ73" s="91">
        <f t="shared" ca="1" si="48"/>
        <v>0</v>
      </c>
      <c r="BA73" s="91">
        <f t="shared" ca="1" si="49"/>
        <v>0</v>
      </c>
      <c r="BB73" s="91">
        <f t="shared" ca="1" si="50"/>
        <v>0</v>
      </c>
      <c r="BC73" s="91">
        <f t="shared" ca="1" si="51"/>
        <v>0</v>
      </c>
      <c r="BD73" s="91">
        <f t="shared" ca="1" si="52"/>
        <v>0</v>
      </c>
      <c r="BE73" s="91">
        <f t="shared" ca="1" si="53"/>
        <v>0</v>
      </c>
      <c r="BF73" s="91">
        <f t="shared" ca="1" si="54"/>
        <v>0</v>
      </c>
      <c r="BG73" s="91">
        <f t="shared" ca="1" si="55"/>
        <v>0</v>
      </c>
      <c r="BH73" s="96"/>
      <c r="BI73" s="92"/>
    </row>
    <row r="74" spans="1:65" ht="24.6" x14ac:dyDescent="0.3">
      <c r="A74" s="153"/>
      <c r="B74" s="147"/>
      <c r="C74" s="3"/>
      <c r="D74" s="2"/>
      <c r="E74" s="2"/>
      <c r="F74" s="2"/>
      <c r="G74" s="2"/>
      <c r="H74" s="2"/>
      <c r="I74" s="129"/>
      <c r="J74" s="138"/>
      <c r="M74" s="11" t="s">
        <v>19</v>
      </c>
      <c r="N74" s="11">
        <f ca="1">K48/6</f>
        <v>2.5</v>
      </c>
      <c r="P74" s="10">
        <v>1</v>
      </c>
      <c r="Q74" s="12">
        <f ca="1">IF(ROUND(N74,0) &gt; 49, ROUND(N74,0) - 49, ROUND(N74,0))</f>
        <v>3</v>
      </c>
      <c r="R74" s="12">
        <f ca="1">IF(ROUND(N75,0) &gt; 49, ROUND(N75,0) - 49, ROUND(N75,0))</f>
        <v>4</v>
      </c>
      <c r="S74" s="12">
        <f ca="1">IF(ROUND(N76,0) &gt; 49, ROUND(N76,0) - 49, ROUND(N76,0))</f>
        <v>7</v>
      </c>
      <c r="T74" s="12">
        <f ca="1">IF(ROUND(N77,0) &gt; 49, ROUND(N77,0) - 49, ROUND(N77,0))</f>
        <v>7</v>
      </c>
      <c r="U74" s="12">
        <f ca="1">IF(ROUND(N78,0) &gt; 49, ROUND(N78,0) - 49, ROUND(N78,0))</f>
        <v>8</v>
      </c>
      <c r="W74" s="13">
        <f ca="1">IF(OR(Q74=L48,Q74=L49,Q74=L50,Q74=L51,Q74=L52),Q74,0)</f>
        <v>0</v>
      </c>
      <c r="X74" s="13">
        <f ca="1">IF(OR(R74=L48,R74=L49,R74=L50,R74=L51,R74=L52),R74,0)</f>
        <v>0</v>
      </c>
      <c r="Y74" s="13">
        <f ca="1">IF(OR(S74=L48,S74=L49,S74=L50,S74=L51,S74=L52),S74,0)</f>
        <v>7</v>
      </c>
      <c r="Z74" s="13">
        <f ca="1">IF(OR(T74=L48,T74=L49,T74=L50,T74=L51,T74=L52),T74,0)</f>
        <v>7</v>
      </c>
      <c r="AA74" s="13">
        <f ca="1">IF(OR(U74=L48,U74=L49,U74=L50,U74=L51,U74=L52),U74,0)</f>
        <v>0</v>
      </c>
      <c r="AF74" s="23"/>
      <c r="AG74" s="63">
        <v>42</v>
      </c>
      <c r="AH74" s="68">
        <f t="shared" ca="1" si="4"/>
        <v>0</v>
      </c>
      <c r="AI74" s="22">
        <f t="shared" ca="1" si="5"/>
        <v>0</v>
      </c>
      <c r="AJ74" s="22">
        <f t="shared" ca="1" si="6"/>
        <v>1</v>
      </c>
      <c r="AK74" s="22">
        <f t="shared" ca="1" si="7"/>
        <v>0</v>
      </c>
      <c r="AL74" s="22">
        <f t="shared" ca="1" si="8"/>
        <v>0</v>
      </c>
      <c r="AM74" s="22">
        <f t="shared" ca="1" si="9"/>
        <v>0</v>
      </c>
      <c r="AN74" s="22">
        <f t="shared" ca="1" si="10"/>
        <v>0</v>
      </c>
      <c r="AO74" s="22">
        <f t="shared" ca="1" si="11"/>
        <v>0</v>
      </c>
      <c r="AP74" s="64">
        <f t="shared" ca="1" si="12"/>
        <v>0</v>
      </c>
      <c r="AQ74" s="118">
        <f t="shared" ca="1" si="56"/>
        <v>1</v>
      </c>
      <c r="AR74" s="92"/>
      <c r="AS74" s="23"/>
      <c r="AT74" s="106">
        <f ca="1">$K$49</f>
        <v>25</v>
      </c>
      <c r="AU74" s="107">
        <f ca="1">$L$49</f>
        <v>13</v>
      </c>
      <c r="AV74" s="92"/>
      <c r="AW74" s="23"/>
      <c r="AX74" s="52">
        <v>39</v>
      </c>
      <c r="AY74" s="87">
        <f t="shared" ca="1" si="47"/>
        <v>39</v>
      </c>
      <c r="AZ74" s="91">
        <f t="shared" ca="1" si="48"/>
        <v>0</v>
      </c>
      <c r="BA74" s="91">
        <f t="shared" ca="1" si="49"/>
        <v>39</v>
      </c>
      <c r="BB74" s="91">
        <f t="shared" ca="1" si="50"/>
        <v>0</v>
      </c>
      <c r="BC74" s="91">
        <f t="shared" ca="1" si="51"/>
        <v>0</v>
      </c>
      <c r="BD74" s="91">
        <f t="shared" ca="1" si="52"/>
        <v>0</v>
      </c>
      <c r="BE74" s="91">
        <f t="shared" ca="1" si="53"/>
        <v>0</v>
      </c>
      <c r="BF74" s="91">
        <f t="shared" ca="1" si="54"/>
        <v>0</v>
      </c>
      <c r="BG74" s="91">
        <f t="shared" ca="1" si="55"/>
        <v>0</v>
      </c>
      <c r="BH74" s="96"/>
      <c r="BI74" s="92"/>
    </row>
    <row r="75" spans="1:65" ht="24.6" x14ac:dyDescent="0.3">
      <c r="A75" s="153"/>
      <c r="B75" s="147"/>
      <c r="C75" s="3"/>
      <c r="D75" s="2"/>
      <c r="E75" s="2"/>
      <c r="F75" s="2"/>
      <c r="G75" s="2"/>
      <c r="H75" s="2"/>
      <c r="I75" s="129"/>
      <c r="J75" s="138"/>
      <c r="M75" s="11" t="s">
        <v>20</v>
      </c>
      <c r="N75" s="11">
        <f ca="1">K49/6</f>
        <v>4.166666666666667</v>
      </c>
      <c r="P75" s="10">
        <v>2</v>
      </c>
      <c r="Q75" s="12">
        <f ca="1">IF(P75*Q74 &gt; 49, P75*Q74 - 49, P75*Q74)</f>
        <v>6</v>
      </c>
      <c r="R75" s="12">
        <f ca="1">IF(P75*R74 &gt; 49, P75*R74 - 49, P75*R74)</f>
        <v>8</v>
      </c>
      <c r="S75" s="12">
        <f ca="1">IF(P75*S74 &gt; 49, P75*S74 - 49, P75*S74)</f>
        <v>14</v>
      </c>
      <c r="T75" s="12">
        <f ca="1">IF(P75*T74 &gt; 49, P75*T74 - 49, P75*T74)</f>
        <v>14</v>
      </c>
      <c r="U75" s="12">
        <f ca="1">IF(P75*U74 &gt; 49, P75*U74 - 49, P75*U74)</f>
        <v>16</v>
      </c>
      <c r="W75" s="13">
        <f ca="1">IF(OR(Q75=L48,Q75=L49,Q75=L50,Q75=L51,Q75=L52),Q75,0)</f>
        <v>0</v>
      </c>
      <c r="X75" s="13">
        <f ca="1">IF(OR(R75=L48,R75=L49,R75=L50,R75=L51,R75=L52),R75,0)</f>
        <v>0</v>
      </c>
      <c r="Y75" s="13">
        <f ca="1">IF(OR(S75=L48,S75=L49,S75=L50,S75=L51,S75=L52),S75,0)</f>
        <v>0</v>
      </c>
      <c r="Z75" s="13">
        <f ca="1">IF(OR(T75=L48,T75=L49,T75=L50,T75=L51,T75=L52),T75,0)</f>
        <v>0</v>
      </c>
      <c r="AA75" s="13">
        <f ca="1">IF(OR(U75=L48,U75=L49,U75=L50,U75=L51,U75=L52),U75,0)</f>
        <v>0</v>
      </c>
      <c r="AF75" s="23"/>
      <c r="AG75" s="63">
        <v>43</v>
      </c>
      <c r="AH75" s="68">
        <f t="shared" ca="1" si="4"/>
        <v>0</v>
      </c>
      <c r="AI75" s="22">
        <f t="shared" ca="1" si="5"/>
        <v>0</v>
      </c>
      <c r="AJ75" s="22">
        <f t="shared" ca="1" si="6"/>
        <v>0</v>
      </c>
      <c r="AK75" s="22">
        <f t="shared" ca="1" si="7"/>
        <v>0</v>
      </c>
      <c r="AL75" s="22">
        <f t="shared" ca="1" si="8"/>
        <v>0</v>
      </c>
      <c r="AM75" s="22">
        <f t="shared" ca="1" si="9"/>
        <v>0</v>
      </c>
      <c r="AN75" s="22">
        <f t="shared" ca="1" si="10"/>
        <v>0</v>
      </c>
      <c r="AO75" s="22">
        <f t="shared" ca="1" si="11"/>
        <v>0</v>
      </c>
      <c r="AP75" s="64">
        <f t="shared" ca="1" si="12"/>
        <v>0</v>
      </c>
      <c r="AQ75" s="118">
        <f t="shared" ca="1" si="56"/>
        <v>0</v>
      </c>
      <c r="AR75" s="92"/>
      <c r="AS75" s="23"/>
      <c r="AT75" s="106">
        <f ca="1">$K$50</f>
        <v>39</v>
      </c>
      <c r="AU75" s="107">
        <f ca="1">$L$50</f>
        <v>24</v>
      </c>
      <c r="AV75" s="136">
        <v>112</v>
      </c>
      <c r="AW75" s="23"/>
      <c r="AX75" s="97" t="s">
        <v>45</v>
      </c>
      <c r="AY75" s="84">
        <f t="shared" ref="AY75:BG75" ca="1" si="57">ROUND(IFERROR(SUM(AY65:AY74)/COUNTIF(AY65:AY74,"&gt;0"), 0), 0)</f>
        <v>35</v>
      </c>
      <c r="AZ75" s="84">
        <f t="shared" ca="1" si="57"/>
        <v>33</v>
      </c>
      <c r="BA75" s="84">
        <f t="shared" ca="1" si="57"/>
        <v>34</v>
      </c>
      <c r="BB75" s="84">
        <f t="shared" ca="1" si="57"/>
        <v>33</v>
      </c>
      <c r="BC75" s="84">
        <f t="shared" ca="1" si="57"/>
        <v>34</v>
      </c>
      <c r="BD75" s="84">
        <f t="shared" ca="1" si="57"/>
        <v>34</v>
      </c>
      <c r="BE75" s="84">
        <f t="shared" ca="1" si="57"/>
        <v>33</v>
      </c>
      <c r="BF75" s="84">
        <f t="shared" ca="1" si="57"/>
        <v>30</v>
      </c>
      <c r="BG75" s="84">
        <f t="shared" ca="1" si="57"/>
        <v>0</v>
      </c>
      <c r="BH75" s="98">
        <f ca="1">ROUND(SUM(AZ75:BG75)/COUNTIF(AZ75:BG75, "&gt;0"), 0)</f>
        <v>33</v>
      </c>
      <c r="BI75" s="124">
        <f ca="1">ROUND(IFERROR(SUM(AY75:BG75)/COUNTIF(AY75:BG75,"&gt;0"), 0), 0)</f>
        <v>33</v>
      </c>
      <c r="BK75" s="6">
        <f ca="1">(BH75+BI75)-30</f>
        <v>36</v>
      </c>
      <c r="BL75" s="6">
        <f ca="1">(AY75-BH75)+30</f>
        <v>32</v>
      </c>
      <c r="BM75" s="6">
        <f ca="1">AY75</f>
        <v>35</v>
      </c>
    </row>
    <row r="76" spans="1:65" ht="24.6" x14ac:dyDescent="0.3">
      <c r="A76" s="153"/>
      <c r="B76" s="148"/>
      <c r="C76" s="3"/>
      <c r="D76" s="2"/>
      <c r="E76" s="2"/>
      <c r="F76" s="2"/>
      <c r="G76" s="2"/>
      <c r="H76" s="2"/>
      <c r="I76" s="129"/>
      <c r="J76" s="138"/>
      <c r="M76" s="11" t="s">
        <v>21</v>
      </c>
      <c r="N76" s="11">
        <f ca="1">K50/6</f>
        <v>6.5</v>
      </c>
      <c r="P76" s="10">
        <v>3</v>
      </c>
      <c r="Q76" s="12">
        <f ca="1">IF(P76*Q74 &gt; 49, P76*Q74 - 49, P76*Q74)</f>
        <v>9</v>
      </c>
      <c r="R76" s="12">
        <f ca="1">IF(P76*R74 &gt; 49, P76*R74 - 49, P76*R74)</f>
        <v>12</v>
      </c>
      <c r="S76" s="12">
        <f ca="1">IF(P76*S74 &gt; 49, P76*S74 - 49, P76*S74)</f>
        <v>21</v>
      </c>
      <c r="T76" s="12">
        <f ca="1">IF(P76*T74 &gt; 49, P76*T74 - 49, P76*T74)</f>
        <v>21</v>
      </c>
      <c r="U76" s="12">
        <f ca="1">IF(P76*U74 &gt; 49, P76*U74 - 49, P76*U74)</f>
        <v>24</v>
      </c>
      <c r="W76" s="13">
        <f ca="1">IF(OR(Q76=L48,Q76=L49,Q76=L50,Q76=L51,Q76=L52),Q76,0)</f>
        <v>0</v>
      </c>
      <c r="X76" s="13">
        <f ca="1">IF(OR(R76=L48,R76=L49,R76=L50,R76=L51,R76=L52),R76,0)</f>
        <v>0</v>
      </c>
      <c r="Y76" s="13">
        <f ca="1">IF(OR(S76=L48,S76=L49,S76=L50,S76=L51,S76=L52),S76,0)</f>
        <v>0</v>
      </c>
      <c r="Z76" s="13">
        <f ca="1">IF(OR(T76=L48,T76=L49,T76=L50,T76=L51,T76=L52),T76,0)</f>
        <v>0</v>
      </c>
      <c r="AA76" s="13">
        <f ca="1">IF(OR(U76=L48,U76=L49,U76=L50,U76=L51,U76=L52),U76,0)</f>
        <v>24</v>
      </c>
      <c r="AF76" s="23"/>
      <c r="AG76" s="63">
        <v>44</v>
      </c>
      <c r="AH76" s="68">
        <f t="shared" ca="1" si="4"/>
        <v>0</v>
      </c>
      <c r="AI76" s="22">
        <f t="shared" ca="1" si="5"/>
        <v>1</v>
      </c>
      <c r="AJ76" s="22">
        <f t="shared" ca="1" si="6"/>
        <v>0</v>
      </c>
      <c r="AK76" s="22">
        <f t="shared" ca="1" si="7"/>
        <v>0</v>
      </c>
      <c r="AL76" s="22">
        <f t="shared" ca="1" si="8"/>
        <v>0</v>
      </c>
      <c r="AM76" s="22">
        <f t="shared" ca="1" si="9"/>
        <v>0</v>
      </c>
      <c r="AN76" s="22">
        <f t="shared" ca="1" si="10"/>
        <v>0</v>
      </c>
      <c r="AO76" s="22">
        <f t="shared" ca="1" si="11"/>
        <v>0</v>
      </c>
      <c r="AP76" s="64">
        <f t="shared" ca="1" si="12"/>
        <v>0</v>
      </c>
      <c r="AQ76" s="118">
        <f t="shared" ca="1" si="56"/>
        <v>1</v>
      </c>
      <c r="AR76" s="92"/>
      <c r="AS76" s="23"/>
      <c r="AT76" s="106">
        <f ca="1">$K$51</f>
        <v>41</v>
      </c>
      <c r="AU76" s="107">
        <f ca="1">$L$51</f>
        <v>26</v>
      </c>
      <c r="AV76" s="92"/>
      <c r="AW76" s="23"/>
      <c r="AX76" s="100">
        <v>40</v>
      </c>
      <c r="AY76" s="86">
        <f ca="1">IF(AH72 &gt; 0, AX76, 0)</f>
        <v>40</v>
      </c>
      <c r="AZ76" s="90">
        <f ca="1">IF(AI72 &gt; 0, AX76, 0)</f>
        <v>40</v>
      </c>
      <c r="BA76" s="90">
        <f ca="1">IF(AJ72 &gt; 0, AX76, 0)</f>
        <v>40</v>
      </c>
      <c r="BB76" s="90">
        <f ca="1">IF(AK72 &gt; 0, AX76, 0)</f>
        <v>40</v>
      </c>
      <c r="BC76" s="90">
        <f ca="1">IF(AL72 &gt; 0, AX76, 0)</f>
        <v>40</v>
      </c>
      <c r="BD76" s="90">
        <f ca="1">IF(AM72 &gt; 0, AX76, 0)</f>
        <v>40</v>
      </c>
      <c r="BE76" s="90">
        <f ca="1">IF(AN72 &gt; 0, AX76, 0)</f>
        <v>0</v>
      </c>
      <c r="BF76" s="90">
        <f ca="1">IF(AO72 &gt; 0, AX76, 0)</f>
        <v>0</v>
      </c>
      <c r="BG76" s="90">
        <f ca="1">IF(AP72 &gt; 0, AX76, 0)</f>
        <v>0</v>
      </c>
      <c r="BH76" s="96"/>
      <c r="BI76" s="92"/>
    </row>
    <row r="77" spans="1:65" ht="24.6" x14ac:dyDescent="0.3">
      <c r="A77" s="153"/>
      <c r="B77" s="146" t="s">
        <v>15</v>
      </c>
      <c r="C77" s="3"/>
      <c r="D77" s="130"/>
      <c r="E77" s="130"/>
      <c r="F77" s="130"/>
      <c r="G77" s="130"/>
      <c r="H77" s="130"/>
      <c r="I77" s="129"/>
      <c r="J77" s="138"/>
      <c r="M77" s="11" t="s">
        <v>22</v>
      </c>
      <c r="N77" s="11">
        <f ca="1">K51/6</f>
        <v>6.833333333333333</v>
      </c>
      <c r="P77" s="10">
        <v>4</v>
      </c>
      <c r="Q77" s="12">
        <f ca="1">IF(P77*Q74 &gt; 49, P77*Q74 - 49, P77*Q74)</f>
        <v>12</v>
      </c>
      <c r="R77" s="12">
        <f ca="1">IF(P77*R74 &gt; 49, P77*R74 - 49, P77*R74)</f>
        <v>16</v>
      </c>
      <c r="S77" s="12">
        <f ca="1">IF(P77*S74 &gt; 49, P77*S74 - 49, P77*S74)</f>
        <v>28</v>
      </c>
      <c r="T77" s="12">
        <f ca="1">IF(P77*T74 &gt; 49, P77*T74 - 49, P77*T74)</f>
        <v>28</v>
      </c>
      <c r="U77" s="12">
        <f ca="1">IF(P77*U74 &gt; 49, P77*U74 - 49, P77*U74)</f>
        <v>32</v>
      </c>
      <c r="W77" s="13">
        <f ca="1">IF(OR(Q77=L48,Q77=L49,Q77=L50,Q77=L51,Q77=L52),Q77,0)</f>
        <v>0</v>
      </c>
      <c r="X77" s="13">
        <f ca="1">IF(OR(R77=L48,R77=L49,R77=L50,R77=L51,R77=L52),R77,0)</f>
        <v>0</v>
      </c>
      <c r="Y77" s="13">
        <f ca="1">IF(OR(S77=L48,S77=L49,S77=L50,S77=L51,S77=L52),S77,0)</f>
        <v>0</v>
      </c>
      <c r="Z77" s="13">
        <f ca="1">IF(OR(T77=L48,T77=L49,T77=L50,T77=L51,T77=L52),T77,0)</f>
        <v>0</v>
      </c>
      <c r="AA77" s="13">
        <f ca="1">IF(OR(U77=L48,U77=L49,U77=L50,U77=L51,U77=L52),U77,0)</f>
        <v>0</v>
      </c>
      <c r="AF77" s="23"/>
      <c r="AG77" s="63">
        <v>45</v>
      </c>
      <c r="AH77" s="68">
        <f t="shared" ca="1" si="4"/>
        <v>0</v>
      </c>
      <c r="AI77" s="22">
        <f t="shared" ca="1" si="5"/>
        <v>0</v>
      </c>
      <c r="AJ77" s="22">
        <f t="shared" ca="1" si="6"/>
        <v>0</v>
      </c>
      <c r="AK77" s="22">
        <f t="shared" ca="1" si="7"/>
        <v>0</v>
      </c>
      <c r="AL77" s="22">
        <f t="shared" ca="1" si="8"/>
        <v>1</v>
      </c>
      <c r="AM77" s="22">
        <f t="shared" ca="1" si="9"/>
        <v>0</v>
      </c>
      <c r="AN77" s="22">
        <f t="shared" ca="1" si="10"/>
        <v>0</v>
      </c>
      <c r="AO77" s="22">
        <f t="shared" ca="1" si="11"/>
        <v>0</v>
      </c>
      <c r="AP77" s="64">
        <f t="shared" ca="1" si="12"/>
        <v>0</v>
      </c>
      <c r="AQ77" s="118">
        <f t="shared" ca="1" si="56"/>
        <v>1</v>
      </c>
      <c r="AR77" s="92"/>
      <c r="AS77" s="23"/>
      <c r="AT77" s="106">
        <f ca="1">$K$52</f>
        <v>47</v>
      </c>
      <c r="AU77" s="107">
        <f ca="1">$L$52</f>
        <v>42</v>
      </c>
      <c r="AV77" s="92"/>
      <c r="AW77" s="23"/>
      <c r="AX77" s="100">
        <v>41</v>
      </c>
      <c r="AY77" s="86">
        <f t="shared" ref="AY77:AY85" ca="1" si="58">IF(AH73 &gt; 0, AX77, 0)</f>
        <v>0</v>
      </c>
      <c r="AZ77" s="90">
        <f t="shared" ref="AZ77:AZ85" ca="1" si="59">IF(AI73 &gt; 0, AX77, 0)</f>
        <v>0</v>
      </c>
      <c r="BA77" s="90">
        <f t="shared" ref="BA77:BA85" ca="1" si="60">IF(AJ73 &gt; 0, AX77, 0)</f>
        <v>0</v>
      </c>
      <c r="BB77" s="90">
        <f t="shared" ref="BB77:BB85" ca="1" si="61">IF(AK73 &gt; 0, AX77, 0)</f>
        <v>0</v>
      </c>
      <c r="BC77" s="90">
        <f t="shared" ref="BC77:BC85" ca="1" si="62">IF(AL73 &gt; 0, AX77, 0)</f>
        <v>0</v>
      </c>
      <c r="BD77" s="90">
        <f t="shared" ref="BD77:BD85" ca="1" si="63">IF(AM73 &gt; 0, AX77, 0)</f>
        <v>0</v>
      </c>
      <c r="BE77" s="90">
        <f t="shared" ref="BE77:BE85" ca="1" si="64">IF(AN73 &gt; 0, AX77, 0)</f>
        <v>0</v>
      </c>
      <c r="BF77" s="90">
        <f t="shared" ref="BF77:BF85" ca="1" si="65">IF(AO73 &gt; 0, AX77, 0)</f>
        <v>0</v>
      </c>
      <c r="BG77" s="90">
        <f t="shared" ref="BG77:BG85" ca="1" si="66">IF(AP73 &gt; 0, AX77, 0)</f>
        <v>0</v>
      </c>
      <c r="BH77" s="96"/>
      <c r="BI77" s="92"/>
    </row>
    <row r="78" spans="1:65" ht="25.2" thickBot="1" x14ac:dyDescent="0.35">
      <c r="A78" s="153"/>
      <c r="B78" s="147"/>
      <c r="C78" s="3"/>
      <c r="D78" s="130"/>
      <c r="E78" s="130"/>
      <c r="F78" s="130"/>
      <c r="G78" s="130"/>
      <c r="H78" s="130"/>
      <c r="I78" s="129"/>
      <c r="J78" s="138"/>
      <c r="M78" s="11" t="s">
        <v>23</v>
      </c>
      <c r="N78" s="11">
        <f ca="1">K52/6</f>
        <v>7.833333333333333</v>
      </c>
      <c r="P78" s="10">
        <v>5</v>
      </c>
      <c r="Q78" s="12">
        <f ca="1">IF(P78*Q74 &gt; 49, P78*Q74 - 49, P78*Q74)</f>
        <v>15</v>
      </c>
      <c r="R78" s="12">
        <f ca="1">IF(P78*R74 &gt; 49, P78*R74 - 49, P78*R74)</f>
        <v>20</v>
      </c>
      <c r="S78" s="12">
        <f ca="1">IF(P78*S74 &gt; 49, P78*S74 - 49, P78*S74)</f>
        <v>35</v>
      </c>
      <c r="T78" s="12">
        <f ca="1">IF(P78*T74 &gt; 49, P78*T74 - 49, P78*T74)</f>
        <v>35</v>
      </c>
      <c r="U78" s="12">
        <f ca="1">IF(P78*U74 &gt; 49,P78*U74 - 49, P78*U74 )</f>
        <v>40</v>
      </c>
      <c r="W78" s="13">
        <f ca="1">IF(OR(Q78=L48,Q78=L49,Q78=L50,Q78=L51,Q78=L52),Q78,0)</f>
        <v>0</v>
      </c>
      <c r="X78" s="13">
        <f ca="1">IF(OR(R78=L48,R78=L49,R78=L50,R78=L51,R78=L52),R78,0)</f>
        <v>0</v>
      </c>
      <c r="Y78" s="13">
        <f ca="1">IF(OR(S78=L48,S78=L49,S78=L50,S78=L51,S78=L52),S78,0)</f>
        <v>0</v>
      </c>
      <c r="Z78" s="13">
        <f ca="1">IF(OR(T78=L48,T78=L49,T78=L50,T78=L51,T78=L52),T78,0)</f>
        <v>0</v>
      </c>
      <c r="AA78" s="13">
        <f ca="1">IF(OR(U78=L48,U78=L49,U78=L50,U78=L51,U78=L52),U78,0)</f>
        <v>0</v>
      </c>
      <c r="AF78" s="23"/>
      <c r="AG78" s="63">
        <v>46</v>
      </c>
      <c r="AH78" s="68">
        <f t="shared" ca="1" si="4"/>
        <v>0</v>
      </c>
      <c r="AI78" s="22">
        <f t="shared" ca="1" si="5"/>
        <v>0</v>
      </c>
      <c r="AJ78" s="22">
        <f t="shared" ca="1" si="6"/>
        <v>0</v>
      </c>
      <c r="AK78" s="22">
        <f t="shared" ca="1" si="7"/>
        <v>0</v>
      </c>
      <c r="AL78" s="22">
        <f t="shared" ca="1" si="8"/>
        <v>0</v>
      </c>
      <c r="AM78" s="22">
        <f t="shared" ca="1" si="9"/>
        <v>0</v>
      </c>
      <c r="AN78" s="22">
        <f t="shared" ca="1" si="10"/>
        <v>0</v>
      </c>
      <c r="AO78" s="22">
        <f t="shared" ca="1" si="11"/>
        <v>0</v>
      </c>
      <c r="AP78" s="64">
        <f t="shared" ca="1" si="12"/>
        <v>0</v>
      </c>
      <c r="AQ78" s="118">
        <f t="shared" ca="1" si="56"/>
        <v>0</v>
      </c>
      <c r="AR78" s="92"/>
      <c r="AS78" s="23"/>
      <c r="AT78" s="108"/>
      <c r="AU78" s="96"/>
      <c r="AV78" s="92"/>
      <c r="AW78" s="23"/>
      <c r="AX78" s="100">
        <v>42</v>
      </c>
      <c r="AY78" s="86">
        <f t="shared" ca="1" si="58"/>
        <v>0</v>
      </c>
      <c r="AZ78" s="90">
        <f t="shared" ca="1" si="59"/>
        <v>0</v>
      </c>
      <c r="BA78" s="90">
        <f t="shared" ca="1" si="60"/>
        <v>42</v>
      </c>
      <c r="BB78" s="90">
        <f t="shared" ca="1" si="61"/>
        <v>0</v>
      </c>
      <c r="BC78" s="90">
        <f t="shared" ca="1" si="62"/>
        <v>0</v>
      </c>
      <c r="BD78" s="90">
        <f t="shared" ca="1" si="63"/>
        <v>0</v>
      </c>
      <c r="BE78" s="90">
        <f t="shared" ca="1" si="64"/>
        <v>0</v>
      </c>
      <c r="BF78" s="90">
        <f t="shared" ca="1" si="65"/>
        <v>0</v>
      </c>
      <c r="BG78" s="90">
        <f t="shared" ca="1" si="66"/>
        <v>0</v>
      </c>
      <c r="BH78" s="96"/>
      <c r="BI78" s="92"/>
    </row>
    <row r="79" spans="1:65" ht="24.6" x14ac:dyDescent="0.3">
      <c r="A79" s="153"/>
      <c r="B79" s="148"/>
      <c r="C79" s="3"/>
      <c r="D79" s="130"/>
      <c r="E79" s="130"/>
      <c r="F79" s="130"/>
      <c r="G79" s="130"/>
      <c r="H79" s="130"/>
      <c r="I79" s="129"/>
      <c r="J79" s="138"/>
      <c r="AF79" s="23"/>
      <c r="AG79" s="63">
        <v>47</v>
      </c>
      <c r="AH79" s="68">
        <f t="shared" ca="1" si="4"/>
        <v>0</v>
      </c>
      <c r="AI79" s="22">
        <f t="shared" ca="1" si="5"/>
        <v>0</v>
      </c>
      <c r="AJ79" s="22">
        <f t="shared" ca="1" si="6"/>
        <v>0</v>
      </c>
      <c r="AK79" s="22">
        <f t="shared" ca="1" si="7"/>
        <v>0</v>
      </c>
      <c r="AL79" s="22">
        <f t="shared" ca="1" si="8"/>
        <v>0</v>
      </c>
      <c r="AM79" s="22">
        <f t="shared" ca="1" si="9"/>
        <v>0</v>
      </c>
      <c r="AN79" s="22">
        <f t="shared" ca="1" si="10"/>
        <v>0</v>
      </c>
      <c r="AO79" s="22">
        <f t="shared" ca="1" si="11"/>
        <v>0</v>
      </c>
      <c r="AP79" s="64">
        <f t="shared" ca="1" si="12"/>
        <v>0</v>
      </c>
      <c r="AQ79" s="118">
        <f t="shared" ca="1" si="56"/>
        <v>0</v>
      </c>
      <c r="AR79" s="92"/>
      <c r="AS79" s="23"/>
      <c r="AT79" s="108"/>
      <c r="AU79" s="96"/>
      <c r="AV79" s="92"/>
      <c r="AW79" s="23"/>
      <c r="AX79" s="100">
        <v>43</v>
      </c>
      <c r="AY79" s="86">
        <f t="shared" ca="1" si="58"/>
        <v>0</v>
      </c>
      <c r="AZ79" s="90">
        <f t="shared" ca="1" si="59"/>
        <v>0</v>
      </c>
      <c r="BA79" s="90">
        <f t="shared" ca="1" si="60"/>
        <v>0</v>
      </c>
      <c r="BB79" s="90">
        <f t="shared" ca="1" si="61"/>
        <v>0</v>
      </c>
      <c r="BC79" s="90">
        <f t="shared" ca="1" si="62"/>
        <v>0</v>
      </c>
      <c r="BD79" s="90">
        <f t="shared" ca="1" si="63"/>
        <v>0</v>
      </c>
      <c r="BE79" s="90">
        <f t="shared" ca="1" si="64"/>
        <v>0</v>
      </c>
      <c r="BF79" s="90">
        <f t="shared" ca="1" si="65"/>
        <v>0</v>
      </c>
      <c r="BG79" s="90">
        <f t="shared" ca="1" si="66"/>
        <v>0</v>
      </c>
      <c r="BH79" s="96"/>
      <c r="BI79" s="92"/>
      <c r="BK79" s="104" t="s">
        <v>29</v>
      </c>
      <c r="BL79" s="105" t="s">
        <v>28</v>
      </c>
    </row>
    <row r="80" spans="1:65" ht="24.6" x14ac:dyDescent="0.3">
      <c r="A80" s="153"/>
      <c r="B80" s="146" t="s">
        <v>14</v>
      </c>
      <c r="C80" s="3"/>
      <c r="D80" s="2"/>
      <c r="E80" s="2"/>
      <c r="F80" s="2"/>
      <c r="G80" s="2"/>
      <c r="H80" s="2"/>
      <c r="I80" s="129"/>
      <c r="J80" s="138"/>
      <c r="M80" s="149" t="s">
        <v>30</v>
      </c>
      <c r="N80" s="150"/>
      <c r="O80" s="150"/>
      <c r="P80" s="150"/>
      <c r="Q80" s="150"/>
      <c r="R80" s="150"/>
      <c r="S80" s="150"/>
      <c r="T80" s="150"/>
      <c r="U80" s="151"/>
      <c r="AF80" s="23"/>
      <c r="AG80" s="63">
        <v>48</v>
      </c>
      <c r="AH80" s="68">
        <f t="shared" ca="1" si="4"/>
        <v>0</v>
      </c>
      <c r="AI80" s="22">
        <f t="shared" ca="1" si="5"/>
        <v>0</v>
      </c>
      <c r="AJ80" s="22">
        <f t="shared" ca="1" si="6"/>
        <v>1</v>
      </c>
      <c r="AK80" s="22">
        <f t="shared" ca="1" si="7"/>
        <v>1</v>
      </c>
      <c r="AL80" s="22">
        <f t="shared" ca="1" si="8"/>
        <v>0</v>
      </c>
      <c r="AM80" s="22">
        <f t="shared" ca="1" si="9"/>
        <v>0</v>
      </c>
      <c r="AN80" s="22">
        <f t="shared" ca="1" si="10"/>
        <v>0</v>
      </c>
      <c r="AO80" s="22">
        <f t="shared" ca="1" si="11"/>
        <v>0</v>
      </c>
      <c r="AP80" s="64">
        <f t="shared" ca="1" si="12"/>
        <v>0</v>
      </c>
      <c r="AQ80" s="118">
        <f t="shared" ca="1" si="56"/>
        <v>2</v>
      </c>
      <c r="AR80" s="92"/>
      <c r="AS80" s="23"/>
      <c r="AT80" s="108"/>
      <c r="AU80" s="96"/>
      <c r="AV80" s="92"/>
      <c r="AW80" s="23"/>
      <c r="AX80" s="100">
        <v>44</v>
      </c>
      <c r="AY80" s="86">
        <f t="shared" ca="1" si="58"/>
        <v>0</v>
      </c>
      <c r="AZ80" s="90">
        <f t="shared" ca="1" si="59"/>
        <v>44</v>
      </c>
      <c r="BA80" s="90">
        <f t="shared" ca="1" si="60"/>
        <v>0</v>
      </c>
      <c r="BB80" s="90">
        <f t="shared" ca="1" si="61"/>
        <v>0</v>
      </c>
      <c r="BC80" s="90">
        <f t="shared" ca="1" si="62"/>
        <v>0</v>
      </c>
      <c r="BD80" s="90">
        <f t="shared" ca="1" si="63"/>
        <v>0</v>
      </c>
      <c r="BE80" s="90">
        <f t="shared" ca="1" si="64"/>
        <v>0</v>
      </c>
      <c r="BF80" s="90">
        <f t="shared" ca="1" si="65"/>
        <v>0</v>
      </c>
      <c r="BG80" s="90">
        <f t="shared" ca="1" si="66"/>
        <v>0</v>
      </c>
      <c r="BH80" s="96"/>
      <c r="BI80" s="92"/>
      <c r="BK80" s="106">
        <f ca="1">$K$48</f>
        <v>15</v>
      </c>
      <c r="BL80" s="107">
        <f ca="1">$L$48</f>
        <v>7</v>
      </c>
    </row>
    <row r="81" spans="1:65" ht="25.2" thickBot="1" x14ac:dyDescent="0.35">
      <c r="A81" s="153"/>
      <c r="B81" s="147"/>
      <c r="C81" s="3"/>
      <c r="D81" s="2"/>
      <c r="E81" s="2"/>
      <c r="F81" s="2"/>
      <c r="G81" s="2"/>
      <c r="H81" s="2"/>
      <c r="I81" s="129"/>
      <c r="J81" s="138"/>
      <c r="M81" s="11" t="s">
        <v>19</v>
      </c>
      <c r="N81" s="11">
        <f ca="1">K48/7</f>
        <v>2.1428571428571428</v>
      </c>
      <c r="P81" s="10">
        <v>1</v>
      </c>
      <c r="Q81" s="12">
        <f ca="1">IF(ROUND(N81,0) &gt; 49, ROUND(N81,0) - 49, ROUND(N81,0))</f>
        <v>2</v>
      </c>
      <c r="R81" s="12">
        <f ca="1">IF(ROUND(N82,0) &gt; 49, ROUND(N82,0) - 49, ROUND(N82,0))</f>
        <v>4</v>
      </c>
      <c r="S81" s="12">
        <f ca="1">IF(ROUND(N83,0) &gt; 49, ROUND(N83,0) - 49, ROUND(N83,0))</f>
        <v>6</v>
      </c>
      <c r="T81" s="12">
        <f ca="1">IF(ROUND(N84,0) &gt; 49, ROUND(N84,0) - 49, ROUND(N84,0))</f>
        <v>6</v>
      </c>
      <c r="U81" s="12">
        <f ca="1">IF(ROUND(N85,0) &gt; 49, ROUND(N85,0) - 49, ROUND(N85,0))</f>
        <v>7</v>
      </c>
      <c r="W81" s="13">
        <f ca="1">IF(OR(Q81=L48,Q81=L49,Q81=L50,Q81=L51,Q81=L52),Q81,0)</f>
        <v>0</v>
      </c>
      <c r="X81" s="13">
        <f ca="1">IF(OR(R81=L48,R81=L49,R81=L50,R81=L51,R81=L52),R81,0)</f>
        <v>0</v>
      </c>
      <c r="Y81" s="13">
        <f ca="1">IF(OR(S81=L48,S81=L49,S81=L50,S81=L51,S81=L52),S81,0)</f>
        <v>0</v>
      </c>
      <c r="Z81" s="13">
        <f ca="1">IF(OR(T81=L48,T81=L49,T81=L50,T81=L51,T81=L52),T81,0)</f>
        <v>0</v>
      </c>
      <c r="AA81" s="13">
        <f ca="1">IF(OR(U81=L48,U81=L49,U81=L50,U81=L51,U81=L52),U81,0)</f>
        <v>7</v>
      </c>
      <c r="AF81" s="23"/>
      <c r="AG81" s="65">
        <v>49</v>
      </c>
      <c r="AH81" s="82">
        <f t="shared" ca="1" si="4"/>
        <v>0</v>
      </c>
      <c r="AI81" s="66">
        <f t="shared" ca="1" si="5"/>
        <v>0</v>
      </c>
      <c r="AJ81" s="66">
        <f t="shared" ca="1" si="6"/>
        <v>0</v>
      </c>
      <c r="AK81" s="66">
        <f t="shared" ca="1" si="7"/>
        <v>0</v>
      </c>
      <c r="AL81" s="66">
        <f t="shared" ca="1" si="8"/>
        <v>0</v>
      </c>
      <c r="AM81" s="66">
        <f t="shared" ca="1" si="9"/>
        <v>0</v>
      </c>
      <c r="AN81" s="66">
        <f t="shared" ca="1" si="10"/>
        <v>0</v>
      </c>
      <c r="AO81" s="66">
        <f t="shared" ca="1" si="11"/>
        <v>0</v>
      </c>
      <c r="AP81" s="67">
        <f t="shared" ca="1" si="12"/>
        <v>0</v>
      </c>
      <c r="AQ81" s="119">
        <f t="shared" ca="1" si="56"/>
        <v>0</v>
      </c>
      <c r="AR81" s="92"/>
      <c r="AS81" s="23"/>
      <c r="AT81" s="108"/>
      <c r="AU81" s="96"/>
      <c r="AV81" s="92"/>
      <c r="AW81" s="23"/>
      <c r="AX81" s="100">
        <v>45</v>
      </c>
      <c r="AY81" s="86">
        <f t="shared" ca="1" si="58"/>
        <v>0</v>
      </c>
      <c r="AZ81" s="90">
        <f t="shared" ca="1" si="59"/>
        <v>0</v>
      </c>
      <c r="BA81" s="90">
        <f t="shared" ca="1" si="60"/>
        <v>0</v>
      </c>
      <c r="BB81" s="90">
        <f t="shared" ca="1" si="61"/>
        <v>0</v>
      </c>
      <c r="BC81" s="90">
        <f t="shared" ca="1" si="62"/>
        <v>45</v>
      </c>
      <c r="BD81" s="90">
        <f t="shared" ca="1" si="63"/>
        <v>0</v>
      </c>
      <c r="BE81" s="90">
        <f t="shared" ca="1" si="64"/>
        <v>0</v>
      </c>
      <c r="BF81" s="90">
        <f t="shared" ca="1" si="65"/>
        <v>0</v>
      </c>
      <c r="BG81" s="90">
        <f t="shared" ca="1" si="66"/>
        <v>0</v>
      </c>
      <c r="BH81" s="96"/>
      <c r="BI81" s="92"/>
      <c r="BK81" s="106">
        <f ca="1">$K$49</f>
        <v>25</v>
      </c>
      <c r="BL81" s="107">
        <f ca="1">$L$49</f>
        <v>13</v>
      </c>
    </row>
    <row r="82" spans="1:65" ht="22.8" x14ac:dyDescent="0.3">
      <c r="A82" s="153"/>
      <c r="B82" s="147"/>
      <c r="C82" s="3"/>
      <c r="D82" s="2"/>
      <c r="E82" s="2"/>
      <c r="F82" s="2"/>
      <c r="G82" s="2"/>
      <c r="H82" s="2"/>
      <c r="I82" s="129"/>
      <c r="J82" s="138"/>
      <c r="M82" s="11" t="s">
        <v>20</v>
      </c>
      <c r="N82" s="11">
        <f ca="1">K49/7</f>
        <v>3.5714285714285716</v>
      </c>
      <c r="P82" s="10">
        <v>2</v>
      </c>
      <c r="Q82" s="12">
        <f ca="1">IF(P82*Q81 &gt; 49, P82*Q81 - 49, P82*Q81)</f>
        <v>4</v>
      </c>
      <c r="R82" s="12">
        <f ca="1">IF(P82*R81 &gt; 49, P82*R81 - 49, P82*R81)</f>
        <v>8</v>
      </c>
      <c r="S82" s="12">
        <f ca="1">IF(P82*S81 &gt; 49, P82*S81 - 49, P82*S81)</f>
        <v>12</v>
      </c>
      <c r="T82" s="12">
        <f ca="1">IF(P82*T81 &gt; 49, P82*T81 - 49, P82*T81)</f>
        <v>12</v>
      </c>
      <c r="U82" s="12">
        <f ca="1">IF(P82*U81 &gt; 49, P82*U81 - 49, P82*U81)</f>
        <v>14</v>
      </c>
      <c r="W82" s="13">
        <f ca="1">IF(OR(Q82=L48,Q82=L49,Q82=L50,Q82=L51,Q82=L52),Q82,0)</f>
        <v>0</v>
      </c>
      <c r="X82" s="13">
        <f ca="1">IF(OR(R82=L48,R82=L49,R82=L50,R82=L51,R82=L52),R82,0)</f>
        <v>0</v>
      </c>
      <c r="Y82" s="13">
        <f ca="1">IF(OR(S82=L48,S82=L49,S82=L50,S82=L51,S82=L52),S82,0)</f>
        <v>0</v>
      </c>
      <c r="Z82" s="13">
        <f ca="1">IF(OR(T82=L48,T82=L49,T82=L50,T82=L51,T82=L52),T82,0)</f>
        <v>0</v>
      </c>
      <c r="AA82" s="13">
        <f ca="1">IF(OR(U82=L48,U82=L49,U82=L50,U82=L51,U82=L52),U82,0)</f>
        <v>0</v>
      </c>
      <c r="AG82" s="25"/>
      <c r="AH82" s="25"/>
      <c r="AI82" s="25"/>
      <c r="AJ82" s="25"/>
      <c r="AK82" s="25"/>
      <c r="AL82" s="25"/>
      <c r="AM82" s="25"/>
      <c r="AN82" s="61"/>
      <c r="AO82" s="25"/>
      <c r="AP82" s="25"/>
      <c r="AQ82" s="25"/>
      <c r="AS82" s="23"/>
      <c r="AT82" s="108"/>
      <c r="AU82" s="96"/>
      <c r="AV82" s="92"/>
      <c r="AW82" s="23"/>
      <c r="AX82" s="100">
        <v>46</v>
      </c>
      <c r="AY82" s="86">
        <f t="shared" ca="1" si="58"/>
        <v>0</v>
      </c>
      <c r="AZ82" s="90">
        <f t="shared" ca="1" si="59"/>
        <v>0</v>
      </c>
      <c r="BA82" s="90">
        <f t="shared" ca="1" si="60"/>
        <v>0</v>
      </c>
      <c r="BB82" s="90">
        <f t="shared" ca="1" si="61"/>
        <v>0</v>
      </c>
      <c r="BC82" s="90">
        <f t="shared" ca="1" si="62"/>
        <v>0</v>
      </c>
      <c r="BD82" s="90">
        <f t="shared" ca="1" si="63"/>
        <v>0</v>
      </c>
      <c r="BE82" s="90">
        <f t="shared" ca="1" si="64"/>
        <v>0</v>
      </c>
      <c r="BF82" s="90">
        <f t="shared" ca="1" si="65"/>
        <v>0</v>
      </c>
      <c r="BG82" s="90">
        <f t="shared" ca="1" si="66"/>
        <v>0</v>
      </c>
      <c r="BH82" s="96"/>
      <c r="BI82" s="92"/>
      <c r="BK82" s="106">
        <f ca="1">$K$50</f>
        <v>39</v>
      </c>
      <c r="BL82" s="107">
        <f ca="1">$L$50</f>
        <v>24</v>
      </c>
    </row>
    <row r="83" spans="1:65" ht="22.8" x14ac:dyDescent="0.3">
      <c r="A83" s="153"/>
      <c r="B83" s="148"/>
      <c r="C83" s="3"/>
      <c r="D83" s="2"/>
      <c r="E83" s="2"/>
      <c r="F83" s="2"/>
      <c r="G83" s="2"/>
      <c r="H83" s="2"/>
      <c r="I83" s="129"/>
      <c r="J83" s="138"/>
      <c r="M83" s="11" t="s">
        <v>21</v>
      </c>
      <c r="N83" s="11">
        <f ca="1">K50/7</f>
        <v>5.5714285714285712</v>
      </c>
      <c r="P83" s="10">
        <v>3</v>
      </c>
      <c r="Q83" s="12">
        <f ca="1">IF(P83*Q81 &gt; 49, P83*Q81 - 49, P83*Q81)</f>
        <v>6</v>
      </c>
      <c r="R83" s="12">
        <f ca="1">IF(P83*R81 &gt; 49, P83*R81 - 49, P83*R81)</f>
        <v>12</v>
      </c>
      <c r="S83" s="12">
        <f ca="1">IF(P83*S81 &gt; 49, P83*S81 - 49, P83*S81)</f>
        <v>18</v>
      </c>
      <c r="T83" s="12">
        <f ca="1">IF(P83*T81 &gt; 49, P83*T81 - 49, P83*T81)</f>
        <v>18</v>
      </c>
      <c r="U83" s="12">
        <f ca="1">IF(P83*U81 &gt; 49, P83*U81 - 49, P83*U81)</f>
        <v>21</v>
      </c>
      <c r="W83" s="13">
        <f ca="1">IF(OR(Q83=L48,Q83=L49,Q83=L50,Q83=L51,Q83=L52),Q83,0)</f>
        <v>0</v>
      </c>
      <c r="X83" s="13">
        <f ca="1">IF(OR(R83=L48,R83=L49,R83=L50,R83=L51,R83=L52),R83,0)</f>
        <v>0</v>
      </c>
      <c r="Y83" s="13">
        <f ca="1">IF(OR(S83=L48,S83=L49,S83=L50,S83=L51,S83=L52),S83,0)</f>
        <v>0</v>
      </c>
      <c r="Z83" s="13">
        <f ca="1">IF(OR(T83=L48,T83=L49,T83=L50,T83=L51,T83=L52),T83,0)</f>
        <v>0</v>
      </c>
      <c r="AA83" s="13">
        <f ca="1">IF(OR(U83=L48,U83=L49,U83=L50,U83=L51,U83=L52),U83,0)</f>
        <v>0</v>
      </c>
      <c r="AS83" s="23"/>
      <c r="AT83" s="108"/>
      <c r="AU83" s="96"/>
      <c r="AV83" s="92"/>
      <c r="AW83" s="23"/>
      <c r="AX83" s="100">
        <v>47</v>
      </c>
      <c r="AY83" s="86">
        <f t="shared" ca="1" si="58"/>
        <v>0</v>
      </c>
      <c r="AZ83" s="90">
        <f t="shared" ca="1" si="59"/>
        <v>0</v>
      </c>
      <c r="BA83" s="90">
        <f t="shared" ca="1" si="60"/>
        <v>0</v>
      </c>
      <c r="BB83" s="90">
        <f t="shared" ca="1" si="61"/>
        <v>0</v>
      </c>
      <c r="BC83" s="90">
        <f t="shared" ca="1" si="62"/>
        <v>0</v>
      </c>
      <c r="BD83" s="90">
        <f t="shared" ca="1" si="63"/>
        <v>0</v>
      </c>
      <c r="BE83" s="90">
        <f t="shared" ca="1" si="64"/>
        <v>0</v>
      </c>
      <c r="BF83" s="90">
        <f t="shared" ca="1" si="65"/>
        <v>0</v>
      </c>
      <c r="BG83" s="90">
        <f t="shared" ca="1" si="66"/>
        <v>0</v>
      </c>
      <c r="BH83" s="96"/>
      <c r="BI83" s="92"/>
      <c r="BK83" s="106">
        <f ca="1">$K$51</f>
        <v>41</v>
      </c>
      <c r="BL83" s="107">
        <f ca="1">$L$51</f>
        <v>26</v>
      </c>
    </row>
    <row r="84" spans="1:65" ht="22.8" x14ac:dyDescent="0.3">
      <c r="A84" s="153"/>
      <c r="B84" s="146" t="s">
        <v>13</v>
      </c>
      <c r="C84" s="3"/>
      <c r="D84" s="130"/>
      <c r="E84" s="130"/>
      <c r="F84" s="130"/>
      <c r="G84" s="130"/>
      <c r="H84" s="130"/>
      <c r="I84" s="129"/>
      <c r="J84" s="138"/>
      <c r="M84" s="11" t="s">
        <v>22</v>
      </c>
      <c r="N84" s="11">
        <f ca="1">K51/7</f>
        <v>5.8571428571428568</v>
      </c>
      <c r="P84" s="10">
        <v>4</v>
      </c>
      <c r="Q84" s="12">
        <f ca="1">IF(P84*Q81 &gt; 49, P84*Q81 - 49, P84*Q81)</f>
        <v>8</v>
      </c>
      <c r="R84" s="12">
        <f ca="1">IF(P84*R81 &gt; 49, P84*R81 - 49, P84*R81)</f>
        <v>16</v>
      </c>
      <c r="S84" s="12">
        <f ca="1">IF(P84*S81 &gt; 49, P84*S81 - 49, P84*S81)</f>
        <v>24</v>
      </c>
      <c r="T84" s="12">
        <f ca="1">IF(P84*T81 &gt; 49, P84*T81 - 49, P84*T81)</f>
        <v>24</v>
      </c>
      <c r="U84" s="12">
        <f ca="1">IF(P84*U81 &gt; 49, P84*U81 - 49, P84*U81)</f>
        <v>28</v>
      </c>
      <c r="W84" s="13">
        <f ca="1">IF(OR(Q84=L48,Q84=L49,Q84=L50,Q84=L51,Q84=L52),Q84,0)</f>
        <v>0</v>
      </c>
      <c r="X84" s="13">
        <f ca="1">IF(OR(R84=L48,R84=L49,R84=L50,R84=L51,R84=L52),R84,0)</f>
        <v>0</v>
      </c>
      <c r="Y84" s="13">
        <f ca="1">IF(OR(S84=L48,S84=L49,S84=L50,S84=L51,S84=L52),S84,0)</f>
        <v>24</v>
      </c>
      <c r="Z84" s="13">
        <f ca="1">IF(OR(T84=L48,T84=L49,T84=L50,T84=L51,T84=L52),T84,0)</f>
        <v>24</v>
      </c>
      <c r="AA84" s="13">
        <f ca="1">IF(OR(U84=L48,U84=L49,U84=L50,U84=L51,U84=L52),U84,0)</f>
        <v>0</v>
      </c>
      <c r="AS84" s="23"/>
      <c r="AT84" s="108"/>
      <c r="AU84" s="96"/>
      <c r="AV84" s="92"/>
      <c r="AW84" s="23"/>
      <c r="AX84" s="100">
        <v>48</v>
      </c>
      <c r="AY84" s="86">
        <f t="shared" ca="1" si="58"/>
        <v>0</v>
      </c>
      <c r="AZ84" s="90">
        <f t="shared" ca="1" si="59"/>
        <v>0</v>
      </c>
      <c r="BA84" s="90">
        <f t="shared" ca="1" si="60"/>
        <v>48</v>
      </c>
      <c r="BB84" s="90">
        <f t="shared" ca="1" si="61"/>
        <v>48</v>
      </c>
      <c r="BC84" s="90">
        <f t="shared" ca="1" si="62"/>
        <v>0</v>
      </c>
      <c r="BD84" s="90">
        <f t="shared" ca="1" si="63"/>
        <v>0</v>
      </c>
      <c r="BE84" s="90">
        <f t="shared" ca="1" si="64"/>
        <v>0</v>
      </c>
      <c r="BF84" s="90">
        <f t="shared" ca="1" si="65"/>
        <v>0</v>
      </c>
      <c r="BG84" s="90">
        <f t="shared" ca="1" si="66"/>
        <v>0</v>
      </c>
      <c r="BH84" s="96"/>
      <c r="BI84" s="92"/>
      <c r="BK84" s="106">
        <f ca="1">$K$52</f>
        <v>47</v>
      </c>
      <c r="BL84" s="107">
        <f ca="1">$L$52</f>
        <v>42</v>
      </c>
    </row>
    <row r="85" spans="1:65" ht="22.8" x14ac:dyDescent="0.3">
      <c r="A85" s="153"/>
      <c r="B85" s="147"/>
      <c r="C85" s="3"/>
      <c r="D85" s="130"/>
      <c r="E85" s="130"/>
      <c r="F85" s="130"/>
      <c r="G85" s="130"/>
      <c r="H85" s="130"/>
      <c r="I85" s="129"/>
      <c r="J85" s="138"/>
      <c r="M85" s="11" t="s">
        <v>23</v>
      </c>
      <c r="N85" s="11">
        <f ca="1">K52/7</f>
        <v>6.7142857142857144</v>
      </c>
      <c r="P85" s="10">
        <v>5</v>
      </c>
      <c r="Q85" s="12">
        <f ca="1">IF(P85*Q81 &gt; 49, P85*Q81 - 49, P85*Q81)</f>
        <v>10</v>
      </c>
      <c r="R85" s="12">
        <f ca="1">IF(P85*R81 &gt; 49, P85*R81 - 49, P85*R81)</f>
        <v>20</v>
      </c>
      <c r="S85" s="12">
        <f ca="1">IF(P85*S81 &gt; 49, P85*S81 - 49, P85*S81)</f>
        <v>30</v>
      </c>
      <c r="T85" s="12">
        <f ca="1">IF(P85*T81 &gt; 49, P85*T81 - 49, P85*T81)</f>
        <v>30</v>
      </c>
      <c r="U85" s="12">
        <f ca="1">IF(P85*U81 &gt; 49,P85*U81 - 49, P85*U81 )</f>
        <v>35</v>
      </c>
      <c r="W85" s="13">
        <f ca="1">IF(OR(Q85=L48,Q85=L49,Q85=L50,Q85=L51,Q85=L52),Q85,0)</f>
        <v>0</v>
      </c>
      <c r="X85" s="13">
        <f ca="1">IF(OR(R85=L48,R85=L49,R85=L50,R85=L51,R85=L52),R85,0)</f>
        <v>0</v>
      </c>
      <c r="Y85" s="13">
        <f ca="1">IF(OR(S85=L48,S85=L49,S85=L50,S85=L51,S85=L52),S85,0)</f>
        <v>0</v>
      </c>
      <c r="Z85" s="13">
        <f ca="1">IF(OR(T85=L48,T85=L49,T85=L50,T85=L51,T85=L52),T85,0)</f>
        <v>0</v>
      </c>
      <c r="AA85" s="13">
        <f ca="1">IF(OR(U85=L48,U85=L49,U85=L50,U85=L51,U85=L52),U85,0)</f>
        <v>0</v>
      </c>
      <c r="AS85" s="23"/>
      <c r="AT85" s="108"/>
      <c r="AU85" s="96"/>
      <c r="AV85" s="92"/>
      <c r="AW85" s="23"/>
      <c r="AX85" s="100">
        <v>49</v>
      </c>
      <c r="AY85" s="86">
        <f t="shared" ca="1" si="58"/>
        <v>0</v>
      </c>
      <c r="AZ85" s="90">
        <f t="shared" ca="1" si="59"/>
        <v>0</v>
      </c>
      <c r="BA85" s="90">
        <f t="shared" ca="1" si="60"/>
        <v>0</v>
      </c>
      <c r="BB85" s="90">
        <f t="shared" ca="1" si="61"/>
        <v>0</v>
      </c>
      <c r="BC85" s="90">
        <f t="shared" ca="1" si="62"/>
        <v>0</v>
      </c>
      <c r="BD85" s="90">
        <f t="shared" ca="1" si="63"/>
        <v>0</v>
      </c>
      <c r="BE85" s="90">
        <f t="shared" ca="1" si="64"/>
        <v>0</v>
      </c>
      <c r="BF85" s="90">
        <f t="shared" ca="1" si="65"/>
        <v>0</v>
      </c>
      <c r="BG85" s="90">
        <f t="shared" ca="1" si="66"/>
        <v>0</v>
      </c>
      <c r="BH85" s="96"/>
      <c r="BI85" s="92"/>
    </row>
    <row r="86" spans="1:65" ht="23.4" thickBot="1" x14ac:dyDescent="0.35">
      <c r="A86" s="153"/>
      <c r="B86" s="147"/>
      <c r="C86" s="3"/>
      <c r="D86" s="130"/>
      <c r="E86" s="130"/>
      <c r="F86" s="130"/>
      <c r="G86" s="130"/>
      <c r="H86" s="130"/>
      <c r="I86" s="129"/>
      <c r="J86" s="138"/>
      <c r="AS86" s="23"/>
      <c r="AT86" s="111"/>
      <c r="AU86" s="112"/>
      <c r="AV86" s="92"/>
      <c r="AW86" s="23"/>
      <c r="AX86" s="101" t="s">
        <v>45</v>
      </c>
      <c r="AY86" s="102">
        <f t="shared" ref="AY86:BG86" ca="1" si="67">ROUND(IFERROR(SUM(AY76:AY85)/COUNTIF(AY76:AY85,"&gt;0"), 0), 0)</f>
        <v>40</v>
      </c>
      <c r="AZ86" s="102">
        <f t="shared" ca="1" si="67"/>
        <v>42</v>
      </c>
      <c r="BA86" s="102">
        <f t="shared" ca="1" si="67"/>
        <v>43</v>
      </c>
      <c r="BB86" s="102">
        <f t="shared" ca="1" si="67"/>
        <v>44</v>
      </c>
      <c r="BC86" s="102">
        <f t="shared" ca="1" si="67"/>
        <v>43</v>
      </c>
      <c r="BD86" s="102">
        <f t="shared" ca="1" si="67"/>
        <v>40</v>
      </c>
      <c r="BE86" s="102">
        <f t="shared" ca="1" si="67"/>
        <v>0</v>
      </c>
      <c r="BF86" s="102">
        <f t="shared" ca="1" si="67"/>
        <v>0</v>
      </c>
      <c r="BG86" s="102">
        <f t="shared" ca="1" si="67"/>
        <v>0</v>
      </c>
      <c r="BH86" s="103">
        <f ca="1">ROUND(SUM(AZ86:BG86)/COUNTIF(AZ86:BG86, "&gt;0"), 0)</f>
        <v>42</v>
      </c>
      <c r="BI86" s="124">
        <f ca="1">ROUND(IFERROR(SUM(AY86:BG86)/COUNTIF(AY86:BG86,"&gt;0"), 0), 0)</f>
        <v>42</v>
      </c>
      <c r="BK86" s="6">
        <f ca="1">(BH86+BI86)-40</f>
        <v>44</v>
      </c>
      <c r="BL86" s="6">
        <f ca="1">(AY86-BH86)+40</f>
        <v>38</v>
      </c>
      <c r="BM86" s="6">
        <f ca="1">AY86</f>
        <v>40</v>
      </c>
    </row>
    <row r="87" spans="1:65" ht="22.8" x14ac:dyDescent="0.3">
      <c r="A87" s="153"/>
      <c r="B87" s="147"/>
      <c r="C87" s="3"/>
      <c r="D87" s="130"/>
      <c r="E87" s="130"/>
      <c r="F87" s="130"/>
      <c r="G87" s="130"/>
      <c r="H87" s="130"/>
      <c r="I87" s="129"/>
      <c r="J87" s="138"/>
      <c r="M87" s="149" t="s">
        <v>31</v>
      </c>
      <c r="N87" s="150"/>
      <c r="O87" s="150"/>
      <c r="P87" s="150"/>
      <c r="Q87" s="150"/>
      <c r="R87" s="150"/>
      <c r="S87" s="150"/>
      <c r="T87" s="150"/>
      <c r="U87" s="151"/>
      <c r="AT87" s="25"/>
      <c r="AU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</row>
    <row r="88" spans="1:65" ht="22.8" x14ac:dyDescent="0.3">
      <c r="A88" s="153"/>
      <c r="B88" s="148"/>
      <c r="C88" s="3"/>
      <c r="D88" s="130"/>
      <c r="E88" s="130"/>
      <c r="F88" s="130"/>
      <c r="G88" s="130"/>
      <c r="H88" s="130"/>
      <c r="I88" s="129"/>
      <c r="J88" s="138"/>
      <c r="M88" s="11" t="s">
        <v>19</v>
      </c>
      <c r="N88" s="11">
        <f ca="1">K48/8</f>
        <v>1.875</v>
      </c>
      <c r="P88" s="10">
        <v>1</v>
      </c>
      <c r="Q88" s="12">
        <f ca="1">IF(ROUND(N88,0) &gt; 49, ROUND(N88,0) - 49, ROUND(N88,0))</f>
        <v>2</v>
      </c>
      <c r="R88" s="12">
        <f ca="1">IF(ROUND(N89,0) &gt; 49, ROUND(N89,0) - 49, ROUND(N89,0))</f>
        <v>3</v>
      </c>
      <c r="S88" s="12">
        <f ca="1">IF(ROUND(N90,0) &gt; 49, ROUND(N90,0) - 49, ROUND(N90,0))</f>
        <v>5</v>
      </c>
      <c r="T88" s="12">
        <f ca="1">IF(ROUND(N91,0) &gt; 49, ROUND(N91,0) - 49, ROUND(N91,0))</f>
        <v>5</v>
      </c>
      <c r="U88" s="12">
        <f ca="1">IF(ROUND(N92,0) &gt; 49, ROUND(N92,0) - 49, ROUND(N92,0))</f>
        <v>6</v>
      </c>
      <c r="W88" s="13">
        <f ca="1">IF(OR(Q88=L48,Q88=L49,Q88=L50,Q88=L51,Q88=L52),Q88,0)</f>
        <v>0</v>
      </c>
      <c r="X88" s="13">
        <f ca="1">IF(OR(R88=L48,R88=L49,R88=L50,R88=L51,R88=L52),R88,0)</f>
        <v>0</v>
      </c>
      <c r="Y88" s="13">
        <f ca="1">IF(OR(S88=L48,S88=L49,S88=L50,S88=L51,S88=L52),S88,0)</f>
        <v>0</v>
      </c>
      <c r="Z88" s="13">
        <f ca="1">IF(OR(T88=L48,T88=L49,T88=L50,T88=L51,T88=L52),T88,0)</f>
        <v>0</v>
      </c>
      <c r="AA88" s="13">
        <f ca="1">IF(OR(U88=L48,U88=L49,U88=L50,U88=L51,U88=L52),U88,0)</f>
        <v>0</v>
      </c>
    </row>
    <row r="89" spans="1:65" ht="22.8" x14ac:dyDescent="0.3">
      <c r="A89" s="153"/>
      <c r="B89" s="146" t="s">
        <v>12</v>
      </c>
      <c r="C89" s="3"/>
      <c r="D89" s="2"/>
      <c r="E89" s="2"/>
      <c r="F89" s="2"/>
      <c r="G89" s="2"/>
      <c r="H89" s="2"/>
      <c r="I89" s="129"/>
      <c r="J89" s="138"/>
      <c r="M89" s="11" t="s">
        <v>20</v>
      </c>
      <c r="N89" s="11">
        <f ca="1">K49/8</f>
        <v>3.125</v>
      </c>
      <c r="P89" s="10">
        <v>2</v>
      </c>
      <c r="Q89" s="12">
        <f ca="1">IF(P89*Q88 &gt; 49, P89*Q88 - 49, P89*Q88)</f>
        <v>4</v>
      </c>
      <c r="R89" s="12">
        <f ca="1">IF(P89*R88 &gt; 49, P89*R88 - 49, P89*R88)</f>
        <v>6</v>
      </c>
      <c r="S89" s="12">
        <f ca="1">IF(P89*S88 &gt; 49, P89*S88 - 49, P89*S88)</f>
        <v>10</v>
      </c>
      <c r="T89" s="12">
        <f ca="1">IF(P89*T88 &gt; 49, P89*T88 - 49, P89*T88)</f>
        <v>10</v>
      </c>
      <c r="U89" s="12">
        <f ca="1">IF(P89*U88 &gt; 49, P89*U88 - 49, P89*U88)</f>
        <v>12</v>
      </c>
      <c r="W89" s="13">
        <f ca="1">IF(OR(Q89=L48,Q89=L49,Q89=L50,Q89=L51,Q89=L52),Q89,0)</f>
        <v>0</v>
      </c>
      <c r="X89" s="13">
        <f ca="1">IF(OR(R89=L48,R89=L49,R89=L50,R89=L51,R89=L52),R89,0)</f>
        <v>0</v>
      </c>
      <c r="Y89" s="13">
        <f ca="1">IF(OR(S89=L48,S89=L49,S89=L50,S89=L51,S89=L52),S89,0)</f>
        <v>0</v>
      </c>
      <c r="Z89" s="13">
        <f ca="1">IF(OR(T89=L48,T89=L49,T89=L50,T89=L51,T89=L52),T89,0)</f>
        <v>0</v>
      </c>
      <c r="AA89" s="13">
        <f ca="1">IF(OR(U89=L48,U89=L49,U89=L50,U89=L51,U89=L52),U89,0)</f>
        <v>0</v>
      </c>
    </row>
    <row r="90" spans="1:65" ht="22.8" x14ac:dyDescent="0.3">
      <c r="A90" s="153"/>
      <c r="B90" s="147"/>
      <c r="C90" s="3"/>
      <c r="D90" s="2"/>
      <c r="E90" s="2"/>
      <c r="F90" s="2"/>
      <c r="G90" s="2"/>
      <c r="H90" s="2"/>
      <c r="I90" s="129"/>
      <c r="J90" s="138"/>
      <c r="M90" s="11" t="s">
        <v>21</v>
      </c>
      <c r="N90" s="11">
        <f ca="1">K50/8</f>
        <v>4.875</v>
      </c>
      <c r="P90" s="10">
        <v>3</v>
      </c>
      <c r="Q90" s="12">
        <f ca="1">IF(P90*Q88 &gt; 49, P90*Q88 - 49, P90*Q88)</f>
        <v>6</v>
      </c>
      <c r="R90" s="12">
        <f ca="1">IF(P90*R88 &gt; 49, P90*R88 - 49, P90*R88)</f>
        <v>9</v>
      </c>
      <c r="S90" s="12">
        <f ca="1">IF(P90*S88 &gt; 49, P90*S88 - 49, P90*S88)</f>
        <v>15</v>
      </c>
      <c r="T90" s="12">
        <f ca="1">IF(P90*T88 &gt; 49, P90*T88 - 49, P90*T88)</f>
        <v>15</v>
      </c>
      <c r="U90" s="12">
        <f ca="1">IF(P90*U88 &gt; 49, P90*U88 - 49, P90*U88)</f>
        <v>18</v>
      </c>
      <c r="W90" s="13">
        <f ca="1">IF(OR(Q90=L48,Q90=L49,Q90=L50,Q90=L51,Q90=L52),Q90,0)</f>
        <v>0</v>
      </c>
      <c r="X90" s="13">
        <f ca="1">IF(OR(R90=L48,R90=L49,R90=L50,R90=L51,R90=L52),R90,0)</f>
        <v>0</v>
      </c>
      <c r="Y90" s="13">
        <f ca="1">IF(OR(S90=L48,S90=L49,S90=L50,S90=L51,S90=L52),S90,0)</f>
        <v>0</v>
      </c>
      <c r="Z90" s="13">
        <f ca="1">IF(OR(T90=L48,T90=L49,T90=L50,T90=L51,T90=L52),T90,0)</f>
        <v>0</v>
      </c>
      <c r="AA90" s="13">
        <f ca="1">IF(OR(U90=L48,U90=L49,U90=L50,U90=L51,U90=L52),U90,0)</f>
        <v>0</v>
      </c>
    </row>
    <row r="91" spans="1:65" ht="22.8" x14ac:dyDescent="0.3">
      <c r="A91" s="153"/>
      <c r="B91" s="147"/>
      <c r="C91" s="3"/>
      <c r="D91" s="2"/>
      <c r="E91" s="2"/>
      <c r="F91" s="2"/>
      <c r="G91" s="2"/>
      <c r="H91" s="2"/>
      <c r="I91" s="129"/>
      <c r="J91" s="138"/>
      <c r="M91" s="11" t="s">
        <v>22</v>
      </c>
      <c r="N91" s="11">
        <f ca="1">K51/8</f>
        <v>5.125</v>
      </c>
      <c r="P91" s="10">
        <v>4</v>
      </c>
      <c r="Q91" s="12">
        <f ca="1">IF(P91*Q88 &gt; 49, P91*Q88 - 49, P91*Q88)</f>
        <v>8</v>
      </c>
      <c r="R91" s="12">
        <f ca="1">IF(P91*R88 &gt; 49, P91*R88 - 49, P91*R88)</f>
        <v>12</v>
      </c>
      <c r="S91" s="12">
        <f ca="1">IF(P91*S88 &gt; 49, P91*S88 - 49, P91*S88)</f>
        <v>20</v>
      </c>
      <c r="T91" s="12">
        <f ca="1">IF(P91*T88 &gt; 49, P91*T88 - 49, P91*T88)</f>
        <v>20</v>
      </c>
      <c r="U91" s="12">
        <f ca="1">IF(P91*U88 &gt; 49, P91*U88 - 49, P91*U88)</f>
        <v>24</v>
      </c>
      <c r="W91" s="13">
        <f ca="1">IF(OR(Q91=L48,Q91=L49,Q91=L50,Q91=L51,Q91=L52),Q91,0)</f>
        <v>0</v>
      </c>
      <c r="X91" s="13">
        <f ca="1">IF(OR(R91=L48,R91=L49,R91=L50,R91=L51,R91=L52),R91,0)</f>
        <v>0</v>
      </c>
      <c r="Y91" s="13">
        <f ca="1">IF(OR(S91=L48,S91=L49,S91=L50,S91=L51,S91=L52),S91,0)</f>
        <v>0</v>
      </c>
      <c r="Z91" s="13">
        <f ca="1">IF(OR(T91=L48,T91=L49,T91=L50,T91=L51,T91=L52),T91,0)</f>
        <v>0</v>
      </c>
      <c r="AA91" s="13">
        <f ca="1">IF(OR(U91=L48,U91=L49,U91=L50,U91=L51,U91=L52),U91,0)</f>
        <v>24</v>
      </c>
    </row>
    <row r="92" spans="1:65" ht="22.8" x14ac:dyDescent="0.3">
      <c r="A92" s="153"/>
      <c r="B92" s="148"/>
      <c r="C92" s="3"/>
      <c r="D92" s="2"/>
      <c r="E92" s="2"/>
      <c r="F92" s="2"/>
      <c r="G92" s="2"/>
      <c r="H92" s="2"/>
      <c r="I92" s="129"/>
      <c r="J92" s="138"/>
      <c r="M92" s="11" t="s">
        <v>23</v>
      </c>
      <c r="N92" s="11">
        <f ca="1">K52/8</f>
        <v>5.875</v>
      </c>
      <c r="P92" s="10">
        <v>5</v>
      </c>
      <c r="Q92" s="12">
        <f ca="1">IF(P92*Q88 &gt; 49, P92*Q88 - 49, P92*Q88)</f>
        <v>10</v>
      </c>
      <c r="R92" s="12">
        <f ca="1">IF(P92*R88 &gt; 49, P92*R88 - 49, P92*R88)</f>
        <v>15</v>
      </c>
      <c r="S92" s="12">
        <f ca="1">IF(P92*S88 &gt; 49, P92*S88 - 49, P92*S88)</f>
        <v>25</v>
      </c>
      <c r="T92" s="12">
        <f ca="1">IF(P92*T88 &gt; 49, P92*T88 - 49, P92*T88)</f>
        <v>25</v>
      </c>
      <c r="U92" s="12">
        <f ca="1">IF(P92*U88 &gt; 49,P92*U88 - 49, P92*U88 )</f>
        <v>30</v>
      </c>
      <c r="W92" s="13">
        <f ca="1">IF(OR(Q92=L48,Q92=L49,Q92=L50,Q92=L51,Q92=L52),Q92,0)</f>
        <v>0</v>
      </c>
      <c r="X92" s="13">
        <f ca="1">IF(OR(R92=L48,R92=L49,R92=L50,R92=L51,R92=L52),R92,0)</f>
        <v>0</v>
      </c>
      <c r="Y92" s="13">
        <f ca="1">IF(OR(S92=L48,S92=L49,S92=L50,S92=L51,S92=L52),S92,0)</f>
        <v>0</v>
      </c>
      <c r="Z92" s="13">
        <f ca="1">IF(OR(T92=L48,T92=L49,T92=L50,T92=L51,T92=L52),T92,0)</f>
        <v>0</v>
      </c>
      <c r="AA92" s="13">
        <f ca="1">IF(OR(U92=L48,U92=L49,U92=L50,U92=L51,U92=L52),U92,0)</f>
        <v>0</v>
      </c>
    </row>
    <row r="93" spans="1:65" ht="22.8" x14ac:dyDescent="0.3">
      <c r="A93" s="153"/>
      <c r="B93" s="146" t="s">
        <v>11</v>
      </c>
      <c r="C93" s="3"/>
      <c r="D93" s="130"/>
      <c r="E93" s="130"/>
      <c r="F93" s="130"/>
      <c r="G93" s="130"/>
      <c r="H93" s="130"/>
      <c r="I93" s="129"/>
      <c r="J93" s="138"/>
    </row>
    <row r="94" spans="1:65" ht="22.8" x14ac:dyDescent="0.3">
      <c r="A94" s="153"/>
      <c r="B94" s="147"/>
      <c r="C94" s="3"/>
      <c r="D94" s="130"/>
      <c r="E94" s="130"/>
      <c r="F94" s="130"/>
      <c r="G94" s="130"/>
      <c r="H94" s="130"/>
      <c r="I94" s="129"/>
      <c r="J94" s="138"/>
      <c r="M94" s="149" t="s">
        <v>33</v>
      </c>
      <c r="N94" s="150"/>
      <c r="O94" s="150"/>
      <c r="P94" s="150"/>
      <c r="Q94" s="150"/>
      <c r="R94" s="150"/>
      <c r="S94" s="150"/>
      <c r="T94" s="150"/>
      <c r="U94" s="151"/>
    </row>
    <row r="95" spans="1:65" ht="22.8" x14ac:dyDescent="0.3">
      <c r="A95" s="153"/>
      <c r="B95" s="147"/>
      <c r="C95" s="3"/>
      <c r="D95" s="130"/>
      <c r="E95" s="130"/>
      <c r="F95" s="130"/>
      <c r="G95" s="130"/>
      <c r="H95" s="130"/>
      <c r="I95" s="129"/>
      <c r="J95" s="138"/>
      <c r="M95" s="11" t="s">
        <v>19</v>
      </c>
      <c r="N95" s="11">
        <f ca="1">K48/9</f>
        <v>1.6666666666666667</v>
      </c>
      <c r="P95" s="10">
        <v>1</v>
      </c>
      <c r="Q95" s="12">
        <f ca="1">IF(ROUND(N95,0) &gt; 49, ROUND(N95,0) - 49, ROUND(N95,0))</f>
        <v>2</v>
      </c>
      <c r="R95" s="12">
        <f ca="1">IF(ROUND(N96,0) &gt; 49, ROUND(N96,0) - 49, ROUND(N96,0))</f>
        <v>3</v>
      </c>
      <c r="S95" s="12">
        <f ca="1">IF(ROUND(N97,0) &gt; 49, ROUND(N97,0) - 49, ROUND(N97,0))</f>
        <v>4</v>
      </c>
      <c r="T95" s="12">
        <f ca="1">IF(ROUND(N98,0) &gt; 49, ROUND(N98,0) - 49, ROUND(N98,0))</f>
        <v>5</v>
      </c>
      <c r="U95" s="12">
        <f ca="1">IF(ROUND(N99,0) &gt; 49, ROUND(N99,0) - 49, ROUND(N99,0))</f>
        <v>5</v>
      </c>
      <c r="W95" s="13">
        <f ca="1">IF(OR(Q95=L48,Q95=L49,Q95=L50,Q95=L51,Q95=L52),Q95,0)</f>
        <v>0</v>
      </c>
      <c r="X95" s="13">
        <f ca="1">IF(OR(R95=L48,R95=L49,R95=L50,R95=L51,R95=L52),R95,0)</f>
        <v>0</v>
      </c>
      <c r="Y95" s="13">
        <f ca="1">IF(OR(S95=L48,S95=L49,S95=L50,S95=L51,S95=L52),S95,0)</f>
        <v>0</v>
      </c>
      <c r="Z95" s="13">
        <f ca="1">IF(OR(T95=L48,T95=L49,T95=L50,T95=L51,T95=L52),T95,0)</f>
        <v>0</v>
      </c>
      <c r="AA95" s="13">
        <f ca="1">IF(OR(U95=L48,U95=L49,U95=L50,U95=L51,U95=L52),U95,0)</f>
        <v>0</v>
      </c>
    </row>
    <row r="96" spans="1:65" ht="22.8" x14ac:dyDescent="0.3">
      <c r="A96" s="153"/>
      <c r="B96" s="148"/>
      <c r="C96" s="3"/>
      <c r="D96" s="130"/>
      <c r="E96" s="130"/>
      <c r="F96" s="130"/>
      <c r="G96" s="130"/>
      <c r="H96" s="130"/>
      <c r="I96" s="129"/>
      <c r="J96" s="138"/>
      <c r="M96" s="11" t="s">
        <v>20</v>
      </c>
      <c r="N96" s="11">
        <f ca="1">K49/9</f>
        <v>2.7777777777777777</v>
      </c>
      <c r="P96" s="10">
        <v>2</v>
      </c>
      <c r="Q96" s="12">
        <f ca="1">IF(P96*Q95 &gt; 49, P96*Q95 - 49, P96*Q95)</f>
        <v>4</v>
      </c>
      <c r="R96" s="12">
        <f ca="1">IF(P96*R95 &gt; 49, P96*R95 - 49, P96*R95)</f>
        <v>6</v>
      </c>
      <c r="S96" s="12">
        <f ca="1">IF(P96*S95 &gt; 49, P96*S95 - 49, P96*S95)</f>
        <v>8</v>
      </c>
      <c r="T96" s="12">
        <f ca="1">IF(P96*T95 &gt; 49, P96*T95 - 49, P96*T95)</f>
        <v>10</v>
      </c>
      <c r="U96" s="12">
        <f ca="1">IF(P96*U95 &gt; 49, P96*U95 - 49, P96*U95)</f>
        <v>10</v>
      </c>
      <c r="W96" s="13">
        <f ca="1">IF(OR(Q96=L48,Q96=L49,Q96=L50,Q96=L51,Q96=L52),Q96,0)</f>
        <v>0</v>
      </c>
      <c r="X96" s="13">
        <f ca="1">IF(OR(R96=L48,R96=L49,R96=L50,R96=L51,R96=L52),R96,0)</f>
        <v>0</v>
      </c>
      <c r="Y96" s="13">
        <f ca="1">IF(OR(S96=L48,S96=L49,S96=L50,S96=L51,S96=L52),S96,0)</f>
        <v>0</v>
      </c>
      <c r="Z96" s="13">
        <f ca="1">IF(OR(T96=L48,T96=L49,T96=L50,T96=L51,T96=L52),T96,0)</f>
        <v>0</v>
      </c>
      <c r="AA96" s="13">
        <f ca="1">IF(OR(U96=L48,U96=L49,U96=L50,U96=L51,U96=L52),U96,0)</f>
        <v>0</v>
      </c>
    </row>
    <row r="97" spans="1:27" ht="22.8" x14ac:dyDescent="0.3">
      <c r="A97" s="153"/>
      <c r="B97" s="146" t="s">
        <v>4</v>
      </c>
      <c r="C97" s="3"/>
      <c r="D97" s="2"/>
      <c r="E97" s="2"/>
      <c r="F97" s="2"/>
      <c r="G97" s="2"/>
      <c r="H97" s="2"/>
      <c r="I97" s="129"/>
      <c r="J97" s="138"/>
      <c r="M97" s="11" t="s">
        <v>21</v>
      </c>
      <c r="N97" s="11">
        <f ca="1">K50/9</f>
        <v>4.333333333333333</v>
      </c>
      <c r="P97" s="10">
        <v>3</v>
      </c>
      <c r="Q97" s="12">
        <f ca="1">IF(P97*Q95 &gt; 49, P97*Q95 - 49, P97*Q95)</f>
        <v>6</v>
      </c>
      <c r="R97" s="12">
        <f ca="1">IF(P97*R95 &gt; 49, P97*R95 - 49, P97*R95)</f>
        <v>9</v>
      </c>
      <c r="S97" s="12">
        <f ca="1">IF(P97*S95 &gt; 49, P97*S95 - 49, P97*S95)</f>
        <v>12</v>
      </c>
      <c r="T97" s="12">
        <f ca="1">IF(P97*T95 &gt; 49, P97*T95 - 49, P97*T95)</f>
        <v>15</v>
      </c>
      <c r="U97" s="12">
        <f ca="1">IF(P97*U95 &gt; 49, P97*U95 - 49, P97*U95)</f>
        <v>15</v>
      </c>
      <c r="W97" s="13">
        <f ca="1">IF(OR(Q97=L48,Q97=L49,Q97=L50,Q97=L51,Q97=L52),Q97,0)</f>
        <v>0</v>
      </c>
      <c r="X97" s="13">
        <f ca="1">IF(OR(R97=L48,R97=L49,R97=L50,R97=L51,R97=L52),R97,0)</f>
        <v>0</v>
      </c>
      <c r="Y97" s="13">
        <f ca="1">IF(OR(S97=L48,S97=L49,S97=L50,S97=L51,S97=L52),S97,0)</f>
        <v>0</v>
      </c>
      <c r="Z97" s="13">
        <f ca="1">IF(OR(T97=L48,T97=L49,T97=L50,T97=L51,T97=L52),T97,0)</f>
        <v>0</v>
      </c>
      <c r="AA97" s="13">
        <f ca="1">IF(OR(U97=L48,U97=L49,U97=L50,U97=L51,U97=L52),U97,0)</f>
        <v>0</v>
      </c>
    </row>
    <row r="98" spans="1:27" ht="22.8" x14ac:dyDescent="0.3">
      <c r="A98" s="153"/>
      <c r="B98" s="147"/>
      <c r="C98" s="3"/>
      <c r="D98" s="2"/>
      <c r="E98" s="2"/>
      <c r="F98" s="2"/>
      <c r="G98" s="2"/>
      <c r="H98" s="2"/>
      <c r="I98" s="129"/>
      <c r="J98" s="138"/>
      <c r="M98" s="11" t="s">
        <v>22</v>
      </c>
      <c r="N98" s="11">
        <f ca="1">K51/9</f>
        <v>4.5555555555555554</v>
      </c>
      <c r="P98" s="10">
        <v>4</v>
      </c>
      <c r="Q98" s="12">
        <f ca="1">IF(P98*Q95 &gt; 49, P98*Q95 - 49, P98*Q95)</f>
        <v>8</v>
      </c>
      <c r="R98" s="12">
        <f ca="1">IF(P98*R95 &gt; 49, P98*R95 - 49, P98*R95)</f>
        <v>12</v>
      </c>
      <c r="S98" s="12">
        <f ca="1">IF(P98*S95 &gt; 49, P98*S95 - 49, P98*S95)</f>
        <v>16</v>
      </c>
      <c r="T98" s="12">
        <f ca="1">IF(P98*T95 &gt; 49, P98*T95 - 49, P98*T95)</f>
        <v>20</v>
      </c>
      <c r="U98" s="12">
        <f ca="1">IF(P98*U95 &gt; 49, P98*U95 - 49, P98*U95)</f>
        <v>20</v>
      </c>
      <c r="W98" s="13">
        <f ca="1">IF(OR(Q98=L48,Q98=L49,Q98=L50,Q98=L51,Q98=L52),Q98,0)</f>
        <v>0</v>
      </c>
      <c r="X98" s="13">
        <f ca="1">IF(OR(R98=L48,R98=L49,R98=L50,R98=L51,R98=L52),R98,0)</f>
        <v>0</v>
      </c>
      <c r="Y98" s="13">
        <f ca="1">IF(OR(S98=L48,S98=L49,S98=L50,S98=L51,S98=L52),S98,0)</f>
        <v>0</v>
      </c>
      <c r="Z98" s="13">
        <f ca="1">IF(OR(T98=L48,T98=L49,T98=L50,T98=L51,T98=L52),T98,0)</f>
        <v>0</v>
      </c>
      <c r="AA98" s="13">
        <f ca="1">IF(OR(U98=L48,U98=L49,U98=L50,U98=L51,U98=L52),U98,0)</f>
        <v>0</v>
      </c>
    </row>
    <row r="99" spans="1:27" ht="22.8" x14ac:dyDescent="0.3">
      <c r="A99" s="153"/>
      <c r="B99" s="147"/>
      <c r="C99" s="3"/>
      <c r="D99" s="2"/>
      <c r="E99" s="2"/>
      <c r="F99" s="2"/>
      <c r="G99" s="2"/>
      <c r="H99" s="2"/>
      <c r="I99" s="129"/>
      <c r="J99" s="138"/>
      <c r="M99" s="11" t="s">
        <v>23</v>
      </c>
      <c r="N99" s="11">
        <f ca="1">K52/9</f>
        <v>5.2222222222222223</v>
      </c>
      <c r="P99" s="10">
        <v>5</v>
      </c>
      <c r="Q99" s="12">
        <f ca="1">IF(P99*Q95 &gt; 49, P99*Q95 - 49, P99*Q95)</f>
        <v>10</v>
      </c>
      <c r="R99" s="12">
        <f ca="1">IF(P99*R95 &gt; 49, P99*R95 - 49, P99*R95)</f>
        <v>15</v>
      </c>
      <c r="S99" s="12">
        <f ca="1">IF(P99*S95 &gt; 49, P99*S95 - 49, P99*S95)</f>
        <v>20</v>
      </c>
      <c r="T99" s="12">
        <f ca="1">IF(P99*T95 &gt; 49, P99*T95 - 49, P99*T95)</f>
        <v>25</v>
      </c>
      <c r="U99" s="12">
        <f ca="1">IF(P99*U95 &gt; 49,P99*U95 - 49, P99*U95 )</f>
        <v>25</v>
      </c>
      <c r="W99" s="13">
        <f ca="1">IF(OR(Q99=L48,Q99=L49,Q99=L50,Q99=L51,Q99=L52),Q99,0)</f>
        <v>0</v>
      </c>
      <c r="X99" s="13">
        <f ca="1">IF(OR(R99=L48,R99=L49,R99=L50,R99=L51,R99=L52),R99,0)</f>
        <v>0</v>
      </c>
      <c r="Y99" s="13">
        <f ca="1">IF(OR(S99=L48,S99=L49,S99=L50,S99=L51,S99=L52),S99,0)</f>
        <v>0</v>
      </c>
      <c r="Z99" s="13">
        <f ca="1">IF(OR(T99=L48,T99=L49,T99=L50,T99=L51,T99=L52),T99,0)</f>
        <v>0</v>
      </c>
      <c r="AA99" s="13">
        <f ca="1">IF(OR(U99=L48,U99=L49,U99=L50,U99=L51,U99=L52),U99,0)</f>
        <v>0</v>
      </c>
    </row>
    <row r="100" spans="1:27" ht="22.8" x14ac:dyDescent="0.3">
      <c r="A100" s="153"/>
      <c r="B100" s="147"/>
      <c r="C100" s="3"/>
      <c r="D100" s="2"/>
      <c r="E100" s="2"/>
      <c r="F100" s="2"/>
      <c r="G100" s="2"/>
      <c r="H100" s="2"/>
      <c r="I100" s="129"/>
      <c r="J100" s="138"/>
    </row>
    <row r="101" spans="1:27" ht="22.8" x14ac:dyDescent="0.3">
      <c r="A101" s="154"/>
      <c r="B101" s="148"/>
      <c r="C101" s="3"/>
      <c r="D101" s="2"/>
      <c r="E101" s="2"/>
      <c r="F101" s="2"/>
      <c r="G101" s="2"/>
      <c r="H101" s="2"/>
      <c r="I101" s="129"/>
      <c r="J101" s="139"/>
    </row>
    <row r="102" spans="1:27" ht="22.8" customHeight="1" x14ac:dyDescent="0.3">
      <c r="B102" s="146" t="s">
        <v>5</v>
      </c>
      <c r="C102" s="3"/>
      <c r="D102" s="2"/>
      <c r="E102" s="2"/>
      <c r="F102" s="2"/>
      <c r="G102" s="2"/>
      <c r="H102" s="2"/>
      <c r="I102" s="129"/>
      <c r="J102" s="137" t="s">
        <v>53</v>
      </c>
    </row>
    <row r="103" spans="1:27" ht="22.8" x14ac:dyDescent="0.3">
      <c r="B103" s="147"/>
      <c r="C103" s="3"/>
      <c r="D103" s="2"/>
      <c r="E103" s="2"/>
      <c r="F103" s="2"/>
      <c r="G103" s="2"/>
      <c r="H103" s="2"/>
      <c r="I103" s="129"/>
      <c r="J103" s="138"/>
    </row>
    <row r="104" spans="1:27" ht="22.8" x14ac:dyDescent="0.3">
      <c r="B104" s="147"/>
      <c r="C104" s="3"/>
      <c r="D104" s="2"/>
      <c r="E104" s="2"/>
      <c r="F104" s="2"/>
      <c r="G104" s="2"/>
      <c r="H104" s="2"/>
      <c r="I104" s="129"/>
      <c r="J104" s="138"/>
    </row>
    <row r="105" spans="1:27" ht="22.8" x14ac:dyDescent="0.3">
      <c r="B105" s="148"/>
      <c r="C105" s="3"/>
      <c r="D105" s="2"/>
      <c r="E105" s="2"/>
      <c r="F105" s="2"/>
      <c r="G105" s="2"/>
      <c r="H105" s="2"/>
      <c r="I105" s="129"/>
      <c r="J105" s="138"/>
    </row>
    <row r="106" spans="1:27" ht="22.8" x14ac:dyDescent="0.3">
      <c r="B106" s="146" t="s">
        <v>6</v>
      </c>
      <c r="C106" s="3"/>
      <c r="D106" s="2"/>
      <c r="E106" s="2"/>
      <c r="F106" s="2"/>
      <c r="G106" s="2"/>
      <c r="H106" s="2"/>
      <c r="I106" s="129"/>
      <c r="J106" s="138"/>
    </row>
    <row r="107" spans="1:27" ht="22.8" x14ac:dyDescent="0.3">
      <c r="B107" s="147"/>
      <c r="C107" s="3"/>
      <c r="D107" s="2"/>
      <c r="E107" s="2"/>
      <c r="F107" s="2"/>
      <c r="G107" s="2"/>
      <c r="H107" s="2"/>
      <c r="I107" s="129"/>
      <c r="J107" s="138"/>
    </row>
    <row r="108" spans="1:27" ht="22.8" x14ac:dyDescent="0.3">
      <c r="B108" s="147"/>
      <c r="C108" s="3"/>
      <c r="D108" s="2"/>
      <c r="E108" s="2"/>
      <c r="F108" s="2"/>
      <c r="G108" s="2"/>
      <c r="H108" s="2"/>
      <c r="I108" s="129"/>
      <c r="J108" s="138"/>
    </row>
    <row r="109" spans="1:27" ht="22.8" x14ac:dyDescent="0.3">
      <c r="B109" s="147"/>
      <c r="C109" s="3"/>
      <c r="D109" s="2"/>
      <c r="E109" s="2"/>
      <c r="F109" s="2"/>
      <c r="G109" s="2"/>
      <c r="H109" s="2"/>
      <c r="I109" s="129"/>
      <c r="J109" s="138"/>
    </row>
    <row r="110" spans="1:27" ht="22.8" x14ac:dyDescent="0.3">
      <c r="B110" s="148"/>
      <c r="C110" s="3"/>
      <c r="D110" s="2"/>
      <c r="E110" s="2"/>
      <c r="F110" s="2"/>
      <c r="G110" s="2"/>
      <c r="H110" s="2"/>
      <c r="I110" s="129"/>
      <c r="J110" s="138"/>
    </row>
    <row r="111" spans="1:27" ht="22.8" x14ac:dyDescent="0.3">
      <c r="B111" s="168">
        <v>44927</v>
      </c>
      <c r="C111" s="3"/>
      <c r="D111" s="2"/>
      <c r="E111" s="2"/>
      <c r="F111" s="2"/>
      <c r="G111" s="2"/>
      <c r="H111" s="2"/>
      <c r="J111" s="138"/>
    </row>
    <row r="112" spans="1:27" ht="22.8" x14ac:dyDescent="0.3">
      <c r="B112" s="147"/>
      <c r="C112" s="3"/>
      <c r="D112" s="2"/>
      <c r="E112" s="2"/>
      <c r="F112" s="2"/>
      <c r="G112" s="2"/>
      <c r="H112" s="2"/>
      <c r="J112" s="138"/>
    </row>
    <row r="113" spans="2:10" ht="22.8" x14ac:dyDescent="0.3">
      <c r="B113" s="147"/>
      <c r="C113" s="3"/>
      <c r="D113" s="2"/>
      <c r="E113" s="2"/>
      <c r="F113" s="2"/>
      <c r="G113" s="2"/>
      <c r="H113" s="2"/>
      <c r="J113" s="138"/>
    </row>
    <row r="114" spans="2:10" ht="22.8" x14ac:dyDescent="0.3">
      <c r="B114" s="148"/>
      <c r="C114" s="3"/>
      <c r="D114" s="2"/>
      <c r="E114" s="2"/>
      <c r="F114" s="2"/>
      <c r="G114" s="2"/>
      <c r="H114" s="2"/>
      <c r="J114" s="138"/>
    </row>
    <row r="115" spans="2:10" x14ac:dyDescent="0.3">
      <c r="J115" s="138"/>
    </row>
    <row r="116" spans="2:10" x14ac:dyDescent="0.3">
      <c r="J116" s="138"/>
    </row>
    <row r="117" spans="2:10" x14ac:dyDescent="0.3">
      <c r="J117" s="138"/>
    </row>
    <row r="118" spans="2:10" x14ac:dyDescent="0.3">
      <c r="J118" s="138"/>
    </row>
    <row r="119" spans="2:10" x14ac:dyDescent="0.3">
      <c r="J119" s="138"/>
    </row>
    <row r="120" spans="2:10" x14ac:dyDescent="0.3">
      <c r="J120" s="138"/>
    </row>
    <row r="121" spans="2:10" x14ac:dyDescent="0.3">
      <c r="J121" s="138"/>
    </row>
    <row r="122" spans="2:10" x14ac:dyDescent="0.3">
      <c r="J122" s="138"/>
    </row>
    <row r="123" spans="2:10" x14ac:dyDescent="0.3">
      <c r="J123" s="138"/>
    </row>
    <row r="124" spans="2:10" x14ac:dyDescent="0.3">
      <c r="J124" s="138"/>
    </row>
    <row r="125" spans="2:10" x14ac:dyDescent="0.3">
      <c r="J125" s="138"/>
    </row>
    <row r="126" spans="2:10" x14ac:dyDescent="0.3">
      <c r="J126" s="138"/>
    </row>
    <row r="127" spans="2:10" x14ac:dyDescent="0.3">
      <c r="J127" s="138"/>
    </row>
    <row r="128" spans="2:10" x14ac:dyDescent="0.3">
      <c r="J128" s="138"/>
    </row>
    <row r="129" spans="10:10" x14ac:dyDescent="0.3">
      <c r="J129" s="138"/>
    </row>
    <row r="130" spans="10:10" x14ac:dyDescent="0.3">
      <c r="J130" s="138"/>
    </row>
    <row r="131" spans="10:10" x14ac:dyDescent="0.3">
      <c r="J131" s="138"/>
    </row>
    <row r="132" spans="10:10" x14ac:dyDescent="0.3">
      <c r="J132" s="138"/>
    </row>
    <row r="133" spans="10:10" x14ac:dyDescent="0.3">
      <c r="J133" s="138"/>
    </row>
    <row r="134" spans="10:10" x14ac:dyDescent="0.3">
      <c r="J134" s="138"/>
    </row>
    <row r="135" spans="10:10" x14ac:dyDescent="0.3">
      <c r="J135" s="138"/>
    </row>
    <row r="136" spans="10:10" x14ac:dyDescent="0.3">
      <c r="J136" s="138"/>
    </row>
    <row r="137" spans="10:10" x14ac:dyDescent="0.3">
      <c r="J137" s="138"/>
    </row>
    <row r="138" spans="10:10" x14ac:dyDescent="0.3">
      <c r="J138" s="138"/>
    </row>
    <row r="139" spans="10:10" x14ac:dyDescent="0.3">
      <c r="J139" s="138"/>
    </row>
    <row r="140" spans="10:10" x14ac:dyDescent="0.3">
      <c r="J140" s="138"/>
    </row>
    <row r="141" spans="10:10" x14ac:dyDescent="0.3">
      <c r="J141" s="138"/>
    </row>
    <row r="142" spans="10:10" x14ac:dyDescent="0.3">
      <c r="J142" s="138"/>
    </row>
    <row r="143" spans="10:10" x14ac:dyDescent="0.3">
      <c r="J143" s="138"/>
    </row>
    <row r="144" spans="10:10" x14ac:dyDescent="0.3">
      <c r="J144" s="139"/>
    </row>
  </sheetData>
  <mergeCells count="41">
    <mergeCell ref="M45:U45"/>
    <mergeCell ref="D1:H1"/>
    <mergeCell ref="A2:A6"/>
    <mergeCell ref="A7:A58"/>
    <mergeCell ref="B12:B15"/>
    <mergeCell ref="B16:B19"/>
    <mergeCell ref="B20:B23"/>
    <mergeCell ref="B24:B28"/>
    <mergeCell ref="B29:B32"/>
    <mergeCell ref="AG31:AQ31"/>
    <mergeCell ref="AX31:BH31"/>
    <mergeCell ref="B33:B37"/>
    <mergeCell ref="B38:B41"/>
    <mergeCell ref="AS39:AW39"/>
    <mergeCell ref="M52:U52"/>
    <mergeCell ref="B55:B58"/>
    <mergeCell ref="A59:A101"/>
    <mergeCell ref="B59:B63"/>
    <mergeCell ref="M59:U59"/>
    <mergeCell ref="B64:B67"/>
    <mergeCell ref="M66:U66"/>
    <mergeCell ref="B68:B71"/>
    <mergeCell ref="M94:U94"/>
    <mergeCell ref="B97:B101"/>
    <mergeCell ref="B102:B105"/>
    <mergeCell ref="B106:B110"/>
    <mergeCell ref="B72:B76"/>
    <mergeCell ref="M73:U73"/>
    <mergeCell ref="B77:B79"/>
    <mergeCell ref="B80:B83"/>
    <mergeCell ref="M80:U80"/>
    <mergeCell ref="B84:B88"/>
    <mergeCell ref="M87:U87"/>
    <mergeCell ref="B111:B114"/>
    <mergeCell ref="B6:B11"/>
    <mergeCell ref="B2:B5"/>
    <mergeCell ref="B89:B92"/>
    <mergeCell ref="B93:B96"/>
    <mergeCell ref="B46:B50"/>
    <mergeCell ref="B51:B54"/>
    <mergeCell ref="B42:B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Mahazooz</vt:lpstr>
      <vt:lpstr>France Lotto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Paramaraj</dc:creator>
  <cp:lastModifiedBy>Paramaraj</cp:lastModifiedBy>
  <dcterms:created xsi:type="dcterms:W3CDTF">2015-06-05T18:17:20Z</dcterms:created>
  <dcterms:modified xsi:type="dcterms:W3CDTF">2023-01-31T05:28:15Z</dcterms:modified>
</cp:coreProperties>
</file>