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s1_compare_gold_2" sheetId="1" state="visible" r:id="rId2"/>
    <sheet name="s2_compare_gold_2" sheetId="2" state="visible" r:id="rId3"/>
    <sheet name="s3_compare_gold_2" sheetId="3" state="visible" r:id="rId4"/>
    <sheet name="s3_num_method" sheetId="4" state="visible" r:id="rId5"/>
    <sheet name="Sheet5" sheetId="5" state="visible" r:id="rId6"/>
  </sheets>
  <calcPr iterateCount="100" refMode="A1" iterate="true" iterateDelta="0.0001"/>
</workbook>
</file>

<file path=xl/sharedStrings.xml><?xml version="1.0" encoding="utf-8"?>
<sst xmlns="http://schemas.openxmlformats.org/spreadsheetml/2006/main" count="27940" uniqueCount="9020">
  <si>
    <t>1-70592</t>
  </si>
  <si>
    <t>killing</t>
  </si>
  <si>
    <t>state</t>
  </si>
  <si>
    <t>day</t>
  </si>
  <si>
    <t>Which ['killing'] event happened in 18/01/2015 (day) in ('Georgia',) (state) ?</t>
  </si>
  <si>
    <t>micro</t>
  </si>
  <si>
    <t>sum</t>
  </si>
  <si>
    <t>macro</t>
  </si>
  <si>
    <t>1-72530</t>
  </si>
  <si>
    <t>city</t>
  </si>
  <si>
    <t>month</t>
  </si>
  <si>
    <t>Which ['killing'] event happened in 12/2016 (month) in ('Colorado', 'Clifton') (city) ?</t>
  </si>
  <si>
    <t>null</t>
  </si>
  <si>
    <t>answered</t>
  </si>
  <si>
    <t>not answered</t>
  </si>
  <si>
    <t>tp</t>
  </si>
  <si>
    <t>fp</t>
  </si>
  <si>
    <t>fn</t>
  </si>
  <si>
    <t>P</t>
  </si>
  <si>
    <t>R</t>
  </si>
  <si>
    <t>F1</t>
  </si>
  <si>
    <t>1-97832</t>
  </si>
  <si>
    <t>injuring</t>
  </si>
  <si>
    <t>last</t>
  </si>
  <si>
    <t>Which ['injuring'] event happened in 28/07/2016 (day) that involve the name Holmes (last) ?</t>
  </si>
  <si>
    <t>total</t>
  </si>
  <si>
    <t>1-84515</t>
  </si>
  <si>
    <t>first</t>
  </si>
  <si>
    <t>Which ['killing'] event happened in ('North Carolina',) (state) that involve the name Shane (first) ?</t>
  </si>
  <si>
    <t>1-85845</t>
  </si>
  <si>
    <t>full_name</t>
  </si>
  <si>
    <t>Which ['killing'] event happened in ('Illinois',) (state) that involve the name Kortney Blakes (full_name) ?</t>
  </si>
  <si>
    <t>1-91058</t>
  </si>
  <si>
    <t>year</t>
  </si>
  <si>
    <t>Which ['injuring'] event happened in 2015 (year) in ('Texas', 'Galveston') (city) ?</t>
  </si>
  <si>
    <t>job_firing</t>
  </si>
  <si>
    <t>1-92144</t>
  </si>
  <si>
    <t>Which ['injuring'] event happened in 09/2015 (month) in ('Iowa',) (state) ?</t>
  </si>
  <si>
    <t>fire_burning</t>
  </si>
  <si>
    <t>1-84519</t>
  </si>
  <si>
    <t>Which ['killing'] event happened in ('Indiana',) (state) that involve the name Alec (first) ?</t>
  </si>
  <si>
    <t>1-94563</t>
  </si>
  <si>
    <t>Which ['injuring'] event happened in 2016 (year) that involve the name Cooley (last) ?</t>
  </si>
  <si>
    <t>location</t>
  </si>
  <si>
    <t>1-103135</t>
  </si>
  <si>
    <t>Which ['job_firing'] event happened in 08/2015 (month) in ('Arizona', 'Scottsdale') (city) ?</t>
  </si>
  <si>
    <t>1-102287</t>
  </si>
  <si>
    <t>Which ['injuring'] event happened in ('Florida',) (state) that involve the name Thomas May (full_name) ?</t>
  </si>
  <si>
    <t>1-102286</t>
  </si>
  <si>
    <t>Which ['injuring'] event happened in ('Nevada',) (state) that involve the name Angelo Barboza (full_name) ?</t>
  </si>
  <si>
    <t>participant</t>
  </si>
  <si>
    <t>1-91049</t>
  </si>
  <si>
    <t>Which ['injuring'] event happened in 2015 (year) in ('Kansas', 'Delia') (city) ?</t>
  </si>
  <si>
    <t>1-82587</t>
  </si>
  <si>
    <t>Which ['killing'] event happened in ('Oklahoma', 'Tulsa') (city) that involve the name Jackson (last) ?</t>
  </si>
  <si>
    <t>1-86701</t>
  </si>
  <si>
    <t>Which ['injuring'] event happened in 07/2016 (month) in ('Michigan', 'Kalamazoo') (city) ?</t>
  </si>
  <si>
    <t>1-70589</t>
  </si>
  <si>
    <t>Which ['killing'] event happened in 02/11/2016 (day) in ('Colorado',) (state) ?</t>
  </si>
  <si>
    <t>time</t>
  </si>
  <si>
    <t>1-72761</t>
  </si>
  <si>
    <t>Which ['killing'] event happened in 07/2015 (month) in ('Louisiana', 'Shreveport') (city) ?</t>
  </si>
  <si>
    <t>1-70345</t>
  </si>
  <si>
    <t>Which ['killing'] event happened in 2016 (year) in ('Texas', 'Conroe') (city) ?</t>
  </si>
  <si>
    <t>1-79157</t>
  </si>
  <si>
    <t>Which ['killing'] event happened in 2016 (year) that involve the name Daylee Newman (full_name) ?</t>
  </si>
  <si>
    <t>1-84526</t>
  </si>
  <si>
    <t>Which ['killing'] event happened in ('Florida',) (state) that involve the name Lavardo (first) ?</t>
  </si>
  <si>
    <t>1-86707</t>
  </si>
  <si>
    <t>Which ['injuring'] event happened in 04/2016 (month) in ('New Mexico', 'Albuquerque') (city) ?</t>
  </si>
  <si>
    <t>1-82110</t>
  </si>
  <si>
    <t>Which ['killing'] event happened in ('Georgia', 'Atlanta') (city) that involve the name Wingfield (last) ?</t>
  </si>
  <si>
    <t>1-78062</t>
  </si>
  <si>
    <t>Which ['killing'] event happened in 08/2016 (month) that involve the name Gary Shelton (full_name) ?</t>
  </si>
  <si>
    <t>1-93238</t>
  </si>
  <si>
    <t>Which ['injuring'] event happened in 09/2016 (month) that involve the name Dominique Miller (full_name) ?</t>
  </si>
  <si>
    <t>1-70335</t>
  </si>
  <si>
    <t>Which ['killing'] event happened in 2015 (year) in ('New York', 'Yonkers') (city) ?</t>
  </si>
  <si>
    <t>1-101182</t>
  </si>
  <si>
    <t>Which ['injuring'] event happened in ('Indiana', 'Gary') (city) that involve the name Da’Vaughn (first) ?</t>
  </si>
  <si>
    <t>1-72750</t>
  </si>
  <si>
    <t>Which ['killing'] event happened in 05/2016 (month) in ('Ohio', 'Hilliard') (city) ?</t>
  </si>
  <si>
    <t>1-70574</t>
  </si>
  <si>
    <t>Which ['killing'] event happened in 14/12/2015 (day) in ('Arizona',) (state) ?</t>
  </si>
  <si>
    <t>1-103109</t>
  </si>
  <si>
    <t>Which ['job_firing'] event happened in 2015 (year) in (None, 'Ushiku') (city) ?</t>
  </si>
  <si>
    <t>1-103349</t>
  </si>
  <si>
    <t>Which ['job_firing'] event happened in 2012 (year) that involve the name Josette (first) ?</t>
  </si>
  <si>
    <t>1-91079</t>
  </si>
  <si>
    <t>Which ['injuring'] event happened in 2016 (year) in ('Massachusetts', 'Springfield') (city) ?</t>
  </si>
  <si>
    <t>1-91073</t>
  </si>
  <si>
    <t>Which ['injuring'] event happened in 2016 (year) in ('Georgia', 'Lithonia') (city) ?</t>
  </si>
  <si>
    <t>1-103116</t>
  </si>
  <si>
    <t>Which ['job_firing'] event happened in 2014 (year) in (None, 'Whanganui') (city) ?</t>
  </si>
  <si>
    <t>1-102268</t>
  </si>
  <si>
    <t>Which ['injuring'] event happened in ('Louisiana',) (state) that involve the name Travon Manuel (full_name) ?</t>
  </si>
  <si>
    <t>1-103114</t>
  </si>
  <si>
    <t>Which ['job_firing'] event happened in 2015 (year) in (None, 'Grapevine') (city) ?</t>
  </si>
  <si>
    <t>1-80189</t>
  </si>
  <si>
    <t>Which ['killing'] event happened in 2016 (year) that involve the name D'kai Vanlandingham (full_name) ?</t>
  </si>
  <si>
    <t>1-97847</t>
  </si>
  <si>
    <t>Which ['injuring'] event happened in 14/08/2014 (day) that involve the name Christon (last) ?</t>
  </si>
  <si>
    <t>1-80186</t>
  </si>
  <si>
    <t>Which ['killing'] event happened in 2015 (year) that involve the name Kaden Nagel (full_name) ?</t>
  </si>
  <si>
    <t>1-69341</t>
  </si>
  <si>
    <t>Which ['killing'] event happened in 18/11/2016 (day) in ('Georgia', 'Norcross') (city) ?</t>
  </si>
  <si>
    <t>1-84780</t>
  </si>
  <si>
    <t>Which ['killing'] event happened in ('Ohio',) (state) that involve the name Marques (first) ?</t>
  </si>
  <si>
    <t>1-92172</t>
  </si>
  <si>
    <t>Which ['injuring'] event happened in 05/2015 (month) in ('Alabama',) (state) ?</t>
  </si>
  <si>
    <t>1-77199</t>
  </si>
  <si>
    <t>Which ['killing'] event happened in 10/2016 (month) that involve the name Logan (first) ?</t>
  </si>
  <si>
    <t>1-95202</t>
  </si>
  <si>
    <t>Which ['injuring'] event happened in 07/2014 (month) that involve the name Porshia (first) ?</t>
  </si>
  <si>
    <t>1-103100</t>
  </si>
  <si>
    <t>Which ['fire_burning'] event happened in 2005 (year) in ('New Jersey',) (state) ?</t>
  </si>
  <si>
    <t>1-82133</t>
  </si>
  <si>
    <t>Which ['killing'] event happened in ('Washington', 'Burlington') (city) that involve the name Martin (last) ?</t>
  </si>
  <si>
    <t>1-82376</t>
  </si>
  <si>
    <t>Which ['killing'] event happened in ('Tennessee', 'Knoxville') (city) that involve the name Arwood (last) ?</t>
  </si>
  <si>
    <t>1-103103</t>
  </si>
  <si>
    <t>Which ['fire_burning'] event happened in 2005 (year) in ('Texas',) (state) ?</t>
  </si>
  <si>
    <t>1-70318</t>
  </si>
  <si>
    <t>Which ['killing'] event happened in 2015 (year) in ('Mississippi', 'Forest') (city) ?</t>
  </si>
  <si>
    <t>1-80196</t>
  </si>
  <si>
    <t>Which ['killing'] event happened in 2016 (year) that involve the name Colby Fouch (full_name) ?</t>
  </si>
  <si>
    <t>1-91091</t>
  </si>
  <si>
    <t>Which ['injuring'] event happened in 2013 (year) in ('California', 'Modesto') (city) ?</t>
  </si>
  <si>
    <t>1-97873</t>
  </si>
  <si>
    <t>Which ['injuring'] event happened in 19/06/2015 (day) that involve the name Alvarado (last) ?</t>
  </si>
  <si>
    <t>1-86736</t>
  </si>
  <si>
    <t>Which ['injuring'] event happened in 08/2016 (month) in ('Texas', 'Lubbock') (city) ?</t>
  </si>
  <si>
    <t>1-88917</t>
  </si>
  <si>
    <t>Which ['injuring'] event happened in 29/08/2016 (day) in ('Pennsylvania',) (state) ?</t>
  </si>
  <si>
    <t>1-88914</t>
  </si>
  <si>
    <t>Which ['injuring'] event happened in 27/09/2015 (day) in ('Missouri',) (state) ?</t>
  </si>
  <si>
    <t>1-92188</t>
  </si>
  <si>
    <t>Which ['injuring'] event happened in 03/2015 (month) in ('Connecticut',) (state) ?</t>
  </si>
  <si>
    <t>1-103327</t>
  </si>
  <si>
    <t>Which ['job_firing'] event happened in 2015 (year) that involve the name Penny Ballem (full_name) ?</t>
  </si>
  <si>
    <t>1-92189</t>
  </si>
  <si>
    <t>Which ['injuring'] event happened in 04/2015 (month) in ('Virginia',) (state) ?</t>
  </si>
  <si>
    <t>1-95213</t>
  </si>
  <si>
    <t>Which ['injuring'] event happened in 01/2013 (month) that involve the name Julian (first) ?</t>
  </si>
  <si>
    <t>1-88918</t>
  </si>
  <si>
    <t>Which ['injuring'] event happened in 13/08/2016 (day) in ('California',) (state) ?</t>
  </si>
  <si>
    <t>1-100065</t>
  </si>
  <si>
    <t>Which ['injuring'] event happened in ('New Jersey',) (state) that involve the name Jones (last) ?</t>
  </si>
  <si>
    <t>1-86741</t>
  </si>
  <si>
    <t>Which ['injuring'] event happened in 09/2013 (month) in ('Florida', 'Kissimmee') (city) ?</t>
  </si>
  <si>
    <t>1-86744</t>
  </si>
  <si>
    <t>Which ['injuring'] event happened in 09/2015 (month) in ('Illinois', 'Danville') (city) ?</t>
  </si>
  <si>
    <t>1-103334</t>
  </si>
  <si>
    <t>Which ['job_firing'] event happened in 2015 (year) that involve the name Michael Veit (full_name) ?</t>
  </si>
  <si>
    <t>1-72724</t>
  </si>
  <si>
    <t>Which ['killing'] event happened in 12/2016 (month) in ('New York', 'Norwich') (city) ?</t>
  </si>
  <si>
    <t>1-74906</t>
  </si>
  <si>
    <t>Which ['killing'] event happened in 19/03/2016 (day) that involve the name Daryl Hunt (full_name) ?</t>
  </si>
  <si>
    <t>1-70308</t>
  </si>
  <si>
    <t>Which ['killing'] event happened in 2016 (year) in ('Alaska', 'Fairbanks') (city) ?</t>
  </si>
  <si>
    <t>1-98973</t>
  </si>
  <si>
    <t>Which ['injuring'] event happened in ('Louisiana', 'Baton Rouge') (city) that involve the name Miles (last) ?</t>
  </si>
  <si>
    <t>1-99821</t>
  </si>
  <si>
    <t>Which ['injuring'] event happened in ('Rhode Island',) (state) that involve the name Gabriel (first) ?</t>
  </si>
  <si>
    <t>1-98975</t>
  </si>
  <si>
    <t>Which ['injuring'] event happened in ('Pennsylvania', 'Erie') (city) that involve the name Eady (last) ?</t>
  </si>
  <si>
    <t>1-97647</t>
  </si>
  <si>
    <t>Which ['injuring'] event happened in 2013 (year) that involve the name Joseph Brown (full_name) ?</t>
  </si>
  <si>
    <t>1-79597</t>
  </si>
  <si>
    <t>Which ['killing'] event happened in 2015 (year) that involve the name Dillon Vogt (full_name) ?</t>
  </si>
  <si>
    <t>1-86506</t>
  </si>
  <si>
    <t>Which ['injuring'] event happened in 01/2016 (month) in ('Virginia', 'Halifax (county)') (city) ?</t>
  </si>
  <si>
    <t>1-88927</t>
  </si>
  <si>
    <t>Which ['injuring'] event happened in 04/08/2016 (day) in ('Tennessee',) (state) ?</t>
  </si>
  <si>
    <t>1-79354</t>
  </si>
  <si>
    <t>Which ['killing'] event happened in 2015 (year) that involve the name Ryan Korish (full_name) ?</t>
  </si>
  <si>
    <t>1-92199</t>
  </si>
  <si>
    <t>Which ['injuring'] event happened in 05/2014 (month) in ('Colorado',) (state) ?</t>
  </si>
  <si>
    <t>1-93289</t>
  </si>
  <si>
    <t>Which ['injuring'] event happened in 12/2016 (month) that involve the name Jeavaunie Francis (full_name) ?</t>
  </si>
  <si>
    <t>1-93042</t>
  </si>
  <si>
    <t>Which ['injuring'] event happened in 02/2016 (month) that involve the name Joe Hernandez (full_name) ?</t>
  </si>
  <si>
    <t>1-88931</t>
  </si>
  <si>
    <t>Which ['injuring'] event happened in 22/11/2015 (day) in ('Wisconsin',) (state) ?</t>
  </si>
  <si>
    <t>1-86754</t>
  </si>
  <si>
    <t>Which ['injuring'] event happened in 04/2013 (month) in ('Ohio', 'Oberlin') (city) ?</t>
  </si>
  <si>
    <t>1-102235</t>
  </si>
  <si>
    <t>Which ['injuring'] event happened in ('Illinois',) (state) that involve the name Jaylene Bermeo (full_name) ?</t>
  </si>
  <si>
    <t>1-86999</t>
  </si>
  <si>
    <t>Which ['injuring'] event happened in 10/2016 (month) in ('California', 'Santa Ana') (city) ?</t>
  </si>
  <si>
    <t>1-88933</t>
  </si>
  <si>
    <t>Which ['injuring'] event happened in 07/04/2016 (day) in ('Illinois',) (state) ?</t>
  </si>
  <si>
    <t>1-99817</t>
  </si>
  <si>
    <t>Which ['injuring'] event happened in ('Texas',) (state) that involve the name Teqnika (first) ?</t>
  </si>
  <si>
    <t>1-72715</t>
  </si>
  <si>
    <t>Which ['killing'] event happened in 01/2014 (month) in ('New Jersey', 'Newark') (city) ?</t>
  </si>
  <si>
    <t>1-93051</t>
  </si>
  <si>
    <t>Which ['injuring'] event happened in 03/2016 (month) that involve the name Demontray Mackey (full_name) ?</t>
  </si>
  <si>
    <t>1-97653</t>
  </si>
  <si>
    <t>Which ['injuring'] event happened in 2016 (year) that involve the name Qumari Spencer (full_name) ?</t>
  </si>
  <si>
    <t>1-97896</t>
  </si>
  <si>
    <t>Which ['injuring'] event happened in 04/07/2016 (day) that involve the name Tucker (last) ?</t>
  </si>
  <si>
    <t>1-79589</t>
  </si>
  <si>
    <t>Which ['killing'] event happened in 2016 (year) that involve the name Kenneth Moore (full_name) ?</t>
  </si>
  <si>
    <t>1-76075</t>
  </si>
  <si>
    <t>Which ['killing'] event happened in 10/11/2016 (day) that involve the name Stone (last) ?</t>
  </si>
  <si>
    <t>1-79581</t>
  </si>
  <si>
    <t>Which ['killing'] event happened in 2016 (year) that involve the name James Gill (full_name) ?</t>
  </si>
  <si>
    <t>1-95474</t>
  </si>
  <si>
    <t>Which ['injuring'] event happened in 05/2015 (month) that involve the name Marquise (first) ?</t>
  </si>
  <si>
    <t>1-69308</t>
  </si>
  <si>
    <t>Which ['killing'] event happened in 14/07/2016 (day) in ('Ohio', 'Akron') (city) ?</t>
  </si>
  <si>
    <t>1-78491</t>
  </si>
  <si>
    <t>Which ['killing'] event happened in 05/2015 (month) that involve the name Jatarius Tolbert (full_name) ?</t>
  </si>
  <si>
    <t>1-85435</t>
  </si>
  <si>
    <t>Which ['killing'] event happened in ('Pennsylvania',) (state) that involve the name Dalon (first) ?</t>
  </si>
  <si>
    <t>1-69303</t>
  </si>
  <si>
    <t>Which ['killing'] event happened in 25/09/2016 (day) in ('Texas', 'Fort Worth') (city) ?</t>
  </si>
  <si>
    <t>1-86760</t>
  </si>
  <si>
    <t>Which ['injuring'] event happened in 02/2016 (month) in ('Texas', 'Houston') (city) ?</t>
  </si>
  <si>
    <t>1-99841</t>
  </si>
  <si>
    <t>Which ['injuring'] event happened in ('Pennsylvania',) (state) that involve the name Lawrence (first) ?</t>
  </si>
  <si>
    <t>1-98752</t>
  </si>
  <si>
    <t>Which ['injuring'] event happened in ('Tennessee', 'Mount Juliet') (city) that involve the name Tillman (last) ?</t>
  </si>
  <si>
    <t>1-97664</t>
  </si>
  <si>
    <t>Which ['injuring'] event happened in 2016 (year) that involve the name Jhakwan Williams (full_name) ?</t>
  </si>
  <si>
    <t>1-72941</t>
  </si>
  <si>
    <t>Which ['killing'] event happened in 11/2016 (month) that involve the name Graham (last) ?</t>
  </si>
  <si>
    <t>1-78004</t>
  </si>
  <si>
    <t>Which ['killing'] event happened in 2016 (year) that involve the name Reilly (last) ?</t>
  </si>
  <si>
    <t>1-96332</t>
  </si>
  <si>
    <t>Which ['injuring'] event happened in 16/10/2015 (day) that involve the name Pamela (first) ?</t>
  </si>
  <si>
    <t>1-89800</t>
  </si>
  <si>
    <t>Which ['injuring'] event happened in 27/12/2015 (day) in ('California', 'Crows Landing') (city) ?</t>
  </si>
  <si>
    <t>1-86535</t>
  </si>
  <si>
    <t>Which ['injuring'] event happened in 08/2014 (month) in ('Nevada', 'Las Vegas') (city) ?</t>
  </si>
  <si>
    <t>1-86537</t>
  </si>
  <si>
    <t>Which ['injuring'] event happened in 07/2016 (month) in ('Illinois', 'Chicago (Englewood)') (city) ?</t>
  </si>
  <si>
    <t>1-85689</t>
  </si>
  <si>
    <t>Which ['killing'] event happened in ('Georgia',) (state) that involve the name Dominic Smith (full_name) ?</t>
  </si>
  <si>
    <t>1-100270</t>
  </si>
  <si>
    <t>Which ['injuring'] event happened in ('Pennsylvania',) (state) that involve the name Lamar (last) ?</t>
  </si>
  <si>
    <t>1-82171</t>
  </si>
  <si>
    <t>Which ['killing'] event happened in ('New York', 'Albany') (city) that involve the name Hill (last) ?</t>
  </si>
  <si>
    <t>1-70750</t>
  </si>
  <si>
    <t>Which ['killing'] event happened in 14/03/2016 (day) in ('Missouri',) (state) ?</t>
  </si>
  <si>
    <t>1-78236</t>
  </si>
  <si>
    <t>Which ['killing'] event happened in 04/2015 (month) that involve the name Pierre Celestine (full_name) ?</t>
  </si>
  <si>
    <t>1-72930</t>
  </si>
  <si>
    <t>Which ['killing'] event happened in 07/2016 (month) that involve the name Peek (last) ?</t>
  </si>
  <si>
    <t>1-96348</t>
  </si>
  <si>
    <t>Which ['injuring'] event happened in 16/06/2015 (day) that involve the name Ivan (first) ?</t>
  </si>
  <si>
    <t>1-69769</t>
  </si>
  <si>
    <t>Which ['killing'] event happened in 28/11/2016 (day) in ('Florida', 'Winter Haven') (city) ?</t>
  </si>
  <si>
    <t>1-86545</t>
  </si>
  <si>
    <t>Which ['injuring'] event happened in 04/2016 (month) in ('Texas', 'Spring') (city) ?</t>
  </si>
  <si>
    <t>1-86789</t>
  </si>
  <si>
    <t>Which ['injuring'] event happened in 04/2015 (month) in ('Maryland', 'Baltimore') (city) ?</t>
  </si>
  <si>
    <t>1-70502</t>
  </si>
  <si>
    <t>Which ['killing'] event happened in 11/2014 (month) in ('Oklahoma',) (state) ?</t>
  </si>
  <si>
    <t>1-72925</t>
  </si>
  <si>
    <t>Which ['killing'] event happened in 02/2014 (month) that involve the name Roupe (last) ?</t>
  </si>
  <si>
    <t>1-83273</t>
  </si>
  <si>
    <t>Which ['killing'] event happened in ('Illinois', 'Chicago') (city) that involve the name Darian (first) ?</t>
  </si>
  <si>
    <t>1-93085</t>
  </si>
  <si>
    <t>Which ['injuring'] event happened in 11/2014 (month) that involve the name Pedro Rosales (full_name) ?</t>
  </si>
  <si>
    <t>1-97445</t>
  </si>
  <si>
    <t>Which ['injuring'] event happened in 2013 (year) that involve the name Benjamin Bethea (full_name) ?</t>
  </si>
  <si>
    <t>1-89819</t>
  </si>
  <si>
    <t>Which ['injuring'] event happened in 06/04/2016 (day) in ('District of Columbia', 'Washington') (city) ?</t>
  </si>
  <si>
    <t>1-100924</t>
  </si>
  <si>
    <t>Which ['injuring'] event happened in ('Arizona', 'Flagstaff') (city) that involve the name Nicholas (first) ?</t>
  </si>
  <si>
    <t>1-75199</t>
  </si>
  <si>
    <t>Which ['killing'] event happened in 20/10/2016 (day) that involve the name Jael Valencia (full_name) ?</t>
  </si>
  <si>
    <t>1-97441</t>
  </si>
  <si>
    <t>Which ['injuring'] event happened in 2016 (year) that involve the name Anthony Camden (full_name) ?</t>
  </si>
  <si>
    <t>1-69517</t>
  </si>
  <si>
    <t>Which ['killing'] event happened in 20/08/2016 (day) in ('New Jersey', 'Burlington') (city) ?</t>
  </si>
  <si>
    <t>1-69513</t>
  </si>
  <si>
    <t>Which ['killing'] event happened in 28/09/2016 (day) in ('Kentucky', 'Danville') (city) ?</t>
  </si>
  <si>
    <t>1-69755</t>
  </si>
  <si>
    <t>Which ['killing'] event happened in 05/07/2015 (day) in ('Texas', 'Spring') (city) ?</t>
  </si>
  <si>
    <t>1-85227</t>
  </si>
  <si>
    <t>Which ['killing'] event happened in ('Michigan',) (state) that involve the name Karmelo (first) ?</t>
  </si>
  <si>
    <t>1-86558</t>
  </si>
  <si>
    <t>Which ['injuring'] event happened in 03/2015 (month) in ('North Carolina', 'Iredell County') (city) ?</t>
  </si>
  <si>
    <t>1-88735</t>
  </si>
  <si>
    <t>Which ['injuring'] event happened in 10/08/2015 (day) in ('Florida',) (state) ?</t>
  </si>
  <si>
    <t>1-90809</t>
  </si>
  <si>
    <t>Which ['injuring'] event happened in 2015 (year) in ('North Carolina', 'Four Oaks') (city) ?</t>
  </si>
  <si>
    <t>1-86790</t>
  </si>
  <si>
    <t>Which ['injuring'] event happened in 01/2016 (month) in ('Texas', 'Carlsbad') (city) ?</t>
  </si>
  <si>
    <t>1-88971</t>
  </si>
  <si>
    <t>Which ['injuring'] event happened in 11/08/2013 (day) in ('New York',) (state) ?</t>
  </si>
  <si>
    <t>1-99874</t>
  </si>
  <si>
    <t>Which ['injuring'] event happened in ('Georgia',) (state) that involve the name Tyderris (first) ?</t>
  </si>
  <si>
    <t>1-100915</t>
  </si>
  <si>
    <t>Which ['injuring'] event happened in ('Nevada', 'Las Vegas') (city) that involve the name Kahleal (first) ?</t>
  </si>
  <si>
    <t>1-76030</t>
  </si>
  <si>
    <t>Which ['killing'] event happened in 06/11/2015 (day) that involve the name Figueroa (last) ?</t>
  </si>
  <si>
    <t>1-77364</t>
  </si>
  <si>
    <t>Which ['killing'] event happened in 2016 (year) that involve the name Frazer (last) ?</t>
  </si>
  <si>
    <t>1-88738</t>
  </si>
  <si>
    <t>Which ['injuring'] event happened in 05/06/2016 (day) in ('New York',) (state) ?</t>
  </si>
  <si>
    <t>1-76034</t>
  </si>
  <si>
    <t>Which ['killing'] event happened in 16/07/2015 (day) that involve the name Estrada (last) ?</t>
  </si>
  <si>
    <t>1-97452</t>
  </si>
  <si>
    <t>Which ['injuring'] event happened in 2015 (year) that involve the name Raekwon Jabbar (full_name) ?</t>
  </si>
  <si>
    <t>1-88501</t>
  </si>
  <si>
    <t>Which ['injuring'] event happened in 15/10/2016 (day) in ('Connecticut',) (state) ?</t>
  </si>
  <si>
    <t>1-69506</t>
  </si>
  <si>
    <t>Which ['killing'] event happened in 26/06/2016 (day) in ('Texas', 'Houston') (city) ?</t>
  </si>
  <si>
    <t>1-88742</t>
  </si>
  <si>
    <t>Which ['injuring'] event happened in 16/07/2016 (day) in ('California',) (state) ?</t>
  </si>
  <si>
    <t>1-74090</t>
  </si>
  <si>
    <t>Which ['killing'] event happened in 10/06/2014 (day) that involve the name Brandon (first) ?</t>
  </si>
  <si>
    <t>1-88505</t>
  </si>
  <si>
    <t>Which ['injuring'] event happened in 03/09/2016 (day) in ('Connecticut',) (state) ?</t>
  </si>
  <si>
    <t>1-69981</t>
  </si>
  <si>
    <t>Which ['killing'] event happened in 20/10/2016 (day) in ('California', 'Stockton') (city) ?</t>
  </si>
  <si>
    <t>1-78445</t>
  </si>
  <si>
    <t>Which ['killing'] event happened in 12/2016 (month) that involve the name Nathaniel Griego (full_name) ?</t>
  </si>
  <si>
    <t>1-77110</t>
  </si>
  <si>
    <t>Which ['killing'] event happened in 07/2014 (month) that involve the name Corbin (first) ?</t>
  </si>
  <si>
    <t>1-96139</t>
  </si>
  <si>
    <t>Which ['injuring'] event happened in 2016 (year) that involve the name Xyahir (first) ?</t>
  </si>
  <si>
    <t>1-89839</t>
  </si>
  <si>
    <t>Which ['injuring'] event happened in 25/08/2013 (day) in ('California', 'Oakland') (city) ?</t>
  </si>
  <si>
    <t>1-74088</t>
  </si>
  <si>
    <t>Which ['killing'] event happened in 10/04/2015 (day) that involve the name Jordan (first) ?</t>
  </si>
  <si>
    <t>1-95046</t>
  </si>
  <si>
    <t>Which ['injuring'] event happened in 06/2013 (month) that involve the name Vilma (first) ?</t>
  </si>
  <si>
    <t>1-96377</t>
  </si>
  <si>
    <t>Which ['injuring'] event happened in 28/05/2015 (day) that involve the name Isaiah (first) ?</t>
  </si>
  <si>
    <t>1-95287</t>
  </si>
  <si>
    <t>Which ['injuring'] event happened in 01/2015 (month) that involve the name Alexis (first) ?</t>
  </si>
  <si>
    <t>1-100901</t>
  </si>
  <si>
    <t>Which ['injuring'] event happened in ('Arkansas', 'Pine Bluff') (city) that involve the name Cedric (first) ?</t>
  </si>
  <si>
    <t>1-76021</t>
  </si>
  <si>
    <t>Which ['killing'] event happened in 26/11/2016 (day) that involve the name Cavallo (last) ?</t>
  </si>
  <si>
    <t>1-88755</t>
  </si>
  <si>
    <t>Which ['injuring'] event happened in 20/09/2015 (day) in ('Utah',) (state) ?</t>
  </si>
  <si>
    <t>1-102099</t>
  </si>
  <si>
    <t>Which ['injuring'] event happened in ('California',) (state) that involve the name David Ham (full_name) ?</t>
  </si>
  <si>
    <t>1-86577</t>
  </si>
  <si>
    <t>Which ['injuring'] event happened in 03/2014 (month) in ('California', 'Richmond') (city) ?</t>
  </si>
  <si>
    <t>1-88995</t>
  </si>
  <si>
    <t>Which ['injuring'] event happened in 16/12/2014 (day) in ('New Jersey',) (state) ?</t>
  </si>
  <si>
    <t>1-90823</t>
  </si>
  <si>
    <t>Which ['injuring'] event happened in 2015 (year) in ('Louisiana', 'Lafayette') (city) ?</t>
  </si>
  <si>
    <t>1-88998</t>
  </si>
  <si>
    <t>Which ['injuring'] event happened in 29/11/2013 (day) in ('Indiana',) (state) ?</t>
  </si>
  <si>
    <t>1-90820</t>
  </si>
  <si>
    <t>Which ['injuring'] event happened in 2015 (year) in ('Alabama', 'Jasper') (city) ?</t>
  </si>
  <si>
    <t>1-99639</t>
  </si>
  <si>
    <t>Which ['injuring'] event happened in ('Indiana',) (state) that involve the name Sieyumbe (first) ?</t>
  </si>
  <si>
    <t>1-88750</t>
  </si>
  <si>
    <t>Which ['injuring'] event happened in 18/09/2015 (day) in ('Indiana',) (state) ?</t>
  </si>
  <si>
    <t>1-96143</t>
  </si>
  <si>
    <t>Which ['injuring'] event happened in 2014 (year) that involve the name Marcellus (first) ?</t>
  </si>
  <si>
    <t>1-98324</t>
  </si>
  <si>
    <t>Which ['injuring'] event happened in 03/05/2014 (day) that involve the name Islas (last) ?</t>
  </si>
  <si>
    <t>1-76252</t>
  </si>
  <si>
    <t>Which ['killing'] event happened in 12/08/2016 (day) that involve the name Hanna (last) ?</t>
  </si>
  <si>
    <t>1-98563</t>
  </si>
  <si>
    <t>Which ['injuring'] event happened in ('California', 'Vallejo') (city) that involve the name Garcia (last) ?</t>
  </si>
  <si>
    <t>1-88523</t>
  </si>
  <si>
    <t>Which ['injuring'] event happened in 18/08/2016 (day) in ('Illinois',) (state) ?</t>
  </si>
  <si>
    <t>1-89854</t>
  </si>
  <si>
    <t>Which ['injuring'] event happened in 24/07/2016 (day) in ('North Carolina', 'Rocky Mount') (city) ?</t>
  </si>
  <si>
    <t>1-103177</t>
  </si>
  <si>
    <t>Which ['job_firing'] event happened in 16/09/2015 (day) in ('Texas',) (state) ?</t>
  </si>
  <si>
    <t>1-86104</t>
  </si>
  <si>
    <t>Which ['killing'] event happened in ('North Carolina',) (state) that involve the name Darryl Freeman (full_name) ?</t>
  </si>
  <si>
    <t>1-88763</t>
  </si>
  <si>
    <t>Which ['injuring'] event happened in 19/11/2015 (day) in ('Texas',) (state) ?</t>
  </si>
  <si>
    <t>1-88522</t>
  </si>
  <si>
    <t>Which ['injuring'] event happened in 07/08/2016 (day) in ('Illinois',) (state) ?</t>
  </si>
  <si>
    <t>1-88764</t>
  </si>
  <si>
    <t>Which ['injuring'] event happened in 03/05/2015 (day) in ('New York',) (state) ?</t>
  </si>
  <si>
    <t>1-89852</t>
  </si>
  <si>
    <t>Which ['injuring'] event happened in 02/06/2013 (day) in ('Virginia', 'Virginia Beach') (city) ?</t>
  </si>
  <si>
    <t>1-90834</t>
  </si>
  <si>
    <t>Which ['injuring'] event happened in 2016 (year) in ('Mississippi', 'Port Gibson') (city) ?</t>
  </si>
  <si>
    <t>1-86348</t>
  </si>
  <si>
    <t>Which ['killing'] event happened in ('New Hampshire',) (state) that involve the name Nina Obukhov (full_name) ?</t>
  </si>
  <si>
    <t>1-88526</t>
  </si>
  <si>
    <t>Which ['injuring'] event happened in 21/08/2015 (day) in ('North Carolina',) (state) ?</t>
  </si>
  <si>
    <t>1-89614</t>
  </si>
  <si>
    <t>Which ['injuring'] event happened in 05/09/2015 (day) in ('Pennsylvania', 'Harrisburg') (city) ?</t>
  </si>
  <si>
    <t>1-86582</t>
  </si>
  <si>
    <t>Which ['injuring'] event happened in 01/2013 (month) in ('California', 'Brentwood') (city) ?</t>
  </si>
  <si>
    <t>1-84162</t>
  </si>
  <si>
    <t>Which ['killing'] event happened in ('Ohio',) (state) that involve the name Hoskins (last) ?</t>
  </si>
  <si>
    <t>1-90836</t>
  </si>
  <si>
    <t>Which ['injuring'] event happened in 2014 (year) in ('North Carolina', 'Rocky Mount') (city) ?</t>
  </si>
  <si>
    <t>1-79759</t>
  </si>
  <si>
    <t>Which ['killing'] event happened in 2016 (year) that involve the name Joseph Lewis (full_name) ?</t>
  </si>
  <si>
    <t>1-96395</t>
  </si>
  <si>
    <t>Which ['injuring'] event happened in 21/08/2016 (day) that involve the name Eva (first) ?</t>
  </si>
  <si>
    <t>1-88529</t>
  </si>
  <si>
    <t>Which ['injuring'] event happened in 08/09/2015 (day) in ('Illinois',) (state) ?</t>
  </si>
  <si>
    <t>1-75396</t>
  </si>
  <si>
    <t>Which ['killing'] event happened in 10/11/2016 (day) that involve the name Le Truong (full_name) ?</t>
  </si>
  <si>
    <t>1-99663</t>
  </si>
  <si>
    <t>Which ['injuring'] event happened in ('New York',) (state) that involve the name William (first) ?</t>
  </si>
  <si>
    <t>1-88534</t>
  </si>
  <si>
    <t>Which ['injuring'] event happened in 06/04/2014 (day) in ('Oklahoma',) (state) ?</t>
  </si>
  <si>
    <t>1-88532</t>
  </si>
  <si>
    <t>Which ['injuring'] event happened in 07/01/2015 (day) in ('Missouri',) (state) ?</t>
  </si>
  <si>
    <t>1-88538</t>
  </si>
  <si>
    <t>Which ['injuring'] event happened in 05/11/2016 (day) in ('Massachusetts',) (state) ?</t>
  </si>
  <si>
    <t>1-69712</t>
  </si>
  <si>
    <t>Which ['killing'] event happened in 31/07/2016 (day) in ('Texas', 'Houston') (city) ?</t>
  </si>
  <si>
    <t>1-90841</t>
  </si>
  <si>
    <t>Which ['injuring'] event happened in 2016 (year) in ('North Carolina', 'Roanoke Rapids') (city) ?</t>
  </si>
  <si>
    <t>1-86590</t>
  </si>
  <si>
    <t>Which ['injuring'] event happened in 08/2016 (month) in ('Georgia', 'Atlanta') (city) ?</t>
  </si>
  <si>
    <t>1-86593</t>
  </si>
  <si>
    <t>Which ['injuring'] event happened in 04/2016 (month) in ('North Carolina', 'Raleigh') (city) ?</t>
  </si>
  <si>
    <t>1-89860</t>
  </si>
  <si>
    <t>Which ['injuring'] event happened in 12/11/2016 (day) in ('Connecticut', 'Bridgeport') (city) ?</t>
  </si>
  <si>
    <t>1-99433</t>
  </si>
  <si>
    <t>Which ['injuring'] event happened in ('Alabama',) (state) that involve the name Roydricus (first) ?</t>
  </si>
  <si>
    <t>1-98348</t>
  </si>
  <si>
    <t>Which ['injuring'] event happened in 10/11/2016 (day) that involve the name Walls (last) ?</t>
  </si>
  <si>
    <t>1-98107</t>
  </si>
  <si>
    <t>Which ['injuring'] event happened in 02/07/2016 (day) that involve the name Brown (last) ?</t>
  </si>
  <si>
    <t>1-79500</t>
  </si>
  <si>
    <t>Which ['killing'] event happened in 2015 (year) that involve the name Terrell Heard (full_name) ?</t>
  </si>
  <si>
    <t>1-75385</t>
  </si>
  <si>
    <t>Which ['killing'] event happened in 05/06/2014 (day) that involve the name Braxton Bourda (full_name) ?</t>
  </si>
  <si>
    <t>1-97495</t>
  </si>
  <si>
    <t>Which ['injuring'] event happened in 2016 (year) that involve the name Antonio Mason (full_name) ?</t>
  </si>
  <si>
    <t>1-90855</t>
  </si>
  <si>
    <t>Which ['injuring'] event happened in 2016 (year) in ('Tennessee', 'Louisville') (city) ?</t>
  </si>
  <si>
    <t>1-89634</t>
  </si>
  <si>
    <t>Which ['injuring'] event happened in 06/09/2016 (day) in ('Texas', 'Terrell') (city) ?</t>
  </si>
  <si>
    <t>1-70929</t>
  </si>
  <si>
    <t>Which ['killing'] event happened in 16/10/2016 (day) in ('Washington',) (state) ?</t>
  </si>
  <si>
    <t>1-87212</t>
  </si>
  <si>
    <t>Which ['injuring'] event happened in 11/2014 (month) in ('Washington', 'Lake Stevens') (city) ?</t>
  </si>
  <si>
    <t>1-87213</t>
  </si>
  <si>
    <t>Which ['injuring'] event happened in 06/2013 (month) in ('Missouri', 'St Louis') (city) ?</t>
  </si>
  <si>
    <t>1-88786</t>
  </si>
  <si>
    <t>Which ['injuring'] event happened in 20/08/2014 (day) in ('Tennessee',) (state) ?</t>
  </si>
  <si>
    <t>1-88306</t>
  </si>
  <si>
    <t>Which ['injuring'] event happened in 01/10/2016 (day) in ('California',) (state) ?</t>
  </si>
  <si>
    <t>1-87211</t>
  </si>
  <si>
    <t>Which ['injuring'] event happened in 09/2015 (month) in ('Wisconsin', 'Milwaukee') (city) ?</t>
  </si>
  <si>
    <t>1-88300</t>
  </si>
  <si>
    <t>Which ['injuring'] event happened in 19/03/2016 (day) in ('Delaware',) (state) ?</t>
  </si>
  <si>
    <t>1-90858</t>
  </si>
  <si>
    <t>Which ['injuring'] event happened in 2016 (year) in ('North Carolina', 'Henderson') (city) ?</t>
  </si>
  <si>
    <t>1-102061</t>
  </si>
  <si>
    <t>Which ['injuring'] event happened in ('New York',) (state) that involve the name Taleik Bristel (full_name) ?</t>
  </si>
  <si>
    <t>1-77556</t>
  </si>
  <si>
    <t>Which ['killing'] event happened in 2016 (year) that involve the name Dabill (last) ?</t>
  </si>
  <si>
    <t>1-95080</t>
  </si>
  <si>
    <t>Which ['injuring'] event happened in 04/2016 (month) that involve the name Meraland (first) ?</t>
  </si>
  <si>
    <t>1-73191</t>
  </si>
  <si>
    <t>Which ['killing'] event happened in 11/2015 (month) that involve the name Bartle (last) ?</t>
  </si>
  <si>
    <t>1-74280</t>
  </si>
  <si>
    <t>Which ['killing'] event happened in 21/06/2015 (day) that involve the name Russell (first) ?</t>
  </si>
  <si>
    <t>1-97264</t>
  </si>
  <si>
    <t>Which ['injuring'] event happened in 2016 (year) that involve the name Ryan Davis (full_name) ?</t>
  </si>
  <si>
    <t>1-88556</t>
  </si>
  <si>
    <t>Which ['injuring'] event happened in 22/07/2015 (day) in ('Kansas',) (state) ?</t>
  </si>
  <si>
    <t>1-89887</t>
  </si>
  <si>
    <t>Which ['injuring'] event happened in 07/12/2013 (day) in ('Delaware', 'Wilmington') (city) ?</t>
  </si>
  <si>
    <t>1-90865</t>
  </si>
  <si>
    <t>Which ['injuring'] event happened in 2014 (year) in ('California', 'Stockton') (city) ?</t>
  </si>
  <si>
    <t>1-89886</t>
  </si>
  <si>
    <t>Which ['injuring'] event happened in 03/07/2016 (day) in ('Louisiana', 'Monroe') (city) ?</t>
  </si>
  <si>
    <t>1-87228</t>
  </si>
  <si>
    <t>Which ['injuring'] event happened in 06/2015 (month) in ('Ohio', 'Lebanon') (city) ?</t>
  </si>
  <si>
    <t>1-102290</t>
  </si>
  <si>
    <t>Which ['injuring'] event happened in ('Georgia',) (state) that involve the name Suze Sadler (full_name) ?</t>
  </si>
  <si>
    <t>1-85040</t>
  </si>
  <si>
    <t>Which ['killing'] event happened in ('Minnesota',) (state) that involve the name Vincent (first) ?</t>
  </si>
  <si>
    <t>1-87221</t>
  </si>
  <si>
    <t>Which ['injuring'] event happened in 11/2015 (month) in ('Michigan', 'Warren') (city) ?</t>
  </si>
  <si>
    <t>1-79729</t>
  </si>
  <si>
    <t>Which ['killing'] event happened in 2016 (year) that involve the name Conner Lindsey (full_name) ?</t>
  </si>
  <si>
    <t>1-89640</t>
  </si>
  <si>
    <t>Which ['injuring'] event happened in 17/10/2016 (day) in ('California', 'Fresno') (city) ?</t>
  </si>
  <si>
    <t>1-89882</t>
  </si>
  <si>
    <t>Which ['injuring'] event happened in 12/03/2016 (day) in ('California', 'Oakland') (city) ?</t>
  </si>
  <si>
    <t>1-98368</t>
  </si>
  <si>
    <t>Which ['injuring'] event happened in 27/09/2016 (day) that involve the name McKee (last) ?</t>
  </si>
  <si>
    <t>1-79727</t>
  </si>
  <si>
    <t>Which ['killing'] event happened in 2015 (year) that involve the name Matthew Cisneros (full_name) ?</t>
  </si>
  <si>
    <t>1-102712</t>
  </si>
  <si>
    <t>Which ['fire_burning'] event happened in 06/03/2006 (day) in ('California',) (state) ?</t>
  </si>
  <si>
    <t>1-102718</t>
  </si>
  <si>
    <t>Which ['fire_burning'] event happened in 16/11/2007 (day) in ('California',) (state) ?</t>
  </si>
  <si>
    <t>1-76695</t>
  </si>
  <si>
    <t>Which ['killing'] event happened in 09/2013 (month) that involve the name Delonta (first) ?</t>
  </si>
  <si>
    <t>1-102717</t>
  </si>
  <si>
    <t>Which ['fire_burning'] event happened in 08/07/2008 (day) in ('Oregon',) (state) ?</t>
  </si>
  <si>
    <t>1-97032</t>
  </si>
  <si>
    <t>Which ['injuring'] event happened in 2014 (year) that involve the name Eugene Rudd (full_name) ?</t>
  </si>
  <si>
    <t>1-102715</t>
  </si>
  <si>
    <t>Which ['fire_burning'] event happened in 17/01/2006 (day) in ('California',) (state) ?</t>
  </si>
  <si>
    <t>1-97034</t>
  </si>
  <si>
    <t>Which ['injuring'] event happened in 2015 (year) that involve the name William Orobio (full_name) ?</t>
  </si>
  <si>
    <t>1-92814</t>
  </si>
  <si>
    <t>Which ['injuring'] event happened in 10/05/2014 (day) that involve the name Antwan Wheeler (full_name) ?</t>
  </si>
  <si>
    <t>1-100785</t>
  </si>
  <si>
    <t>Which ['injuring'] event happened in ('New York', 'New York (Manhattan)') (city) that involve the name Shadale (first) ?</t>
  </si>
  <si>
    <t>1-102720</t>
  </si>
  <si>
    <t>Which ['fire_burning'] event happened in 18/12/2007 (day) in ('Oregon',) (state) ?</t>
  </si>
  <si>
    <t>1-102962</t>
  </si>
  <si>
    <t>Which ['fire_burning'] event happened in 22/08/2007 (day) in ('California', 'Los Angeles') (city) ?</t>
  </si>
  <si>
    <t>1-102961</t>
  </si>
  <si>
    <t>Which ['fire_burning'] event happened in 09/02/2006 (day) in ('California', 'Los Angeles') (city) ?</t>
  </si>
  <si>
    <t>1-89659</t>
  </si>
  <si>
    <t>Which ['injuring'] event happened in 19/03/2016 (day) in ('Texas', 'Levelland') (city) ?</t>
  </si>
  <si>
    <t>1-89891</t>
  </si>
  <si>
    <t>Which ['injuring'] event happened in 20/12/2016 (day) in ('Ohio', 'Gallia (county)') (city) ?</t>
  </si>
  <si>
    <t>1-89411</t>
  </si>
  <si>
    <t>Which ['injuring'] event happened in 03/08/2016 (day) in ('Arkansas', 'Lonoke') (city) ?</t>
  </si>
  <si>
    <t>1-87233</t>
  </si>
  <si>
    <t>Which ['injuring'] event happened in 11/2016 (month) in ('New Jersey', 'Millville') (city) ?</t>
  </si>
  <si>
    <t>1-78625</t>
  </si>
  <si>
    <t>Which ['killing'] event happened in 03/2015 (month) that involve the name Trevor Pimentel (full_name) ?</t>
  </si>
  <si>
    <t>1-97047</t>
  </si>
  <si>
    <t>Which ['injuring'] event happened in 2016 (year) that involve the name Kristian Piazza (full_name) ?</t>
  </si>
  <si>
    <t>1-75354</t>
  </si>
  <si>
    <t>Which ['killing'] event happened in 29/10/2016 (day) that involve the name Kodi Pruner (full_name) ?</t>
  </si>
  <si>
    <t>1-80842</t>
  </si>
  <si>
    <t>Which ['killing'] event happened in 2016 (year) that involve the name Faith (first) ?</t>
  </si>
  <si>
    <t>1-77776</t>
  </si>
  <si>
    <t>Which ['killing'] event happened in 2013 (year) that involve the name Hurst (last) ?</t>
  </si>
  <si>
    <t>1-97040</t>
  </si>
  <si>
    <t>Which ['injuring'] event happened in 2016 (year) that involve the name Dominique Davis (full_name) ?</t>
  </si>
  <si>
    <t>1-102700</t>
  </si>
  <si>
    <t>Which ['injuring'] event happened in ('Florida',) (state) that involve the name Jnya Payne (full_name) ?</t>
  </si>
  <si>
    <t>1-102942</t>
  </si>
  <si>
    <t>Which ['fire_burning'] event happened in 10/2007 (month) in ('Vermont', 'Burlington') (city) ?</t>
  </si>
  <si>
    <t>1-73174</t>
  </si>
  <si>
    <t>Which ['killing'] event happened in 11/2016 (month) that involve the name Lattin (last) ?</t>
  </si>
  <si>
    <t>1-87247</t>
  </si>
  <si>
    <t>Which ['injuring'] event happened in 08/2016 (month) in ('Virginia', 'Norfolk') (city) ?</t>
  </si>
  <si>
    <t>1-92825</t>
  </si>
  <si>
    <t>Which ['injuring'] event happened in 29/08/2016 (day) that involve the name Elijah Sims (full_name) ?</t>
  </si>
  <si>
    <t>1-90887</t>
  </si>
  <si>
    <t>Which ['injuring'] event happened in 2016 (year) in ('California', 'Bakersfield') (city) ?</t>
  </si>
  <si>
    <t>1-91979</t>
  </si>
  <si>
    <t>Which ['injuring'] event happened in 01/2015 (month) in ('New Mexico',) (state) ?</t>
  </si>
  <si>
    <t>1-87004</t>
  </si>
  <si>
    <t>Which ['injuring'] event happened in 10/2016 (month) in ('Florida', 'Immokalee') (city) ?</t>
  </si>
  <si>
    <t>1-102952</t>
  </si>
  <si>
    <t>Which ['fire_burning'] event happened in 07/2008 (month) in ('Vermont', 'Burlington') (city) ?</t>
  </si>
  <si>
    <t>1-89429</t>
  </si>
  <si>
    <t>Which ['injuring'] event happened in 04/08/2015 (day) in ('Missouri', 'Saint Louis') (city) ?</t>
  </si>
  <si>
    <t>1-87007</t>
  </si>
  <si>
    <t>Which ['injuring'] event happened in 01/2016 (month) in ('New York', 'Orchard Park') (city) ?</t>
  </si>
  <si>
    <t>1-87243</t>
  </si>
  <si>
    <t>Which ['injuring'] event happened in 06/2014 (month) in ('South Carolina', 'Moncks Corner') (city) ?</t>
  </si>
  <si>
    <t>1-88333</t>
  </si>
  <si>
    <t>Which ['injuring'] event happened in 15/06/2015 (day) in ('New York',) (state) ?</t>
  </si>
  <si>
    <t>1-88572</t>
  </si>
  <si>
    <t>Which ['injuring'] event happened in 05/05/2013 (day) in ('California',) (state) ?</t>
  </si>
  <si>
    <t>1-102939</t>
  </si>
  <si>
    <t>Which ['fire_burning'] event happened in 03/2007 (month) in ('California', 'Los Angeles') (city) ?</t>
  </si>
  <si>
    <t>1-76438</t>
  </si>
  <si>
    <t>Which ['killing'] event happened in 12/2016 (month) that involve the name Rashawn (first) ?</t>
  </si>
  <si>
    <t>1-78854</t>
  </si>
  <si>
    <t>Which ['killing'] event happened in 12/2014 (month) that involve the name Paige Stalker (full_name) ?</t>
  </si>
  <si>
    <t>1-79943</t>
  </si>
  <si>
    <t>Which ['killing'] event happened in 2014 (year) that involve the name Nathan Majors (full_name) ?</t>
  </si>
  <si>
    <t>1-102932</t>
  </si>
  <si>
    <t>Which ['fire_burning'] event happened in 06/2007 (month) in ('Alaska', 'Homer') (city) ?</t>
  </si>
  <si>
    <t>1-101843</t>
  </si>
  <si>
    <t>Which ['injuring'] event happened in ('Massachusetts', 'Orange') (city) that involve the name Hunter Richardson (full_name) ?</t>
  </si>
  <si>
    <t>1-74495</t>
  </si>
  <si>
    <t>Which ['killing'] event happened in 10/04/2016 (day) that involve the name Dekota (first) ?</t>
  </si>
  <si>
    <t>1-75581</t>
  </si>
  <si>
    <t>Which ['killing'] event happened in 09/11/2013 (day) that involve the name Richardson (last) ?</t>
  </si>
  <si>
    <t>1-87258</t>
  </si>
  <si>
    <t>Which ['injuring'] event happened in 01/2015 (month) in ('Wisconsin', 'Milwaukee') (city) ?</t>
  </si>
  <si>
    <t>1-89437</t>
  </si>
  <si>
    <t>Which ['injuring'] event happened in 18/08/2013 (day) in ('New Jersey', 'Port Norris') (city) ?</t>
  </si>
  <si>
    <t>1-89679</t>
  </si>
  <si>
    <t>Which ['injuring'] event happened in 11/07/2016 (day) in ('Kansas', 'Wichita') (city) ?</t>
  </si>
  <si>
    <t>1-102940</t>
  </si>
  <si>
    <t>Which ['fire_burning'] event happened in 05/2008 (month) in ('California', 'Los Angeles') (city) ?</t>
  </si>
  <si>
    <t>1-87018</t>
  </si>
  <si>
    <t>Which ['injuring'] event happened in 07/2015 (month) in ('Indiana', 'Fort Wayne') (city) ?</t>
  </si>
  <si>
    <t>1-87012</t>
  </si>
  <si>
    <t>Which ['injuring'] event happened in 08/2013 (month) in ('New Jersey', 'Montclair') (city) ?</t>
  </si>
  <si>
    <t>1-92839</t>
  </si>
  <si>
    <t>Which ['injuring'] event happened in 05/2016 (month) that involve the name Betty Mungin (full_name) ?</t>
  </si>
  <si>
    <t>1-102928</t>
  </si>
  <si>
    <t>Which ['fire_burning'] event happened in 06/2007 (month) in ('Alaska', 'Anchor Point') (city) ?</t>
  </si>
  <si>
    <t>1-77517</t>
  </si>
  <si>
    <t>Which ['killing'] event happened in 2016 (year) that involve the name Olson (last) ?</t>
  </si>
  <si>
    <t>1-80624</t>
  </si>
  <si>
    <t>Which ['killing'] event happened in 2016 (year) that involve the name DaMarcia (first) ?</t>
  </si>
  <si>
    <t>1-74247</t>
  </si>
  <si>
    <t>Which ['killing'] event happened in 19/04/2015 (day) that involve the name Dakota (first) ?</t>
  </si>
  <si>
    <t>1-100986</t>
  </si>
  <si>
    <t>Which ['injuring'] event happened in ('Tennessee', 'Memphis') (city) that involve the name Ariyanna (first) ?</t>
  </si>
  <si>
    <t>1-92850</t>
  </si>
  <si>
    <t>Which ['injuring'] event happened in 11/2015 (month) that involve the name Dametrious Addison (full_name) ?</t>
  </si>
  <si>
    <t>1-102920</t>
  </si>
  <si>
    <t>Which ['fire_burning'] event happened in 01/2005 (month) in ('California', 'Los Angeles') (city) ?</t>
  </si>
  <si>
    <t>1-74483</t>
  </si>
  <si>
    <t>Which ['killing'] event happened in 19/11/2016 (day) that involve the name Zackary (first) ?</t>
  </si>
  <si>
    <t>1-102926</t>
  </si>
  <si>
    <t>Which ['fire_burning'] event happened in 10/2008 (month) in ('Oregon', 'Beaverton') (city) ?</t>
  </si>
  <si>
    <t>1-81719</t>
  </si>
  <si>
    <t>Which ['killing'] event happened in ('New Jersey', 'Trenton (Hamilton Township)') (city) that involve the name Kelvin Watford (full_name) ?</t>
  </si>
  <si>
    <t>1-73150</t>
  </si>
  <si>
    <t>Which ['killing'] event happened in 08/2016 (month) that involve the name Meisenheimer (last) ?</t>
  </si>
  <si>
    <t>1-87269</t>
  </si>
  <si>
    <t>Which ['injuring'] event happened in 09/2015 (month) in ('Michigan', 'Albion') (city) ?</t>
  </si>
  <si>
    <t>1-87025</t>
  </si>
  <si>
    <t>Which ['injuring'] event happened in 03/2015 (month) in ('Wisconsin', 'Oshkosh') (city) ?</t>
  </si>
  <si>
    <t>1-87268</t>
  </si>
  <si>
    <t>Which ['injuring'] event happened in 12/2016 (month) in ('Arizona', 'Phoenix') (city) ?</t>
  </si>
  <si>
    <t>1-89203</t>
  </si>
  <si>
    <t>Which ['injuring'] event happened in 14/07/2015 (day) in ('Mississippi', 'Guntown') (city) ?</t>
  </si>
  <si>
    <t>1-89445</t>
  </si>
  <si>
    <t>Which ['injuring'] event happened in 20/09/2016 (day) in ('North Carolina', 'Wilmington') (city) ?</t>
  </si>
  <si>
    <t>1-88118</t>
  </si>
  <si>
    <t>Which ['injuring'] event happened in 18/10/2015 (day) in ('Louisiana',) (state) ?</t>
  </si>
  <si>
    <t>1-76418</t>
  </si>
  <si>
    <t>Which ['killing'] event happened in 09/2016 (month) that involve the name Derrius (first) ?</t>
  </si>
  <si>
    <t>1-89202</t>
  </si>
  <si>
    <t>Which ['injuring'] event happened in 29/09/2014 (day) in ('Pennsylvania', 'Williamsport') (city) ?</t>
  </si>
  <si>
    <t>1-92608</t>
  </si>
  <si>
    <t>Which ['injuring'] event happened in 06/07/2016 (day) that involve the name Elijah Fauntleroy (full_name) ?</t>
  </si>
  <si>
    <t>1-77504</t>
  </si>
  <si>
    <t>Which ['killing'] event happened in 2016 (year) that involve the name Murray (last) ?</t>
  </si>
  <si>
    <t>1-76410</t>
  </si>
  <si>
    <t>Which ['killing'] event happened in 07/2016 (month) that involve the name Travon (first) ?</t>
  </si>
  <si>
    <t>1-80877</t>
  </si>
  <si>
    <t>Which ['killing'] event happened in 2013 (year) that involve the name Barbara (first) ?</t>
  </si>
  <si>
    <t>1-79921</t>
  </si>
  <si>
    <t>Which ['killing'] event happened in 2015 (year) that involve the name Cruisito Leiba (full_name) ?</t>
  </si>
  <si>
    <t>1-99254</t>
  </si>
  <si>
    <t>Which ['injuring'] event happened in ('New York',) (state) that involve the name Thomas (first) ?</t>
  </si>
  <si>
    <t>1-73381</t>
  </si>
  <si>
    <t>Which ['killing'] event happened in 10/2015 (month) that involve the name Woodruff (last) ?</t>
  </si>
  <si>
    <t>1-87038</t>
  </si>
  <si>
    <t>Which ['injuring'] event happened in 07/2016 (month) in ('Arkansas', 'West Memphis') (city) ?</t>
  </si>
  <si>
    <t>1-89217</t>
  </si>
  <si>
    <t>Which ['injuring'] event happened in 28/06/2014 (day) in ('California', 'Antioch') (city) ?</t>
  </si>
  <si>
    <t>1-87039</t>
  </si>
  <si>
    <t>Which ['injuring'] event happened in 10/2016 (month) in ('Massachusetts', 'Boston') (city) ?</t>
  </si>
  <si>
    <t>1-89458</t>
  </si>
  <si>
    <t>Which ['injuring'] event happened in 02/12/2016 (day) in ('New Jersey', 'Bloomfield') (city) ?</t>
  </si>
  <si>
    <t>1-89698</t>
  </si>
  <si>
    <t>Which ['injuring'] event happened in 13/04/2016 (day) in ('Kansas', 'Wichita') (city) ?</t>
  </si>
  <si>
    <t>1-89219</t>
  </si>
  <si>
    <t>Which ['injuring'] event happened in 05/06/2016 (day) in ('Missouri', 'Florissant') (city) ?</t>
  </si>
  <si>
    <t>1-87277</t>
  </si>
  <si>
    <t>Which ['injuring'] event happened in 08/2016 (month) in ('Washington', 'Tacoma') (city) ?</t>
  </si>
  <si>
    <t>1-89454</t>
  </si>
  <si>
    <t>Which ['injuring'] event happened in 04/05/2016 (day) in ('Vermont', 'Waitsfield') (city) ?</t>
  </si>
  <si>
    <t>1-88364</t>
  </si>
  <si>
    <t>Which ['injuring'] event happened in 26/11/2015 (day) in ('Virginia',) (state) ?</t>
  </si>
  <si>
    <t>1-78825</t>
  </si>
  <si>
    <t>Which ['killing'] event happened in 12/2016 (month) that involve the name Nautica Whittiker (full_name) ?</t>
  </si>
  <si>
    <t>1-102901</t>
  </si>
  <si>
    <t>Which ['fire_burning'] event happened in 03/2006 (month) in ('Tennessee',) (state) ?</t>
  </si>
  <si>
    <t>1-102900</t>
  </si>
  <si>
    <t>Which ['fire_burning'] event happened in 10/2007 (month) in ('Nevada',) (state) ?</t>
  </si>
  <si>
    <t>1-77970</t>
  </si>
  <si>
    <t>Which ['killing'] event happened in 2016 (year) that involve the name Gomez-Martinez (last) ?</t>
  </si>
  <si>
    <t>1-71190</t>
  </si>
  <si>
    <t>Which ['killing'] event happened in 28/11/2015 (day) in ('Arkansas',) (state) ?</t>
  </si>
  <si>
    <t>1-90210</t>
  </si>
  <si>
    <t>Which ['injuring'] event happened in 02/09/2016 (day) in ('Florida', 'Pensacola') (city) ?</t>
  </si>
  <si>
    <t>1-102905</t>
  </si>
  <si>
    <t>Which ['fire_burning'] event happened in 03/2007 (month) in ('Alaska',) (state) ?</t>
  </si>
  <si>
    <t>1-102903</t>
  </si>
  <si>
    <t>Which ['fire_burning'] event happened in 08/2008 (month) in ('California',) (state) ?</t>
  </si>
  <si>
    <t>1-102902</t>
  </si>
  <si>
    <t>Which ['fire_burning'] event happened in 07/2008 (month) in ('Tennessee',) (state) ?</t>
  </si>
  <si>
    <t>1-90205</t>
  </si>
  <si>
    <t>Which ['injuring'] event happened in 09/10/2016 (day) in ('Arkansas', 'Eudora') (city) ?</t>
  </si>
  <si>
    <t>1-89468</t>
  </si>
  <si>
    <t>Which ['injuring'] event happened in 11/12/2016 (day) in ('North Carolina', 'Rocky Mount') (city) ?</t>
  </si>
  <si>
    <t>1-89467</t>
  </si>
  <si>
    <t>Which ['injuring'] event happened in 18/04/2015 (day) in ('Alabama', 'Montgomery') (city) ?</t>
  </si>
  <si>
    <t>1-90204</t>
  </si>
  <si>
    <t>Which ['injuring'] event happened in 11/11/2016 (day) in ('Texas', 'Houston') (city) ?</t>
  </si>
  <si>
    <t>1-93711</t>
  </si>
  <si>
    <t>Which ['injuring'] event happened in 09/2016 (month) that involve the name Phillips (last) ?</t>
  </si>
  <si>
    <t>1-87287</t>
  </si>
  <si>
    <t>Which ['injuring'] event happened in 03/2016 (month) in ('California', 'Sacramento') (city) ?</t>
  </si>
  <si>
    <t>1-77965</t>
  </si>
  <si>
    <t>Which ['killing'] event happened in 2016 (year) that involve the name Barriere (last) ?</t>
  </si>
  <si>
    <t>1-72274</t>
  </si>
  <si>
    <t>Which ['killing'] event happened in 09/2016 (month) in ('North Carolina', 'Edenton') (city) ?</t>
  </si>
  <si>
    <t>1-81748</t>
  </si>
  <si>
    <t>Which ['killing'] event happened in ('Louisiana', 'Baton Rouge') (city) that involve the name Kejohn Carroll (full_name) ?</t>
  </si>
  <si>
    <t>1-80657</t>
  </si>
  <si>
    <t>Which ['killing'] event happened in 2015 (year) that involve the name Elward (first) ?</t>
  </si>
  <si>
    <t>1-77961</t>
  </si>
  <si>
    <t>Which ['killing'] event happened in 2016 (year) that involve the name Frazier (last) ?</t>
  </si>
  <si>
    <t>1-75547</t>
  </si>
  <si>
    <t>Which ['killing'] event happened in 11/09/2016 (day) that involve the name McKnight (last) ?</t>
  </si>
  <si>
    <t>1-88380</t>
  </si>
  <si>
    <t>Which ['injuring'] event happened in 17/08/2016 (day) in ('California',) (state) ?</t>
  </si>
  <si>
    <t>1-73367</t>
  </si>
  <si>
    <t>Which ['killing'] event happened in 09/2016 (month) that involve the name Mayhew (last) ?</t>
  </si>
  <si>
    <t>1-76635</t>
  </si>
  <si>
    <t>Which ['killing'] event happened in 01/2014 (month) that involve the name Kaemon (first) ?</t>
  </si>
  <si>
    <t>1-74693</t>
  </si>
  <si>
    <t>Which ['killing'] event happened in 25/11/2016 (day) that involve the name Robert Long (full_name) ?</t>
  </si>
  <si>
    <t>1-71183</t>
  </si>
  <si>
    <t>Which ['killing'] event happened in 19/01/2016 (day) in ('Oklahoma',) (state) ?</t>
  </si>
  <si>
    <t>1-88389</t>
  </si>
  <si>
    <t>Which ['injuring'] event happened in 05/07/2014 (day) in ('Virginia',) (state) ?</t>
  </si>
  <si>
    <t>1-90219</t>
  </si>
  <si>
    <t>Which ['injuring'] event happened in 27/07/2015 (day) in ('Missouri', 'Saint Louis') (city) ?</t>
  </si>
  <si>
    <t>1-87052</t>
  </si>
  <si>
    <t>Which ['injuring'] event happened in 04/2016 (month) in ('Georgia', 'Savannah') (city) ?</t>
  </si>
  <si>
    <t>1-89471</t>
  </si>
  <si>
    <t>Which ['injuring'] event happened in 26/09/2016 (day) in ('Kentucky', 'Lexington') (city) ?</t>
  </si>
  <si>
    <t>1-88145</t>
  </si>
  <si>
    <t>Which ['injuring'] event happened in 05/10/2014 (day) in ('Mississippi',) (state) ?</t>
  </si>
  <si>
    <t>1-89234</t>
  </si>
  <si>
    <t>Which ['injuring'] event happened in 16/07/2016 (day) in ('Texas', 'Dallas') (city) ?</t>
  </si>
  <si>
    <t>1-87054</t>
  </si>
  <si>
    <t>Which ['injuring'] event happened in 06/2016 (month) in ('District of Columbia', 'Washington') (city) ?</t>
  </si>
  <si>
    <t>1-88385</t>
  </si>
  <si>
    <t>Which ['injuring'] event happened in 29/11/2015 (day) in ('Michigan',) (state) ?</t>
  </si>
  <si>
    <t>1-89475</t>
  </si>
  <si>
    <t>Which ['injuring'] event happened in 04/07/2015 (day) in ('Kentucky', 'Louisville') (city) ?</t>
  </si>
  <si>
    <t>1-75533</t>
  </si>
  <si>
    <t>Which ['killing'] event happened in 04/06/2016 (day) that involve the name Hardeman (last) ?</t>
  </si>
  <si>
    <t>1-71174</t>
  </si>
  <si>
    <t>Which ['killing'] event happened in 11/03/2014 (day) in ('Oklahoma',) (state) ?</t>
  </si>
  <si>
    <t>1-78803</t>
  </si>
  <si>
    <t>Which ['killing'] event happened in 09/2014 (month) that involve the name Gregory Higdon (full_name) ?</t>
  </si>
  <si>
    <t>1-80426</t>
  </si>
  <si>
    <t>Which ['killing'] event happened in 2015 (year) that involve the name Quincy (first) ?</t>
  </si>
  <si>
    <t>1-75779</t>
  </si>
  <si>
    <t>Which ['killing'] event happened in 03/06/2016 (day) that involve the name Jones (last) ?</t>
  </si>
  <si>
    <t>1-87060</t>
  </si>
  <si>
    <t>Which ['injuring'] event happened in 03/2015 (month) in ('Kentucky', 'Highland Heights') (city) ?</t>
  </si>
  <si>
    <t>1-92652</t>
  </si>
  <si>
    <t>Which ['injuring'] event happened in 20/04/2016 (day) that involve the name Santa Guerrero (full_name) ?</t>
  </si>
  <si>
    <t>1-99289</t>
  </si>
  <si>
    <t>Which ['injuring'] event happened in ('Virginia',) (state) that involve the name Michael (first) ?</t>
  </si>
  <si>
    <t>1-89248</t>
  </si>
  <si>
    <t>Which ['injuring'] event happened in 06/10/2013 (day) in ('Arizona', 'Avondale') (city) ?</t>
  </si>
  <si>
    <t>1-98190</t>
  </si>
  <si>
    <t>Which ['injuring'] event happened in 25/12/2016 (day) that involve the name Williams (last) ?</t>
  </si>
  <si>
    <t>1-98191</t>
  </si>
  <si>
    <t>Which ['injuring'] event happened in 10/11/2016 (day) that involve the name Glenn (last) ?</t>
  </si>
  <si>
    <t>1-87064</t>
  </si>
  <si>
    <t>Which ['injuring'] event happened in 12/2014 (month) in ('Louisiana', 'New Orleans') (city) ?</t>
  </si>
  <si>
    <t>1-88153</t>
  </si>
  <si>
    <t>Which ['injuring'] event happened in 18/06/2016 (day) in ('Illinois',) (state) ?</t>
  </si>
  <si>
    <t>1-88395</t>
  </si>
  <si>
    <t>Which ['injuring'] event happened in 20/11/2014 (day) in ('Wisconsin',) (state) ?</t>
  </si>
  <si>
    <t>1-88151</t>
  </si>
  <si>
    <t>Which ['injuring'] event happened in 14/04/2014 (day) in ('District of Columbia',) (state) ?</t>
  </si>
  <si>
    <t>1-89488</t>
  </si>
  <si>
    <t>Which ['injuring'] event happened in 14/07/2013 (day) in ('Kansas', 'Wichita') (city) ?</t>
  </si>
  <si>
    <t>1-89003</t>
  </si>
  <si>
    <t>Which ['injuring'] event happened in 21/07/2016 (day) in ('Illinois',) (state) ?</t>
  </si>
  <si>
    <t>1-89243</t>
  </si>
  <si>
    <t>Which ['injuring'] event happened in 06/06/2015 (day) in ('New York', 'Buffalo') (city) ?</t>
  </si>
  <si>
    <t>1-77946</t>
  </si>
  <si>
    <t>Which ['killing'] event happened in 2016 (year) that involve the name Hopper (last) ?</t>
  </si>
  <si>
    <t>1-87070</t>
  </si>
  <si>
    <t>Which ['injuring'] event happened in 07/2016 (month) in ('Missouri', 'Saint Louis') (city) ?</t>
  </si>
  <si>
    <t>1-88160</t>
  </si>
  <si>
    <t>Which ['injuring'] event happened in 13/06/2016 (day) in ('New York',) (state) ?</t>
  </si>
  <si>
    <t>1-92421</t>
  </si>
  <si>
    <t>Which ['injuring'] event happened in 27/12/2014 (day) that involve the name Crystal Bowman (full_name) ?</t>
  </si>
  <si>
    <t>1-100138</t>
  </si>
  <si>
    <t>Which ['injuring'] event happened in ('North Carolina',) (state) that involve the name Davenport (last) ?</t>
  </si>
  <si>
    <t>1-102799</t>
  </si>
  <si>
    <t>Which ['fire_burning'] event happened in 01/04/2007 (day) in ('New York',) (state) ?</t>
  </si>
  <si>
    <t>1-90001</t>
  </si>
  <si>
    <t>Which ['injuring'] event happened in 07/11/2014 (day) in ('California', 'Compton') (city) ?</t>
  </si>
  <si>
    <t>1-83704</t>
  </si>
  <si>
    <t>Which ['killing'] event happened in ('Indiana',) (state) that involve the name Sarver (last) ?</t>
  </si>
  <si>
    <t>1-83705</t>
  </si>
  <si>
    <t>Which ['killing'] event happened in ('Ohio',) (state) that involve the name Kassner (last) ?</t>
  </si>
  <si>
    <t>1-102563</t>
  </si>
  <si>
    <t>Which ['injuring'] event happened in ('Texas',) (state) that involve the name Adrian Garcia-Guevara (full_name) ?</t>
  </si>
  <si>
    <t>1-100140</t>
  </si>
  <si>
    <t>Which ['injuring'] event happened in ('Wisconsin',) (state) that involve the name Zahringer (last) ?</t>
  </si>
  <si>
    <t>1-93989</t>
  </si>
  <si>
    <t>Which ['injuring'] event happened in 06/2015 (month) that involve the name Burks (last) ?</t>
  </si>
  <si>
    <t>1-102324</t>
  </si>
  <si>
    <t>Which ['injuring'] event happened in ('Pennsylvania',) (state) that involve the name Tyrone Tomman (full_name) ?</t>
  </si>
  <si>
    <t>1-103411</t>
  </si>
  <si>
    <t>Which ['job_firing'] event happened in 12/2014 (month) that involve the name Hugh (first) ?</t>
  </si>
  <si>
    <t>1-95921</t>
  </si>
  <si>
    <t>Which ['injuring'] event happened in 2016 (year) that involve the name Heshimu (first) ?</t>
  </si>
  <si>
    <t>1-100380</t>
  </si>
  <si>
    <t>Which ['injuring'] event happened in ('Texas',) (state) that involve the name Lopez (last) ?</t>
  </si>
  <si>
    <t>1-89498</t>
  </si>
  <si>
    <t>Which ['injuring'] event happened in 27/07/2016 (day) in ('Texas', 'Fort Worth') (city) ?</t>
  </si>
  <si>
    <t>1-89497</t>
  </si>
  <si>
    <t>Which ['injuring'] event happened in 28/10/2016 (day) in ('Alabama', 'Birmingham') (city) ?</t>
  </si>
  <si>
    <t>1-72244</t>
  </si>
  <si>
    <t>Which ['killing'] event happened in 07/2015 (month) in ('Washington', 'Shelton') (city) ?</t>
  </si>
  <si>
    <t>1-74661</t>
  </si>
  <si>
    <t>Which ['killing'] event happened in 03/05/2014 (day) that involve the name Hunter Pedersen (full_name) ?</t>
  </si>
  <si>
    <t>1-75999</t>
  </si>
  <si>
    <t>Which ['killing'] event happened in 04/12/2016 (day) that involve the name Cook (last) ?</t>
  </si>
  <si>
    <t>1-87081</t>
  </si>
  <si>
    <t>Which ['injuring'] event happened in 08/2016 (month) in ('Kentucky', 'Louisville') (city) ?</t>
  </si>
  <si>
    <t>1-88171</t>
  </si>
  <si>
    <t>Which ['injuring'] event happened in 07/05/2015 (day) in ('Ohio',) (state) ?</t>
  </si>
  <si>
    <t>1-93764</t>
  </si>
  <si>
    <t>Which ['injuring'] event happened in 12/2015 (month) that involve the name Harris (last) ?</t>
  </si>
  <si>
    <t>1-94610</t>
  </si>
  <si>
    <t>Which ['injuring'] event happened in 2016 (year) that involve the name Eckstein (last) ?</t>
  </si>
  <si>
    <t>1-102789</t>
  </si>
  <si>
    <t>Which ['fire_burning'] event happened in 02/04/2006 (day) in ('California',) (state) ?</t>
  </si>
  <si>
    <t>1-91101</t>
  </si>
  <si>
    <t>Which ['injuring'] event happened in 2016 (year) in ('Georgia', 'Augusta') (city) ?</t>
  </si>
  <si>
    <t>1-102794</t>
  </si>
  <si>
    <t>Which ['fire_burning'] event happened in 24/08/2006 (day) in ('California',) (state) ?</t>
  </si>
  <si>
    <t>1-102793</t>
  </si>
  <si>
    <t>Which ['fire_burning'] event happened in 25/11/2007 (day) in ('Oregon',) (state) ?</t>
  </si>
  <si>
    <t>1-102791</t>
  </si>
  <si>
    <t>Which ['fire_burning'] event happened in 28/09/2006 (day) in ('California',) (state) ?</t>
  </si>
  <si>
    <t>1-102798</t>
  </si>
  <si>
    <t>Which ['fire_burning'] event happened in 12/03/2006 (day) in ('California',) (state) ?</t>
  </si>
  <si>
    <t>1-102797</t>
  </si>
  <si>
    <t>Which ['fire_burning'] event happened in 09/10/2008 (day) in ('Oregon',) (state) ?</t>
  </si>
  <si>
    <t>1-102796</t>
  </si>
  <si>
    <t>Which ['fire_burning'] event happened in 27/07/2007 (day) in ('Nevada',) (state) ?</t>
  </si>
  <si>
    <t>1-82632</t>
  </si>
  <si>
    <t>Which ['killing'] event happened in ('Georgia', 'Dallas') (city) that involve the name Holston (first) ?</t>
  </si>
  <si>
    <t>1-88175</t>
  </si>
  <si>
    <t>Which ['injuring'] event happened in 09/11/2016 (day) in ('Tennessee',) (state) ?</t>
  </si>
  <si>
    <t>1-89020</t>
  </si>
  <si>
    <t>Which ['injuring'] event happened in 29/05/2016 (day) in ('Nevada',) (state) ?</t>
  </si>
  <si>
    <t>1-102790</t>
  </si>
  <si>
    <t>Which ['fire_burning'] event happened in 17/12/2008 (day) in ('Oregon',) (state) ?</t>
  </si>
  <si>
    <t>1-88178</t>
  </si>
  <si>
    <t>Which ['injuring'] event happened in 23/01/2015 (day) in ('Massachusetts',) (state) ?</t>
  </si>
  <si>
    <t>1-89268</t>
  </si>
  <si>
    <t>Which ['injuring'] event happened in 03/09/2016 (day) in ('Maryland', 'Baltimore') (city) ?</t>
  </si>
  <si>
    <t>1-80691</t>
  </si>
  <si>
    <t>Which ['killing'] event happened in 2013 (year) that involve the name Sara (first) ?</t>
  </si>
  <si>
    <t>1-77927</t>
  </si>
  <si>
    <t>Which ['killing'] event happened in 2015 (year) that involve the name Rangel (last) ?</t>
  </si>
  <si>
    <t>1-72230</t>
  </si>
  <si>
    <t>Which ['killing'] event happened in 05/2016 (month) in ('Alabama', 'Horton') (city) ?</t>
  </si>
  <si>
    <t>1-70296</t>
  </si>
  <si>
    <t>Which ['killing'] event happened in 2015 (year) in ('New Mexico', 'Rio Rancho') (city) ?</t>
  </si>
  <si>
    <t>1-70298</t>
  </si>
  <si>
    <t>Which ['killing'] event happened in 2016 (year) in ('Georgia', 'Acworth') (city) ?</t>
  </si>
  <si>
    <t>1-88182</t>
  </si>
  <si>
    <t>Which ['injuring'] event happened in 28/08/2016 (day) in ('Alabama',) (state) ?</t>
  </si>
  <si>
    <t>1-70059</t>
  </si>
  <si>
    <t>Which ['killing'] event happened in 2016 (year) in ('Nevada', 'Reno') (city) ?</t>
  </si>
  <si>
    <t>1-75502</t>
  </si>
  <si>
    <t>Which ['killing'] event happened in 29/02/2016 (day) that involve the name Pittman (last) ?</t>
  </si>
  <si>
    <t>1-71147</t>
  </si>
  <si>
    <t>Which ['killing'] event happened in 26/11/2016 (day) in ('Michigan',) (state) ?</t>
  </si>
  <si>
    <t>1-87091</t>
  </si>
  <si>
    <t>Which ['injuring'] event happened in 09/2013 (month) in ('Colorado', 'Colorado Springs') (city) ?</t>
  </si>
  <si>
    <t>1-90022</t>
  </si>
  <si>
    <t>Which ['injuring'] event happened in 13/01/2015 (day) in ('Virginia', 'Portsmouth') (city) ?</t>
  </si>
  <si>
    <t>1-91111</t>
  </si>
  <si>
    <t>Which ['injuring'] event happened in 2014 (year) in ('Indiana', 'Gary') (city) ?</t>
  </si>
  <si>
    <t>1-102779</t>
  </si>
  <si>
    <t>Which ['fire_burning'] event happened in 23/12/2005 (day) in ('California',) (state) ?</t>
  </si>
  <si>
    <t>1-102777</t>
  </si>
  <si>
    <t>Which ['fire_burning'] event happened in 22/12/2005 (day) in ('California',) (state) ?</t>
  </si>
  <si>
    <t>1-83726</t>
  </si>
  <si>
    <t>Which ['killing'] event happened in ('Florida',) (state) that involve the name Ahles (last) ?</t>
  </si>
  <si>
    <t>1-101208</t>
  </si>
  <si>
    <t>Which ['injuring'] event happened in ('Arkansas', 'Pine Bluff') (city) that involve the name Sirtravis (first) ?</t>
  </si>
  <si>
    <t>1-83729</t>
  </si>
  <si>
    <t>Which ['killing'] event happened in ('Florida',) (state) that involve the name Givens (last) ?</t>
  </si>
  <si>
    <t>1-102783</t>
  </si>
  <si>
    <t>Which ['fire_burning'] event happened in 08/08/2006 (day) in ('California',) (state) ?</t>
  </si>
  <si>
    <t>1-102782</t>
  </si>
  <si>
    <t>Which ['fire_burning'] event happened in 09/01/2006 (day) in ('California',) (state) ?</t>
  </si>
  <si>
    <t>1-90018</t>
  </si>
  <si>
    <t>Which ['injuring'] event happened in 05/11/2016 (day) in ('Texas', 'San Antonio') (city) ?</t>
  </si>
  <si>
    <t>1-102780</t>
  </si>
  <si>
    <t>Which ['fire_burning'] event happened in 29/08/2007 (day) in ('California',) (state) ?</t>
  </si>
  <si>
    <t>1-90015</t>
  </si>
  <si>
    <t>Which ['injuring'] event happened in 14/06/2016 (day) in ('Delaware', 'Wilmington') (city) ?</t>
  </si>
  <si>
    <t>1-95704</t>
  </si>
  <si>
    <t>Which ['injuring'] event happened in 2014 (year) that involve the name Darren (first) ?</t>
  </si>
  <si>
    <t>1-92437</t>
  </si>
  <si>
    <t>Which ['injuring'] event happened in 18/06/2016 (day) that involve the name William Hampton (full_name) ?</t>
  </si>
  <si>
    <t>1-102785</t>
  </si>
  <si>
    <t>Which ['fire_burning'] event happened in 25/08/2008 (day) in ('Oregon',) (state) ?</t>
  </si>
  <si>
    <t>1-89033</t>
  </si>
  <si>
    <t>Which ['injuring'] event happened in 13/07/2015 (day) in ('Oklahoma',) (state) ?</t>
  </si>
  <si>
    <t>1-89278</t>
  </si>
  <si>
    <t>Which ['injuring'] event happened in 27/07/2015 (day) in ('Illinois', 'Rockford') (city) ?</t>
  </si>
  <si>
    <t>1-89035</t>
  </si>
  <si>
    <t>Which ['injuring'] event happened in 07/09/2015 (day) in ('Colorado',) (state) ?</t>
  </si>
  <si>
    <t>1-81317</t>
  </si>
  <si>
    <t>Which ['killing'] event happened in ('Florida', 'Miami') (city) that involve the name Kevin Richardson (full_name) ?</t>
  </si>
  <si>
    <t>1-72223</t>
  </si>
  <si>
    <t>Which ['killing'] event happened in 07/2016 (month) in ('Texas', 'Crosby') (city) ?</t>
  </si>
  <si>
    <t>1-80467</t>
  </si>
  <si>
    <t>Which ['killing'] event happened in 2016 (year) that involve the name Nathan (first) ?</t>
  </si>
  <si>
    <t>1-102769</t>
  </si>
  <si>
    <t>Which ['fire_burning'] event happened in 07/04/2006 (day) in ('California',) (state) ?</t>
  </si>
  <si>
    <t>1-102768</t>
  </si>
  <si>
    <t>Which ['fire_burning'] event happened in 26/06/2006 (day) in ('California',) (state) ?</t>
  </si>
  <si>
    <t>1-82887</t>
  </si>
  <si>
    <t>Which ['killing'] event happened in ('Missouri', 'Mountain View') (city) that involve the name Chet (first) ?</t>
  </si>
  <si>
    <t>1-100346</t>
  </si>
  <si>
    <t>Which ['injuring'] event happened in ('Arizona',) (state) that involve the name Reno (last) ?</t>
  </si>
  <si>
    <t>1-102767</t>
  </si>
  <si>
    <t>Which ['fire_burning'] event happened in 14/12/2005 (day) in ('California',) (state) ?</t>
  </si>
  <si>
    <t>1-102524</t>
  </si>
  <si>
    <t>Which ['injuring'] event happened in ('Florida',) (state) that involve the name Manuel Otiz (full_name) ?</t>
  </si>
  <si>
    <t>1-83978</t>
  </si>
  <si>
    <t>Which ['killing'] event happened in ('California',) (state) that involve the name Arizmendi (last) ?</t>
  </si>
  <si>
    <t>1-90034</t>
  </si>
  <si>
    <t>Which ['injuring'] event happened in 05/09/2016 (day) in ('Oklahoma', 'Enid') (city) ?</t>
  </si>
  <si>
    <t>1-92211</t>
  </si>
  <si>
    <t>Which ['injuring'] event happened in 10/2014 (month) in ('South Carolina',) (state) ?</t>
  </si>
  <si>
    <t>1-91120</t>
  </si>
  <si>
    <t>Which ['injuring'] event happened in 2014 (year) in ('California', 'San Bernardino') (city) ?</t>
  </si>
  <si>
    <t>1-100356</t>
  </si>
  <si>
    <t>Which ['injuring'] event happened in ('South Carolina',) (state) that involve the name Hall (last) ?</t>
  </si>
  <si>
    <t>1-102775</t>
  </si>
  <si>
    <t>Which ['fire_burning'] event happened in 24/07/2008 (day) in ('Oregon',) (state) ?</t>
  </si>
  <si>
    <t>1-101443</t>
  </si>
  <si>
    <t>Which ['injuring'] event happened in ('California', 'Los Angeles') (city) that involve the name Thomas Johnson (full_name) ?</t>
  </si>
  <si>
    <t>1-102773</t>
  </si>
  <si>
    <t>Which ['fire_burning'] event happened in 13/07/2006 (day) in ('California',) (state) ?</t>
  </si>
  <si>
    <t>1-80473</t>
  </si>
  <si>
    <t>Which ['killing'] event happened in 2016 (year) that involve the name Keyshawn (first) ?</t>
  </si>
  <si>
    <t>1-70033</t>
  </si>
  <si>
    <t>Which ['killing'] event happened in 2016 (year) in ('New Hampshire', 'Durham') (city) ?</t>
  </si>
  <si>
    <t>1-74632</t>
  </si>
  <si>
    <t>Which ['killing'] event happened in 22/04/2016 (day) that involve the name Jacob Pulliam (full_name) ?</t>
  </si>
  <si>
    <t>1-102757</t>
  </si>
  <si>
    <t>Which ['fire_burning'] event happened in 15/10/2007 (day) in ('California',) (state) ?</t>
  </si>
  <si>
    <t>1-90045</t>
  </si>
  <si>
    <t>Which ['injuring'] event happened in 10/08/2016 (day) in ('Illinois', 'Evanston') (city) ?</t>
  </si>
  <si>
    <t>1-70271</t>
  </si>
  <si>
    <t>Which ['killing'] event happened in 2016 (year) in ('Georgia', 'Valdosta') (city) ?</t>
  </si>
  <si>
    <t>1-93791</t>
  </si>
  <si>
    <t>Which ['injuring'] event happened in 09/2016 (month) that involve the name Ellis (last) ?</t>
  </si>
  <si>
    <t>1-102760</t>
  </si>
  <si>
    <t>Which ['fire_burning'] event happened in 20/09/2007 (day) in ('California',) (state) ?</t>
  </si>
  <si>
    <t>1-102763</t>
  </si>
  <si>
    <t>Which ['fire_burning'] event happened in 14/10/2008 (day) in ('Oregon',) (state) ?</t>
  </si>
  <si>
    <t>1-89059</t>
  </si>
  <si>
    <t>Which ['injuring'] event happened in 28/11/2015 (day) in ('Georgia',) (state) ?</t>
  </si>
  <si>
    <t>1-70021</t>
  </si>
  <si>
    <t>Which ['killing'] event happened in 2016 (year) in ('Georgia', 'Macon') (city) ?</t>
  </si>
  <si>
    <t>1-81336</t>
  </si>
  <si>
    <t>Which ['killing'] event happened in ('California', 'Highland') (city) that involve the name Darron Daniels (full_name) ?</t>
  </si>
  <si>
    <t>1-102747</t>
  </si>
  <si>
    <t>Which ['fire_burning'] event happened in 08/11/2007 (day) in ('California',) (state) ?</t>
  </si>
  <si>
    <t>1-102989</t>
  </si>
  <si>
    <t>Which ['fire_burning'] event happened in 21/07/2007 (day) in ('Nevada', 'Las Vegas') (city) ?</t>
  </si>
  <si>
    <t>1-102745</t>
  </si>
  <si>
    <t>Which ['fire_burning'] event happened in 30/09/2008 (day) in ('California',) (state) ?</t>
  </si>
  <si>
    <t>1-91146</t>
  </si>
  <si>
    <t>Which ['injuring'] event happened in 2015 (year) in ('South Carolina', 'Bamberg') (city) ?</t>
  </si>
  <si>
    <t>1-95742</t>
  </si>
  <si>
    <t>Which ['injuring'] event happened in 2013 (year) that involve the name Lamont (first) ?</t>
  </si>
  <si>
    <t>1-102986</t>
  </si>
  <si>
    <t>Which ['fire_burning'] event happened in 04/02/2006 (day) in ('California', 'Los Angeles') (city) ?</t>
  </si>
  <si>
    <t>1-102996</t>
  </si>
  <si>
    <t>Which ['fire_burning'] event happened in 03/02/2006 (day) in ('California', 'Los Angeles') (city) ?</t>
  </si>
  <si>
    <t>1-92227</t>
  </si>
  <si>
    <t>Which ['injuring'] event happened in 01/2013 (month) in ('District of Columbia',) (state) ?</t>
  </si>
  <si>
    <t>1-102753</t>
  </si>
  <si>
    <t>Which ['fire_burning'] event happened in 02/12/2007 (day) in ('California',) (state) ?</t>
  </si>
  <si>
    <t>1-90047</t>
  </si>
  <si>
    <t>Which ['injuring'] event happened in 07/07/2015 (day) in ('Maryland', 'Baltimore') (city) ?</t>
  </si>
  <si>
    <t>1-102994</t>
  </si>
  <si>
    <t>Which ['fire_burning'] event happened in 12/05/2007 (day) in ('California', 'Los Angeles') (city) ?</t>
  </si>
  <si>
    <t>1-92225</t>
  </si>
  <si>
    <t>Which ['injuring'] event happened in 03/2016 (month) in ('Wyoming',) (state) ?</t>
  </si>
  <si>
    <t>1-102993</t>
  </si>
  <si>
    <t>Which ['fire_burning'] event happened in 02/01/2008 (day) in ('Oregon', 'Tualatin') (city) ?</t>
  </si>
  <si>
    <t>1-72439</t>
  </si>
  <si>
    <t>Which ['killing'] event happened in 02/2015 (month) in ('Texas', 'Killeen') (city) ?</t>
  </si>
  <si>
    <t>1-72678</t>
  </si>
  <si>
    <t>Which ['killing'] event happened in 04/2016 (month) in ('California', 'Sacramento') (city) ?</t>
  </si>
  <si>
    <t>1-70250</t>
  </si>
  <si>
    <t>Which ['killing'] event happened in 2016 (year) in ('Pennsylvania', 'New Stanton') (city) ?</t>
  </si>
  <si>
    <t>1-72670</t>
  </si>
  <si>
    <t>Which ['killing'] event happened in 12/2016 (month) in ('Alabama', 'Montgomery') (city) ?</t>
  </si>
  <si>
    <t>1-70015</t>
  </si>
  <si>
    <t>Which ['killing'] event happened in 2016 (year) in ('South Carolina', 'Summerton') (city) ?</t>
  </si>
  <si>
    <t>1-96602</t>
  </si>
  <si>
    <t>Which ['injuring'] event happened in 01/10/2016 (day) that involve the name Grandson (first) ?</t>
  </si>
  <si>
    <t>1-102736</t>
  </si>
  <si>
    <t>Which ['fire_burning'] event happened in 02/05/2006 (day) in ('California',) (state) ?</t>
  </si>
  <si>
    <t>1-102978</t>
  </si>
  <si>
    <t>Which ['fire_burning'] event happened in 15/11/2007 (day) in ('California', 'Los Angeles') (city) ?</t>
  </si>
  <si>
    <t>1-95755</t>
  </si>
  <si>
    <t>Which ['injuring'] event happened in 2014 (year) that involve the name Peter (first) ?</t>
  </si>
  <si>
    <t>1-102735</t>
  </si>
  <si>
    <t>Which ['fire_burning'] event happened in 11/10/2007 (day) in ('California',) (state) ?</t>
  </si>
  <si>
    <t>1-102977</t>
  </si>
  <si>
    <t>Which ['fire_burning'] event happened in 07/06/2008 (day) in ('California', 'Los Angeles') (city) ?</t>
  </si>
  <si>
    <t>1-95754</t>
  </si>
  <si>
    <t>Which ['injuring'] event happened in 2016 (year) that involve the name Colton (first) ?</t>
  </si>
  <si>
    <t>1-102734</t>
  </si>
  <si>
    <t>Which ['fire_burning'] event happened in 27/05/2007 (day) in ('California',) (state) ?</t>
  </si>
  <si>
    <t>1-102976</t>
  </si>
  <si>
    <t>Which ['fire_burning'] event happened in 20/06/2007 (day) in ('California', 'Los Angeles') (city) ?</t>
  </si>
  <si>
    <t>1-85707</t>
  </si>
  <si>
    <t>Which ['killing'] event happened in ('Indiana',) (state) that involve the name Dontae Shields (full_name) ?</t>
  </si>
  <si>
    <t>1-92240</t>
  </si>
  <si>
    <t>Which ['injuring'] event happened in 11/2016 (month) in ('Missouri',) (state) ?</t>
  </si>
  <si>
    <t>1-102981</t>
  </si>
  <si>
    <t>Which ['fire_burning'] event happened in 19/11/2005 (day) in ('California', 'Los Angeles') (city) ?</t>
  </si>
  <si>
    <t>1-102980</t>
  </si>
  <si>
    <t>Which ['fire_burning'] event happened in 27/12/2005 (day) in ('California', 'Los Angeles') (city) ?</t>
  </si>
  <si>
    <t>1-102743</t>
  </si>
  <si>
    <t>Which ['fire_burning'] event happened in 08/09/2008 (day) in ('California',) (state) ?</t>
  </si>
  <si>
    <t>1-91148</t>
  </si>
  <si>
    <t>Which ['injuring'] event happened in 2013 (year) in ('California', 'Lancaster') (city) ?</t>
  </si>
  <si>
    <t>1-93569</t>
  </si>
  <si>
    <t>Which ['injuring'] event happened in 03/2015 (month) that involve the name Chanita Yancy (full_name) ?</t>
  </si>
  <si>
    <t>1-102742</t>
  </si>
  <si>
    <t>Which ['fire_burning'] event happened in 03/06/2007 (day) in ('California',) (state) ?</t>
  </si>
  <si>
    <t>1-102984</t>
  </si>
  <si>
    <t>Which ['fire_burning'] event happened in 13/04/2006 (day) in ('California', 'Los Angeles') (city) ?</t>
  </si>
  <si>
    <t>1-102740</t>
  </si>
  <si>
    <t>Which ['fire_burning'] event happened in 08/03/2006 (day) in ('California',) (state) ?</t>
  </si>
  <si>
    <t>1-70248</t>
  </si>
  <si>
    <t>Which ['killing'] event happened in 2016 (year) in ('Maryland', 'District Heights (Forestville)') (city) ?</t>
  </si>
  <si>
    <t>1-74606</t>
  </si>
  <si>
    <t>Which ['killing'] event happened in 25/10/2016 (day) that involve the name Luis (first) ?</t>
  </si>
  <si>
    <t>1-70008</t>
  </si>
  <si>
    <t>Which ['killing'] event happened in 2014 (year) in ('Maine', 'Saco') (city) ?</t>
  </si>
  <si>
    <t>1-75935</t>
  </si>
  <si>
    <t>Which ['killing'] event happened in 01/10/2016 (day) that involve the name Zuber (last) ?</t>
  </si>
  <si>
    <t>1-73757</t>
  </si>
  <si>
    <t>Which ['killing'] event happened in 27/04/2016 (day) that involve the name Patricia (first) ?</t>
  </si>
  <si>
    <t>1-96839</t>
  </si>
  <si>
    <t>Which ['injuring'] event happened in 21/04/2016 (day) that involve the name Stephon (first) ?</t>
  </si>
  <si>
    <t>1-90070</t>
  </si>
  <si>
    <t>Which ['injuring'] event happened in 12/06/2015 (day) in ('Florida', 'Allapattah') (city) ?</t>
  </si>
  <si>
    <t>1-75933</t>
  </si>
  <si>
    <t>Which ['killing'] event happened in 22/11/2014 (day) that involve the name McPherson (last) ?</t>
  </si>
  <si>
    <t>1-96610</t>
  </si>
  <si>
    <t>Which ['injuring'] event happened in 27/04/2016 (day) that involve the name Leco (first) ?</t>
  </si>
  <si>
    <t>1-97941</t>
  </si>
  <si>
    <t>Which ['injuring'] event happened in 25/10/2015 (day) that involve the name Harris (last) ?</t>
  </si>
  <si>
    <t>1-102725</t>
  </si>
  <si>
    <t>Which ['fire_burning'] event happened in 13/06/2006 (day) in ('Texas',) (state) ?</t>
  </si>
  <si>
    <t>1-85714</t>
  </si>
  <si>
    <t>Which ['killing'] event happened in ('New York',) (state) that involve the name Larry Pagett (full_name) ?</t>
  </si>
  <si>
    <t>1-86803</t>
  </si>
  <si>
    <t>Which ['injuring'] event happened in 08/2015 (month) in ('Florida', 'Boca Raton') (city) ?</t>
  </si>
  <si>
    <t>1-102724</t>
  </si>
  <si>
    <t>Which ['fire_burning'] event happened in 24/05/2006 (day) in ('Texas',) (state) ?</t>
  </si>
  <si>
    <t>1-102723</t>
  </si>
  <si>
    <t>Which ['fire_burning'] event happened in 25/06/2006 (day) in ('California',) (state) ?</t>
  </si>
  <si>
    <t>1-102965</t>
  </si>
  <si>
    <t>Which ['fire_burning'] event happened in 28/11/2005 (day) in ('California', 'Los Angeles') (city) ?</t>
  </si>
  <si>
    <t>1-92012</t>
  </si>
  <si>
    <t>Which ['injuring'] event happened in 10/2016 (month) in ('Alaska',) (state) ?</t>
  </si>
  <si>
    <t>1-86807</t>
  </si>
  <si>
    <t>Which ['injuring'] event happened in 10/2015 (month) in ('Illinois', 'Calumet City') (city) ?</t>
  </si>
  <si>
    <t>1-79295</t>
  </si>
  <si>
    <t>Which ['killing'] event happened in 2016 (year) that involve the name Joseph Rodriguez (full_name) ?</t>
  </si>
  <si>
    <t>1-91164</t>
  </si>
  <si>
    <t>Which ['injuring'] event happened in 2015 (year) in ('Tennessee', 'Jackson') (city) ?</t>
  </si>
  <si>
    <t>1-102726</t>
  </si>
  <si>
    <t>Which ['fire_burning'] event happened in 19/07/2007 (day) in ('California',) (state) ?</t>
  </si>
  <si>
    <t>1-102968</t>
  </si>
  <si>
    <t>Which ['fire_burning'] event happened in 19/01/2006 (day) in ('California', 'Los Angeles') (city) ?</t>
  </si>
  <si>
    <t>1-86808</t>
  </si>
  <si>
    <t>Which ['injuring'] event happened in 08/2016 (month) in ('Nebraska', 'Omaha') (city) ?</t>
  </si>
  <si>
    <t>1-79051</t>
  </si>
  <si>
    <t>Which ['killing'] event happened in 12/2016 (month) that involve the name Aavaire Johnson (full_name) ?</t>
  </si>
  <si>
    <t>1-79293</t>
  </si>
  <si>
    <t>Which ['killing'] event happened in 2016 (year) that involve the name Carolyn Wright (full_name) ?</t>
  </si>
  <si>
    <t>1-102974</t>
  </si>
  <si>
    <t>Which ['fire_burning'] event happened in 23/01/2006 (day) in ('Texas', 'Houston') (city) ?</t>
  </si>
  <si>
    <t>1-92007</t>
  </si>
  <si>
    <t>Which ['injuring'] event happened in 06/2013 (month) in ('New York',) (state) ?</t>
  </si>
  <si>
    <t>1-102972</t>
  </si>
  <si>
    <t>Which ['fire_burning'] event happened in 28/04/2008 (day) in ('Florida', 'Miami') (city) ?</t>
  </si>
  <si>
    <t>1-93578</t>
  </si>
  <si>
    <t>Which ['injuring'] event happened in 06/2013 (month) that involve the name Marissa Boyd-Stangley (full_name) ?</t>
  </si>
  <si>
    <t>1-70238</t>
  </si>
  <si>
    <t>Which ['killing'] event happened in 2016 (year) in ('Maine', 'Sanford') (city) ?</t>
  </si>
  <si>
    <t>1-90080</t>
  </si>
  <si>
    <t>Which ['injuring'] event happened in 18/09/2016 (day) in ('Pennsylvania', 'Pittsburgh') (city) ?</t>
  </si>
  <si>
    <t>1-90081</t>
  </si>
  <si>
    <t>Which ['injuring'] event happened in 13/06/2016 (day) in ('California', 'Fresno') (city) ?</t>
  </si>
  <si>
    <t>1-89095</t>
  </si>
  <si>
    <t>Which ['injuring'] event happened in 28/08/2016 (day) in ('New York',) (state) ?</t>
  </si>
  <si>
    <t>1-73983</t>
  </si>
  <si>
    <t>Which ['killing'] event happened in 25/12/2015 (day) that involve the name Michael (first) ?</t>
  </si>
  <si>
    <t>1-80038</t>
  </si>
  <si>
    <t>Which ['killing'] event happened in 2016 (year) that involve the name Austin Balcarcel (full_name) ?</t>
  </si>
  <si>
    <t>1-70476</t>
  </si>
  <si>
    <t>Which ['killing'] event happened in 10/2014 (month) in ('Montana',) (state) ?</t>
  </si>
  <si>
    <t>1-90088</t>
  </si>
  <si>
    <t>Which ['injuring'] event happened in 15/07/2015 (day) in ('Georgia', 'Atlanta') (city) ?</t>
  </si>
  <si>
    <t>1-91179</t>
  </si>
  <si>
    <t>Which ['injuring'] event happened in 2016 (year) in ('Arizona', 'Peoria') (city) ?</t>
  </si>
  <si>
    <t>1-103008</t>
  </si>
  <si>
    <t>Which ['fire_burning'] event happened in 24/12/2005 (day) in ('California', 'Los Angeles') (city) ?</t>
  </si>
  <si>
    <t>1-92022</t>
  </si>
  <si>
    <t>Which ['injuring'] event happened in 09/2015 (month) in ('Oklahoma',) (state) ?</t>
  </si>
  <si>
    <t>1-103013</t>
  </si>
  <si>
    <t>Which ['fire_burning'] event happened in 18/07/2007 (day) in ('California', 'Los Angeles') (city) ?</t>
  </si>
  <si>
    <t>1-79283</t>
  </si>
  <si>
    <t>Which ['killing'] event happened in 2015 (year) that involve the name Ilanye Price (full_name) ?</t>
  </si>
  <si>
    <t>1-83310</t>
  </si>
  <si>
    <t>Which ['killing'] event happened in ('California', 'Los Angeles') (city) that involve the name Mowayne (first) ?</t>
  </si>
  <si>
    <t>1-94439</t>
  </si>
  <si>
    <t>Which ['injuring'] event happened in 2016 (year) that involve the name Henderson (last) ?</t>
  </si>
  <si>
    <t>1-86820</t>
  </si>
  <si>
    <t>Which ['injuring'] event happened in 08/2016 (month) in ('Louisiana', 'New Orleans') (city) ?</t>
  </si>
  <si>
    <t>1-74823</t>
  </si>
  <si>
    <t>Which ['killing'] event happened in 18/03/2016 (day) that involve the name Senquez Jackson (full_name) ?</t>
  </si>
  <si>
    <t>1-72646</t>
  </si>
  <si>
    <t>Which ['killing'] event happened in 10/2015 (month) in ('Georgia', 'Acworth') (city) ?</t>
  </si>
  <si>
    <t>1-90090</t>
  </si>
  <si>
    <t>Which ['injuring'] event happened in 27/11/2016 (day) in ('Michigan', 'Deerfield') (city) ?</t>
  </si>
  <si>
    <t>1-90093</t>
  </si>
  <si>
    <t>Which ['injuring'] event happened in 13/08/2014 (day) in ('Tennessee', 'Clarksville') (city) ?</t>
  </si>
  <si>
    <t>1-73732</t>
  </si>
  <si>
    <t>Which ['killing'] event happened in 24/11/2016 (day) that involve the name Angel (first) ?</t>
  </si>
  <si>
    <t>1-73975</t>
  </si>
  <si>
    <t>Which ['killing'] event happened in 17/03/2015 (day) that involve the name McKaya (first) ?</t>
  </si>
  <si>
    <t>1-91189</t>
  </si>
  <si>
    <t>Which ['injuring'] event happened in 2016 (year) in ('Kentucky', 'Olmstead') (city) ?</t>
  </si>
  <si>
    <t>1-94450</t>
  </si>
  <si>
    <t>Which ['injuring'] event happened in 2016 (year) that involve the name Napoles (last) ?</t>
  </si>
  <si>
    <t>1-103003</t>
  </si>
  <si>
    <t>Which ['fire_burning'] event happened in 14/11/2007 (day) in ('Oregon', 'Salem') (city) ?</t>
  </si>
  <si>
    <t>1-103245</t>
  </si>
  <si>
    <t>Which ['job_firing'] event happened in 02/2014 (month) that involve the name Stephanie Binschus (full_name) ?</t>
  </si>
  <si>
    <t>1-103002</t>
  </si>
  <si>
    <t>Which ['fire_burning'] event happened in 27/04/2007 (day) in ('California', 'Los Angeles') (city) ?</t>
  </si>
  <si>
    <t>1-103001</t>
  </si>
  <si>
    <t>Which ['fire_burning'] event happened in 29/09/2006 (day) in ('California', 'Los Angeles') (city) ?</t>
  </si>
  <si>
    <t>1-85741</t>
  </si>
  <si>
    <t>Which ['killing'] event happened in ('Tennessee',) (state) that involve the name Kendal Pinkerton (full_name) ?</t>
  </si>
  <si>
    <t>1-103000</t>
  </si>
  <si>
    <t>Which ['fire_burning'] event happened in 14/10/2007 (day) in ('California', 'Los Angeles') (city) ?</t>
  </si>
  <si>
    <t>1-84896</t>
  </si>
  <si>
    <t>Which ['killing'] event happened in ('New Jersey',) (state) that involve the name Morlens (first) ?</t>
  </si>
  <si>
    <t>1-103006</t>
  </si>
  <si>
    <t>Which ['fire_burning'] event happened in 01/01/2006 (day) in ('California', 'Los Angeles') (city) ?</t>
  </si>
  <si>
    <t>1-103005</t>
  </si>
  <si>
    <t>Which ['fire_burning'] event happened in 29/08/2006 (day) in ('California', 'Los Angeles') (city) ?</t>
  </si>
  <si>
    <t>1-86833</t>
  </si>
  <si>
    <t>Which ['injuring'] event happened in 12/2014 (month) in ('Alabama', 'Arab') (city) ?</t>
  </si>
  <si>
    <t>1-70214</t>
  </si>
  <si>
    <t>Which ['killing'] event happened in 2014 (year) in ('Wisconsin', 'Pierce County') (city) ?</t>
  </si>
  <si>
    <t>1-72637</t>
  </si>
  <si>
    <t>Which ['killing'] event happened in 04/2016 (month) in ('Tennessee', 'Huntingdon') (city) ?</t>
  </si>
  <si>
    <t>1-69460</t>
  </si>
  <si>
    <t>Which ['killing'] event happened in 29/09/2015 (day) in ('Missouri', 'Eureka') (city) ?</t>
  </si>
  <si>
    <t>1-98820</t>
  </si>
  <si>
    <t>Which ['injuring'] event happened in ('Pennsylvania', 'Lebanon') (city) that involve the name Coward (last) ?</t>
  </si>
  <si>
    <t>1-70455</t>
  </si>
  <si>
    <t>Which ['killing'] event happened in 02/2015 (month) in ('Oklahoma',) (state) ?</t>
  </si>
  <si>
    <t>1-95557</t>
  </si>
  <si>
    <t>Which ['injuring'] event happened in 02/2013 (month) that involve the name Melvin (first) ?</t>
  </si>
  <si>
    <t>1-93134</t>
  </si>
  <si>
    <t>Which ['injuring'] event happened in 11/2016 (month) that involve the name Emoni House (full_name) ?</t>
  </si>
  <si>
    <t>1-84418</t>
  </si>
  <si>
    <t>Which ['killing'] event happened in ('Arkansas',) (state) that involve the name King (last) ?</t>
  </si>
  <si>
    <t>1-85748</t>
  </si>
  <si>
    <t>Which ['killing'] event happened in ('Pennsylvania',) (state) that involve the name Kason Barnes (full_name) ?</t>
  </si>
  <si>
    <t>1-79021</t>
  </si>
  <si>
    <t>Which ['killing'] event happened in 12/2016 (month) that involve the name Jahleel Brown (full_name) ?</t>
  </si>
  <si>
    <t>1-94462</t>
  </si>
  <si>
    <t>Which ['injuring'] event happened in 2015 (year) that involve the name Bailey (last) ?</t>
  </si>
  <si>
    <t>1-83330</t>
  </si>
  <si>
    <t>Which ['killing'] event happened in ('Indiana', 'Franklin') (city) that involve the name Sara (first) ?</t>
  </si>
  <si>
    <t>1-86601</t>
  </si>
  <si>
    <t>Which ['injuring'] event happened in 08/2016 (month) in ('Connecticut', 'Waterbury') (city) ?</t>
  </si>
  <si>
    <t>1-101057</t>
  </si>
  <si>
    <t>Which ['injuring'] event happened in ('North Carolina', 'Charlotte') (city) that involve the name Cario (first) ?</t>
  </si>
  <si>
    <t>1-70206</t>
  </si>
  <si>
    <t>Which ['killing'] event happened in 2016 (year) in ('Montana', 'Roundup') (city) ?</t>
  </si>
  <si>
    <t>1-69691</t>
  </si>
  <si>
    <t>Which ['killing'] event happened in 20/04/2016 (day) in ('Indiana', 'Indianapolis') (city) ?</t>
  </si>
  <si>
    <t>1-70201</t>
  </si>
  <si>
    <t>Which ['killing'] event happened in 2016 (year) in ('Wisconsin', 'Wisconsin Rapids') (city) ?</t>
  </si>
  <si>
    <t>1-86604</t>
  </si>
  <si>
    <t>Which ['injuring'] event happened in 05/2013 (month) in ('New Jersey', 'Newark') (city) ?</t>
  </si>
  <si>
    <t>1-102129</t>
  </si>
  <si>
    <t>Which ['injuring'] event happened in ('Arizona',) (state) that involve the name Marquis Young (full_name) ?</t>
  </si>
  <si>
    <t>1-102128</t>
  </si>
  <si>
    <t>Which ['injuring'] event happened in ('Ohio',) (state) that involve the name Ernest Cephas (full_name) ?</t>
  </si>
  <si>
    <t>1-93146</t>
  </si>
  <si>
    <t>Which ['injuring'] event happened in 12/2015 (month) that involve the name Westley Suter (full_name) ?</t>
  </si>
  <si>
    <t>1-86609</t>
  </si>
  <si>
    <t>Which ['injuring'] event happened in 01/2016 (month) in ('Missouri', 'Grandview') (city) ?</t>
  </si>
  <si>
    <t>1-80072</t>
  </si>
  <si>
    <t>Which ['killing'] event happened in 2015 (year) that involve the name Manuel O’Neal (full_name) ?</t>
  </si>
  <si>
    <t>1-82010</t>
  </si>
  <si>
    <t>Which ['killing'] event happened in ('Florida', 'Tampa') (city) that involve the name Shafi (last) ?</t>
  </si>
  <si>
    <t>1-101048</t>
  </si>
  <si>
    <t>Which ['injuring'] event happened in ('New Jersey', 'Bridgeton') (city) that involve the name Brian (first) ?</t>
  </si>
  <si>
    <t>1-102137</t>
  </si>
  <si>
    <t>Which ['injuring'] event happened in ('Tennessee',) (state) that involve the name Jakob Weeks (full_name) ?</t>
  </si>
  <si>
    <t>1-84675</t>
  </si>
  <si>
    <t>Which ['killing'] event happened in ('Tennessee',) (state) that involve the name DaVontae (first) ?</t>
  </si>
  <si>
    <t>1-86611</t>
  </si>
  <si>
    <t>Which ['injuring'] event happened in 12/2015 (month) in ('Ohio', 'Lowell') (city) ?</t>
  </si>
  <si>
    <t>1-72615</t>
  </si>
  <si>
    <t>Which ['killing'] event happened in 12/2014 (month) in ('Indiana', 'Kokomo') (city) ?</t>
  </si>
  <si>
    <t>1-72617</t>
  </si>
  <si>
    <t>Which ['killing'] event happened in 04/2016 (month) in ('California', 'Long Beach') (city) ?</t>
  </si>
  <si>
    <t>1-79007</t>
  </si>
  <si>
    <t>Which ['killing'] event happened in 06/2014 (month) that involve the name Brittany Thomas (full_name) ?</t>
  </si>
  <si>
    <t>1-73942</t>
  </si>
  <si>
    <t>Which ['killing'] event happened in 22/06/2016 (day) that involve the name Dewaun (first) ?</t>
  </si>
  <si>
    <t>1-99932</t>
  </si>
  <si>
    <t>Which ['injuring'] event happened in ('Florida',) (state) that involve the name Hinson (last) ?</t>
  </si>
  <si>
    <t>1-92069</t>
  </si>
  <si>
    <t>Which ['injuring'] event happened in 05/2015 (month) in ('Utah',) (state) ?</t>
  </si>
  <si>
    <t>1-103449</t>
  </si>
  <si>
    <t>Which ['job_firing'] event happened in ('Hawaii',) (state) that involve the name Gib (first) ?</t>
  </si>
  <si>
    <t>1-103206</t>
  </si>
  <si>
    <t>Which ['job_firing'] event happened in 2012 (year) that involve the name Schwartze (last) ?</t>
  </si>
  <si>
    <t>1-86859</t>
  </si>
  <si>
    <t>Which ['injuring'] event happened in 08/2016 (month) in ('Illinois', 'Chicago (Englewood)') (city) ?</t>
  </si>
  <si>
    <t>1-86619</t>
  </si>
  <si>
    <t>Which ['injuring'] event happened in 08/2016 (month) in ('Massachusetts', 'Boston') (city) ?</t>
  </si>
  <si>
    <t>1-94485</t>
  </si>
  <si>
    <t>Which ['injuring'] event happened in 2015 (year) that involve the name Sall (last) ?</t>
  </si>
  <si>
    <t>1-78154</t>
  </si>
  <si>
    <t>Which ['killing'] event happened in 11/2016 (month) that involve the name Caden Randolph (full_name) ?</t>
  </si>
  <si>
    <t>1-86861</t>
  </si>
  <si>
    <t>Which ['injuring'] event happened in 05/2015 (month) in ('Maryland', 'Baltimore') (city) ?</t>
  </si>
  <si>
    <t>1-103210</t>
  </si>
  <si>
    <t>Which ['job_firing'] event happened in 2015 (year) that involve the name Britton (last) ?</t>
  </si>
  <si>
    <t>1-86863</t>
  </si>
  <si>
    <t>Which ['injuring'] event happened in 07/2015 (month) in ('Louisiana', 'New Orleans') (city) ?</t>
  </si>
  <si>
    <t>1-86862</t>
  </si>
  <si>
    <t>Which ['injuring'] event happened in 11/2015 (month) in ('Maryland', 'Baltimore') (city) ?</t>
  </si>
  <si>
    <t>1-69449</t>
  </si>
  <si>
    <t>Which ['killing'] event happened in 11/03/2016 (day) in ('Montana', 'Bozeman') (city) ?</t>
  </si>
  <si>
    <t>1-86864</t>
  </si>
  <si>
    <t>Which ['injuring'] event happened in 03/2015 (month) in ('Georgia', 'Atlanta') (city) ?</t>
  </si>
  <si>
    <t>1-69446</t>
  </si>
  <si>
    <t>Which ['killing'] event happened in 03/08/2014 (day) in ('Florida', 'Homestead (Florida City)') (city) ?</t>
  </si>
  <si>
    <t>1-70666</t>
  </si>
  <si>
    <t>Which ['killing'] event happened in 30/06/2016 (day) in ('Washington',) (state) ?</t>
  </si>
  <si>
    <t>1-97524</t>
  </si>
  <si>
    <t>Which ['injuring'] event happened in 2016 (year) that involve the name Sang Kim (full_name) ?</t>
  </si>
  <si>
    <t>1-97768</t>
  </si>
  <si>
    <t>Which ['injuring'] event happened in 2016 (year) that involve the name David Valle (full_name) ?</t>
  </si>
  <si>
    <t>1-77299</t>
  </si>
  <si>
    <t>Which ['killing'] event happened in 07/2015 (month) that involve the name Dalis (first) ?</t>
  </si>
  <si>
    <t>1-92077</t>
  </si>
  <si>
    <t>Which ['injuring'] event happened in 10/2015 (month) in ('Oklahoma',) (state) ?</t>
  </si>
  <si>
    <t>1-86874</t>
  </si>
  <si>
    <t>Which ['injuring'] event happened in 06/2016 (month) in ('California', 'Manteca') (city) ?</t>
  </si>
  <si>
    <t>1-101027</t>
  </si>
  <si>
    <t>Which ['injuring'] event happened in ('Texas', 'Houston') (city) that involve the name Mariah (first) ?</t>
  </si>
  <si>
    <t>1-89902</t>
  </si>
  <si>
    <t>Which ['injuring'] event happened in 06/11/2015 (day) in ('Michigan', 'Troy') (city) ?</t>
  </si>
  <si>
    <t>1-69679</t>
  </si>
  <si>
    <t>Which ['killing'] event happened in 02/07/2015 (day) in ('Indiana', 'Indianapolis') (city) ?</t>
  </si>
  <si>
    <t>1-86636</t>
  </si>
  <si>
    <t>Which ['injuring'] event happened in 04/2016 (month) in ('California', 'Oakland') (city) ?</t>
  </si>
  <si>
    <t>1-89901</t>
  </si>
  <si>
    <t>Which ['injuring'] event happened in 14/07/2016 (day) in ('North Carolina', 'Durham') (city) ?</t>
  </si>
  <si>
    <t>1-82038</t>
  </si>
  <si>
    <t>Which ['killing'] event happened in ('Illinois', 'Chicago') (city) that involve the name Cervantes (last) ?</t>
  </si>
  <si>
    <t>1-86877</t>
  </si>
  <si>
    <t>Which ['injuring'] event happened in 08/2016 (month) in ('Indiana', 'Evansville') (city) ?</t>
  </si>
  <si>
    <t>1-83360</t>
  </si>
  <si>
    <t>Which ['killing'] event happened in ('Tennessee', 'Nashville') (city) that involve the name Cameron (first) ?</t>
  </si>
  <si>
    <t>1-92084</t>
  </si>
  <si>
    <t>Which ['injuring'] event happened in 09/2015 (month) in ('Mississippi',) (state) ?</t>
  </si>
  <si>
    <t>1-92082</t>
  </si>
  <si>
    <t>Which ['injuring'] event happened in 05/2013 (month) in ('Arizona',) (state) ?</t>
  </si>
  <si>
    <t>1-77047</t>
  </si>
  <si>
    <t>Which ['killing'] event happened in 10/2015 (month) that involve the name David (first) ?</t>
  </si>
  <si>
    <t>1-89904</t>
  </si>
  <si>
    <t>Which ['injuring'] event happened in 14/08/2016 (day) in ('Texas', 'Dallas') (city) ?</t>
  </si>
  <si>
    <t>1-78130</t>
  </si>
  <si>
    <t>Which ['killing'] event happened in 06/2016 (month) that involve the name Frederick Austin (full_name) ?</t>
  </si>
  <si>
    <t>1-84220</t>
  </si>
  <si>
    <t>Which ['killing'] event happened in ('New York',) (state) that involve the name Wordsworth (last) ?</t>
  </si>
  <si>
    <t>1-85793</t>
  </si>
  <si>
    <t>Which ['killing'] event happened in ('Illinois',) (state) that involve the name Diego Alvarado (full_name) ?</t>
  </si>
  <si>
    <t>1-86401</t>
  </si>
  <si>
    <t>Which ['killing'] event happened in ('Texas',) (state) that involve the name Bryson Hernandez (full_name) ?</t>
  </si>
  <si>
    <t>1-69669</t>
  </si>
  <si>
    <t>Which ['killing'] event happened in 04/05/2016 (day) in ('Minnesota', 'Minneapolis') (city) ?</t>
  </si>
  <si>
    <t>1-86646</t>
  </si>
  <si>
    <t>Which ['injuring'] event happened in 05/2016 (month) in ('Texas', 'Houston') (city) ?</t>
  </si>
  <si>
    <t>1-99707</t>
  </si>
  <si>
    <t>Which ['injuring'] event happened in ('Colorado',) (state) that involve the name Kevie (first) ?</t>
  </si>
  <si>
    <t>1-82282</t>
  </si>
  <si>
    <t>Which ['killing'] event happened in ('Florida', 'Apopka') (city) that involve the name Massey (last) ?</t>
  </si>
  <si>
    <t>1-70649</t>
  </si>
  <si>
    <t>Which ['killing'] event happened in 02/07/2014 (day) in ('Arizona',) (state) ?</t>
  </si>
  <si>
    <t>1-75096</t>
  </si>
  <si>
    <t>Which ['killing'] event happened in 08/11/2016 (day) that involve the name Sirdetrick Samuels (full_name) ?</t>
  </si>
  <si>
    <t>1-88829</t>
  </si>
  <si>
    <t>Which ['injuring'] event happened in 18/11/2015 (day) in ('California',) (state) ?</t>
  </si>
  <si>
    <t>1-96458</t>
  </si>
  <si>
    <t>Which ['injuring'] event happened in 26/09/2016 (day) that involve the name Timothy (first) ?</t>
  </si>
  <si>
    <t>1-96215</t>
  </si>
  <si>
    <t>Which ['injuring'] event happened in 2016 (year) that involve the name Ivan (first) ?</t>
  </si>
  <si>
    <t>1-75093</t>
  </si>
  <si>
    <t>Which ['killing'] event happened in 18/11/2015 (day) that involve the name Eron Burks (full_name) ?</t>
  </si>
  <si>
    <t>1-97780</t>
  </si>
  <si>
    <t>Which ['injuring'] event happened in 09/07/2013 (day) that involve the name Patterson (last) ?</t>
  </si>
  <si>
    <t>1-77273</t>
  </si>
  <si>
    <t>Which ['killing'] event happened in 05/2016 (month) that involve the name Deonta (first) ?</t>
  </si>
  <si>
    <t>1-82295</t>
  </si>
  <si>
    <t>Which ['killing'] event happened in ('Arizona', 'Phoenix') (city) that involve the name Cardona (last) ?</t>
  </si>
  <si>
    <t>1-84476</t>
  </si>
  <si>
    <t>Which ['killing'] event happened in ('Maryland',) (state) that involve the name Tordil (last) ?</t>
  </si>
  <si>
    <t>1-88836</t>
  </si>
  <si>
    <t>Which ['injuring'] event happened in 25/11/2013 (day) in ('California',) (state) ?</t>
  </si>
  <si>
    <t>1-89923</t>
  </si>
  <si>
    <t>Which ['injuring'] event happened in 30/01/2016 (day) in ('Illinois', 'Chicago (Englewood)') (city) ?</t>
  </si>
  <si>
    <t>1-86899</t>
  </si>
  <si>
    <t>Which ['injuring'] event happened in 12/2015 (month) in ('California', 'Huntington Beach') (city) ?</t>
  </si>
  <si>
    <t>1-90907</t>
  </si>
  <si>
    <t>Which ['injuring'] event happened in 2015 (year) in ('Georgia', 'Columbus') (city) ?</t>
  </si>
  <si>
    <t>1-90902</t>
  </si>
  <si>
    <t>Which ['injuring'] event happened in 2015 (year) in ('Idaho', 'Mountain Home') (city) ?</t>
  </si>
  <si>
    <t>1-95373</t>
  </si>
  <si>
    <t>Which ['injuring'] event happened in 06/2016 (month) that involve the name Matthew (first) ?</t>
  </si>
  <si>
    <t>1-103090</t>
  </si>
  <si>
    <t>Which ['fire_burning'] event happened in 26/03/2006 (day) in ('California', 'Los Angeles') (city) ?</t>
  </si>
  <si>
    <t>1-79446</t>
  </si>
  <si>
    <t>Which ['killing'] event happened in 2016 (year) that involve the name David Atherton (full_name) ?</t>
  </si>
  <si>
    <t>1-93191</t>
  </si>
  <si>
    <t>Which ['injuring'] event happened in 12/2016 (month) that involve the name Jaylen Pender (full_name) ?</t>
  </si>
  <si>
    <t>1-79201</t>
  </si>
  <si>
    <t>Which ['killing'] event happened in 2016 (year) that involve the name Destin Wallace (full_name) ?</t>
  </si>
  <si>
    <t>1-89929</t>
  </si>
  <si>
    <t>Which ['injuring'] event happened in 24/09/2016 (day) in ('Maryland', 'Baltimore') (city) ?</t>
  </si>
  <si>
    <t>1-86659</t>
  </si>
  <si>
    <t>Which ['injuring'] event happened in 10/2016 (month) in ('California', 'Oakland') (city) ?</t>
  </si>
  <si>
    <t>1-96222</t>
  </si>
  <si>
    <t>Which ['injuring'] event happened in 2016 (year) that involve the name O'Neil (first) ?</t>
  </si>
  <si>
    <t>1-69408</t>
  </si>
  <si>
    <t>Which ['killing'] event happened in 01/07/2016 (day) in ('Tennessee', 'Clarksville') (city) ?</t>
  </si>
  <si>
    <t>1-86665</t>
  </si>
  <si>
    <t>Which ['injuring'] event happened in 09/2014 (month) in ('Pennsylvania', 'Saltsburg') (city) ?</t>
  </si>
  <si>
    <t>1-89930</t>
  </si>
  <si>
    <t>Which ['injuring'] event happened in 01/03/2015 (day) in ('Florida', 'Orange County') (city) ?</t>
  </si>
  <si>
    <t>1-103099</t>
  </si>
  <si>
    <t>Which ['fire_burning'] event happened in 2006 (year) in ('Illinois',) (state) ?</t>
  </si>
  <si>
    <t>1-84488</t>
  </si>
  <si>
    <t>Which ['killing'] event happened in ('California',) (state) that involve the name Nealy (last) ?</t>
  </si>
  <si>
    <t>1-89936</t>
  </si>
  <si>
    <t>Which ['injuring'] event happened in 11/05/2016 (day) in ('Ohio', 'Columbus') (city) ?</t>
  </si>
  <si>
    <t>1-89935</t>
  </si>
  <si>
    <t>Which ['injuring'] event happened in 10/04/2013 (day) in ('California', 'Vallejo') (city) ?</t>
  </si>
  <si>
    <t>1-103093</t>
  </si>
  <si>
    <t>Which ['fire_burning'] event happened in 2006 (year) in ('New Jersey',) (state) ?</t>
  </si>
  <si>
    <t>1-103092</t>
  </si>
  <si>
    <t>Which ['fire_burning'] event happened in 2008 (year) in ('Maryland',) (state) ?</t>
  </si>
  <si>
    <t>1-86660</t>
  </si>
  <si>
    <t>Which ['injuring'] event happened in 09/2015 (month) in ('Ohio', 'Cincinnati (Evanston)') (city) ?</t>
  </si>
  <si>
    <t>1-88848</t>
  </si>
  <si>
    <t>Which ['injuring'] event happened in 02/05/2015 (day) in ('Missouri',) (state) ?</t>
  </si>
  <si>
    <t>1-94056</t>
  </si>
  <si>
    <t>Which ['injuring'] event happened in 01/2015 (month) that involve the name Dent (last) ?</t>
  </si>
  <si>
    <t>1-90920</t>
  </si>
  <si>
    <t>Which ['injuring'] event happened in 2016 (year) in ('North Carolina', 'New Bern') (city) ?</t>
  </si>
  <si>
    <t>1-103089</t>
  </si>
  <si>
    <t>Which ['fire_burning'] event happened in 22/10/2008 (day) in ('Oregon', 'Portland') (city) ?</t>
  </si>
  <si>
    <t>1-89941</t>
  </si>
  <si>
    <t>Which ['injuring'] event happened in 31/12/2015 (day) in ('Louisiana', 'New Orleans') (city) ?</t>
  </si>
  <si>
    <t>1-69637</t>
  </si>
  <si>
    <t>Which ['killing'] event happened in 13/07/2013 (day) in ('New Jersey', 'Trenton (Hamilton Township)') (city) ?</t>
  </si>
  <si>
    <t>1-89947</t>
  </si>
  <si>
    <t>Which ['injuring'] event happened in 21/12/2013 (day) in ('North Carolina', 'Shelby') (city) ?</t>
  </si>
  <si>
    <t>1-86679</t>
  </si>
  <si>
    <t>Which ['injuring'] event happened in 03/2016 (month) in ('Texas', 'Houston') (city) ?</t>
  </si>
  <si>
    <t>1-88856</t>
  </si>
  <si>
    <t>Which ['injuring'] event happened in 01/10/2015 (day) in ('Kentucky',) (state) ?</t>
  </si>
  <si>
    <t>1-103082</t>
  </si>
  <si>
    <t>Which ['fire_burning'] event happened in 07/01/2009 (day) in ('Oregon', 'Tualatin') (city) ?</t>
  </si>
  <si>
    <t>1-103080</t>
  </si>
  <si>
    <t>Which ['fire_burning'] event happened in 21/01/2006 (day) in ('California', 'Los Angeles') (city) ?</t>
  </si>
  <si>
    <t>1-90925</t>
  </si>
  <si>
    <t>Which ['injuring'] event happened in 2014 (year) in ('Michigan', 'Kalamazoo') (city) ?</t>
  </si>
  <si>
    <t>1-70614</t>
  </si>
  <si>
    <t>Which ['killing'] event happened in 01/06/2013 (day) in ('California',) (state) ?</t>
  </si>
  <si>
    <t>1-103085</t>
  </si>
  <si>
    <t>Which ['fire_burning'] event happened in 06/12/2005 (day) in ('California', 'Los Angeles') (city) ?</t>
  </si>
  <si>
    <t>1-85582</t>
  </si>
  <si>
    <t>Which ['killing'] event happened in ('Indiana',) (state) that involve the name Craig Roberts (full_name) ?</t>
  </si>
  <si>
    <t>1-95395</t>
  </si>
  <si>
    <t>Which ['injuring'] event happened in 07/2016 (month) that involve the name Payton (first) ?</t>
  </si>
  <si>
    <t>1-96482</t>
  </si>
  <si>
    <t>Which ['injuring'] event happened in 17/05/2015 (day) that involve the name Bentley (first) ?</t>
  </si>
  <si>
    <t>1-70851</t>
  </si>
  <si>
    <t>Which ['killing'] event happened in 21/11/2015 (day) in ('Texas',) (state) ?</t>
  </si>
  <si>
    <t>1-75063</t>
  </si>
  <si>
    <t>Which ['killing'] event happened in 12/11/2016 (day) that involve the name Raymond Figueroa (full_name) ?</t>
  </si>
  <si>
    <t>1-88619</t>
  </si>
  <si>
    <t>Which ['injuring'] event happened in 13/11/2016 (day) in ('Florida',) (state) ?</t>
  </si>
  <si>
    <t>1-89707</t>
  </si>
  <si>
    <t>Which ['injuring'] event happened in 08/08/2014 (day) in ('Wisconsin', 'Milwaukee') (city) ?</t>
  </si>
  <si>
    <t>1-78334</t>
  </si>
  <si>
    <t>Which ['killing'] event happened in 06/2016 (month) that involve the name Owen Hicks (full_name) ?</t>
  </si>
  <si>
    <t>1-94067</t>
  </si>
  <si>
    <t>Which ['injuring'] event happened in 01/2016 (month) that involve the name Lusk (last) ?</t>
  </si>
  <si>
    <t>1-95156</t>
  </si>
  <si>
    <t>Which ['injuring'] event happened in 09/2015 (month) that involve the name Jacquavius (first) ?</t>
  </si>
  <si>
    <t>1-77483</t>
  </si>
  <si>
    <t>Which ['killing'] event happened in 2016 (year) that involve the name Lucero-Waters (last) ?</t>
  </si>
  <si>
    <t>1-78572</t>
  </si>
  <si>
    <t>Which ['killing'] event happened in 10/2014 (month) that involve the name Eugene Roberts (full_name) ?</t>
  </si>
  <si>
    <t>1-103079</t>
  </si>
  <si>
    <t>Which ['fire_burning'] event happened in 07/01/2008 (day) in ('California', 'Los Angeles') (city) ?</t>
  </si>
  <si>
    <t>1-86442</t>
  </si>
  <si>
    <t>Which ['killing'] event happened in ('North Carolina',) (state) that involve the name Shawn Fuller (full_name) ?</t>
  </si>
  <si>
    <t>1-90934</t>
  </si>
  <si>
    <t>Which ['injuring'] event happened in 2016 (year) in ('South Carolina', 'Myrtle Beach') (city) ?</t>
  </si>
  <si>
    <t>1-85357</t>
  </si>
  <si>
    <t>Which ['killing'] event happened in ('Tennessee',) (state) that involve the name Torius (first) ?</t>
  </si>
  <si>
    <t>1-89956</t>
  </si>
  <si>
    <t>Which ['injuring'] event happened in 24/06/2016 (day) in ('Connecticut', 'Hartford') (city) ?</t>
  </si>
  <si>
    <t>1-103071</t>
  </si>
  <si>
    <t>Which ['fire_burning'] event happened in 25/03/2006 (day) in ('California', 'Los Angeles') (city) ?</t>
  </si>
  <si>
    <t>1-82081</t>
  </si>
  <si>
    <t>Which ['killing'] event happened in ('Pennsylvania', 'Philadelphia') (city) that involve the name Dale-Parker (last) ?</t>
  </si>
  <si>
    <t>1-103075</t>
  </si>
  <si>
    <t>Which ['fire_burning'] event happened in 13/08/2007 (day) in ('California', 'Los Angeles') (city) ?</t>
  </si>
  <si>
    <t>1-70845</t>
  </si>
  <si>
    <t>Which ['killing'] event happened in 09/12/2016 (day) in ('Florida',) (state) ?</t>
  </si>
  <si>
    <t>1-86682</t>
  </si>
  <si>
    <t>Which ['injuring'] event happened in 03/2015 (month) in ('Texas', 'Amarillo') (city) ?</t>
  </si>
  <si>
    <t>1-78328</t>
  </si>
  <si>
    <t>Which ['killing'] event happened in 12/2014 (month) that involve the name Lety Hernandez (full_name) ?</t>
  </si>
  <si>
    <t>1-97346</t>
  </si>
  <si>
    <t>Which ['injuring'] event happened in 2016 (year) that involve the name Gregory Lambert (full_name) ?</t>
  </si>
  <si>
    <t>1-99768</t>
  </si>
  <si>
    <t>Which ['injuring'] event happened in ('New Jersey',) (state) that involve the name Hanayah (first) ?</t>
  </si>
  <si>
    <t>1-89717</t>
  </si>
  <si>
    <t>Which ['injuring'] event happened in 30/05/2016 (day) in ('California', 'Sacramento') (city) ?</t>
  </si>
  <si>
    <t>1-95169</t>
  </si>
  <si>
    <t>Which ['injuring'] event happened in 04/2014 (month) that involve the name Tymisha (first) ?</t>
  </si>
  <si>
    <t>1-96015</t>
  </si>
  <si>
    <t>Which ['injuring'] event happened in 2016 (year) that involve the name Don (first) ?</t>
  </si>
  <si>
    <t>1-96013</t>
  </si>
  <si>
    <t>Which ['injuring'] event happened in 2015 (year) that involve the name Frederick (first) ?</t>
  </si>
  <si>
    <t>1-82097</t>
  </si>
  <si>
    <t>Which ['killing'] event happened in ('Oklahoma', 'Tulsa') (city) that involve the name Creech (last) ?</t>
  </si>
  <si>
    <t>1-86454</t>
  </si>
  <si>
    <t>Which ['killing'] event happened in ('Michigan',) (state) that involve the name Ivan Berrien (full_name) ?</t>
  </si>
  <si>
    <t>1-85122</t>
  </si>
  <si>
    <t>Which ['killing'] event happened in ('New York',) (state) that involve the name Joshua (first) ?</t>
  </si>
  <si>
    <t>1-88876</t>
  </si>
  <si>
    <t>Which ['injuring'] event happened in 24/08/2016 (day) in ('Texas',) (state) ?</t>
  </si>
  <si>
    <t>1-86698</t>
  </si>
  <si>
    <t>Which ['injuring'] event happened in 09/2014 (month) in ('Indiana', 'Indianapolis') (city) ?</t>
  </si>
  <si>
    <t>1-90945</t>
  </si>
  <si>
    <t>Which ['injuring'] event happened in 2016 (year) in ('Michigan', 'Eastpointe') (city) ?</t>
  </si>
  <si>
    <t>1-103066</t>
  </si>
  <si>
    <t>Which ['fire_burning'] event happened in 14/07/2007 (day) in ('California', 'Los Angeles') (city) ?</t>
  </si>
  <si>
    <t>1-87301</t>
  </si>
  <si>
    <t>Which ['injuring'] event happened in 02/2016 (month) in ('Georgia', 'Danielsville') (city) ?</t>
  </si>
  <si>
    <t>1-89720</t>
  </si>
  <si>
    <t>Which ['injuring'] event happened in 06/07/2014 (day) in ('New York', 'Buffalo') (city) ?</t>
  </si>
  <si>
    <t>1-69615</t>
  </si>
  <si>
    <t>Which ['killing'] event happened in 25/07/2016 (day) in ('Arizona', 'Tempe') (city) ?</t>
  </si>
  <si>
    <t>1-86699</t>
  </si>
  <si>
    <t>Which ['injuring'] event happened in 03/2016 (month) in ('Maine', 'Calais') (city) ?</t>
  </si>
  <si>
    <t>1-89967</t>
  </si>
  <si>
    <t>Which ['injuring'] event happened in 26/11/2014 (day) in ('California', 'San Francisco') (city) ?</t>
  </si>
  <si>
    <t>1-88878</t>
  </si>
  <si>
    <t>Which ['injuring'] event happened in 13/05/2016 (day) in ('South Carolina',) (state) ?</t>
  </si>
  <si>
    <t>1-103060</t>
  </si>
  <si>
    <t>Which ['fire_burning'] event happened in 21/08/2006 (day) in ('California', 'Los Angeles') (city) ?</t>
  </si>
  <si>
    <t>1-103063</t>
  </si>
  <si>
    <t>Which ['fire_burning'] event happened in 09/09/2008 (day) in ('Oregon', 'Portland') (city) ?</t>
  </si>
  <si>
    <t>1-95175</t>
  </si>
  <si>
    <t>Which ['injuring'] event happened in 01/2015 (month) that involve the name Kody (first) ?</t>
  </si>
  <si>
    <t>1-78318</t>
  </si>
  <si>
    <t>Which ['killing'] event happened in 04/2013 (month) that involve the name Jay Latham (full_name) ?</t>
  </si>
  <si>
    <t>1-97115</t>
  </si>
  <si>
    <t>Which ['injuring'] event happened in 2016 (year) that involve the name Briana Roberson (full_name) ?</t>
  </si>
  <si>
    <t>1-89976</t>
  </si>
  <si>
    <t>Which ['injuring'] event happened in 28/11/2016 (day) in ('California', 'Wilmington') (city) ?</t>
  </si>
  <si>
    <t>1-88403</t>
  </si>
  <si>
    <t>Which ['injuring'] event happened in 04/02/2016 (day) in ('Kansas',) (state) ?</t>
  </si>
  <si>
    <t>1-89975</t>
  </si>
  <si>
    <t>Which ['injuring'] event happened in 11/07/2016 (day) in ('Maryland', 'Baltimore') (city) ?</t>
  </si>
  <si>
    <t>1-103056</t>
  </si>
  <si>
    <t>Which ['fire_burning'] event happened in 25/08/2006 (day) in ('Tennessee', 'Chattanooga') (city) ?</t>
  </si>
  <si>
    <t>1-103059</t>
  </si>
  <si>
    <t>Which ['fire_burning'] event happened in 11/07/2007 (day) in ('Nevada', 'Las Vegas') (city) ?</t>
  </si>
  <si>
    <t>1-103050</t>
  </si>
  <si>
    <t>Which ['fire_burning'] event happened in 18/10/2006 (day) in ('California', 'Los Angeles') (city) ?</t>
  </si>
  <si>
    <t>1-103053</t>
  </si>
  <si>
    <t>Which ['fire_burning'] event happened in 13/08/2008 (day) in ('Oregon', 'Jefferson') (city) ?</t>
  </si>
  <si>
    <t>1-103052</t>
  </si>
  <si>
    <t>Which ['fire_burning'] event happened in 30/12/2005 (day) in ('California', 'Los Angeles') (city) ?</t>
  </si>
  <si>
    <t>1-103051</t>
  </si>
  <si>
    <t>Which ['fire_burning'] event happened in 12/05/2007 (day) in ('Alaska', 'Anchorage') (city) ?</t>
  </si>
  <si>
    <t>1-76369</t>
  </si>
  <si>
    <t>Which ['killing'] event happened in 05/2016 (month) that involve the name Osiel (first) ?</t>
  </si>
  <si>
    <t>1-74188</t>
  </si>
  <si>
    <t>Which ['killing'] event happened in 10/11/2016 (day) that involve the name Justin (first) ?</t>
  </si>
  <si>
    <t>1-80921</t>
  </si>
  <si>
    <t>Which ['killing'] event happened in 2015 (year) that involve the name Winston (first) ?</t>
  </si>
  <si>
    <t>1-77212</t>
  </si>
  <si>
    <t>Which ['killing'] event happened in 10/2016 (month) that involve the name Jabree (first) ?</t>
  </si>
  <si>
    <t>1-73098</t>
  </si>
  <si>
    <t>Which ['killing'] event happened in 05/2016 (month) that involve the name Williams (last) ?</t>
  </si>
  <si>
    <t>1-97121</t>
  </si>
  <si>
    <t>Which ['injuring'] event happened in 2015 (year) that involve the name Elliott Stricklin (full_name) ?</t>
  </si>
  <si>
    <t>1-97363</t>
  </si>
  <si>
    <t>Which ['injuring'] event happened in 2013 (year) that involve the name Darren Johnson (full_name) ?</t>
  </si>
  <si>
    <t>1-85145</t>
  </si>
  <si>
    <t>Which ['killing'] event happened in ('South Carolina',) (state) that involve the name Barbara (first) ?</t>
  </si>
  <si>
    <t>1-89744</t>
  </si>
  <si>
    <t>Which ['injuring'] event happened in 04/08/2016 (day) in ('Indiana', 'Terre Haute') (city) ?</t>
  </si>
  <si>
    <t>1-103045</t>
  </si>
  <si>
    <t>Which ['fire_burning'] event happened in 15/09/2006 (day) in ('California', 'Los Angeles') (city) ?</t>
  </si>
  <si>
    <t>1-88895</t>
  </si>
  <si>
    <t>Which ['injuring'] event happened in 20/08/2016 (day) in ('North Carolina',) (state) ?</t>
  </si>
  <si>
    <t>1-103044</t>
  </si>
  <si>
    <t>Which ['fire_burning'] event happened in 18/09/2005 (day) in ('California', 'Los Angeles') (city) ?</t>
  </si>
  <si>
    <t>1-89500</t>
  </si>
  <si>
    <t>Which ['injuring'] event happened in 25/08/2016 (day) in ('Kansas', 'Lawrence') (city) ?</t>
  </si>
  <si>
    <t>1-89507</t>
  </si>
  <si>
    <t>Which ['injuring'] event happened in 13/11/2016 (day) in ('Texas', 'San Antonio') (city) ?</t>
  </si>
  <si>
    <t>1-103049</t>
  </si>
  <si>
    <t>Which ['fire_burning'] event happened in 15/09/2007 (day) in ('California', 'Los Angeles') (city) ?</t>
  </si>
  <si>
    <t>1-103048</t>
  </si>
  <si>
    <t>Which ['fire_burning'] event happened in 16/08/2007 (day) in ('California', 'Los Angeles') (city) ?</t>
  </si>
  <si>
    <t>1-86239</t>
  </si>
  <si>
    <t>Which ['killing'] event happened in ('Florida',) (state) that involve the name William Pagan (full_name) ?</t>
  </si>
  <si>
    <t>1-89741</t>
  </si>
  <si>
    <t>Which ['injuring'] event happened in 08/11/2014 (day) in ('California', 'Pomona') (city) ?</t>
  </si>
  <si>
    <t>1-103042</t>
  </si>
  <si>
    <t>Which ['fire_burning'] event happened in 25/12/2005 (day) in ('California', 'Los Angeles') (city) ?</t>
  </si>
  <si>
    <t>1-89982</t>
  </si>
  <si>
    <t>Which ['injuring'] event happened in 19/12/2016 (day) in ('Arizona', 'Tucson') (city) ?</t>
  </si>
  <si>
    <t>1-92904</t>
  </si>
  <si>
    <t>Which ['injuring'] event happened in 07/2013 (month) that involve the name Jarvis Garrett (full_name) ?</t>
  </si>
  <si>
    <t>1-88650</t>
  </si>
  <si>
    <t>Which ['injuring'] event happened in 17/09/2013 (day) in ('Nevada',) (state) ?</t>
  </si>
  <si>
    <t>1-75027</t>
  </si>
  <si>
    <t>Which ['killing'] event happened in 19/05/2013 (day) that involve the name Chris Watts (full_name) ?</t>
  </si>
  <si>
    <t>1-98223</t>
  </si>
  <si>
    <t>Which ['injuring'] event happened in 30/08/2016 (day) that involve the name Tyson (last) ?</t>
  </si>
  <si>
    <t>1-99315</t>
  </si>
  <si>
    <t>Which ['injuring'] event happened in ('Maryland',) (state) that involve the name Kyree (first) ?</t>
  </si>
  <si>
    <t>1-77445</t>
  </si>
  <si>
    <t>Which ['killing'] event happened in 2016 (year) that involve the name Lowe (last) ?</t>
  </si>
  <si>
    <t>1-78530</t>
  </si>
  <si>
    <t>Which ['killing'] event happened in 10/2016 (month) that involve the name Dontay Jordan (full_name) ?</t>
  </si>
  <si>
    <t>1-90981</t>
  </si>
  <si>
    <t>Which ['injuring'] event happened in 2016 (year) in ('Illinois', 'Freeport') (city) ?</t>
  </si>
  <si>
    <t>1-103036</t>
  </si>
  <si>
    <t>Which ['fire_burning'] event happened in 15/05/2006 (day) in ('California', 'Los Angeles') (city) ?</t>
  </si>
  <si>
    <t>1-88666</t>
  </si>
  <si>
    <t>Which ['injuring'] event happened in 29/09/2013 (day) in ('Illinois',) (state) ?</t>
  </si>
  <si>
    <t>1-90976</t>
  </si>
  <si>
    <t>Which ['injuring'] event happened in 2015 (year) in ('Ohio', 'Cincinnati (Westwood)') (city) ?</t>
  </si>
  <si>
    <t>1-103035</t>
  </si>
  <si>
    <t>Which ['fire_burning'] event happened in 21/12/2005 (day) in ('California', 'Los Angeles') (city) ?</t>
  </si>
  <si>
    <t>1-85397</t>
  </si>
  <si>
    <t>Which ['killing'] event happened in ('Indiana',) (state) that involve the name Lester (first) ?</t>
  </si>
  <si>
    <t>1-89513</t>
  </si>
  <si>
    <t>Which ['injuring'] event happened in 18/12/2016 (day) in ('North Carolina', 'Charlotte') (city) ?</t>
  </si>
  <si>
    <t>1-89754</t>
  </si>
  <si>
    <t>Which ['injuring'] event happened in 24/06/2015 (day) in ('New York', 'New York (Manhattan)') (city) ?</t>
  </si>
  <si>
    <t>1-103033</t>
  </si>
  <si>
    <t>Which ['fire_burning'] event happened in 04/11/2008 (day) in ('Oregon', 'Portland') (city) ?</t>
  </si>
  <si>
    <t>1-89753</t>
  </si>
  <si>
    <t>Which ['injuring'] event happened in 20/04/2016 (day) in ('Nevada', 'Las Vegas') (city) ?</t>
  </si>
  <si>
    <t>1-92912</t>
  </si>
  <si>
    <t>Which ['injuring'] event happened in 02/2015 (month) that involve the name Calvin Williams (full_name) ?</t>
  </si>
  <si>
    <t>1-103039</t>
  </si>
  <si>
    <t>Which ['fire_burning'] event happened in 03/09/2007 (day) in ('California', 'Los Angeles') (city) ?</t>
  </si>
  <si>
    <t>1-89516</t>
  </si>
  <si>
    <t>Which ['injuring'] event happened in 07/08/2016 (day) in ('Virginia', 'Portsmouth') (city) ?</t>
  </si>
  <si>
    <t>1-103037</t>
  </si>
  <si>
    <t>Which ['fire_burning'] event happened in 07/07/2006 (day) in ('California', 'Los Angeles') (city) ?</t>
  </si>
  <si>
    <t>1-88427</t>
  </si>
  <si>
    <t>Which ['injuring'] event happened in 16/10/2016 (day) in ('Nevada',) (state) ?</t>
  </si>
  <si>
    <t>1-89990</t>
  </si>
  <si>
    <t>Which ['injuring'] event happened in 28/07/2016 (day) in ('Maryland', 'Baltimore') (city) ?</t>
  </si>
  <si>
    <t>1-92918</t>
  </si>
  <si>
    <t>Which ['injuring'] event happened in 01/2015 (month) that involve the name Adrian Perkins (full_name) ?</t>
  </si>
  <si>
    <t>1-88661</t>
  </si>
  <si>
    <t>Which ['injuring'] event happened in 10/08/2013 (day) in ('Delaware',) (state) ?</t>
  </si>
  <si>
    <t>1-77675</t>
  </si>
  <si>
    <t>Which ['killing'] event happened in 2014 (year) that involve the name Holliman (last) ?</t>
  </si>
  <si>
    <t>1-76107</t>
  </si>
  <si>
    <t>Which ['killing'] event happened in 06/08/2016 (day) that involve the name Anaya (last) ?</t>
  </si>
  <si>
    <t>1-103019</t>
  </si>
  <si>
    <t>Which ['fire_burning'] event happened in 15/06/2008 (day) in ('California', 'Los Angeles') (city) ?</t>
  </si>
  <si>
    <t>1-98232</t>
  </si>
  <si>
    <t>Which ['injuring'] event happened in 30/10/2016 (day) that involve the name Free (last) ?</t>
  </si>
  <si>
    <t>1-69817</t>
  </si>
  <si>
    <t>Which ['killing'] event happened in 06/12/2014 (day) in ('Michigan', 'Jackson County') (city) ?</t>
  </si>
  <si>
    <t>1-86013</t>
  </si>
  <si>
    <t>Which ['killing'] event happened in ('Alabama',) (state) that involve the name Sylvia Duffy (full_name) ?</t>
  </si>
  <si>
    <t>1-86497</t>
  </si>
  <si>
    <t>Which ['injuring'] event happened in 09/2016 (month) in ('Louisiana', 'New Orleans') (city) ?</t>
  </si>
  <si>
    <t>1-88433</t>
  </si>
  <si>
    <t>Which ['injuring'] event happened in 10/04/2016 (day) in ('Colorado',) (state) ?</t>
  </si>
  <si>
    <t>1-89765</t>
  </si>
  <si>
    <t>Which ['injuring'] event happened in 11/05/2014 (day) in ('California', 'Sacramento') (city) ?</t>
  </si>
  <si>
    <t>1-103022</t>
  </si>
  <si>
    <t>Which ['fire_burning'] event happened in 20/05/2008 (day) in ('Florida', 'Miami') (city) ?</t>
  </si>
  <si>
    <t>1-88434</t>
  </si>
  <si>
    <t>Which ['injuring'] event happened in 18/05/2015 (day) in ('Missouri',) (state) ?</t>
  </si>
  <si>
    <t>1-103027</t>
  </si>
  <si>
    <t>Which ['fire_burning'] event happened in 01/12/2007 (day) in ('California', 'Los Angeles') (city) ?</t>
  </si>
  <si>
    <t>1-89768</t>
  </si>
  <si>
    <t>Which ['injuring'] event happened in 05/11/2016 (day) in ('North Carolina', 'Gastonia') (city) ?</t>
  </si>
  <si>
    <t>1-90984</t>
  </si>
  <si>
    <t>Which ['injuring'] event happened in 2016 (year) in ('Virginia', 'Suffolk') (city) ?</t>
  </si>
  <si>
    <t>1-103021</t>
  </si>
  <si>
    <t>Which ['fire_burning'] event happened in 11/12/2007 (day) in ('Oregon', 'Salem') (city) ?</t>
  </si>
  <si>
    <t>1-88673</t>
  </si>
  <si>
    <t>Which ['injuring'] event happened in 27/09/2014 (day) in ('Missouri',) (state) ?</t>
  </si>
  <si>
    <t>1-89521</t>
  </si>
  <si>
    <t>Which ['injuring'] event happened in 28/07/2016 (day) in ('Texas', 'Alvin') (city) ?</t>
  </si>
  <si>
    <t>1-86493</t>
  </si>
  <si>
    <t>Which ['injuring'] event happened in 2014 (year) in ('Massachusetts',) (state) ?</t>
  </si>
  <si>
    <t>1-99577</t>
  </si>
  <si>
    <t>Which ['injuring'] event happened in ('Georgia',) (state) that involve the name Tyricco (first) ?</t>
  </si>
  <si>
    <t>1-76339</t>
  </si>
  <si>
    <t>Which ['killing'] event happened in 06/2015 (month) that involve the name Elizabeth (first) ?</t>
  </si>
  <si>
    <t>1-102838</t>
  </si>
  <si>
    <t>Which ['fire_burning'] event happened in 23/06/2008 (day) in ('Oregon',) (state) ?</t>
  </si>
  <si>
    <t>1-76330</t>
  </si>
  <si>
    <t>Which ['killing'] event happened in 10/2015 (month) that involve the name Abigail (first) ?</t>
  </si>
  <si>
    <t>1-89778</t>
  </si>
  <si>
    <t>Which ['injuring'] event happened in 05/09/2016 (day) in ('Pennsylvania', 'Reading') (city) ?</t>
  </si>
  <si>
    <t>1-89533</t>
  </si>
  <si>
    <t>Which ['injuring'] event happened in 13/07/2013 (day) in ('District of Columbia', 'Washington') (city) ?</t>
  </si>
  <si>
    <t>1-69801</t>
  </si>
  <si>
    <t>Which ['killing'] event happened in 28/08/2016 (day) in ('Florida', 'Miami') (city) ?</t>
  </si>
  <si>
    <t>1-102840</t>
  </si>
  <si>
    <t>Which ['fire_burning'] event happened in 22/09/2007 (day) in ('California',) (state) ?</t>
  </si>
  <si>
    <t>1-87110</t>
  </si>
  <si>
    <t>Which ['injuring'] event happened in 03/2015 (month) in ('Kentucky', 'Campbellsville') (city) ?</t>
  </si>
  <si>
    <t>1-74386</t>
  </si>
  <si>
    <t>Which ['killing'] event happened in 25/09/2016 (day) that involve the name Dinesty (first) ?</t>
  </si>
  <si>
    <t>1-98258</t>
  </si>
  <si>
    <t>Which ['injuring'] event happened in 26/04/2016 (day) that involve the name Ceesay (last) ?</t>
  </si>
  <si>
    <t>1-102829</t>
  </si>
  <si>
    <t>Which ['fire_burning'] event happened in 28/11/2007 (day) in ('California',) (state) ?</t>
  </si>
  <si>
    <t>1-73298</t>
  </si>
  <si>
    <t>Which ['killing'] event happened in 11/2016 (month) that involve the name Hickman (last) ?</t>
  </si>
  <si>
    <t>1-78987</t>
  </si>
  <si>
    <t>Which ['killing'] event happened in 03/2015 (month) that involve the name Jairo Victoriano (full_name) ?</t>
  </si>
  <si>
    <t>1-102824</t>
  </si>
  <si>
    <t>Which ['fire_burning'] event happened in 18/08/2007 (day) in ('Tennessee',) (state) ?</t>
  </si>
  <si>
    <t>1-102823</t>
  </si>
  <si>
    <t>Which ['fire_burning'] event happened in 09/11/2005 (day) in ('California',) (state) ?</t>
  </si>
  <si>
    <t>1-102822</t>
  </si>
  <si>
    <t>Which ['fire_burning'] event happened in 26/04/2006 (day) in ('California',) (state) ?</t>
  </si>
  <si>
    <t>1-98252</t>
  </si>
  <si>
    <t>Which ['injuring'] event happened in 23/09/2015 (day) that involve the name Edwards (last) ?</t>
  </si>
  <si>
    <t>1-102826</t>
  </si>
  <si>
    <t>Which ['fire_burning'] event happened in 14/02/2006 (day) in ('California',) (state) ?</t>
  </si>
  <si>
    <t>1-74140</t>
  </si>
  <si>
    <t>Which ['killing'] event happened in 30/08/2016 (day) that involve the name Paul (first) ?</t>
  </si>
  <si>
    <t>1-102825</t>
  </si>
  <si>
    <t>Which ['fire_burning'] event happened in 15/01/2006 (day) in ('California',) (state) ?</t>
  </si>
  <si>
    <t>1-98013</t>
  </si>
  <si>
    <t>Which ['injuring'] event happened in 01/06/2014 (day) that involve the name Williams (last) ?</t>
  </si>
  <si>
    <t>1-87368</t>
  </si>
  <si>
    <t>Which ['injuring'] event happened in 12/2016 (month) in ('Colorado', 'Colorado Springs') (city) ?</t>
  </si>
  <si>
    <t>1-89305</t>
  </si>
  <si>
    <t>Which ['injuring'] event happened in 27/12/2014 (day) in ('California', 'Sacramento') (city) ?</t>
  </si>
  <si>
    <t>1-89547</t>
  </si>
  <si>
    <t>Which ['injuring'] event happened in 13/11/2016 (day) in ('Indiana', 'Indianapolis') (city) ?</t>
  </si>
  <si>
    <t>1-87369</t>
  </si>
  <si>
    <t>Which ['injuring'] event happened in 04/2015 (month) in ('Florida', 'Dade City') (city) ?</t>
  </si>
  <si>
    <t>1-88216</t>
  </si>
  <si>
    <t>Which ['injuring'] event happened in 04/01/2016 (day) in ('Florida',) (state) ?</t>
  </si>
  <si>
    <t>1-88455</t>
  </si>
  <si>
    <t>Which ['injuring'] event happened in 25/10/2015 (day) in ('District of Columbia',) (state) ?</t>
  </si>
  <si>
    <t>1-92944</t>
  </si>
  <si>
    <t>Which ['injuring'] event happened in 10/2016 (month) that involve the name Oscar Delgado (full_name) ?</t>
  </si>
  <si>
    <t>1-89308</t>
  </si>
  <si>
    <t>Which ['injuring'] event happened in 05/11/2016 (day) in ('Georgia', 'Jonesboro') (city) ?</t>
  </si>
  <si>
    <t>1-92940</t>
  </si>
  <si>
    <t>Which ['injuring'] event happened in 08/2013 (month) that involve the name Demetrius Ward (full_name) ?</t>
  </si>
  <si>
    <t>1-86272</t>
  </si>
  <si>
    <t>Which ['killing'] event happened in ('Wisconsin',) (state) that involve the name Jaxon Slaight (full_name) ?</t>
  </si>
  <si>
    <t>1-84096</t>
  </si>
  <si>
    <t>Which ['killing'] event happened in ('Florida',) (state) that involve the name Ramirez (last) ?</t>
  </si>
  <si>
    <t>1-87365</t>
  </si>
  <si>
    <t>Which ['injuring'] event happened in 07/2015 (month) in ('Texas', 'San Antonio') (city) ?</t>
  </si>
  <si>
    <t>1-84098</t>
  </si>
  <si>
    <t>Which ['killing'] event happened in ('California',) (state) that involve the name Rojo-Rivas (last) ?</t>
  </si>
  <si>
    <t>1-80978</t>
  </si>
  <si>
    <t>Which ['killing'] event happened in 2014 (year) that involve the name Mathias (first) ?</t>
  </si>
  <si>
    <t>1-81822</t>
  </si>
  <si>
    <t>Which ['killing'] event happened in ('Texas', 'San Antonio') (city) that involve the name Diego Rodriguez (full_name) ?</t>
  </si>
  <si>
    <t>1-102813</t>
  </si>
  <si>
    <t>Which ['fire_burning'] event happened in 04/06/2007 (day) in ('California',) (state) ?</t>
  </si>
  <si>
    <t>1-90781</t>
  </si>
  <si>
    <t>Which ['injuring'] event happened in 2015 (year) in ('Virginia', 'Beaverdam') (city) ?</t>
  </si>
  <si>
    <t>1-102812</t>
  </si>
  <si>
    <t>Which ['fire_burning'] event happened in 23/09/2007 (day) in ('California',) (state) ?</t>
  </si>
  <si>
    <t>1-102811</t>
  </si>
  <si>
    <t>Which ['fire_burning'] event happened in 09/10/2006 (day) in ('California',) (state) ?</t>
  </si>
  <si>
    <t>1-102810</t>
  </si>
  <si>
    <t>Which ['fire_burning'] event happened in 30/04/2008 (day) in ('California',) (state) ?</t>
  </si>
  <si>
    <t>1-102815</t>
  </si>
  <si>
    <t>Which ['fire_burning'] event happened in 19/12/2007 (day) in ('California',) (state) ?</t>
  </si>
  <si>
    <t>1-102814</t>
  </si>
  <si>
    <t>Which ['fire_burning'] event happened in 09/05/2008 (day) in ('Florida',) (state) ?</t>
  </si>
  <si>
    <t>1-89315</t>
  </si>
  <si>
    <t>Which ['injuring'] event happened in 12/10/2016 (day) in ('Ohio', 'Cleveland') (city) ?</t>
  </si>
  <si>
    <t>1-90777</t>
  </si>
  <si>
    <t>Which ['injuring'] event happened in 2014 (year) in ('Pennsylvania', 'Braddock') (city) ?</t>
  </si>
  <si>
    <t>1-86048</t>
  </si>
  <si>
    <t>Which ['killing'] event happened in ('California',) (state) that involve the name Ronald McKinzie (full_name) ?</t>
  </si>
  <si>
    <t>1-102820</t>
  </si>
  <si>
    <t>Which ['fire_burning'] event happened in 09/10/2007 (day) in ('California',) (state) ?</t>
  </si>
  <si>
    <t>1-90773</t>
  </si>
  <si>
    <t>Which ['injuring'] event happened in 2015 (year) in ('Michigan', 'Saginaw') (city) ?</t>
  </si>
  <si>
    <t>1-96080</t>
  </si>
  <si>
    <t>Which ['injuring'] event happened in 2015 (year) that involve the name Ella (first) ?</t>
  </si>
  <si>
    <t>1-89312</t>
  </si>
  <si>
    <t>Which ['injuring'] event happened in 02/08/2015 (day) in ('Maryland', 'Baltimore') (city) ?</t>
  </si>
  <si>
    <t>1-87376</t>
  </si>
  <si>
    <t>Which ['injuring'] event happened in 12/2016 (month) in ('Washington', 'Rock Island') (city) ?</t>
  </si>
  <si>
    <t>1-77877</t>
  </si>
  <si>
    <t>Which ['killing'] event happened in 2016 (year) that involve the name Vargas (last) ?</t>
  </si>
  <si>
    <t>1-74364</t>
  </si>
  <si>
    <t>Which ['killing'] event happened in 23/07/2016 (day) that involve the name Erica (first) ?</t>
  </si>
  <si>
    <t>1-78968</t>
  </si>
  <si>
    <t>Which ['killing'] event happened in 12/2016 (month) that involve the name Bryant Silk (full_name) ?</t>
  </si>
  <si>
    <t>1-102807</t>
  </si>
  <si>
    <t>Which ['fire_burning'] event happened in 23/12/2008 (day) in ('Oregon',) (state) ?</t>
  </si>
  <si>
    <t>1-98039</t>
  </si>
  <si>
    <t>Which ['injuring'] event happened in 24/12/2016 (day) that involve the name Thigpen (last) ?</t>
  </si>
  <si>
    <t>1-80983</t>
  </si>
  <si>
    <t>Which ['killing'] event happened in 2015 (year) that involve the name Josh (first) ?</t>
  </si>
  <si>
    <t>1-102802</t>
  </si>
  <si>
    <t>Which ['fire_burning'] event happened in 04/07/2006 (day) in ('California',) (state) ?</t>
  </si>
  <si>
    <t>1-102800</t>
  </si>
  <si>
    <t>Which ['fire_burning'] event happened in 01/02/2007 (day) in ('Idaho',) (state) ?</t>
  </si>
  <si>
    <t>1-97184</t>
  </si>
  <si>
    <t>Which ['injuring'] event happened in 2016 (year) that involve the name Brandon Karr (full_name) ?</t>
  </si>
  <si>
    <t>1-100869</t>
  </si>
  <si>
    <t>Which ['injuring'] event happened in ('Tennessee', 'Memphis') (city) that involve the name Johnathan (first) ?</t>
  </si>
  <si>
    <t>1-74362</t>
  </si>
  <si>
    <t>Which ['killing'] event happened in 01/11/2016 (day) that involve the name Cedric (first) ?</t>
  </si>
  <si>
    <t>1-98276</t>
  </si>
  <si>
    <t>Which ['injuring'] event happened in 06/11/2016 (day) that involve the name Simmons (last) ?</t>
  </si>
  <si>
    <t>1-88237</t>
  </si>
  <si>
    <t>Which ['injuring'] event happened in 24/10/2015 (day) in ('Kentucky',) (state) ?</t>
  </si>
  <si>
    <t>1-88477</t>
  </si>
  <si>
    <t>Which ['injuring'] event happened in 04/08/2015 (day) in ('Illinois',) (state) ?</t>
  </si>
  <si>
    <t>1-90785</t>
  </si>
  <si>
    <t>Which ['injuring'] event happened in 2013 (year) in ('California', 'Madera') (city) ?</t>
  </si>
  <si>
    <t>1-90786</t>
  </si>
  <si>
    <t>Which ['injuring'] event happened in 2015 (year) in ('Alabama', 'Mobile') (city) ?</t>
  </si>
  <si>
    <t>1-81840</t>
  </si>
  <si>
    <t>Which ['killing'] event happened in ('California', 'Sacramento') (city) that involve the name Lawrence Johnson (full_name) ?</t>
  </si>
  <si>
    <t>1-89560</t>
  </si>
  <si>
    <t>Which ['injuring'] event happened in 04/07/2015 (day) in ('Iowa', 'Council Bluffs') (city) ?</t>
  </si>
  <si>
    <t>1-74597</t>
  </si>
  <si>
    <t>Which ['killing'] event happened in 17/06/2016 (day) that involve the name Nicholas (first) ?</t>
  </si>
  <si>
    <t>1-74111</t>
  </si>
  <si>
    <t>Which ['killing'] event happened in 18/07/2015 (day) that involve the name Mark (first) ?</t>
  </si>
  <si>
    <t>1-75201</t>
  </si>
  <si>
    <t>Which ['killing'] event happened in 17/06/2016 (day) that involve the name Jayden Choate (full_name) ?</t>
  </si>
  <si>
    <t>1-74117</t>
  </si>
  <si>
    <t>Which ['killing'] event happened in 25/08/2014 (day) that involve the name Charles (first) ?</t>
  </si>
  <si>
    <t>1-80994</t>
  </si>
  <si>
    <t>Which ['killing'] event happened in 2014 (year) that involve the name Jacob (first) ?</t>
  </si>
  <si>
    <t>1-73263</t>
  </si>
  <si>
    <t>Which ['killing'] event happened in 04/2016 (month) that involve the name Price (last) ?</t>
  </si>
  <si>
    <t>1-74592</t>
  </si>
  <si>
    <t>Which ['killing'] event happened in 29/10/2016 (day) that involve the name James (first) ?</t>
  </si>
  <si>
    <t>1-87394</t>
  </si>
  <si>
    <t>Which ['injuring'] event happened in 11/2014 (month) in ('Mississippi', 'Bay St. Louis') (city) ?</t>
  </si>
  <si>
    <t>1-89571</t>
  </si>
  <si>
    <t>Which ['injuring'] event happened in 05/06/2016 (day) in ('Minnesota', 'Minneapolis') (city) ?</t>
  </si>
  <si>
    <t>1-86064</t>
  </si>
  <si>
    <t>Which ['killing'] event happened in ('Kentucky',) (state) that involve the name Kwame El-Amin (full_name) ?</t>
  </si>
  <si>
    <t>1-89333</t>
  </si>
  <si>
    <t>Which ['injuring'] event happened in 02/09/2014 (day) in ('California', 'Highland') (city) ?</t>
  </si>
  <si>
    <t>1-101937</t>
  </si>
  <si>
    <t>Which ['injuring'] event happened in ('Tennessee',) (state) that involve the name Dominique King (full_name) ?</t>
  </si>
  <si>
    <t>1-82945</t>
  </si>
  <si>
    <t>Which ['killing'] event happened in ('Texas', 'Baytown') (city) that involve the name Jesse (first) ?</t>
  </si>
  <si>
    <t>1-89588</t>
  </si>
  <si>
    <t>Which ['injuring'] event happened in 28/09/2015 (day) in ('Ohio', 'Dayton') (city) ?</t>
  </si>
  <si>
    <t>1-88497</t>
  </si>
  <si>
    <t>Which ['injuring'] event happened in 14/08/2016 (day) in ('Minnesota',) (state) ?</t>
  </si>
  <si>
    <t>1-89103</t>
  </si>
  <si>
    <t>Which ['injuring'] event happened in 13/10/2016 (day) in ('Illinois',) (state) ?</t>
  </si>
  <si>
    <t>1-77607</t>
  </si>
  <si>
    <t>Which ['killing'] event happened in 2015 (year) that involve the name Demello (last) ?</t>
  </si>
  <si>
    <t>1-88253</t>
  </si>
  <si>
    <t>Which ['injuring'] event happened in 29/06/2016 (day) in ('Wisconsin',) (state) ?</t>
  </si>
  <si>
    <t>1-89585</t>
  </si>
  <si>
    <t>Which ['injuring'] event happened in 29/05/2016 (day) in ('New Jersey', 'Trenton') (city) ?</t>
  </si>
  <si>
    <t>1-94928</t>
  </si>
  <si>
    <t>Which ['injuring'] event happened in 03/2014 (month) that involve the name Tyquone (first) ?</t>
  </si>
  <si>
    <t>1-89358</t>
  </si>
  <si>
    <t>Which ['injuring'] event happened in 21/06/2015 (day) in ('Georgia', 'Lagrange') (city) ?</t>
  </si>
  <si>
    <t>1-89599</t>
  </si>
  <si>
    <t>Which ['injuring'] event happened in 01/06/2014 (day) in ('California', 'Sacramento') (city) ?</t>
  </si>
  <si>
    <t>1-89594</t>
  </si>
  <si>
    <t>Which ['injuring'] event happened in 16/09/2016 (day) in ('Texas', 'Dallas') (city) ?</t>
  </si>
  <si>
    <t>1-87171</t>
  </si>
  <si>
    <t>Which ['injuring'] event happened in 05/2015 (month) in ('Louisiana', 'New Orleans') (city) ?</t>
  </si>
  <si>
    <t>1-88261</t>
  </si>
  <si>
    <t>Which ['injuring'] event happened in 27/01/2014 (day) in ('Washington',) (state) ?</t>
  </si>
  <si>
    <t>1-89597</t>
  </si>
  <si>
    <t>Which ['injuring'] event happened in 02/10/2016 (day) in ('Pennsylvania', 'Indiana') (city) ?</t>
  </si>
  <si>
    <t>1-88264</t>
  </si>
  <si>
    <t>Which ['injuring'] event happened in 14/07/2015 (day) in ('Missouri',) (state) ?</t>
  </si>
  <si>
    <t>1-89112</t>
  </si>
  <si>
    <t>Which ['injuring'] event happened in 15/09/2015 (day) in ('New Jersey',) (state) ?</t>
  </si>
  <si>
    <t>1-87176</t>
  </si>
  <si>
    <t>Which ['injuring'] event happened in 06/2013 (month) in ('Colorado', 'Aurora') (city) ?</t>
  </si>
  <si>
    <t>1-89111</t>
  </si>
  <si>
    <t>Which ['injuring'] event happened in 11/12/2016 (day) in ('New York',) (state) ?</t>
  </si>
  <si>
    <t>1-71054</t>
  </si>
  <si>
    <t>Which ['killing'] event happened in 08/11/2016 (day) in ('Virginia',) (state) ?</t>
  </si>
  <si>
    <t>1-74564</t>
  </si>
  <si>
    <t>Which ['killing'] event happened in 15/10/2016 (day) that involve the name Tristan (first) ?</t>
  </si>
  <si>
    <t>1-75894</t>
  </si>
  <si>
    <t>Which ['killing'] event happened in 14/08/2016 (day) that involve the name Hartwig (last) ?</t>
  </si>
  <si>
    <t>1-93860</t>
  </si>
  <si>
    <t>Which ['injuring'] event happened in 10/2015 (month) that involve the name Gaylord (last) ?</t>
  </si>
  <si>
    <t>1-82724</t>
  </si>
  <si>
    <t>Which ['killing'] event happened in ('Indiana', 'Elkhart') (city) that involve the name Jeremiah (first) ?</t>
  </si>
  <si>
    <t>1-90111</t>
  </si>
  <si>
    <t>Which ['injuring'] event happened in 27/11/2016 (day) in ('Wisconsin', 'Chetek') (city) ?</t>
  </si>
  <si>
    <t>1-90107</t>
  </si>
  <si>
    <t>Which ['injuring'] event happened in 23/07/2016 (day) in ('New York', 'Brooklyn') (city) ?</t>
  </si>
  <si>
    <t>1-87184</t>
  </si>
  <si>
    <t>Which ['injuring'] event happened in 02/2015 (month) in ('California', 'Sacramento') (city) ?</t>
  </si>
  <si>
    <t>1-87185</t>
  </si>
  <si>
    <t>Which ['injuring'] event happened in 11/2014 (month) in ('Kansas', 'Marion') (city) ?</t>
  </si>
  <si>
    <t>1-89361</t>
  </si>
  <si>
    <t>Which ['injuring'] event happened in 11/05/2013 (day) in ('New Jersey', 'Jersey City') (city) ?</t>
  </si>
  <si>
    <t>1-77826</t>
  </si>
  <si>
    <t>Which ['killing'] event happened in 2016 (year) that involve the name Gonzalez (last) ?</t>
  </si>
  <si>
    <t>1-89125</t>
  </si>
  <si>
    <t>Which ['injuring'] event happened in 18/04/2016 (day) in ('Wisconsin',) (state) ?</t>
  </si>
  <si>
    <t>1-87189</t>
  </si>
  <si>
    <t>Which ['injuring'] event happened in 05/2015 (month) in ('California', 'San Diego') (city) ?</t>
  </si>
  <si>
    <t>1-88278</t>
  </si>
  <si>
    <t>Which ['injuring'] event happened in 24/09/2015 (day) in ('Oregon',) (state) ?</t>
  </si>
  <si>
    <t>1-89124</t>
  </si>
  <si>
    <t>Which ['injuring'] event happened in 17/10/2016 (day) in ('Arizona',) (state) ?</t>
  </si>
  <si>
    <t>1-94708</t>
  </si>
  <si>
    <t>Which ['injuring'] event happened in 2016 (year) that involve the name Fuentes (last) ?</t>
  </si>
  <si>
    <t>1-71042</t>
  </si>
  <si>
    <t>Which ['killing'] event happened in 14/09/2016 (day) in ('South Carolina',) (state) ?</t>
  </si>
  <si>
    <t>1-73465</t>
  </si>
  <si>
    <t>Which ['killing'] event happened in 09/2014 (month) that involve the name McElroy (last) ?</t>
  </si>
  <si>
    <t>1-88280</t>
  </si>
  <si>
    <t>Which ['injuring'] event happened in 03/09/2016 (day) in ('Illinois',) (state) ?</t>
  </si>
  <si>
    <t>1-81403</t>
  </si>
  <si>
    <t>Which ['killing'] event happened in ('Kentucky', 'Louisville') (city) that involve the name Sami Abulaila (full_name) ?</t>
  </si>
  <si>
    <t>1-72379</t>
  </si>
  <si>
    <t>Which ['killing'] event happened in 10/2016 (month) in ('Washington', 'Auburn') (city) ?</t>
  </si>
  <si>
    <t>1-100259</t>
  </si>
  <si>
    <t>Which ['injuring'] event happened in ('Florida',) (state) that involve the name Stephens (last) ?</t>
  </si>
  <si>
    <t>1-98086</t>
  </si>
  <si>
    <t>Which ['injuring'] event happened in 01/01/2015 (day) that involve the name Sanders (last) ?</t>
  </si>
  <si>
    <t>1-71040</t>
  </si>
  <si>
    <t>Which ['killing'] event happened in 02/12/2016 (day) in ('Nevada',) (state) ?</t>
  </si>
  <si>
    <t>1-74790</t>
  </si>
  <si>
    <t>Which ['killing'] event happened in 31/08/2016 (day) that involve the name Blake Shurling (full_name) ?</t>
  </si>
  <si>
    <t>1-95807</t>
  </si>
  <si>
    <t>Which ['injuring'] event happened in 2016 (year) that involve the name Betzida (first) ?</t>
  </si>
  <si>
    <t>1-100026</t>
  </si>
  <si>
    <t>Which ['injuring'] event happened in ('South Carolina',) (state) that involve the name Johnson (last) ?</t>
  </si>
  <si>
    <t>1-102444</t>
  </si>
  <si>
    <t>Which ['injuring'] event happened in ('Alabama',) (state) that involve the name Tyler Presley (full_name) ?</t>
  </si>
  <si>
    <t>1-91204</t>
  </si>
  <si>
    <t>Which ['injuring'] event happened in 2016 (year) in ('California', 'Concord') (city) ?</t>
  </si>
  <si>
    <t>1-88282</t>
  </si>
  <si>
    <t>Which ['injuring'] event happened in 10/03/2013 (day) in ('Kansas',) (state) ?</t>
  </si>
  <si>
    <t>1-87199</t>
  </si>
  <si>
    <t>Which ['injuring'] event happened in 09/2013 (month) in ('Ohio', 'Zanesville') (city) ?</t>
  </si>
  <si>
    <t>1-76967</t>
  </si>
  <si>
    <t>Which ['killing'] event happened in 01/2015 (month) that involve the name Janessa (first) ?</t>
  </si>
  <si>
    <t>1-91223</t>
  </si>
  <si>
    <t>Which ['injuring'] event happened in 2016 (year) in ('Florida', 'Pinellas Park') (city) ?</t>
  </si>
  <si>
    <t>1-92793</t>
  </si>
  <si>
    <t>Which ['injuring'] event happened in 24/11/2015 (day) that involve the name Joseph Meacham (full_name) ?</t>
  </si>
  <si>
    <t>1-98096</t>
  </si>
  <si>
    <t>Which ['injuring'] event happened in 21/10/2013 (day) that involve the name Morris (last) ?</t>
  </si>
  <si>
    <t>1-91222</t>
  </si>
  <si>
    <t>Which ['injuring'] event happened in 2016 (year) in ('California', 'San Diego') (city) ?</t>
  </si>
  <si>
    <t>1-90130</t>
  </si>
  <si>
    <t>Which ['injuring'] event happened in 08/08/2016 (day) in ('Virginia', 'Newport News') (city) ?</t>
  </si>
  <si>
    <t>1-96908</t>
  </si>
  <si>
    <t>Which ['injuring'] event happened in 18/01/2016 (day) that involve the name Emma (first) ?</t>
  </si>
  <si>
    <t>1-98090</t>
  </si>
  <si>
    <t>Which ['injuring'] event happened in 05/10/2013 (day) that involve the name Gladney (last) ?</t>
  </si>
  <si>
    <t>1-91216</t>
  </si>
  <si>
    <t>Which ['injuring'] event happened in 2015 (year) in ('Pennsylvania', 'Pittsburgh (Wilkinsburg)') (city) ?</t>
  </si>
  <si>
    <t>1-91215</t>
  </si>
  <si>
    <t>Which ['injuring'] event happened in 2015 (year) in ('Florida', 'Jacksonville') (city) ?</t>
  </si>
  <si>
    <t>1-89385</t>
  </si>
  <si>
    <t>Which ['injuring'] event happened in 08/08/2016 (day) in ('Florida', 'Jacksonville') (city) ?</t>
  </si>
  <si>
    <t>1-89382</t>
  </si>
  <si>
    <t>Which ['injuring'] event happened in 09/12/2016 (day) in ('California', 'Fresno') (city) ?</t>
  </si>
  <si>
    <t>1-89389</t>
  </si>
  <si>
    <t>Which ['injuring'] event happened in 06/09/2015 (day) in ('Florida', 'Fort Myers') (city) ?</t>
  </si>
  <si>
    <t>1-74773</t>
  </si>
  <si>
    <t>Which ['killing'] event happened in 24/06/2014 (day) that involve the name Ciqala Miller (full_name) ?</t>
  </si>
  <si>
    <t>1-72596</t>
  </si>
  <si>
    <t>Which ['killing'] event happened in 10/2016 (month) in ('Georgia', 'Jonesboro') (city) ?</t>
  </si>
  <si>
    <t>1-73440</t>
  </si>
  <si>
    <t>Which ['killing'] event happened in 09/2016 (month) that involve the name Heizer (last) ?</t>
  </si>
  <si>
    <t>1-94743</t>
  </si>
  <si>
    <t>Which ['injuring'] event happened in 2016 (year) that involve the name Simpson (last) ?</t>
  </si>
  <si>
    <t>1-92323</t>
  </si>
  <si>
    <t>Which ['injuring'] event happened in 21/12/2013 (day) that involve the name Brandon Varlow (full_name) ?</t>
  </si>
  <si>
    <t>1-82999</t>
  </si>
  <si>
    <t>Which ['killing'] event happened in ('Texas', 'San Benito') (city) that involve the name Jonathan (first) ?</t>
  </si>
  <si>
    <t>1-93890</t>
  </si>
  <si>
    <t>Which ['injuring'] event happened in 05/2016 (month) that involve the name Dillon-White (last) ?</t>
  </si>
  <si>
    <t>1-101574</t>
  </si>
  <si>
    <t>Which ['injuring'] event happened in ('New Mexico', 'Albuquerque') (city) that involve the name Jaquise Lewis (full_name) ?</t>
  </si>
  <si>
    <t>1-89154</t>
  </si>
  <si>
    <t>Which ['injuring'] event happened in 15/03/2015 (day) in ('California',) (state) ?</t>
  </si>
  <si>
    <t>1-80585</t>
  </si>
  <si>
    <t>Which ['killing'] event happened in 2015 (year) that involve the name Jasper (first) ?</t>
  </si>
  <si>
    <t>1-89152</t>
  </si>
  <si>
    <t>Which ['injuring'] event happened in 02/11/2016 (day) in ('Arkansas',) (state) ?</t>
  </si>
  <si>
    <t>1-89393</t>
  </si>
  <si>
    <t>Which ['injuring'] event happened in 10/12/2015 (day) in ('Texas', 'Houston') (city) ?</t>
  </si>
  <si>
    <t>1-72345</t>
  </si>
  <si>
    <t>Which ['killing'] event happened in 07/2015 (month) in ('Ohio', 'Cleveland') (city) ?</t>
  </si>
  <si>
    <t>1-71015</t>
  </si>
  <si>
    <t>Which ['killing'] event happened in 24/05/2016 (day) in ('Missouri',) (state) ?</t>
  </si>
  <si>
    <t>1-91243</t>
  </si>
  <si>
    <t>Which ['injuring'] event happened in 2016 (year) in ('Massachusetts', 'Westfield') (city) ?</t>
  </si>
  <si>
    <t>1-92571</t>
  </si>
  <si>
    <t>Which ['injuring'] event happened in 14/12/2015 (day) that involve the name Za'nilah Canty (full_name) ?</t>
  </si>
  <si>
    <t>1-93661</t>
  </si>
  <si>
    <t>Which ['injuring'] event happened in 04/2016 (month) that involve the name Bland (last) ?</t>
  </si>
  <si>
    <t>1-100471</t>
  </si>
  <si>
    <t>Which ['injuring'] event happened in ('Illinois',) (state) that involve the name Foreman (last) ?</t>
  </si>
  <si>
    <t>1-102890</t>
  </si>
  <si>
    <t>Which ['fire_burning'] event happened in 09/2006 (month) in ('Washington ',) (state) ?</t>
  </si>
  <si>
    <t>1-92327</t>
  </si>
  <si>
    <t>Which ['injuring'] event happened in 26/03/2016 (day) that involve the name Travis Sorensen (full_name) ?</t>
  </si>
  <si>
    <t>1-102894</t>
  </si>
  <si>
    <t>Which ['fire_burning'] event happened in 11/2006 (month) in ('California',) (state) ?</t>
  </si>
  <si>
    <t>1-81443</t>
  </si>
  <si>
    <t>Which ['killing'] event happened in ('Louisiana', 'Baton Rouge') (city) that involve the name Christopher Payne (full_name) ?</t>
  </si>
  <si>
    <t>1-74758</t>
  </si>
  <si>
    <t>Which ['killing'] event happened in 01/08/2016 (day) that involve the name Christopher Rodriguez (full_name) ?</t>
  </si>
  <si>
    <t>1-80352</t>
  </si>
  <si>
    <t>Which ['killing'] event happened in 2015 (year) that involve the name Rachael (first) ?</t>
  </si>
  <si>
    <t>1-76930</t>
  </si>
  <si>
    <t>Which ['killing'] event happened in 09/2016 (month) that involve the name Shane (first) ?</t>
  </si>
  <si>
    <t>1-72332</t>
  </si>
  <si>
    <t>Which ['killing'] event happened in 07/2014 (month) in ('Kansas', 'Wichita') (city) ?</t>
  </si>
  <si>
    <t>1-70156</t>
  </si>
  <si>
    <t>Which ['killing'] event happened in 2016 (year) in ('Florida', 'Lake Worth') (city) ?</t>
  </si>
  <si>
    <t>1-89171</t>
  </si>
  <si>
    <t>Which ['injuring'] event happened in 24/06/2015 (day) in ('Arkansas', 'Little Rock') (city) ?</t>
  </si>
  <si>
    <t>1-89170</t>
  </si>
  <si>
    <t>Which ['injuring'] event happened in 10/05/2015 (day) in ('Ohio', 'Trotwood') (city) ?</t>
  </si>
  <si>
    <t>1-96943</t>
  </si>
  <si>
    <t>Which ['injuring'] event happened in 11/08/2013 (day) that involve the name Aron (first) ?</t>
  </si>
  <si>
    <t>1-92102</t>
  </si>
  <si>
    <t>Which ['injuring'] event happened in 06/2013 (month) in ('Wisconsin',) (state) ?</t>
  </si>
  <si>
    <t>1-102878</t>
  </si>
  <si>
    <t>Which ['fire_burning'] event happened in 10/2008 (month) in ('California',) (state) ?</t>
  </si>
  <si>
    <t>1-100456</t>
  </si>
  <si>
    <t>Which ['injuring'] event happened in ('New York',) (state) that involve the name Banks (last) ?</t>
  </si>
  <si>
    <t>1-83625</t>
  </si>
  <si>
    <t>Which ['killing'] event happened in ('Texas',) (state) that involve the name Cerros (last) ?</t>
  </si>
  <si>
    <t>1-90167</t>
  </si>
  <si>
    <t>Which ['injuring'] event happened in 01/12/2016 (day) in ('Louisiana', 'New Orleans') (city) ?</t>
  </si>
  <si>
    <t>1-85808</t>
  </si>
  <si>
    <t>Which ['killing'] event happened in ('Tennessee',) (state) that involve the name Eric Whitaker (full_name) ?</t>
  </si>
  <si>
    <t>1-100461</t>
  </si>
  <si>
    <t>Which ['injuring'] event happened in ('Arizona',) (state) that involve the name Fernandez (last) ?</t>
  </si>
  <si>
    <t>1-94513</t>
  </si>
  <si>
    <t>Which ['injuring'] event happened in 2016 (year) that involve the name Hastings (last) ?</t>
  </si>
  <si>
    <t>1-80120</t>
  </si>
  <si>
    <t>Which ['killing'] event happened in 2015 (year) that involve the name Brandon Jividen (full_name) ?</t>
  </si>
  <si>
    <t>1-74740</t>
  </si>
  <si>
    <t>Which ['killing'] event happened in 07/12/2016 (day) that involve the name Tyanna Thomas (full_name) ?</t>
  </si>
  <si>
    <t>1-69393</t>
  </si>
  <si>
    <t>Which ['killing'] event happened in 21/12/2016 (day) in ('Arkansas', 'Little Rock') (city) ?</t>
  </si>
  <si>
    <t>1-70143</t>
  </si>
  <si>
    <t>Which ['killing'] event happened in 2014 (year) in ('Oklahoma', 'Hobart') (city) ?</t>
  </si>
  <si>
    <t>1-73411</t>
  </si>
  <si>
    <t>Which ['killing'] event happened in 07/2015 (month) that involve the name Recktenwald (last) ?</t>
  </si>
  <si>
    <t>1-81699</t>
  </si>
  <si>
    <t>Which ['killing'] event happened in ('Nevada', 'Las Vegas') (city) that involve the name Geovany Garcia (full_name) ?</t>
  </si>
  <si>
    <t>1-91022</t>
  </si>
  <si>
    <t>Which ['injuring'] event happened in 2015 (year) in ('Georgia', 'Macon') (city) ?</t>
  </si>
  <si>
    <t>1-92114</t>
  </si>
  <si>
    <t>Which ['injuring'] event happened in 03/2014 (month) in ('Mississippi',) (state) ?</t>
  </si>
  <si>
    <t>1-102866</t>
  </si>
  <si>
    <t>Which ['fire_burning'] event happened in 2007 (year) in ('New York', 'New York') (city) ?</t>
  </si>
  <si>
    <t>1-91025</t>
  </si>
  <si>
    <t>Which ['injuring'] event happened in 2014 (year) in ('Virginia', 'Newport News') (city) ?</t>
  </si>
  <si>
    <t>1-86908</t>
  </si>
  <si>
    <t>Which ['injuring'] event happened in 07/2016 (month) in ('California', 'Oakland') (city) ?</t>
  </si>
  <si>
    <t>1-102869</t>
  </si>
  <si>
    <t>Which ['fire_burning'] event happened in 2006 (year) in ('Pennsylvania', 'Collier Township') (city) ?</t>
  </si>
  <si>
    <t>1-91020</t>
  </si>
  <si>
    <t>Which ['injuring'] event happened in 2014 (year) in ('Florida', 'Sarasota') (city) ?</t>
  </si>
  <si>
    <t>1-101780</t>
  </si>
  <si>
    <t>Which ['injuring'] event happened in ('California', 'San Francisco') (city) that involve the name Curtis Warren (full_name) ?</t>
  </si>
  <si>
    <t>1-102874</t>
  </si>
  <si>
    <t>Which ['fire_burning'] event happened in 07/2008 (month) in ('California',) (state) ?</t>
  </si>
  <si>
    <t>1-90168</t>
  </si>
  <si>
    <t>Which ['injuring'] event happened in 13/08/2016 (day) in ('Wisconsin', 'Milwaukee') (city) ?</t>
  </si>
  <si>
    <t>1-101541</t>
  </si>
  <si>
    <t>Which ['injuring'] event happened in ('Washington', 'Seattle') (city) that involve the name Deonte Rasul-Chiono (full_name) ?</t>
  </si>
  <si>
    <t>1-84975</t>
  </si>
  <si>
    <t>Which ['killing'] event happened in ('Missouri',) (state) that involve the name Brian (first) ?</t>
  </si>
  <si>
    <t>1-75827</t>
  </si>
  <si>
    <t>Which ['killing'] event happened in 10/05/2016 (day) that involve the name Davis (last) ?</t>
  </si>
  <si>
    <t>1-80371</t>
  </si>
  <si>
    <t>Which ['killing'] event happened in 2015 (year) that involve the name Jeremy (first) ?</t>
  </si>
  <si>
    <t>1-69395</t>
  </si>
  <si>
    <t>Which ['killing'] event happened in 21/02/2016 (day) in ('Missouri', 'Hazelwood') (city) ?</t>
  </si>
  <si>
    <t>1-90181</t>
  </si>
  <si>
    <t>Which ['injuring'] event happened in 07/07/2016 (day) in ('Louisiana', 'Baton Rouge') (city) ?</t>
  </si>
  <si>
    <t>1-70375</t>
  </si>
  <si>
    <t>Which ['killing'] event happened in 06/2015 (month) in ('Massachusetts',) (state) ?</t>
  </si>
  <si>
    <t>1-91034</t>
  </si>
  <si>
    <t>Which ['injuring'] event happened in 2016 (year) in ('California', 'Suisun City') (city) ?</t>
  </si>
  <si>
    <t>1-91035</t>
  </si>
  <si>
    <t>Which ['injuring'] event happened in 2016 (year) in ('Michigan', 'Clare') (city) ?</t>
  </si>
  <si>
    <t>1-86916</t>
  </si>
  <si>
    <t>Which ['injuring'] event happened in 08/2015 (month) in ('Ohio', 'Columbus') (city) ?</t>
  </si>
  <si>
    <t>1-91031</t>
  </si>
  <si>
    <t>Which ['injuring'] event happened in 2015 (year) in ('Virginia', 'Chesterfield') (city) ?</t>
  </si>
  <si>
    <t>1-102862</t>
  </si>
  <si>
    <t>Which ['fire_burning'] event happened in 2008 (year) in ('Oregon', 'Albany') (city) ?</t>
  </si>
  <si>
    <t>1-70127</t>
  </si>
  <si>
    <t>Which ['killing'] event happened in 2014 (year) in ('Virginia', 'Richmond') (city) ?</t>
  </si>
  <si>
    <t>1-74726</t>
  </si>
  <si>
    <t>Which ['killing'] event happened in 04/09/2016 (day) that involve the name Jamel Rollins (full_name) ?</t>
  </si>
  <si>
    <t>1-74968</t>
  </si>
  <si>
    <t>Which ['killing'] event happened in 05/11/2016 (day) that involve the name Boyd Stroh (full_name) ?</t>
  </si>
  <si>
    <t>1-80144</t>
  </si>
  <si>
    <t>Which ['killing'] event happened in 2015 (year) that involve the name Marcus Lewis (full_name) ?</t>
  </si>
  <si>
    <t>1-96718</t>
  </si>
  <si>
    <t>Which ['injuring'] event happened in 04/07/2016 (day) that involve the name Kishawn (first) ?</t>
  </si>
  <si>
    <t>1-91045</t>
  </si>
  <si>
    <t>Which ['injuring'] event happened in 2015 (year) in ('Connecticut', 'Colchester') (city) ?</t>
  </si>
  <si>
    <t>1-86923</t>
  </si>
  <si>
    <t>Which ['injuring'] event happened in 07/2015 (month) in ('Alabama', 'Birmingham') (city) ?</t>
  </si>
  <si>
    <t>1-92375</t>
  </si>
  <si>
    <t>Which ['injuring'] event happened in 11/07/2016 (day) that involve the name Francois Cunningham (full_name) ?</t>
  </si>
  <si>
    <t>1-102843</t>
  </si>
  <si>
    <t>Which ['fire_burning'] event happened in 20/12/2005 (day) in ('California',) (state) ?</t>
  </si>
  <si>
    <t>1-92371</t>
  </si>
  <si>
    <t>Which ['injuring'] event happened in 03/05/2015 (day) that involve the name Dwayne Curtis (full_name) ?</t>
  </si>
  <si>
    <t>1-90195</t>
  </si>
  <si>
    <t>Which ['injuring'] event happened in 29/11/2013 (day) in ('California', 'Fresno') (city) ?</t>
  </si>
  <si>
    <t>1-80391</t>
  </si>
  <si>
    <t>Which ['killing'] event happened in 2016 (year) that involve the name Clarence (first) ?</t>
  </si>
  <si>
    <t>1-102852</t>
  </si>
  <si>
    <t>Which ['fire_burning'] event happened in 2006 (year) in ('California', 'Culver City') (city) ?</t>
  </si>
  <si>
    <t>1-82575</t>
  </si>
  <si>
    <t>Which ['killing'] event happened in ('California', 'San Francisco') (city) that involve the name Smith (last) ?</t>
  </si>
  <si>
    <t>1-91037</t>
  </si>
  <si>
    <t>Which ['injuring'] event happened in 2016 (year) in ('Alaska', 'Wasilla') (city) ?</t>
  </si>
  <si>
    <t>1-93218</t>
  </si>
  <si>
    <t>Which ['injuring'] event happened in 08/2016 (month) that involve the name Kelvin Jackson (full_name) ?</t>
  </si>
  <si>
    <t>2-1</t>
  </si>
  <si>
    <t>How many ['fire_burning'] events happened in 2015 (year) in ('Connecticut',) (state) ?</t>
  </si>
  <si>
    <t>2-2</t>
  </si>
  <si>
    <t>How many ['fire_burning'] events happened in 2014 (year) in ('Ohio',) (state) ?</t>
  </si>
  <si>
    <t>2-3</t>
  </si>
  <si>
    <t>How many ['killing'] events happened in 2008 (year) in ('Washington',) (state) ?</t>
  </si>
  <si>
    <t>2-4</t>
  </si>
  <si>
    <t>How many ['fire_burning'] events happened in 2015 (year) in ('Michigan',) (state) ?</t>
  </si>
  <si>
    <t>2-5</t>
  </si>
  <si>
    <t>How many ['job_firing'] events happened in 2013 (year) in ('Pennsylvania',) (state) ?</t>
  </si>
  <si>
    <t>2-7</t>
  </si>
  <si>
    <t>How many ['injuring'] events happened in 2016 (year) in ('California', 'Palo Alto') (city) ?</t>
  </si>
  <si>
    <t>2-8</t>
  </si>
  <si>
    <t>How many ['injuring'] events happened in 2015 (year) in ('North Carolina', 'Henderson') (city) ?</t>
  </si>
  <si>
    <t>2-9</t>
  </si>
  <si>
    <t>How many ['injuring'] events happened in 2014 (year) in ('Kentucky', 'Louisville') (city) ?</t>
  </si>
  <si>
    <t>2-15</t>
  </si>
  <si>
    <t>How many ['injuring'] events happened in 2008 (year) in ('West Virginia', 'White Sulphur Springs') (city) ?</t>
  </si>
  <si>
    <t>2-14</t>
  </si>
  <si>
    <t>How many ['injuring'] events happened in 2014 (year) in ('North Carolina', 'Wilmington') (city) ?</t>
  </si>
  <si>
    <t>2-13</t>
  </si>
  <si>
    <t>How many ['fire_burning'] events happened in 2016 (year) in ('North Carolina', 'Rocky Mount') (city) ?</t>
  </si>
  <si>
    <t>2-12</t>
  </si>
  <si>
    <t>How many ['injuring'] events happened in 2016 (year) in ('Mississippi', 'Forest') (city) ?</t>
  </si>
  <si>
    <t>2-10</t>
  </si>
  <si>
    <t>How many ['fire_burning'] events happened in 2016 (year) in ('Texas', 'Lubbock') (city) ?</t>
  </si>
  <si>
    <t>2-26</t>
  </si>
  <si>
    <t>How many ['injuring'] events happened in 18/10/2015 (day) in ('Oregon', 'Portland') (city) ?</t>
  </si>
  <si>
    <t>2-25</t>
  </si>
  <si>
    <t>How many ['fire_burning'] events happened in 19/09/2015 (day) in ('Alabama', 'Montgomery') (city) ?</t>
  </si>
  <si>
    <t>2-24</t>
  </si>
  <si>
    <t>How many ['fire_burning'] events happened in 11/05/2014 (day) in ('California', 'Los Angeles') (city) ?</t>
  </si>
  <si>
    <t>2-23</t>
  </si>
  <si>
    <t>How many ['injuring'] events happened in 12/10/2014 (day) in ('Indiana', 'Indianapolis') (city) ?</t>
  </si>
  <si>
    <t>2-22</t>
  </si>
  <si>
    <t>How many ['fire_burning'] events happened in 23/07/2016 (day) in ('Ohio', 'Akron') (city) ?</t>
  </si>
  <si>
    <t>2-21</t>
  </si>
  <si>
    <t>How many ['killing'] events happened in 05/08/2016 (day) in ('Florida', 'Winter Haven') (city) ?</t>
  </si>
  <si>
    <t>2-20</t>
  </si>
  <si>
    <t>How many ['injuring'] events happened in 24/11/2016 (day) in ('Nevada', 'Las Vegas') (city) ?</t>
  </si>
  <si>
    <t>2-19</t>
  </si>
  <si>
    <t>How many ['injuring'] events happened in 06/12/2014 (day) in ('California', 'Los Angeles (county)') (city) ?</t>
  </si>
  <si>
    <t>zero</t>
  </si>
  <si>
    <t>2-18</t>
  </si>
  <si>
    <t>How many ['injuring'] events happened in 20/06/2007 (day) in ('Texas', 'Crosby') (city) ?</t>
  </si>
  <si>
    <t>non-zero</t>
  </si>
  <si>
    <t>2-17</t>
  </si>
  <si>
    <t>How many ['fire_burning'] events happened in 19/12/2016 (day) in ('Louisiana', 'Monroe') (city) ?</t>
  </si>
  <si>
    <t>overall</t>
  </si>
  <si>
    <t>2-16</t>
  </si>
  <si>
    <t>How many ['killing'] events happened in 18/09/2016 (day) in ('Florida', 'Fort Myers') (city) ?</t>
  </si>
  <si>
    <t>2-37</t>
  </si>
  <si>
    <t>How many ['injuring'] events happened in 07/12/2013 (day) in ('Wisconsin', 'Milwaukee') (city) ?</t>
  </si>
  <si>
    <t>perfect doc retrieval</t>
  </si>
  <si>
    <t>2-36</t>
  </si>
  <si>
    <t>How many ['injuring'] events happened in 06/09/2016 (day) in ('Missouri', 'Saint Louis') (city) ?</t>
  </si>
  <si>
    <t>perfect cluster</t>
  </si>
  <si>
    <t>2-35</t>
  </si>
  <si>
    <t>How many ['fire_burning'] events happened in 10/03/2016 (day) in ('Illinois', 'Chicago (Englewood)') (city) ?</t>
  </si>
  <si>
    <t>less cluster</t>
  </si>
  <si>
    <t>2-34</t>
  </si>
  <si>
    <t>How many ['injuring'] events happened in 25/09/2016 (day) in ('Texas', 'Dallas') (city) ?</t>
  </si>
  <si>
    <t>more cluster</t>
  </si>
  <si>
    <t>2-33</t>
  </si>
  <si>
    <t>How many ['injuring'] events happened in 08/01/2015 (day) in ('Texas', 'Dallas') (city) ?</t>
  </si>
  <si>
    <t>2-32</t>
  </si>
  <si>
    <t>How many ['injuring'] events happened in 02/07/2015 (day) in ('Texas', 'Austin') (city) ?</t>
  </si>
  <si>
    <t>2-31</t>
  </si>
  <si>
    <t>How many ['injuring'] events happened in 25/02/2016 (day) in ('California', 'Los Angeles') (city) ?</t>
  </si>
  <si>
    <t>2-30</t>
  </si>
  <si>
    <t>How many ['injuring'] events happened in 29/06/2014 (day) in ('North Carolina', 'Goldsboro') (city) ?</t>
  </si>
  <si>
    <t>2-29</t>
  </si>
  <si>
    <t>How many ['injuring'] events happened in 10/05/2015 (day) in ('Massachusetts', 'Springfield') (city) ?</t>
  </si>
  <si>
    <t>2-28</t>
  </si>
  <si>
    <t>How many ['injuring'] events happened in 16/07/2016 (day) in ('Florida', 'Plant City') (city) ?</t>
  </si>
  <si>
    <t>2-27</t>
  </si>
  <si>
    <t>How many ['killing'] events happened in 01/07/2016 (day) in ('California', 'Los Angeles') (city) ?</t>
  </si>
  <si>
    <t>2-40</t>
  </si>
  <si>
    <t>How many ['killing'] events happened in 08/09/2015 (day) in ('California', 'Antioch') (city) ?</t>
  </si>
  <si>
    <t>2-48</t>
  </si>
  <si>
    <t>How many ['fire_burning'] events happened in 12/2014 (month) in ('New York',) (state) ?</t>
  </si>
  <si>
    <t>2-47</t>
  </si>
  <si>
    <t>How many ['injuring'] events happened in 05/2016 (month) in ('Colorado',) (state) ?</t>
  </si>
  <si>
    <t>2-46</t>
  </si>
  <si>
    <t>How many ['injuring'] events happened in 11/2007 (month) in ('Washington',) (state) ?</t>
  </si>
  <si>
    <t>2-45</t>
  </si>
  <si>
    <t>How many ['fire_burning'] events happened in 10/2016 (month) in ('Virginia',) (state) ?</t>
  </si>
  <si>
    <t>2-44</t>
  </si>
  <si>
    <t>How many ['fire_burning'] events happened in 11/2016 (month) in ('California',) (state) ?</t>
  </si>
  <si>
    <t>2-43</t>
  </si>
  <si>
    <t>How many ['injuring'] events happened in 27/08/2016 (day) in ('Texas', 'Houston') (city) ?</t>
  </si>
  <si>
    <t>2-42</t>
  </si>
  <si>
    <t>How many ['injuring'] events happened in 23/11/2016 (day) in ('Connecticut', 'Bridgeport') (city) ?</t>
  </si>
  <si>
    <t>2-41</t>
  </si>
  <si>
    <t>How many ['injuring'] events happened in 10/06/2016 (day) in ('Indiana', 'Georgetown') (city) ?</t>
  </si>
  <si>
    <t>2-39</t>
  </si>
  <si>
    <t>How many ['killing'] events happened in 21/07/2007 (day) in ('Kansas', 'Wichita') (city) ?</t>
  </si>
  <si>
    <t>2-38</t>
  </si>
  <si>
    <t>How many ['injuring'] events happened in 26/07/2014 (day) in ('Missouri', 'Hazelwood') (city) ?</t>
  </si>
  <si>
    <t>2-51</t>
  </si>
  <si>
    <t>How many ['fire_burning'] events happened in 07/2016 (month) in ('Illinois',) (state) ?</t>
  </si>
  <si>
    <t>2-50</t>
  </si>
  <si>
    <t>How many ['injuring'] events happened in 06/2014 (month) in ('Virginia',) (state) ?</t>
  </si>
  <si>
    <t>2-59</t>
  </si>
  <si>
    <t>How many ['fire_burning'] events happened in 06/2016 (month) in ('North Carolina', 'Raleigh') (city) ?</t>
  </si>
  <si>
    <t>2-58</t>
  </si>
  <si>
    <t>How many ['fire_burning'] events happened in 03/2016 (month) in ('Florida', 'Palatka') (city) ?</t>
  </si>
  <si>
    <t>2-57</t>
  </si>
  <si>
    <t>How many ['injuring'] events happened in 04/2016 (month) in ('Virginia', 'Annandale') (city) ?</t>
  </si>
  <si>
    <t>2-56</t>
  </si>
  <si>
    <t>How many ['fire_burning'] events happened in 01/2016 (month) in ('Pennsylvania',) (state) ?</t>
  </si>
  <si>
    <t>2-55</t>
  </si>
  <si>
    <t>How many ['injuring'] events happened in 01/2016 (month) in ('Connecticut',) (state) ?</t>
  </si>
  <si>
    <t>2-54</t>
  </si>
  <si>
    <t>How many ['killing'] events happened in 03/2015 (month) in ('Maryland',) (state) ?</t>
  </si>
  <si>
    <t>2-53</t>
  </si>
  <si>
    <t>How many ['injuring'] events happened in 06/2015 (month) in ('Alabama',) (state) ?</t>
  </si>
  <si>
    <t>2-52</t>
  </si>
  <si>
    <t>How many ['fire_burning'] events happened in 08/2016 (month) in ('Utah',) (state) ?</t>
  </si>
  <si>
    <t>2-62</t>
  </si>
  <si>
    <t>How many ['killing'] events happened in 10/2016 (month) in ('Nebraska', 'Omaha') (city) ?</t>
  </si>
  <si>
    <t>2-61</t>
  </si>
  <si>
    <t>How many ['injuring'] events happened in 08/2015 (month) in ('Illinois', 'Champaign') (city) ?</t>
  </si>
  <si>
    <t>2-60</t>
  </si>
  <si>
    <t>How many ['injuring'] events happened in 12/2015 (month) in ('Maryland', 'Baltimore') (city) ?</t>
  </si>
  <si>
    <t>2-69</t>
  </si>
  <si>
    <t>How many ['fire_burning'] events happened in 08/2016 (month) in ('Texas', 'Dallas') (city) ?</t>
  </si>
  <si>
    <t>2-68</t>
  </si>
  <si>
    <t>How many ['killing'] events happened in 02/2013 (month) in ('California', 'Oakland') (city) ?</t>
  </si>
  <si>
    <t>2-67</t>
  </si>
  <si>
    <t>How many ['injuring'] events happened in 07/2016 (month) in ('Oregon', 'Salem') (city) ?</t>
  </si>
  <si>
    <t>2-66</t>
  </si>
  <si>
    <t>How many ['injuring'] events happened in 10/2015 (month) in ('Oklahoma', 'Tulsa') (city) ?</t>
  </si>
  <si>
    <t>2-65</t>
  </si>
  <si>
    <t>How many ['injuring'] events happened in 02/2006 (month) in ('Pennsylvania', 'Saltsburg') (city) ?</t>
  </si>
  <si>
    <t>2-64</t>
  </si>
  <si>
    <t>How many ['killing'] events happened in 04/2016 (month) in ('Texas', 'Cypress') (city) ?</t>
  </si>
  <si>
    <t>2-73</t>
  </si>
  <si>
    <t>How many ['injuring'] events happened in 07/2015 (month) in ('South Carolina', 'Coward') (city) ?</t>
  </si>
  <si>
    <t>2-72</t>
  </si>
  <si>
    <t>How many ['fire_burning'] events happened in 03/2016 (month) in ('Wisconsin', 'Milwaukee') (city) ?</t>
  </si>
  <si>
    <t>2-71</t>
  </si>
  <si>
    <t>How many ['killing'] events happened in 11/2016 (month) in ('Florida', 'Dade City') (city) ?</t>
  </si>
  <si>
    <t>2-70</t>
  </si>
  <si>
    <t>How many ['injuring'] events happened in 10/2015 (month) in ('New Jersey', 'Paterson') (city) ?</t>
  </si>
  <si>
    <t>2-79</t>
  </si>
  <si>
    <t>How many ['injuring'] events happened in 04/2013 (month) in ('Alabama', 'Mobile') (city) ?</t>
  </si>
  <si>
    <t>2-78</t>
  </si>
  <si>
    <t>How many ['injuring'] events happened in 11/2015 (month) in ('Virginia', 'Newport News') (city) ?</t>
  </si>
  <si>
    <t>2-77</t>
  </si>
  <si>
    <t>How many ['injuring'] events happened in 07/2015 (month) in ('Georgia', 'Fort Valley') (city) ?</t>
  </si>
  <si>
    <t>2-76</t>
  </si>
  <si>
    <t>How many ['injuring'] events happened in 06/2016 (month) in ('Kentucky', 'Campbellsville') (city) ?</t>
  </si>
  <si>
    <t>2-75</t>
  </si>
  <si>
    <t>How many ['injuring'] events happened in 10/2007 (month) in ('New Mexico', 'Albuquerque') (city) ?</t>
  </si>
  <si>
    <t>2-74</t>
  </si>
  <si>
    <t>How many ['killing'] events happened in 08/2015 (month) in ('Texas', 'Lubbock') (city) ?</t>
  </si>
  <si>
    <t>2-84</t>
  </si>
  <si>
    <t>How many ['injuring'] events happened in 14/09/2016 (day) in ('Illinois',) (state) ?</t>
  </si>
  <si>
    <t>2-83</t>
  </si>
  <si>
    <t>How many ['injuring'] events happened in 03/05/2015 (day) in ('Alabama',) (state) ?</t>
  </si>
  <si>
    <t>2-82</t>
  </si>
  <si>
    <t>How many ['fire_burning'] events happened in 21/11/2015 (day) in ('New York',) (state) ?</t>
  </si>
  <si>
    <t>2-81</t>
  </si>
  <si>
    <t>How many ['injuring'] events happened in 20/02/2016 (day) in ('Illinois',) (state) ?</t>
  </si>
  <si>
    <t>2-80</t>
  </si>
  <si>
    <t>How many ['killing'] events happened in 19/07/2007 (day) in ('California',) (state) ?</t>
  </si>
  <si>
    <t>2-89</t>
  </si>
  <si>
    <t>How many ['injuring'] events happened in 30/08/2016 (day) in ('Florida',) (state) ?</t>
  </si>
  <si>
    <t>2-88</t>
  </si>
  <si>
    <t>How many ['killing'] events happened in 04/01/2016 (day) in ('Georgia',) (state) ?</t>
  </si>
  <si>
    <t>2-87</t>
  </si>
  <si>
    <t>How many ['fire_burning'] events happened in 12/11/2016 (day) in ('Virginia',) (state) ?</t>
  </si>
  <si>
    <t>2-86</t>
  </si>
  <si>
    <t>How many ['injuring'] events happened in 03/08/2014 (day) in ('Michigan',) (state) ?</t>
  </si>
  <si>
    <t>2-85</t>
  </si>
  <si>
    <t>How many ['injuring'] events happened in 04/07/2015 (day) in ('Nevada',) (state) ?</t>
  </si>
  <si>
    <t>2-95</t>
  </si>
  <si>
    <t>How many ['injuring'] events happened in 01/10/2015 (day) in ('Colorado',) (state) ?</t>
  </si>
  <si>
    <t>2-94</t>
  </si>
  <si>
    <t>How many ['injuring'] events happened in 02/12/2016 (day) in ('Michigan',) (state) ?</t>
  </si>
  <si>
    <t>2-93</t>
  </si>
  <si>
    <t>How many ['injuring'] events happened in 21/02/2016 (day) in ('California',) (state) ?</t>
  </si>
  <si>
    <t>2-92</t>
  </si>
  <si>
    <t>How many ['injuring'] events happened in 08/09/2008 (day) in ('Arkansas',) (state) ?</t>
  </si>
  <si>
    <t>2-91</t>
  </si>
  <si>
    <t>How many ['injuring'] events happened in 04/11/2016 (day) in ('California',) (state) ?</t>
  </si>
  <si>
    <t>2-90</t>
  </si>
  <si>
    <t>How many ['fire_burning'] events happened in 29/08/2016 (day) in ('New Jersey',) (state) ?</t>
  </si>
  <si>
    <t>2-99</t>
  </si>
  <si>
    <t>How many ['injuring'] events happened in 15/09/2013 (day) in ('Arkansas',) (state) ?</t>
  </si>
  <si>
    <t>2-98</t>
  </si>
  <si>
    <t>How many ['fire_burning'] events happened in 11/05/2014 (day) in ('Oklahoma',) (state) ?</t>
  </si>
  <si>
    <t>2-97</t>
  </si>
  <si>
    <t>How many ['injuring'] events happened in 04/08/2015 (day) in ('Massachusetts',) (state) ?</t>
  </si>
  <si>
    <t>2-96</t>
  </si>
  <si>
    <t>How many ['injuring'] events happened in 10/05/2014 (day) in ('Virginia',) (state) ?</t>
  </si>
  <si>
    <t>2-101</t>
  </si>
  <si>
    <t>How many ['fire_burning'] events happened in 18/10/2015 (day) in ('New York',) (state) ?</t>
  </si>
  <si>
    <t>2-100</t>
  </si>
  <si>
    <t>How many ['killing'] events happened in 22/12/2005 (day) in ('Arkansas',) (state) ?</t>
  </si>
  <si>
    <t>2-107</t>
  </si>
  <si>
    <t>How many ['injuring'] events happened in 06/05/2016 (day) in ('New Jersey',) (state) ?</t>
  </si>
  <si>
    <t>2-106</t>
  </si>
  <si>
    <t>How many ['fire_burning'] events happened in 16/10/2014 (day) in ('California',) (state) ?</t>
  </si>
  <si>
    <t>2-109</t>
  </si>
  <si>
    <t>How many ['fire_burning'] events happened in 11/08/2013 (day) in ('Florida',) (state) ?</t>
  </si>
  <si>
    <t>2-108</t>
  </si>
  <si>
    <t>How many ['fire_burning'] events happened in 19/02/2013 (day) in ('Indiana',) (state) ?</t>
  </si>
  <si>
    <t>2-103</t>
  </si>
  <si>
    <t>How many ['injuring'] events happened in 30/04/2008 (day) in ('New York',) (state) ?</t>
  </si>
  <si>
    <t>2-102</t>
  </si>
  <si>
    <t>How many ['injuring'] events happened in 10/11/2016 (day) in ('Missouri',) (state) ?</t>
  </si>
  <si>
    <t>2-105</t>
  </si>
  <si>
    <t>How many ['injuring'] events happened in 09/09/2016 (day) in ('New Mexico',) (state) ?</t>
  </si>
  <si>
    <t>2-104</t>
  </si>
  <si>
    <t>How many ['fire_burning'] events happened in 04/10/2016 (day) in ('California',) (state) ?</t>
  </si>
  <si>
    <t>2-6</t>
  </si>
  <si>
    <t>How many ['fire_burning'] events happened in 2014 (year) in ('Louisiana',) (state) ?</t>
  </si>
  <si>
    <t>2-11</t>
  </si>
  <si>
    <t>How many ['job_firing'] events happened in 2015 (year) in ('California', 'Sacramento') (city) ?</t>
  </si>
  <si>
    <t>2-49</t>
  </si>
  <si>
    <t>How many ['fire_burning'] events happened in 01/2015 (month) in ('California',) (state) ?</t>
  </si>
  <si>
    <t>2-63</t>
  </si>
  <si>
    <t>How many ['injuring'] events happened in 10/2016 (month) in ('Ohio', 'Cincinnati') (city) ?</t>
  </si>
  <si>
    <t>2-7156</t>
  </si>
  <si>
    <t>How many ['fire_burning'] events happened in 10/2008 (month) in ('Oregon', 'Portland') (city) ?</t>
  </si>
  <si>
    <t>2-7158</t>
  </si>
  <si>
    <t>How many ['fire_burning'] events happened in 11/2007 (month) in ('Oregon', 'Salem') (city) ?</t>
  </si>
  <si>
    <t>2-7136</t>
  </si>
  <si>
    <t>How many ['fire_burning'] events happened in 06/2007 (month) in ('Alaska',) (state) ?</t>
  </si>
  <si>
    <t>2-6492</t>
  </si>
  <si>
    <t>How many ['injuring'] events happened in 2016 (year) in ('North Carolina', 'Rocky Mount') (city) ?</t>
  </si>
  <si>
    <t>2-6473</t>
  </si>
  <si>
    <t>How many ['injuring'] events happened in 2013 (year) in ('California', 'Fresno') (city) ?</t>
  </si>
  <si>
    <t>2-6232</t>
  </si>
  <si>
    <t>How many ['injuring'] events happened in 01/2013 (month) in ('California',) (state) ?</t>
  </si>
  <si>
    <t>2-5139</t>
  </si>
  <si>
    <t>How many ['killing'] events happened in 07/2015 (month) in ('Maryland', 'Baltimore') (city) ?</t>
  </si>
  <si>
    <t>2-6452</t>
  </si>
  <si>
    <t>How many ['injuring'] events happened in 2015 (year) in ('Florida', 'Lakeland') (city) ?</t>
  </si>
  <si>
    <t>2-6206</t>
  </si>
  <si>
    <t>How many ['injuring'] events happened in 11/2015 (month) in ('Alabama',) (state) ?</t>
  </si>
  <si>
    <t>2-111</t>
  </si>
  <si>
    <t>How many ['killing'] events happened in ('Florida', 'Miami') (city) that involve the name Dravein Duke (full_name) ?</t>
  </si>
  <si>
    <t>2-114</t>
  </si>
  <si>
    <t>How many ['injuring'] events happened in 2016 (year) that involve the name Barkley (last) ?</t>
  </si>
  <si>
    <t>2-113</t>
  </si>
  <si>
    <t>How many ['injuring'] events happened in 2016 (year) that involve the name Derico Clark (full_name) ?</t>
  </si>
  <si>
    <t>2-115</t>
  </si>
  <si>
    <t>How many ['killing'] events happened in ('Texas', 'Longview') (city) that involve the name Gonzales (last) ?</t>
  </si>
  <si>
    <t>2-5092</t>
  </si>
  <si>
    <t>How many ['killing'] events happened in 12/2016 (month) in ('Alabama',) (state) ?</t>
  </si>
  <si>
    <t>2-7011</t>
  </si>
  <si>
    <t>How many ['injuring'] events happened in 2013 (year) that involve the name Darren (first) ?</t>
  </si>
  <si>
    <t>2-5066</t>
  </si>
  <si>
    <t>How many ['killing'] events happened in 09/2015 (month) in (None,) (state) ?</t>
  </si>
  <si>
    <t>2-5282</t>
  </si>
  <si>
    <t>How many ['killing'] events happened in 2016 (year) that involve the name Naome (first) ?</t>
  </si>
  <si>
    <t>2-6122</t>
  </si>
  <si>
    <t>How many ['injuring'] events happened in 07/2015 (month) in ('Missouri', 'Saint Louis') (city) ?</t>
  </si>
  <si>
    <t>2-5255</t>
  </si>
  <si>
    <t>How many ['killing'] events happened in 12/2015 (month) that involve the name Williams (last) ?</t>
  </si>
  <si>
    <t>2-6102</t>
  </si>
  <si>
    <t>How many ['injuring'] events happened in 07/2014 (month) in ('Virginia', 'Norfolk') (city) ?</t>
  </si>
  <si>
    <t>2-6576</t>
  </si>
  <si>
    <t>How many ['injuring'] events happened in 2015 (year) in ('Florida', 'Orlando') (city) ?</t>
  </si>
  <si>
    <t>2-6575</t>
  </si>
  <si>
    <t>How many ['injuring'] events happened in 2015 (year) in ('Georgia', 'Savannah') (city) ?</t>
  </si>
  <si>
    <t>2-5472</t>
  </si>
  <si>
    <t>How many ['killing'] events happened in 2015 (year) that involve the name Alexis (first) ?</t>
  </si>
  <si>
    <t>2-6328</t>
  </si>
  <si>
    <t>How many ['injuring'] events happened in 10/2016 (month) in ('Virginia',) (state) ?</t>
  </si>
  <si>
    <t>2-6540</t>
  </si>
  <si>
    <t>How many ['injuring'] events happened in 2015 (year) in ('Alabama', 'Montgomery') (city) ?</t>
  </si>
  <si>
    <t>2-6523</t>
  </si>
  <si>
    <t>How many ['injuring'] events happened in 2016 (year) in ('Alabama', 'Birmingham') (city) ?</t>
  </si>
  <si>
    <t>2-5894</t>
  </si>
  <si>
    <t>How many ['killing'] events happened in ('Alabama',) (state) that involve the name Edwards (last) ?</t>
  </si>
  <si>
    <t>2-4967</t>
  </si>
  <si>
    <t>How many ['killing'] events happened in 2016 (year) in ('Georgia', 'Norcross') (city) ?</t>
  </si>
  <si>
    <t>2-7198</t>
  </si>
  <si>
    <t>How many ['job_firing'] events happened in 2015 (year) in (None,) (state) ?</t>
  </si>
  <si>
    <t>2-4909</t>
  </si>
  <si>
    <t>How many ['killing'] events happened in 2016 (year) in ('Alabama', 'Montgomery') (city) ?</t>
  </si>
  <si>
    <t>2-7185</t>
  </si>
  <si>
    <t>How many ['fire_burning'] events happened in 09/09/2008 (day) in ('Oregon',) (state) ?</t>
  </si>
  <si>
    <t>2-7174</t>
  </si>
  <si>
    <t>How many ['fire_burning'] events happened in 2008 (year) in ('Oregon', 'Salem') (city) ?</t>
  </si>
  <si>
    <t>2-7175</t>
  </si>
  <si>
    <t>How many ['fire_burning'] events happened in 2007 (year) in ('Oregon', 'Salem') (city) ?</t>
  </si>
  <si>
    <t>2-6491</t>
  </si>
  <si>
    <t>How many ['injuring'] events happened in 2016 (year) in ('North Carolina', 'Durham') (city) ?</t>
  </si>
  <si>
    <t>2-6490</t>
  </si>
  <si>
    <t>How many ['injuring'] events happened in 2016 (year) in ('Delaware', 'Wilmington') (city) ?</t>
  </si>
  <si>
    <t>2-6201</t>
  </si>
  <si>
    <t>How many ['injuring'] events happened in 07/2015 (month) in ('Michigan',) (state) ?</t>
  </si>
  <si>
    <t>2-5329</t>
  </si>
  <si>
    <t>How many ['killing'] events happened in 2015 (year) that involve the name Cameron (first) ?</t>
  </si>
  <si>
    <t>2-5948</t>
  </si>
  <si>
    <t>How many ['injuring'] events happened in 20/04/2014 (day) in ('Illinois',) (state) ?</t>
  </si>
  <si>
    <t>2-119</t>
  </si>
  <si>
    <t>How many ['killing'] events happened in 03/2014 (month) that involve the name Brady (first) ?</t>
  </si>
  <si>
    <t>2-5928</t>
  </si>
  <si>
    <t>How many ['injuring'] events happened in 14/10/2016 (day) in ('Illinois',) (state) ?</t>
  </si>
  <si>
    <t>2-5902</t>
  </si>
  <si>
    <t>How many ['killing'] events happened in ('Florida',) (state) that involve the name Wright (last) ?</t>
  </si>
  <si>
    <t>2-7084</t>
  </si>
  <si>
    <t>How many ['injuring'] events happened in ('Florida',) (state) that involve the name Wright (last) ?</t>
  </si>
  <si>
    <t>2-7078</t>
  </si>
  <si>
    <t>How many ['injuring'] events happened in ('Pennsylvania',) (state) that involve the name Brown (last) ?</t>
  </si>
  <si>
    <t>2-7066</t>
  </si>
  <si>
    <t>How many ['injuring'] events happened in ('Florida',) (state) that involve the name David (first) ?</t>
  </si>
  <si>
    <t>2-7065</t>
  </si>
  <si>
    <t>How many ['injuring'] events happened in ('Indiana',) (state) that involve the name Andrew (first) ?</t>
  </si>
  <si>
    <t>2-6137</t>
  </si>
  <si>
    <t>How many ['injuring'] events happened in 11/2015 (month) in ('California', 'Fresno') (city) ?</t>
  </si>
  <si>
    <t>2-6107</t>
  </si>
  <si>
    <t>How many ['injuring'] events happened in 05/2016 (month) in ('Maryland', 'Baltimore') (city) ?</t>
  </si>
  <si>
    <t>2-6788</t>
  </si>
  <si>
    <t>How many ['injuring'] events happened in 2016 (year) that involve the name Long (last) ?</t>
  </si>
  <si>
    <t>2-6968</t>
  </si>
  <si>
    <t>How many ['injuring'] events happened in 2013 (year) that involve the name Joshua (first) ?</t>
  </si>
  <si>
    <t>2-5629</t>
  </si>
  <si>
    <t>How many ['killing'] events happened in 2013 (year) that involve the name Wright (last) ?</t>
  </si>
  <si>
    <t>2-5876</t>
  </si>
  <si>
    <t>How many ['killing'] events happened in ('Michigan',) (state) that involve the name Demetrius (first) ?</t>
  </si>
  <si>
    <t>2-5619</t>
  </si>
  <si>
    <t>How many ['killing'] events happened in 2016 (year) that involve the name Bellamy (last) ?</t>
  </si>
  <si>
    <t>2-5852</t>
  </si>
  <si>
    <t>How many ['killing'] events happened in 08/2016 (month) that involve the name Brandon (first) ?</t>
  </si>
  <si>
    <t>2-4983</t>
  </si>
  <si>
    <t>How many ['killing'] events happened in 2016 (year) in ('California', 'Long Beach') (city) ?</t>
  </si>
  <si>
    <t>2-4975</t>
  </si>
  <si>
    <t>How many ['killing'] events happened in 2016 (year) in ('Florida', 'Orlando') (city) ?</t>
  </si>
  <si>
    <t>2-6911</t>
  </si>
  <si>
    <t>How many ['injuring'] events happened in 2016 (year) that involve the name Edward (first) ?</t>
  </si>
  <si>
    <t>2-5385</t>
  </si>
  <si>
    <t>How many ['killing'] events happened in 2016 (year) that involve the name Vincent (first) ?</t>
  </si>
  <si>
    <t>2-6457</t>
  </si>
  <si>
    <t>How many ['injuring'] events happened in 2016 (year) in ('North Carolina', 'Charlotte') (city) ?</t>
  </si>
  <si>
    <t>2-6429</t>
  </si>
  <si>
    <t>How many ['injuring'] events happened in 2015 (year) in ('Kentucky', 'Lexington') (city) ?</t>
  </si>
  <si>
    <t>2-6439</t>
  </si>
  <si>
    <t>How many ['injuring'] events happened in 2015 (year) in ('North Carolina', 'Charlotte') (city) ?</t>
  </si>
  <si>
    <t>2-6899</t>
  </si>
  <si>
    <t>How many ['injuring'] events happened in 2016 (year) that involve the name Travis (first) ?</t>
  </si>
  <si>
    <t>2-5317</t>
  </si>
  <si>
    <t>How many ['killing'] events happened in 2016 (year) that involve the name Nathaniel (first) ?</t>
  </si>
  <si>
    <t>2-5528</t>
  </si>
  <si>
    <t>How many ['killing'] events happened in 2016 (year) that involve the name Linda (first) ?</t>
  </si>
  <si>
    <t>2-6836</t>
  </si>
  <si>
    <t>How many ['injuring'] events happened in 2016 (year) that involve the name Hall (last) ?</t>
  </si>
  <si>
    <t>2-6604</t>
  </si>
  <si>
    <t>How many ['injuring'] events happened in 09/2016 (month) that involve the name Dominique (first) ?</t>
  </si>
  <si>
    <t>2-5510</t>
  </si>
  <si>
    <t>How many ['killing'] events happened in 2016 (year) that involve the name Melanie (first) ?</t>
  </si>
  <si>
    <t>2-6828</t>
  </si>
  <si>
    <t>How many ['injuring'] events happened in 2013 (year) that involve the name Price (last) ?</t>
  </si>
  <si>
    <t>2-5734</t>
  </si>
  <si>
    <t>How many ['killing'] events happened in 2015 (year) that involve the name Martin (last) ?</t>
  </si>
  <si>
    <t>2-4841</t>
  </si>
  <si>
    <t>How many ['killing'] events happened in 2013 (year) in ('Michigan',) (state) ?</t>
  </si>
  <si>
    <t>2-5905</t>
  </si>
  <si>
    <t>How many ['killing'] events happened in ('Ohio',) (state) that involve the name Green (last) ?</t>
  </si>
  <si>
    <t>2-7090</t>
  </si>
  <si>
    <t>How many ['injuring'] events happened in ('Tennessee', 'Memphis') (city) that involve the name Malone (last) ?</t>
  </si>
  <si>
    <t>2-7082</t>
  </si>
  <si>
    <t>How many ['injuring'] events happened in ('Michigan',) (state) that involve the name Williams (last) ?</t>
  </si>
  <si>
    <t>2-7081</t>
  </si>
  <si>
    <t>How many ['injuring'] events happened in ('California',) (state) that involve the name Taylor (last) ?</t>
  </si>
  <si>
    <t>2-6594</t>
  </si>
  <si>
    <t>How many ['injuring'] events happened in 10/2016 (month) that involve the name James (first) ?</t>
  </si>
  <si>
    <t>2-5029</t>
  </si>
  <si>
    <t>How many ['killing'] events happened in 08/2016 (month) in ('Illinois',) (state) ?</t>
  </si>
  <si>
    <t>2-6557</t>
  </si>
  <si>
    <t>How many ['injuring'] events happened in 2016 (year) in ('New Jersey', 'Orange') (city) ?</t>
  </si>
  <si>
    <t>2-6556</t>
  </si>
  <si>
    <t>How many ['injuring'] events happened in 2013 (year) in ('Rhode Island', 'Providence') (city) ?</t>
  </si>
  <si>
    <t>2-6538</t>
  </si>
  <si>
    <t>How many ['injuring'] events happened in 2015 (year) in ('California', 'Fresno') (city) ?</t>
  </si>
  <si>
    <t>2-6525</t>
  </si>
  <si>
    <t>How many ['injuring'] events happened in 2016 (year) in ('South Carolina', 'Greenville') (city) ?</t>
  </si>
  <si>
    <t>2-6520</t>
  </si>
  <si>
    <t>How many ['injuring'] events happened in 2016 (year) in ('Virginia', 'Newport News') (city) ?</t>
  </si>
  <si>
    <t>2-5892</t>
  </si>
  <si>
    <t>How many ['killing'] events happened in ('Indiana', 'Indianapolis') (city) that involve the name Johnson (last) ?</t>
  </si>
  <si>
    <t>2-5898</t>
  </si>
  <si>
    <t>How many ['killing'] events happened in ('Louisiana',) (state) that involve the name Williams (last) ?</t>
  </si>
  <si>
    <t>2-6502</t>
  </si>
  <si>
    <t>How many ['injuring'] events happened in 2015 (year) in ('Indiana', 'Gary') (city) ?</t>
  </si>
  <si>
    <t>2-5870</t>
  </si>
  <si>
    <t>How many ['killing'] events happened in ('Texas',) (state) that involve the name William (first) ?</t>
  </si>
  <si>
    <t>2-5849</t>
  </si>
  <si>
    <t>How many ['killing'] events happened in 09/2016 (month) that involve the name Christopher (first) ?</t>
  </si>
  <si>
    <t>2-4925</t>
  </si>
  <si>
    <t>How many ['killing'] events happened in 2015 (year) in ('California', 'Stockton') (city) ?</t>
  </si>
  <si>
    <t>2-4918</t>
  </si>
  <si>
    <t>How many ['killing'] events happened in 2016 (year) in ('California', 'Stockton') (city) ?</t>
  </si>
  <si>
    <t>2-5341</t>
  </si>
  <si>
    <t>How many ['killing'] events happened in 2015 (year) that involve the name Anthony (first) ?</t>
  </si>
  <si>
    <t>2-6873</t>
  </si>
  <si>
    <t>How many ['injuring'] events happened in 2013 (year) that involve the name Joseph (first) ?</t>
  </si>
  <si>
    <t>2-5767</t>
  </si>
  <si>
    <t>How many ['killing'] events happened in 2016 (year) that involve the name Hall (last) ?</t>
  </si>
  <si>
    <t>2-110</t>
  </si>
  <si>
    <t>How many ['killing'] events happened in 2016 (year) that involve the name Deashaun (first) ?</t>
  </si>
  <si>
    <t>2-7086</t>
  </si>
  <si>
    <t>How many ['injuring'] events happened in ('Tennessee',) (state) that involve the name Smith (last) ?</t>
  </si>
  <si>
    <t>2-6349</t>
  </si>
  <si>
    <t>How many ['injuring'] events happened in 08/2015 (month) in ('New York',) (state) ?</t>
  </si>
  <si>
    <t>2-6587</t>
  </si>
  <si>
    <t>How many ['injuring'] events happened in 09/2016 (month) that involve the name Anthony (first) ?</t>
  </si>
  <si>
    <t>2-6558</t>
  </si>
  <si>
    <t>How many ['injuring'] events happened in 2013 (year) in ('California', 'Oakland') (city) ?</t>
  </si>
  <si>
    <t>2-6543</t>
  </si>
  <si>
    <t>How many ['injuring'] events happened in 2016 (year) in ('Texas', 'Spring') (city) ?</t>
  </si>
  <si>
    <t>2-6514</t>
  </si>
  <si>
    <t>How many ['injuring'] events happened in 2016 (year) in ('Indiana', 'Evansville') (city) ?</t>
  </si>
  <si>
    <t>2-5615</t>
  </si>
  <si>
    <t>How many ['killing'] events happened in 2015 (year) that involve the name Stewart (last) ?</t>
  </si>
  <si>
    <t>2-6706</t>
  </si>
  <si>
    <t>How many ['injuring'] events happened in 2015 (year) that involve the name Sanders (last) ?</t>
  </si>
  <si>
    <t>2-5862</t>
  </si>
  <si>
    <t>How many ['killing'] events happened in ('Illinois', 'Chicago') (city) that involve the name Elijah (first) ?</t>
  </si>
  <si>
    <t>2-5824</t>
  </si>
  <si>
    <t>How many ['killing'] events happened in 11/2016 (month) that involve the name Marcus (first) ?</t>
  </si>
  <si>
    <t>2-7195</t>
  </si>
  <si>
    <t>How many ['job_firing'] events happened in 2014 (year) in (None, 'London') (city) ?</t>
  </si>
  <si>
    <t>2-5133</t>
  </si>
  <si>
    <t>How many ['killing'] events happened in 05/2016 (month) in ('New York',) (state) ?</t>
  </si>
  <si>
    <t>2-5353</t>
  </si>
  <si>
    <t>How many ['killing'] events happened in 2016 (year) that involve the name Jesse (first) ?</t>
  </si>
  <si>
    <t>2-6802</t>
  </si>
  <si>
    <t>How many ['injuring'] events happened in 2016 (year) that involve the name Harris (last) ?</t>
  </si>
  <si>
    <t>2-6153</t>
  </si>
  <si>
    <t>How many ['injuring'] events happened in 07/2015 (month) in ('Kentucky', 'Louisville') (city) ?</t>
  </si>
  <si>
    <t>2-5299</t>
  </si>
  <si>
    <t>How many ['killing'] events happened in 2016 (year) that involve the name Brandon (first) ?</t>
  </si>
  <si>
    <t>2-5250</t>
  </si>
  <si>
    <t>How many ['killing'] events happened in 11/2015 (month) that involve the name Edwards (last) ?</t>
  </si>
  <si>
    <t>2-6797</t>
  </si>
  <si>
    <t>How many ['injuring'] events happened in 2013 (year) that involve the name Montgomery (last) ?</t>
  </si>
  <si>
    <t>2-6522</t>
  </si>
  <si>
    <t>How many ['injuring'] events happened in 2015 (year) in ('Pennsylvania', 'Erie') (city) ?</t>
  </si>
  <si>
    <t>2-5899</t>
  </si>
  <si>
    <t>How many ['killing'] events happened in ('California',) (state) that involve the name Johnson (last) ?</t>
  </si>
  <si>
    <t>2-6935</t>
  </si>
  <si>
    <t>How many ['injuring'] events happened in 2015 (year) that involve the name Anthony (first) ?</t>
  </si>
  <si>
    <t>2-6204</t>
  </si>
  <si>
    <t>How many ['injuring'] events happened in 12/2016 (month) in ('New York',) (state) ?</t>
  </si>
  <si>
    <t>2-7074</t>
  </si>
  <si>
    <t>How many ['injuring'] events happened in ('Pennsylvania',) (state) that involve the name Jones (last) ?</t>
  </si>
  <si>
    <t>2-6531</t>
  </si>
  <si>
    <t>How many ['injuring'] events happened in 2016 (year) in ('Florida', 'Orlando') (city) ?</t>
  </si>
  <si>
    <t>2-6414</t>
  </si>
  <si>
    <t>How many ['injuring'] events happened in 06/2015 (month) in ('New York',) (state) ?</t>
  </si>
  <si>
    <t>2-5306</t>
  </si>
  <si>
    <t>How many ['killing'] events happened in 2015 (year) that involve the name Kevin (first) ?</t>
  </si>
  <si>
    <t>2-5869</t>
  </si>
  <si>
    <t>How many ['killing'] events happened in ('New York',) (state) that involve the name John (first) ?</t>
  </si>
  <si>
    <t>2-4885</t>
  </si>
  <si>
    <t>How many ['killing'] events happened in 2013 (year) in ('New York',) (state) ?</t>
  </si>
  <si>
    <t>2-6780</t>
  </si>
  <si>
    <t>How many ['injuring'] events happened in 2015 (year) that involve the name Howard (last) ?</t>
  </si>
  <si>
    <t>2-6536</t>
  </si>
  <si>
    <t>How many ['injuring'] events happened in 2016 (year) in ('California', 'Oakland') (city) ?</t>
  </si>
  <si>
    <t>2-5346</t>
  </si>
  <si>
    <t>How many ['killing'] events happened in 2016 (year) that involve the name Jordan (first) ?</t>
  </si>
  <si>
    <t>2-7063</t>
  </si>
  <si>
    <t>How many ['injuring'] events happened in ('Louisiana',) (state) that involve the name Corey (first) ?</t>
  </si>
  <si>
    <t>2-5989</t>
  </si>
  <si>
    <t>How many ['injuring'] events happened in 2014 (year) in ('New York',) (state) ?</t>
  </si>
  <si>
    <t>2-5957</t>
  </si>
  <si>
    <t>How many ['injuring'] events happened in 2013 (year) in ('New York',) (state) ?</t>
  </si>
  <si>
    <t>2-4796</t>
  </si>
  <si>
    <t>How many ['killing'] events happened in 2015 (year) in ('New York',) (state) ?</t>
  </si>
  <si>
    <t>2-5960</t>
  </si>
  <si>
    <t>How many ['injuring'] events happened in 2015 (year) in ('New York',) (state) ?</t>
  </si>
  <si>
    <t>2-6089</t>
  </si>
  <si>
    <t>How many ['injuring'] events happened in 11/2014 (month) in ('California', 'San Francisco') (city) ?</t>
  </si>
  <si>
    <t>2-7168</t>
  </si>
  <si>
    <t>How many ['fire_burning'] events happened in 05/2006 (month) in ('California', 'Los Angeles') (city) ?</t>
  </si>
  <si>
    <t>2-7164</t>
  </si>
  <si>
    <t>How many ['fire_burning'] events happened in 06/2008 (month) in ('California', 'Los Angeles') (city) ?</t>
  </si>
  <si>
    <t>2-7153</t>
  </si>
  <si>
    <t>How many ['fire_burning'] events happened in 09/2008 (month) in ('California', 'Los Angeles') (city) ?</t>
  </si>
  <si>
    <t>2-7139</t>
  </si>
  <si>
    <t>How many ['fire_burning'] events happened in 05/2007 (month) in ('California',) (state) ?</t>
  </si>
  <si>
    <t>2-7113</t>
  </si>
  <si>
    <t>How many ['fire_burning'] events happened in 12/2008 (month) in ('Oregon',) (state) ?</t>
  </si>
  <si>
    <t>2-6266</t>
  </si>
  <si>
    <t>How many ['injuring'] events happened in 05/2015 (month) in ('Missouri',) (state) ?</t>
  </si>
  <si>
    <t>2-6267</t>
  </si>
  <si>
    <t>How many ['injuring'] events happened in 04/2016 (month) in ('Louisiana',) (state) ?</t>
  </si>
  <si>
    <t>2-6000</t>
  </si>
  <si>
    <t>How many ['injuring'] events happened in 2013 (year) in ('Virginia',) (state) ?</t>
  </si>
  <si>
    <t>2-5152</t>
  </si>
  <si>
    <t>How many ['killing'] events happened in 04/2016 (month) in ('Wisconsin', 'Milwaukee') (city) ?</t>
  </si>
  <si>
    <t>2-5137</t>
  </si>
  <si>
    <t>How many ['killing'] events happened in 07/2016 (month) in ('Arizona',) (state) ?</t>
  </si>
  <si>
    <t>2-6432</t>
  </si>
  <si>
    <t>How many ['injuring'] events happened in 2016 (year) in ('Texas', 'Waco') (city) ?</t>
  </si>
  <si>
    <t>2-5963</t>
  </si>
  <si>
    <t>How many ['injuring'] events happened in 2015 (year) in ('West Virginia',) (state) ?</t>
  </si>
  <si>
    <t>2-5945</t>
  </si>
  <si>
    <t>How many ['injuring'] events happened in 07/11/2014 (day) in ('California',) (state) ?</t>
  </si>
  <si>
    <t>2-118</t>
  </si>
  <si>
    <t>How many ['killing'] events happened in 09/09/2016 (day) in ('Iowa',) (state) ?</t>
  </si>
  <si>
    <t>2-4842</t>
  </si>
  <si>
    <t>How many ['killing'] events happened in 2013 (year) in ('Kentucky',) (state) ?</t>
  </si>
  <si>
    <t>2-5097</t>
  </si>
  <si>
    <t>How many ['killing'] events happened in 08/2014 (month) in ('Oklahoma',) (state) ?</t>
  </si>
  <si>
    <t>2-6157</t>
  </si>
  <si>
    <t>How many ['injuring'] events happened in 12/2015 (month) in ('Louisiana', 'New Orleans') (city) ?</t>
  </si>
  <si>
    <t>2-6136</t>
  </si>
  <si>
    <t>How many ['injuring'] events happened in 05/2014 (month) in ('California', 'Sacramento') (city) ?</t>
  </si>
  <si>
    <t>2-6106</t>
  </si>
  <si>
    <t>How many ['injuring'] events happened in 12/2015 (month) in ('Texas', 'Houston') (city) ?</t>
  </si>
  <si>
    <t>2-7187</t>
  </si>
  <si>
    <t>How many ['fire_burning'] events happened in 12/08/2006 (day) in ('California',) (state) ?</t>
  </si>
  <si>
    <t>2-7183</t>
  </si>
  <si>
    <t>How many ['fire_burning'] events happened in 03/10/2006 (day) in ('California',) (state) ?</t>
  </si>
  <si>
    <t>2-7154</t>
  </si>
  <si>
    <t>How many ['fire_burning'] events happened in 07/2007 (month) in ('California', 'Los Angeles') (city) ?</t>
  </si>
  <si>
    <t>2-7124</t>
  </si>
  <si>
    <t>How many ['fire_burning'] events happened in 11/2005 (month) in ('California',) (state) ?</t>
  </si>
  <si>
    <t>2-7127</t>
  </si>
  <si>
    <t>How many ['fire_burning'] events happened in 06/2007 (month) in ('California',) (state) ?</t>
  </si>
  <si>
    <t>2-5151</t>
  </si>
  <si>
    <t>How many ['killing'] events happened in 06/2014 (month) in ('Florida', 'Miami') (city) ?</t>
  </si>
  <si>
    <t>2-6445</t>
  </si>
  <si>
    <t>How many ['injuring'] events happened in 2015 (year) in ('Florida', 'Miami Gardens') (city) ?</t>
  </si>
  <si>
    <t>2-7099</t>
  </si>
  <si>
    <t>How many ['fire_burning'] events happened in 2008 (year) in ('Florida',) (state) ?</t>
  </si>
  <si>
    <t>2-6150</t>
  </si>
  <si>
    <t>How many ['injuring'] events happened in 02/2016 (month) in ('Virginia', 'Portsmouth') (city) ?</t>
  </si>
  <si>
    <t>2-5286</t>
  </si>
  <si>
    <t>How many ['killing'] events happened in 2015 (year) that involve the name Shawn (first) ?</t>
  </si>
  <si>
    <t>2-6135</t>
  </si>
  <si>
    <t>How many ['injuring'] events happened in 10/2015 (month) in ('Maryland', 'Baltimore') (city) ?</t>
  </si>
  <si>
    <t>2-6579</t>
  </si>
  <si>
    <t>How many ['injuring'] events happened in 2016 (year) in ('Texas', 'Lubbock') (city) ?</t>
  </si>
  <si>
    <t>2-6320</t>
  </si>
  <si>
    <t>How many ['injuring'] events happened in 03/2014 (month) in ('California',) (state) ?</t>
  </si>
  <si>
    <t>2-6311</t>
  </si>
  <si>
    <t>How many ['injuring'] events happened in 05/2015 (month) in ('Louisiana',) (state) ?</t>
  </si>
  <si>
    <t>2-6730</t>
  </si>
  <si>
    <t>How many ['injuring'] events happened in 2016 (year) that involve the name Carroll (last) ?</t>
  </si>
  <si>
    <t>2-7160</t>
  </si>
  <si>
    <t>How many ['fire_burning'] events happened in 10/2007 (month) in ('California', 'Los Angeles') (city) ?</t>
  </si>
  <si>
    <t>2-7152</t>
  </si>
  <si>
    <t>How many ['fire_burning'] events happened in 10/2006 (month) in ('California', 'Los Angeles') (city) ?</t>
  </si>
  <si>
    <t>2-7132</t>
  </si>
  <si>
    <t>How many ['fire_burning'] events happened in 11/2007 (month) in ('California',) (state) ?</t>
  </si>
  <si>
    <t>2-7128</t>
  </si>
  <si>
    <t>How many ['fire_burning'] events happened in 04/2006 (month) in ('California',) (state) ?</t>
  </si>
  <si>
    <t>2-7126</t>
  </si>
  <si>
    <t>How many ['fire_burning'] events happened in 08/2007 (month) in ('California',) (state) ?</t>
  </si>
  <si>
    <t>2-6467</t>
  </si>
  <si>
    <t>How many ['injuring'] events happened in 2016 (year) in ('Virginia', 'Portsmouth') (city) ?</t>
  </si>
  <si>
    <t>2-6454</t>
  </si>
  <si>
    <t>How many ['injuring'] events happened in 2014 (year) in ('California', 'San Francisco') (city) ?</t>
  </si>
  <si>
    <t>2-6143</t>
  </si>
  <si>
    <t>How many ['injuring'] events happened in 11/2016 (month) in ('Texas', 'San Antonio') (city) ?</t>
  </si>
  <si>
    <t>2-6315</t>
  </si>
  <si>
    <t>How many ['injuring'] events happened in 08/2016 (month) in ('Washington',) (state) ?</t>
  </si>
  <si>
    <t>2-7138</t>
  </si>
  <si>
    <t>How many ['fire_burning'] events happened in 09/2007 (month) in ('California',) (state) ?</t>
  </si>
  <si>
    <t>2-4843</t>
  </si>
  <si>
    <t>How many ['killing'] events happened in 2013 (year) in ('Oklahoma',) (state) ?</t>
  </si>
  <si>
    <t>2-6047</t>
  </si>
  <si>
    <t>How many ['injuring'] events happened in 2015 (year) in ('Nevada',) (state) ?</t>
  </si>
  <si>
    <t>2-4952</t>
  </si>
  <si>
    <t>How many ['killing'] events happened in 2014 (year) in ('Florida', 'Miami') (city) ?</t>
  </si>
  <si>
    <t>2-7176</t>
  </si>
  <si>
    <t>How many ['fire_burning'] events happened in 2008 (year) in ('California', 'Los Angeles') (city) ?</t>
  </si>
  <si>
    <t>2-6069</t>
  </si>
  <si>
    <t>How many ['injuring'] events happened in 2013 (year) in ('Colorado',) (state) ?</t>
  </si>
  <si>
    <t>2-6296</t>
  </si>
  <si>
    <t>How many ['injuring'] events happened in 05/2015 (month) in ('Maryland',) (state) ?</t>
  </si>
  <si>
    <t>2-6284</t>
  </si>
  <si>
    <t>How many ['injuring'] events happened in 11/2015 (month) in ('Ohio',) (state) ?</t>
  </si>
  <si>
    <t>2-6250</t>
  </si>
  <si>
    <t>How many ['injuring'] events happened in 10/2015 (month) in ('South Carolina',) (state) ?</t>
  </si>
  <si>
    <t>2-5108</t>
  </si>
  <si>
    <t>How many ['killing'] events happened in 04/2016 (month) in ('Missouri',) (state) ?</t>
  </si>
  <si>
    <t>2-5104</t>
  </si>
  <si>
    <t>How many ['killing'] events happened in 12/2016 (month) in ('Virginia',) (state) ?</t>
  </si>
  <si>
    <t>2-5312</t>
  </si>
  <si>
    <t>How many ['killing'] events happened in 2014 (year) that involve the name Eric (first) ?</t>
  </si>
  <si>
    <t>2-6630</t>
  </si>
  <si>
    <t>How many ['injuring'] events happened in 12/2016 (month) that involve the name Williams (last) ?</t>
  </si>
  <si>
    <t>2-5997</t>
  </si>
  <si>
    <t>How many ['injuring'] events happened in 2013 (year) in ('North Carolina',) (state) ?</t>
  </si>
  <si>
    <t>2-4879</t>
  </si>
  <si>
    <t>How many ['killing'] events happened in 2016 (year) in ('North Dakota',) (state) ?</t>
  </si>
  <si>
    <t>2-112</t>
  </si>
  <si>
    <t>How many ['injuring'] events happened in 01/2015 (month) that involve the name Cardillo (last) ?</t>
  </si>
  <si>
    <t>2-116</t>
  </si>
  <si>
    <t>How many ['killing'] events happened in 13/03/2015 (day) that involve the name Victoria Sims (full_name) ?</t>
  </si>
  <si>
    <t>2-4855</t>
  </si>
  <si>
    <t>How many ['killing'] events happened in 2014 (year) in ('Ohio',) (state) ?</t>
  </si>
  <si>
    <t>2-4816</t>
  </si>
  <si>
    <t>How many ['killing'] events happened in 2015 (year) in ('Alabama',) (state) ?</t>
  </si>
  <si>
    <t>2-4815</t>
  </si>
  <si>
    <t>How many ['killing'] events happened in 2014 (year) in ('New Jersey',) (state) ?</t>
  </si>
  <si>
    <t>2-7098</t>
  </si>
  <si>
    <t>How many ['fire_burning'] events happened in 2006 (year) in ('Tennessee',) (state) ?</t>
  </si>
  <si>
    <t>2-7069</t>
  </si>
  <si>
    <t>How many ['injuring'] events happened in ('Tennessee',) (state) that involve the name Robert (first) ?</t>
  </si>
  <si>
    <t>2-6394</t>
  </si>
  <si>
    <t>How many ['injuring'] events happened in 01/2015 (month) in ('Virginia',) (state) ?</t>
  </si>
  <si>
    <t>2-6146</t>
  </si>
  <si>
    <t>How many ['injuring'] events happened in 07/2016 (month) in ('Ohio', 'Cleveland') (city) ?</t>
  </si>
  <si>
    <t>2-5021</t>
  </si>
  <si>
    <t>How many ['killing'] events happened in 10/2016 (month) in ('South Carolina',) (state) ?</t>
  </si>
  <si>
    <t>2-6592</t>
  </si>
  <si>
    <t>How many ['injuring'] events happened in 11/2015 (month) that involve the name Joseph (first) ?</t>
  </si>
  <si>
    <t>2-6115</t>
  </si>
  <si>
    <t>How many ['injuring'] events happened in 03/2016 (month) in ('Georgia', 'Savannah') (city) ?</t>
  </si>
  <si>
    <t>2-6342</t>
  </si>
  <si>
    <t>How many ['injuring'] events happened in 10/2016 (month) in ('Arizona',) (state) ?</t>
  </si>
  <si>
    <t>2-6348</t>
  </si>
  <si>
    <t>How many ['injuring'] events happened in 11/2014 (month) in ('Florida',) (state) ?</t>
  </si>
  <si>
    <t>2-5240</t>
  </si>
  <si>
    <t>How many ['killing'] events happened in 11/2015 (month) that involve the name Taylor (last) ?</t>
  </si>
  <si>
    <t>2-6302</t>
  </si>
  <si>
    <t>How many ['injuring'] events happened in 12/2014 (month) in ('California',) (state) ?</t>
  </si>
  <si>
    <t>2-5678</t>
  </si>
  <si>
    <t>How many ['killing'] events happened in 2015 (year) that involve the name Daniels (last) ?</t>
  </si>
  <si>
    <t>2-6521</t>
  </si>
  <si>
    <t>How many ['injuring'] events happened in 2016 (year) in ('Florida', 'Jacksonville') (city) ?</t>
  </si>
  <si>
    <t>2-6748</t>
  </si>
  <si>
    <t>How many ['injuring'] events happened in 2013 (year) that involve the name Turner (last) ?</t>
  </si>
  <si>
    <t>2-6509</t>
  </si>
  <si>
    <t>How many ['injuring'] events happened in 2016 (year) in ('New Jersey', 'Newark') (city) ?</t>
  </si>
  <si>
    <t>2-5891</t>
  </si>
  <si>
    <t>How many ['killing'] events happened in ('Illinois', 'Chicago') (city) that involve the name Bryant (last) ?</t>
  </si>
  <si>
    <t>2-5865</t>
  </si>
  <si>
    <t>How many ['killing'] events happened in ('New Jersey',) (state) that involve the name Davon (first) ?</t>
  </si>
  <si>
    <t>2-4933</t>
  </si>
  <si>
    <t>How many ['killing'] events happened in 2015 (year) in ('Oklahoma', 'Tulsa') (city) ?</t>
  </si>
  <si>
    <t>2-7186</t>
  </si>
  <si>
    <t>How many ['fire_burning'] events happened in 23/01/2006 (day) in ('California',) (state) ?</t>
  </si>
  <si>
    <t>2-7159</t>
  </si>
  <si>
    <t>How many ['fire_burning'] events happened in 12/2007 (month) in ('California', 'Los Angeles') (city) ?</t>
  </si>
  <si>
    <t>2-6278</t>
  </si>
  <si>
    <t>How many ['injuring'] events happened in 08/2016 (month) in ('Massachusetts',) (state) ?</t>
  </si>
  <si>
    <t>2-6006</t>
  </si>
  <si>
    <t>How many ['injuring'] events happened in 2014 (year) in ('New Jersey',) (state) ?</t>
  </si>
  <si>
    <t>2-5325</t>
  </si>
  <si>
    <t>How many ['killing'] events happened in 2016 (year) that involve the name Darian (first) ?</t>
  </si>
  <si>
    <t>2-5929</t>
  </si>
  <si>
    <t>How many ['injuring'] events happened in 25/10/2015 (day) in ('Arizona',) (state) ?</t>
  </si>
  <si>
    <t>2-5931</t>
  </si>
  <si>
    <t>How many ['injuring'] events happened in 13/12/2015 (day) in ('California',) (state) ?</t>
  </si>
  <si>
    <t>2-7097</t>
  </si>
  <si>
    <t>How many ['fire_burning'] events happened in 2006 (year) in ('Texas',) (state) ?</t>
  </si>
  <si>
    <t>2-5074</t>
  </si>
  <si>
    <t>How many ['killing'] events happened in 01/2016 (month) in ('Georgia',) (state) ?</t>
  </si>
  <si>
    <t>2-6392</t>
  </si>
  <si>
    <t>How many ['injuring'] events happened in 07/2014 (month) in ('Pennsylvania',) (state) ?</t>
  </si>
  <si>
    <t>2-5249</t>
  </si>
  <si>
    <t>How many ['killing'] events happened in 09/2016 (month) that involve the name Williams (last) ?</t>
  </si>
  <si>
    <t>2-6555</t>
  </si>
  <si>
    <t>How many ['injuring'] events happened in 2015 (year) in ('Wisconsin', 'Milwaukee') (city) ?</t>
  </si>
  <si>
    <t>2-6524</t>
  </si>
  <si>
    <t>How many ['injuring'] events happened in 2016 (year) in ('New Jersey', 'Trenton') (city) ?</t>
  </si>
  <si>
    <t>2-5660</t>
  </si>
  <si>
    <t>How many ['killing'] events happened in 2016 (year) that involve the name Dixon (last) ?</t>
  </si>
  <si>
    <t>2-6971</t>
  </si>
  <si>
    <t>How many ['injuring'] events happened in 2016 (year) that involve the name Adrian (first) ?</t>
  </si>
  <si>
    <t>2-5878</t>
  </si>
  <si>
    <t>How many ['killing'] events happened in ('Alabama',) (state) that involve the name Rodriquez (first) ?</t>
  </si>
  <si>
    <t>2-5842</t>
  </si>
  <si>
    <t>How many ['killing'] events happened in 11/2016 (month) that involve the name Jacob (first) ?</t>
  </si>
  <si>
    <t>2-4984</t>
  </si>
  <si>
    <t>How many ['killing'] events happened in 2016 (year) in ('Florida', 'Miami Gardens') (city) ?</t>
  </si>
  <si>
    <t>2-5807</t>
  </si>
  <si>
    <t>How many ['killing'] events happened in 2013 (year) that involve the name Smith (last) ?</t>
  </si>
  <si>
    <t>2-6079</t>
  </si>
  <si>
    <t>How many ['injuring'] events happened in 05/2016 (month) in ('Minnesota', 'Minneapolis') (city) ?</t>
  </si>
  <si>
    <t>2-7162</t>
  </si>
  <si>
    <t>How many ['fire_burning'] events happened in 02/2006 (month) in ('California', 'Los Angeles') (city) ?</t>
  </si>
  <si>
    <t>2-4875</t>
  </si>
  <si>
    <t>How many ['killing'] events happened in 2016 (year) in ('Oregon',) (state) ?</t>
  </si>
  <si>
    <t>2-6209</t>
  </si>
  <si>
    <t>How many ['injuring'] events happened in 02/2016 (month) in ('Virginia',) (state) ?</t>
  </si>
  <si>
    <t>2-6340</t>
  </si>
  <si>
    <t>How many ['injuring'] events happened in 11/2014 (month) in ('California',) (state) ?</t>
  </si>
  <si>
    <t>2-7149</t>
  </si>
  <si>
    <t>How many ['fire_burning'] events happened in 08/2006 (month) in ('California', 'Los Angeles') (city) ?</t>
  </si>
  <si>
    <t>2-6247</t>
  </si>
  <si>
    <t>How many ['injuring'] events happened in 06/2015 (month) in ('Pennsylvania',) (state) ?</t>
  </si>
  <si>
    <t>2-5976</t>
  </si>
  <si>
    <t>How many ['injuring'] events happened in 2015 (year) in ('New Mexico',) (state) ?</t>
  </si>
  <si>
    <t>2-6572</t>
  </si>
  <si>
    <t>How many ['injuring'] events happened in 2015 (year) in ('Louisiana', 'New Orleans') (city) ?</t>
  </si>
  <si>
    <t>2-6254</t>
  </si>
  <si>
    <t>How many ['injuring'] events happened in 12/2015 (month) in ('Pennsylvania',) (state) ?</t>
  </si>
  <si>
    <t>2-7173</t>
  </si>
  <si>
    <t>How many ['fire_burning'] events happened in 2007 (year) in ('California', 'Los Angeles') (city) ?</t>
  </si>
  <si>
    <t>2-7145</t>
  </si>
  <si>
    <t>How many ['fire_burning'] events happened in 24/09/2006 (day) in ('California', 'Los Angeles') (city) ?</t>
  </si>
  <si>
    <t>2-6295</t>
  </si>
  <si>
    <t>How many ['injuring'] events happened in 10/2016 (month) in ('Nevada',) (state) ?</t>
  </si>
  <si>
    <t>2-7148</t>
  </si>
  <si>
    <t>How many ['fire_burning'] events happened in 07/2007 (month) in ('Nevada', 'Las Vegas') (city) ?</t>
  </si>
  <si>
    <t>2-5186</t>
  </si>
  <si>
    <t>How many ['killing'] events happened in 15/10/2016 (day) in ('Missouri',) (state) ?</t>
  </si>
  <si>
    <t>2-5178</t>
  </si>
  <si>
    <t>How many ['killing'] events happened in 02/2015 (month) in ('Texas', 'Houston') (city) ?</t>
  </si>
  <si>
    <t>2-5381</t>
  </si>
  <si>
    <t>How many ['killing'] events happened in 2015 (year) that involve the name Trevor (first) ?</t>
  </si>
  <si>
    <t>2-6478</t>
  </si>
  <si>
    <t>How many ['injuring'] events happened in 2016 (year) in ('Tennessee', 'Chattanooga') (city) ?</t>
  </si>
  <si>
    <t>2-5131</t>
  </si>
  <si>
    <t>How many ['killing'] events happened in 12/2016 (month) in ('South Carolina',) (state) ?</t>
  </si>
  <si>
    <t>2-5371</t>
  </si>
  <si>
    <t>How many ['killing'] events happened in 2013 (year) that involve the name Brandon (first) ?</t>
  </si>
  <si>
    <t>2-6214</t>
  </si>
  <si>
    <t>How many ['injuring'] events happened in 05/2016 (month) in ('Georgia',) (state) ?</t>
  </si>
  <si>
    <t>2-5359</t>
  </si>
  <si>
    <t>How many ['killing'] events happened in 2014 (year) that involve the name Eugene (first) ?</t>
  </si>
  <si>
    <t>2-5357</t>
  </si>
  <si>
    <t>How many ['killing'] events happened in 2016 (year) that involve the name Justice (first) ?</t>
  </si>
  <si>
    <t>2-5501</t>
  </si>
  <si>
    <t>How many ['killing'] events happened in 2016 (year) that involve the name Caleb (first) ?</t>
  </si>
  <si>
    <t>2-5946</t>
  </si>
  <si>
    <t>How many ['injuring'] events happened in 18/09/2016 (day) in ('Pennsylvania',) (state) ?</t>
  </si>
  <si>
    <t>2-5925</t>
  </si>
  <si>
    <t>How many ['injuring'] events happened in 14/06/2016 (day) in ('Delaware',) (state) ?</t>
  </si>
  <si>
    <t>2-7075</t>
  </si>
  <si>
    <t>How many ['injuring'] events happened in ('Arkansas',) (state) that involve the name Williams (last) ?</t>
  </si>
  <si>
    <t>2-7036</t>
  </si>
  <si>
    <t>How many ['injuring'] events happened in 2013 (year) that involve the name Christopher (first) ?</t>
  </si>
  <si>
    <t>2-6162</t>
  </si>
  <si>
    <t>How many ['injuring'] events happened in 12/2016 (month) in ('Alabama',) (state) ?</t>
  </si>
  <si>
    <t>2-6168</t>
  </si>
  <si>
    <t>How many ['injuring'] events happened in 01/2016 (month) in ('Virginia',) (state) ?</t>
  </si>
  <si>
    <t>2-7016</t>
  </si>
  <si>
    <t>How many ['injuring'] events happened in 2015 (year) that involve the name Brandon (first) ?</t>
  </si>
  <si>
    <t>2-6145</t>
  </si>
  <si>
    <t>How many ['injuring'] events happened in 07/2015 (month) in ('Texas', 'Dallas') (city) ?</t>
  </si>
  <si>
    <t>2-5059</t>
  </si>
  <si>
    <t>How many ['killing'] events happened in 05/2016 (month) in ('Alabama',) (state) ?</t>
  </si>
  <si>
    <t>2-6121</t>
  </si>
  <si>
    <t>How many ['injuring'] events happened in 10/2016 (month) in ('California', 'Fresno') (city) ?</t>
  </si>
  <si>
    <t>2-5492</t>
  </si>
  <si>
    <t>How many ['killing'] events happened in 2016 (year) that involve the name Rafael (first) ?</t>
  </si>
  <si>
    <t>2-6559</t>
  </si>
  <si>
    <t>How many ['injuring'] events happened in 2016 (year) in ('South Carolina', 'Columbia') (city) ?</t>
  </si>
  <si>
    <t>2-6769</t>
  </si>
  <si>
    <t>How many ['injuring'] events happened in 2015 (year) that involve the name Edwards (last) ?</t>
  </si>
  <si>
    <t>2-5437</t>
  </si>
  <si>
    <t>How many ['killing'] events happened in 2013 (year) that involve the name Demetrius (first) ?</t>
  </si>
  <si>
    <t>2-5875</t>
  </si>
  <si>
    <t>How many ['killing'] events happened in ('California',) (state) that involve the name Kenneth (first) ?</t>
  </si>
  <si>
    <t>2-5857</t>
  </si>
  <si>
    <t>How many ['killing'] events happened in 12/2016 (month) that involve the name Christopher (first) ?</t>
  </si>
  <si>
    <t>2-6095</t>
  </si>
  <si>
    <t>How many ['injuring'] events happened in 11/2016 (month) in ('Ohio', 'Columbus') (city) ?</t>
  </si>
  <si>
    <t>2-6289</t>
  </si>
  <si>
    <t>How many ['injuring'] events happened in 12/2016 (month) in ('Arizona',) (state) ?</t>
  </si>
  <si>
    <t>2-5370</t>
  </si>
  <si>
    <t>How many ['killing'] events happened in 2016 (year) that involve the name Diana (first) ?</t>
  </si>
  <si>
    <t>2-6891</t>
  </si>
  <si>
    <t>How many ['injuring'] events happened in 2015 (year) that involve the name Nicholas (first) ?</t>
  </si>
  <si>
    <t>2-5992</t>
  </si>
  <si>
    <t>How many ['injuring'] events happened in 2014 (year) in ('Mississippi',) (state) ?</t>
  </si>
  <si>
    <t>2-5009</t>
  </si>
  <si>
    <t>How many ['killing'] events happened in 12/2016 (month) in ('Colorado',) (state) ?</t>
  </si>
  <si>
    <t>2-6564</t>
  </si>
  <si>
    <t>How many ['injuring'] events happened in 2016 (year) in ('Ohio', 'Dayton') (city) ?</t>
  </si>
  <si>
    <t>2-6508</t>
  </si>
  <si>
    <t>How many ['injuring'] events happened in 2014 (year) in ('California', 'Sacramento') (city) ?</t>
  </si>
  <si>
    <t>2-6990</t>
  </si>
  <si>
    <t>How many ['injuring'] events happened in 2016 (year) that involve the name Jeffery (first) ?</t>
  </si>
  <si>
    <t>2-5427</t>
  </si>
  <si>
    <t>How many ['killing'] events happened in 2016 (year) that involve the name Jayden (first) ?</t>
  </si>
  <si>
    <t>2-6958</t>
  </si>
  <si>
    <t>How many ['injuring'] events happened in 2013 (year) that involve the name Angel (first) ?</t>
  </si>
  <si>
    <t>2-6695</t>
  </si>
  <si>
    <t>How many ['injuring'] events happened in 2015 (year) that involve the name Clayton (last) ?</t>
  </si>
  <si>
    <t>2-5545</t>
  </si>
  <si>
    <t>How many ['killing'] events happened in 2015 (year) that involve the name Justin (first) ?</t>
  </si>
  <si>
    <t>2-6862</t>
  </si>
  <si>
    <t>How many ['injuring'] events happened in 2013 (year) that involve the name Smith (last) ?</t>
  </si>
  <si>
    <t>2-4801</t>
  </si>
  <si>
    <t>How many ['killing'] events happened in 2014 (year) in ('Virginia',) (state) ?</t>
  </si>
  <si>
    <t>2-6110</t>
  </si>
  <si>
    <t>How many ['injuring'] events happened in 04/2016 (month) in ('Nevada', 'Las Vegas') (city) ?</t>
  </si>
  <si>
    <t>2-4969</t>
  </si>
  <si>
    <t>How many ['killing'] events happened in 2015 (year) in ('Louisiana', 'Baton Rouge') (city) ?</t>
  </si>
  <si>
    <t>2-4878</t>
  </si>
  <si>
    <t>How many ['killing'] events happened in 2013 (year) in ('Tennessee',) (state) ?</t>
  </si>
  <si>
    <t>2-4827</t>
  </si>
  <si>
    <t>How many ['killing'] events happened in 2015 (year) in ('New Mexico',) (state) ?</t>
  </si>
  <si>
    <t>2-6119</t>
  </si>
  <si>
    <t>How many ['injuring'] events happened in 08/2016 (month) in ('Texas', 'Dallas') (city) ?</t>
  </si>
  <si>
    <t>2-5010</t>
  </si>
  <si>
    <t>How many ['killing'] events happened in 11/2016 (month) in ('Kentucky',) (state) ?</t>
  </si>
  <si>
    <t>2-6365</t>
  </si>
  <si>
    <t>How many ['injuring'] events happened in 11/2015 (month) in ('Washington',) (state) ?</t>
  </si>
  <si>
    <t>2-5182</t>
  </si>
  <si>
    <t>How many ['killing'] events happened in 24/11/2016 (day) in ('New York',) (state) ?</t>
  </si>
  <si>
    <t>2-6271</t>
  </si>
  <si>
    <t>How many ['injuring'] events happened in 07/2013 (month) in ('Illinois',) (state) ?</t>
  </si>
  <si>
    <t>2-5181</t>
  </si>
  <si>
    <t>How many ['killing'] events happened in 20/02/2016 (day) in ('Florida',) (state) ?</t>
  </si>
  <si>
    <t>2-6279</t>
  </si>
  <si>
    <t>How many ['injuring'] events happened in 07/2016 (month) in ('Illinois',) (state) ?</t>
  </si>
  <si>
    <t>2-5165</t>
  </si>
  <si>
    <t>How many ['killing'] events happened in 12/2016 (month) in ('Arkansas', 'Little Rock') (city) ?</t>
  </si>
  <si>
    <t>2-5384</t>
  </si>
  <si>
    <t>How many ['killing'] events happened in 2015 (year) that involve the name Kyle (first) ?</t>
  </si>
  <si>
    <t>2-5595</t>
  </si>
  <si>
    <t>How many ['killing'] events happened in 2013 (year) that involve the name Williams (last) ?</t>
  </si>
  <si>
    <t>2-6886</t>
  </si>
  <si>
    <t>How many ['injuring'] events happened in 2015 (year) that involve the name Pamela (first) ?</t>
  </si>
  <si>
    <t>2-5540</t>
  </si>
  <si>
    <t>How many ['killing'] events happened in 2015 (year) that involve the name Elizabeth (first) ?</t>
  </si>
  <si>
    <t>2-6851</t>
  </si>
  <si>
    <t>How many ['injuring'] events happened in 2015 (year) that involve the name Stewart (last) ?</t>
  </si>
  <si>
    <t>2-5702</t>
  </si>
  <si>
    <t>How many ['killing'] events happened in 2016 (year) that involve the name Reed (last) ?</t>
  </si>
  <si>
    <t>2-7080</t>
  </si>
  <si>
    <t>How many ['injuring'] events happened in ('Florida',) (state) that involve the name Thompson (last) ?</t>
  </si>
  <si>
    <t>2-7051</t>
  </si>
  <si>
    <t>How many ['injuring'] events happened in 2013 (year) that involve the name Brandon (first) ?</t>
  </si>
  <si>
    <t>2-7044</t>
  </si>
  <si>
    <t>How many ['injuring'] events happened in 2016 (year) that involve the name Stephon (first) ?</t>
  </si>
  <si>
    <t>2-7002</t>
  </si>
  <si>
    <t>How many ['injuring'] events happened in 2016 (year) that involve the name Tyler (first) ?</t>
  </si>
  <si>
    <t>2-6111</t>
  </si>
  <si>
    <t>How many ['injuring'] events happened in 11/2015 (month) in ('Indiana', 'Indianapolis') (city) ?</t>
  </si>
  <si>
    <t>2-5495</t>
  </si>
  <si>
    <t>How many ['killing'] events happened in 2016 (year) that involve the name Katie (first) ?</t>
  </si>
  <si>
    <t>2-6337</t>
  </si>
  <si>
    <t>How many ['injuring'] events happened in 06/2016 (month) in ('North Carolina',) (state) ?</t>
  </si>
  <si>
    <t>2-5456</t>
  </si>
  <si>
    <t>How many ['killing'] events happened in 2016 (year) that involve the name Leonard (first) ?</t>
  </si>
  <si>
    <t>2-6545</t>
  </si>
  <si>
    <t>How many ['injuring'] events happened in 2015 (year) in ('California', 'Sacramento') (city) ?</t>
  </si>
  <si>
    <t>2-6530</t>
  </si>
  <si>
    <t>How many ['injuring'] events happened in 2016 (year) in ('Connecticut', 'Hartford') (city) ?</t>
  </si>
  <si>
    <t>2-6519</t>
  </si>
  <si>
    <t>How many ['injuring'] events happened in 2015 (year) in ('New Jersey', 'Newark') (city) ?</t>
  </si>
  <si>
    <t>2-6766</t>
  </si>
  <si>
    <t>How many ['injuring'] events happened in 2016 (year) that involve the name Tillman (last) ?</t>
  </si>
  <si>
    <t>2-5403</t>
  </si>
  <si>
    <t>How many ['killing'] events happened in 2016 (year) that involve the name Oliver (first) ?</t>
  </si>
  <si>
    <t>2-5627</t>
  </si>
  <si>
    <t>How many ['killing'] events happened in 2015 (year) that involve the name Garcia (last) ?</t>
  </si>
  <si>
    <t>2-5877</t>
  </si>
  <si>
    <t>How many ['killing'] events happened in ('Ohio',) (state) that involve the name James (first) ?</t>
  </si>
  <si>
    <t>2-5872</t>
  </si>
  <si>
    <t>How many ['killing'] events happened in ('Tennessee',) (state) that involve the name Robert (first) ?</t>
  </si>
  <si>
    <t>2-5871</t>
  </si>
  <si>
    <t>How many ['killing'] events happened in ('Florida',) (state) that involve the name Kevin (first) ?</t>
  </si>
  <si>
    <t>2-5828</t>
  </si>
  <si>
    <t>How many ['killing'] events happened in 11/2016 (month) that involve the name Richard (first) ?</t>
  </si>
  <si>
    <t>2-5825</t>
  </si>
  <si>
    <t>How many ['killing'] events happened in 09/2016 (month) that involve the name Joshua (first) ?</t>
  </si>
  <si>
    <t>2-5816</t>
  </si>
  <si>
    <t>How many ['killing'] events happened in 2016 (year) that involve the name Reid (last) ?</t>
  </si>
  <si>
    <t>2-4907</t>
  </si>
  <si>
    <t>How many ['killing'] events happened in 2016 (year) in ('Mississippi', 'Vicksburg') (city) ?</t>
  </si>
  <si>
    <t>2-7180</t>
  </si>
  <si>
    <t>How many ['fire_burning'] events happened in 2007 (year) in ('Nevada', 'Las Vegas') (city) ?</t>
  </si>
  <si>
    <t>2-6065</t>
  </si>
  <si>
    <t>How many ['injuring'] events happened in 2013 (year) in ('Arizona',) (state) ?</t>
  </si>
  <si>
    <t>2-5196</t>
  </si>
  <si>
    <t>How many ['killing'] events happened in 15/07/2016 (day) in ('Florida',) (state) ?</t>
  </si>
  <si>
    <t>2-6464</t>
  </si>
  <si>
    <t>How many ['injuring'] events happened in 2015 (year) in ('Texas', 'Dallas') (city) ?</t>
  </si>
  <si>
    <t>2-4804</t>
  </si>
  <si>
    <t>How many ['killing'] events happened in 2015 (year) in ('Oklahoma',) (state) ?</t>
  </si>
  <si>
    <t>2-7058</t>
  </si>
  <si>
    <t>How many ['injuring'] events happened in 2016 (year) that involve the name Emma (first) ?</t>
  </si>
  <si>
    <t>2-7038</t>
  </si>
  <si>
    <t>How many ['injuring'] events happened in 2013 (year) that involve the name William (first) ?</t>
  </si>
  <si>
    <t>2-5040</t>
  </si>
  <si>
    <t>How many ['killing'] events happened in 11/2016 (month) in ('Virginia',) (state) ?</t>
  </si>
  <si>
    <t>2-5839</t>
  </si>
  <si>
    <t>How many ['killing'] events happened in 10/2016 (month) that involve the name William (first) ?</t>
  </si>
  <si>
    <t>2-6080</t>
  </si>
  <si>
    <t>How many ['injuring'] events happened in 11/2016 (month) in ('Texas', 'Houston') (city) ?</t>
  </si>
  <si>
    <t>2-5128</t>
  </si>
  <si>
    <t>How many ['killing'] events happened in 10/2016 (month) in ('Missouri',) (state) ?</t>
  </si>
  <si>
    <t>2-5101</t>
  </si>
  <si>
    <t>How many ['killing'] events happened in 10/2016 (month) in ('Washington',) (state) ?</t>
  </si>
  <si>
    <t>2-4872</t>
  </si>
  <si>
    <t>How many ['killing'] events happened in 2015 (year) in ('New Jersey',) (state) ?</t>
  </si>
  <si>
    <t>2-6199</t>
  </si>
  <si>
    <t>How many ['injuring'] events happened in 03/2016 (month) in ('California',) (state) ?</t>
  </si>
  <si>
    <t>2-6187</t>
  </si>
  <si>
    <t>How many ['injuring'] events happened in 05/2016 (month) in ('Tennessee',) (state) ?</t>
  </si>
  <si>
    <t>2-5156</t>
  </si>
  <si>
    <t>How many ['killing'] events happened in 09/2016 (month) in ('Texas', 'Fort Worth') (city) ?</t>
  </si>
  <si>
    <t>2-6231</t>
  </si>
  <si>
    <t>How many ['injuring'] events happened in 11/2015 (month) in ('Michigan',) (state) ?</t>
  </si>
  <si>
    <t>2-6896</t>
  </si>
  <si>
    <t>How many ['injuring'] events happened in 2016 (year) that involve the name Ava (first) ?</t>
  </si>
  <si>
    <t>2-5261</t>
  </si>
  <si>
    <t>How many ['killing'] events happened in 04/2015 (month) that involve the name Clayton (last) ?</t>
  </si>
  <si>
    <t>2-6584</t>
  </si>
  <si>
    <t>How many ['injuring'] events happened in 2013 (year) in ('Indiana', 'Indianapolis') (city) ?</t>
  </si>
  <si>
    <t>2-5409</t>
  </si>
  <si>
    <t>How many ['killing'] events happened in 2016 (year) that involve the name Gary (first) ?</t>
  </si>
  <si>
    <t>2-6978</t>
  </si>
  <si>
    <t>How many ['injuring'] events happened in 2016 (year) that involve the name Brandon (first) ?</t>
  </si>
  <si>
    <t>2-7172</t>
  </si>
  <si>
    <t>How many ['fire_burning'] events happened in 2008 (year) in ('Oregon', 'Portland') (city) ?</t>
  </si>
  <si>
    <t>2-6893</t>
  </si>
  <si>
    <t>How many ['injuring'] events happened in 2014 (year) that involve the name Kenneth (first) ?</t>
  </si>
  <si>
    <t>2-7030</t>
  </si>
  <si>
    <t>How many ['injuring'] events happened in 2015 (year) that involve the name Marquise (first) ?</t>
  </si>
  <si>
    <t>2-6326</t>
  </si>
  <si>
    <t>How many ['injuring'] events happened in 08/2016 (month) in ('New Jersey',) (state) ?</t>
  </si>
  <si>
    <t>2-5033</t>
  </si>
  <si>
    <t>How many ['killing'] events happened in 11/2016 (month) in ('New York',) (state) ?</t>
  </si>
  <si>
    <t>2-5667</t>
  </si>
  <si>
    <t>How many ['killing'] events happened in 2015 (year) that involve the name Clayton (last) ?</t>
  </si>
  <si>
    <t>2-6440</t>
  </si>
  <si>
    <t>How many ['injuring'] events happened in 2016 (year) in ('California', 'Fresno') (city) ?</t>
  </si>
  <si>
    <t>2-6330</t>
  </si>
  <si>
    <t>How many ['injuring'] events happened in 01/2016 (month) in ('Nevada',) (state) ?</t>
  </si>
  <si>
    <t>2-6646</t>
  </si>
  <si>
    <t>How many ['injuring'] events happened in 10/2016 (month) that involve the name Davis (last) ?</t>
  </si>
  <si>
    <t>2-6401</t>
  </si>
  <si>
    <t>How many ['injuring'] events happened in 08/2015 (month) in ('Ohio',) (state) ?</t>
  </si>
  <si>
    <t>2-5203</t>
  </si>
  <si>
    <t>How many ['killing'] events happened in 07/2015 (month) that involve the name Mitchell (last) ?</t>
  </si>
  <si>
    <t>2-6727</t>
  </si>
  <si>
    <t>How many ['injuring'] events happened in 2015 (year) that involve the name Harris (last) ?</t>
  </si>
  <si>
    <t>2-6907</t>
  </si>
  <si>
    <t>How many ['injuring'] events happened in 2013 (year) that involve the name Demetrius (first) ?</t>
  </si>
  <si>
    <t>2-5157</t>
  </si>
  <si>
    <t>How many ['killing'] events happened in 11/2016 (month) in ('Arkansas', 'Little Rock') (city) ?</t>
  </si>
  <si>
    <t>2-5525</t>
  </si>
  <si>
    <t>How many ['killing'] events happened in 2016 (year) that involve the name William (first) ?</t>
  </si>
  <si>
    <t>2-7087</t>
  </si>
  <si>
    <t>How many ['injuring'] events happened in ('Maryland',) (state) that involve the name Jones (last) ?</t>
  </si>
  <si>
    <t>2-6552</t>
  </si>
  <si>
    <t>How many ['injuring'] events happened in 2015 (year) in ('Texas', 'San Antonio') (city) ?</t>
  </si>
  <si>
    <t>2-5867</t>
  </si>
  <si>
    <t>How many ['killing'] events happened in ('Illinois',) (state) that involve the name Anthony (first) ?</t>
  </si>
  <si>
    <t>2-4916</t>
  </si>
  <si>
    <t>How many ['killing'] events happened in 2015 (year) in ('Texas', 'San Antonio') (city) ?</t>
  </si>
  <si>
    <t>2-6823</t>
  </si>
  <si>
    <t>How many ['injuring'] events happened in 2013 (year) that involve the name Williams (last) ?</t>
  </si>
  <si>
    <t>2-4903</t>
  </si>
  <si>
    <t>How many ['killing'] events happened in 2016 (year) in ('California', 'Sacramento') (city) ?</t>
  </si>
  <si>
    <t>2-4921</t>
  </si>
  <si>
    <t>How many ['killing'] events happened in 2016 (year) in ('Missouri', 'Kansas City') (city) ?</t>
  </si>
  <si>
    <t>2-6030</t>
  </si>
  <si>
    <t>How many ['injuring'] events happened in 2013 (year) in ('Michigan',) (state) ?</t>
  </si>
  <si>
    <t>2-5350</t>
  </si>
  <si>
    <t>How many ['killing'] events happened in 2015 (year) that involve the name Corey (first) ?</t>
  </si>
  <si>
    <t>2-6655</t>
  </si>
  <si>
    <t>How many ['injuring'] events happened in 24/07/2015 (day) that involve the name Franklin (last) ?</t>
  </si>
  <si>
    <t>2-5553</t>
  </si>
  <si>
    <t>How many ['killing'] events happened in 2016 (year) that involve the name Adams (last) ?</t>
  </si>
  <si>
    <t>2-6616</t>
  </si>
  <si>
    <t>How many ['injuring'] events happened in 10/2016 (month) that involve the name Brown (last) ?</t>
  </si>
  <si>
    <t>2-6865</t>
  </si>
  <si>
    <t>How many ['injuring'] events happened in 2014 (year) that involve the name Thomas (last) ?</t>
  </si>
  <si>
    <t>2-6847</t>
  </si>
  <si>
    <t>How many ['injuring'] events happened in 2013 (year) that involve the name Ward (last) ?</t>
  </si>
  <si>
    <t>2-6841</t>
  </si>
  <si>
    <t>How many ['injuring'] events happened in 2016 (year) that involve the name Watson (last) ?</t>
  </si>
  <si>
    <t>2-5503</t>
  </si>
  <si>
    <t>How many ['killing'] events happened in 2016 (year) that involve the name Diego (first) ?</t>
  </si>
  <si>
    <t>2-5718</t>
  </si>
  <si>
    <t>How many ['killing'] events happened in 2016 (year) that involve the name Malone (last) ?</t>
  </si>
  <si>
    <t>2-5909</t>
  </si>
  <si>
    <t>How many ['killing'] events happened in ('Illinois',) (state) that involve the name Brown (last) ?</t>
  </si>
  <si>
    <t>2-7070</t>
  </si>
  <si>
    <t>How many ['injuring'] events happened in ('Texas',) (state) that involve the name Adrian (first) ?</t>
  </si>
  <si>
    <t>2-7013</t>
  </si>
  <si>
    <t>How many ['injuring'] events happened in 2016 (year) that involve the name Dominique (first) ?</t>
  </si>
  <si>
    <t>2-6596</t>
  </si>
  <si>
    <t>How many ['injuring'] events happened in 06/2016 (month) that involve the name Eric (first) ?</t>
  </si>
  <si>
    <t>2-6343</t>
  </si>
  <si>
    <t>How many ['injuring'] events happened in 04/2016 (month) in ('Michigan',) (state) ?</t>
  </si>
  <si>
    <t>2-5835</t>
  </si>
  <si>
    <t>How many ['killing'] events happened in 08/2016 (month) that involve the name Thomas (first) ?</t>
  </si>
  <si>
    <t>2-4964</t>
  </si>
  <si>
    <t>How many ['killing'] events happened in 2015 (year) in ('Indiana', 'Indianapolis') (city) ?</t>
  </si>
  <si>
    <t>2-6477</t>
  </si>
  <si>
    <t>How many ['injuring'] events happened in 2015 (year) in ('Indiana', 'Indianapolis') (city) ?</t>
  </si>
  <si>
    <t>2-4868</t>
  </si>
  <si>
    <t>How many ['killing'] events happened in 2016 (year) in ('Kentucky',) (state) ?</t>
  </si>
  <si>
    <t>2-5901</t>
  </si>
  <si>
    <t>How many ['killing'] events happened in ('Texas',) (state) that involve the name Howard (last) ?</t>
  </si>
  <si>
    <t>2-6336</t>
  </si>
  <si>
    <t>How many ['injuring'] events happened in 04/2016 (month) in ('Illinois',) (state) ?</t>
  </si>
  <si>
    <t>2-5201</t>
  </si>
  <si>
    <t>How many ['killing'] events happened in 06/2016 (month) that involve the name Jones (last) ?</t>
  </si>
  <si>
    <t>2-5422</t>
  </si>
  <si>
    <t>How many ['killing'] events happened in 2016 (year) that involve the name Shawn (first) ?</t>
  </si>
  <si>
    <t>2-5648</t>
  </si>
  <si>
    <t>How many ['killing'] events happened in 2015 (year) that involve the name Edwards (last) ?</t>
  </si>
  <si>
    <t>2-6625</t>
  </si>
  <si>
    <t>How many ['injuring'] events happened in 06/2016 (month) that involve the name Brown (last) ?</t>
  </si>
  <si>
    <t>2-5671</t>
  </si>
  <si>
    <t>How many ['killing'] events happened in 2016 (year) that involve the name Stewart (last) ?</t>
  </si>
  <si>
    <t>2-5874</t>
  </si>
  <si>
    <t>How many ['killing'] events happened in ('Pennsylvania',) (state) that involve the name Donald (first) ?</t>
  </si>
  <si>
    <t>2-5511</t>
  </si>
  <si>
    <t>How many ['killing'] events happened in 2016 (year) that involve the name Jacob (first) ?</t>
  </si>
  <si>
    <t>2-5708</t>
  </si>
  <si>
    <t>How many ['killing'] events happened in 2015 (year) that involve the name Brown (last) ?</t>
  </si>
  <si>
    <t>2-5970</t>
  </si>
  <si>
    <t>How many ['injuring'] events happened in 2014 (year) in ('Michigan',) (state) ?</t>
  </si>
  <si>
    <t>2-6484</t>
  </si>
  <si>
    <t>How many ['injuring'] events happened in 2016 (year) in ('California', 'Sacramento') (city) ?</t>
  </si>
  <si>
    <t>2-4866</t>
  </si>
  <si>
    <t>How many ['killing'] events happened in 2014 (year) in ('Michigan',) (state) ?</t>
  </si>
  <si>
    <t>2-7155</t>
  </si>
  <si>
    <t>How many ['fire_burning'] events happened in 06/2006 (month) in ('California', 'Los Angeles') (city) ?</t>
  </si>
  <si>
    <t>2-7144</t>
  </si>
  <si>
    <t>How many ['fire_burning'] events happened in 02/07/2006 (day) in ('California', 'Los Angeles') (city) ?</t>
  </si>
  <si>
    <t>2-7117</t>
  </si>
  <si>
    <t>How many ['fire_burning'] events happened in 06/2006 (month) in ('California',) (state) ?</t>
  </si>
  <si>
    <t>2-6489</t>
  </si>
  <si>
    <t>How many ['injuring'] events happened in 2016 (year) in ('North Carolina', 'Wilmington') (city) ?</t>
  </si>
  <si>
    <t>2-5590</t>
  </si>
  <si>
    <t>How many ['killing'] events happened in 2016 (year) that involve the name Andrews (last) ?</t>
  </si>
  <si>
    <t>2-6843</t>
  </si>
  <si>
    <t>How many ['injuring'] events happened in 2016 (year) that involve the name Simmons (last) ?</t>
  </si>
  <si>
    <t>2-4845</t>
  </si>
  <si>
    <t>How many ['killing'] events happened in 2015 (year) in ('Utah',) (state) ?</t>
  </si>
  <si>
    <t>2-5881</t>
  </si>
  <si>
    <t>How many ['killing'] events happened in ('Texas',) (state) that involve the name Willie (first) ?</t>
  </si>
  <si>
    <t>2-5401</t>
  </si>
  <si>
    <t>How many ['killing'] events happened in 2016 (year) that involve the name Timothy (first) ?</t>
  </si>
  <si>
    <t>2-5579</t>
  </si>
  <si>
    <t>How many ['killing'] events happened in 2016 (year) that involve the name Rollins (last) ?</t>
  </si>
  <si>
    <t>2-5183</t>
  </si>
  <si>
    <t>How many ['killing'] events happened in 23/05/2014 (day) in ('California',) (state) ?</t>
  </si>
  <si>
    <t>2-5031</t>
  </si>
  <si>
    <t>How many ['killing'] events happened in 04/2016 (month) in ('Wisconsin',) (state) ?</t>
  </si>
  <si>
    <t>2-4797</t>
  </si>
  <si>
    <t>How many ['killing'] events happened in 2016 (year) in ('Alaska',) (state) ?</t>
  </si>
  <si>
    <t>2-7120</t>
  </si>
  <si>
    <t>How many ['fire_burning'] events happened in 07/2006 (month) in ('California',) (state) ?</t>
  </si>
  <si>
    <t>2-5084</t>
  </si>
  <si>
    <t>How many ['killing'] events happened in 01/2015 (month) in ('California',) (state) ?</t>
  </si>
  <si>
    <t>2-7115</t>
  </si>
  <si>
    <t>How many ['fire_burning'] events happened in 12/2005 (month) in ('California',) (state) ?</t>
  </si>
  <si>
    <t>2-6219</t>
  </si>
  <si>
    <t>How many ['injuring'] events happened in 11/2015 (month) in ('Pennsylvania',) (state) ?</t>
  </si>
  <si>
    <t>2-6887</t>
  </si>
  <si>
    <t>How many ['injuring'] events happened in 2016 (year) that involve the name Roy (first) ?</t>
  </si>
  <si>
    <t>2-117</t>
  </si>
  <si>
    <t>How many ['killing'] events happened in 09/2016 (month) that involve the name Moise (last) ?</t>
  </si>
  <si>
    <t>2-6233</t>
  </si>
  <si>
    <t>How many ['injuring'] events happened in 04/2015 (month) in ('North Carolina',) (state) ?</t>
  </si>
  <si>
    <t>2-6479</t>
  </si>
  <si>
    <t>How many ['injuring'] events happened in 2015 (year) in ('North Carolina', 'Raleigh') (city) ?</t>
  </si>
  <si>
    <t>2-6679</t>
  </si>
  <si>
    <t>How many ['injuring'] events happened in 2015 (year) that involve the name Walker (last) ?</t>
  </si>
  <si>
    <t>2-5726</t>
  </si>
  <si>
    <t>How many ['killing'] events happened in 2016 (year) that involve the name Ramirez (last) ?</t>
  </si>
  <si>
    <t>2-5046</t>
  </si>
  <si>
    <t>How many ['killing'] events happened in 10/2015 (month) in ('Arizona',) (state) ?</t>
  </si>
  <si>
    <t>2-6738</t>
  </si>
  <si>
    <t>How many ['injuring'] events happened in 2015 (year) that involve the name Wallace (last) ?</t>
  </si>
  <si>
    <t>2-5155</t>
  </si>
  <si>
    <t>How many ['killing'] events happened in 12/2016 (month) in ('Ohio', 'Toledo') (city) ?</t>
  </si>
  <si>
    <t>2-5759</t>
  </si>
  <si>
    <t>How many ['killing'] events happened in 2015 (year) that involve the name Murphy (last) ?</t>
  </si>
  <si>
    <t>2-4895</t>
  </si>
  <si>
    <t>How many ['killing'] events happened in 2016 (year) in ('Hawaii',) (state) ?</t>
  </si>
  <si>
    <t>2-6371</t>
  </si>
  <si>
    <t>How many ['injuring'] events happened in 10/2015 (month) in ('Arizona',) (state) ?</t>
  </si>
  <si>
    <t>2-5487</t>
  </si>
  <si>
    <t>How many ['killing'] events happened in 2016 (year) that involve the name Kenneth (first) ?</t>
  </si>
  <si>
    <t>2-5002</t>
  </si>
  <si>
    <t>How many ['killing'] events happened in 09/2016 (month) in ('Indiana',) (state) ?</t>
  </si>
  <si>
    <t>2-6280</t>
  </si>
  <si>
    <t>How many ['injuring'] events happened in 08/2016 (month) in ('Virginia',) (state) ?</t>
  </si>
  <si>
    <t>2-5979</t>
  </si>
  <si>
    <t>How many ['injuring'] events happened in 2015 (year) in ('Arizona',) (state) ?</t>
  </si>
  <si>
    <t>2-6353</t>
  </si>
  <si>
    <t>How many ['injuring'] events happened in 05/2016 (month) in ('South Carolina',) (state) ?</t>
  </si>
  <si>
    <t>2-5175</t>
  </si>
  <si>
    <t>How many ['killing'] events happened in 07/2016 (month) in ('Texas', 'Houston') (city) ?</t>
  </si>
  <si>
    <t>2-7100</t>
  </si>
  <si>
    <t>How many ['fire_burning'] events happened in 2005 (year) in ('California',) (state) ?</t>
  </si>
  <si>
    <t>2-5199</t>
  </si>
  <si>
    <t>How many ['killing'] events happened in 12/2015 (month) that involve the name Johnson (last) ?</t>
  </si>
  <si>
    <t>2-6218</t>
  </si>
  <si>
    <t>How many ['injuring'] events happened in 11/2013 (month) in ('California',) (state) ?</t>
  </si>
  <si>
    <t>2-5328</t>
  </si>
  <si>
    <t>How many ['killing'] events happened in 2015 (year) that involve the name Jonathan (first) ?</t>
  </si>
  <si>
    <t>2-6658</t>
  </si>
  <si>
    <t>How many ['injuring'] events happened in 21/08/2015 (day) that involve the name Dale (first) ?</t>
  </si>
  <si>
    <t>2-6331</t>
  </si>
  <si>
    <t>How many ['injuring'] events happened in 09/2015 (month) in ('Pennsylvania',) (state) ?</t>
  </si>
  <si>
    <t>2-6338</t>
  </si>
  <si>
    <t>How many ['injuring'] events happened in 12/2014 (month) in ('Illinois',) (state) ?</t>
  </si>
  <si>
    <t>2-5884</t>
  </si>
  <si>
    <t>How many ['killing'] events happened in ('California',) (state) that involve the name Luke (first) ?</t>
  </si>
  <si>
    <t>2-5735</t>
  </si>
  <si>
    <t>How many ['killing'] events happened in 2013 (year) that involve the name Garcia (last) ?</t>
  </si>
  <si>
    <t>2-5696</t>
  </si>
  <si>
    <t>How many ['killing'] events happened in 2016 (year) that involve the name Hutton (last) ?</t>
  </si>
  <si>
    <t>2-5868</t>
  </si>
  <si>
    <t>How many ['killing'] events happened in ('Pennsylvania',) (state) that involve the name Kenneth (first) ?</t>
  </si>
  <si>
    <t>2-5811</t>
  </si>
  <si>
    <t>How many ['killing'] events happened in 2016 (year) that involve the name Wallace (last) ?</t>
  </si>
  <si>
    <t>2-5088</t>
  </si>
  <si>
    <t>How many ['killing'] events happened in 10/2016 (month) in ('Georgia',) (state) ?</t>
  </si>
  <si>
    <t>2-4892</t>
  </si>
  <si>
    <t>How many ['killing'] events happened in 2015 (year) in ('Arizona',) (state) ?</t>
  </si>
  <si>
    <t>2-6318</t>
  </si>
  <si>
    <t>How many ['injuring'] events happened in 08/2015 (month) in ('Florida',) (state) ?</t>
  </si>
  <si>
    <t>2-6366</t>
  </si>
  <si>
    <t>How many ['injuring'] events happened in 09/2016 (month) in ('Michigan',) (state) ?</t>
  </si>
  <si>
    <t>2-5387</t>
  </si>
  <si>
    <t>How many ['killing'] events happened in 2014 (year) that involve the name Christopher (first) ?</t>
  </si>
  <si>
    <t>2-5737</t>
  </si>
  <si>
    <t>How many ['killing'] events happened in 2015 (year) that involve the name Washington (last) ?</t>
  </si>
  <si>
    <t>2-5895</t>
  </si>
  <si>
    <t>How many ['killing'] events happened in ('California',) (state) that involve the name Martinez (last) ?</t>
  </si>
  <si>
    <t>2-6719</t>
  </si>
  <si>
    <t>How many ['injuring'] events happened in 2013 (year) that involve the name Robinson (last) ?</t>
  </si>
  <si>
    <t>2-6933</t>
  </si>
  <si>
    <t>How many ['injuring'] events happened in 2016 (year) that involve the name Antonio (first) ?</t>
  </si>
  <si>
    <t>2-5814</t>
  </si>
  <si>
    <t>How many ['killing'] events happened in 2013 (year) that involve the name Young (last) ?</t>
  </si>
  <si>
    <t>2-6632</t>
  </si>
  <si>
    <t>How many ['injuring'] events happened in 09/2016 (month) that involve the name Green (last) ?</t>
  </si>
  <si>
    <t>2-5463</t>
  </si>
  <si>
    <t>How many ['killing'] events happened in 2016 (year) that involve the name Kelvin (first) ?</t>
  </si>
  <si>
    <t>2-5687</t>
  </si>
  <si>
    <t>How many ['killing'] events happened in 2016 (year) that involve the name Green (last) ?</t>
  </si>
  <si>
    <t>2-5379</t>
  </si>
  <si>
    <t>How many ['killing'] events happened in 2016 (year) that involve the name Justin (first) ?</t>
  </si>
  <si>
    <t>2-4902</t>
  </si>
  <si>
    <t>How many ['killing'] events happened in 2013 (year) in ('California', 'Vallejo') (city) ?</t>
  </si>
  <si>
    <t>2-7031</t>
  </si>
  <si>
    <t>How many ['injuring'] events happened in 2016 (year) that involve the name Gregory (first) ?</t>
  </si>
  <si>
    <t>2-4846</t>
  </si>
  <si>
    <t>How many ['killing'] events happened in 2016 (year) in ('Nevada',) (state) ?</t>
  </si>
  <si>
    <t>2-4930</t>
  </si>
  <si>
    <t>How many ['killing'] events happened in 2016 (year) in ('Wisconsin', 'Milwaukee') (city) ?</t>
  </si>
  <si>
    <t>2-6433</t>
  </si>
  <si>
    <t>How many ['injuring'] events happened in 2015 (year) in ('Ohio', 'Toledo') (city) ?</t>
  </si>
  <si>
    <t>2-6561</t>
  </si>
  <si>
    <t>How many ['injuring'] events happened in 2013 (year) in ('California', 'Vallejo') (city) ?</t>
  </si>
  <si>
    <t>2-4873</t>
  </si>
  <si>
    <t>How many ['killing'] events happened in 2014 (year) in ('Illinois',) (state) ?</t>
  </si>
  <si>
    <t>2-4957</t>
  </si>
  <si>
    <t>How many ['killing'] events happened in 2016 (year) in ('Ohio', 'Columbus') (city) ?</t>
  </si>
  <si>
    <t>2-5184</t>
  </si>
  <si>
    <t>How many ['killing'] events happened in 31/07/2016 (day) in ('Texas',) (state) ?</t>
  </si>
  <si>
    <t>2-6498</t>
  </si>
  <si>
    <t>How many ['injuring'] events happened in 2016 (year) in ('Connecticut', 'Bridgeport') (city) ?</t>
  </si>
  <si>
    <t>2-5789</t>
  </si>
  <si>
    <t>How many ['killing'] events happened in 2016 (year) that involve the name Lewis (last) ?</t>
  </si>
  <si>
    <t>2-5220</t>
  </si>
  <si>
    <t>How many ['killing'] events happened in 12/2016 (month) that involve the name Johnson (last) ?</t>
  </si>
  <si>
    <t>2-6312</t>
  </si>
  <si>
    <t>How many ['injuring'] events happened in 10/2016 (month) in ('New York',) (state) ?</t>
  </si>
  <si>
    <t>2-6670</t>
  </si>
  <si>
    <t>How many ['injuring'] events happened in 2015 (year) that involve the name Jones (last) ?</t>
  </si>
  <si>
    <t>2-5794</t>
  </si>
  <si>
    <t>How many ['killing'] events happened in 2016 (year) that involve the name Johnson (last) ?</t>
  </si>
  <si>
    <t>2-4888</t>
  </si>
  <si>
    <t>How many ['killing'] events happened in 2015 (year) in ('Michigan',) (state) ?</t>
  </si>
  <si>
    <t>2-4860</t>
  </si>
  <si>
    <t>How many ['killing'] events happened in 2016 (year) in ('New York',) (state) ?</t>
  </si>
  <si>
    <t>2-6049</t>
  </si>
  <si>
    <t>How many ['injuring'] events happened in 2016 (year) in ('New York',) (state) ?</t>
  </si>
  <si>
    <t>2-5263</t>
  </si>
  <si>
    <t>How many ['killing'] events happened in 07/2016 (month) that involve the name Rodriguez (last) ?</t>
  </si>
  <si>
    <t>2-5887</t>
  </si>
  <si>
    <t>How many ['killing'] events happened in ('Texas', 'San Antonio') (city) that involve the name Rodriguez (last) ?</t>
  </si>
  <si>
    <t>2-5551</t>
  </si>
  <si>
    <t>How many ['killing'] events happened in 2016 (year) that involve the name Morris (last) ?</t>
  </si>
  <si>
    <t>2-6952</t>
  </si>
  <si>
    <t>How many ['injuring'] events happened in 2016 (year) that involve the name Reginald (first) ?</t>
  </si>
  <si>
    <t>2-5297</t>
  </si>
  <si>
    <t>How many ['killing'] events happened in 2016 (year) that involve the name Ryan (first) ?</t>
  </si>
  <si>
    <t>2-5430</t>
  </si>
  <si>
    <t>How many ['killing'] events happened in 2015 (year) that involve the name Joseph (first) ?</t>
  </si>
  <si>
    <t>2-6832</t>
  </si>
  <si>
    <t>How many ['injuring'] events happened in 2016 (year) that involve the name Green (last) ?</t>
  </si>
  <si>
    <t>2-6874</t>
  </si>
  <si>
    <t>How many ['injuring'] events happened in 2016 (year) that involve the name Kevin (first) ?</t>
  </si>
  <si>
    <t>2-5086</t>
  </si>
  <si>
    <t>How many ['killing'] events happened in 11/2016 (month) in ('Louisiana',) (state) ?</t>
  </si>
  <si>
    <t>2-6574</t>
  </si>
  <si>
    <t>How many ['injuring'] events happened in 2014 (year) in ('Georgia', 'Atlanta') (city) ?</t>
  </si>
  <si>
    <t>2-6180</t>
  </si>
  <si>
    <t>How many ['injuring'] events happened in 08/2016 (month) in ('Connecticut',) (state) ?</t>
  </si>
  <si>
    <t>2-5392</t>
  </si>
  <si>
    <t>How many ['killing'] events happened in 2016 (year) that involve the name Travon (first) ?</t>
  </si>
  <si>
    <t>2-5188</t>
  </si>
  <si>
    <t>How many ['killing'] events happened in 28/06/2016 (day) in ('Texas',) (state) ?</t>
  </si>
  <si>
    <t>2-5036</t>
  </si>
  <si>
    <t>How many ['killing'] events happened in 02/2013 (month) in ('California',) (state) ?</t>
  </si>
  <si>
    <t>2-6375</t>
  </si>
  <si>
    <t>How many ['injuring'] events happened in 02/2013 (month) in ('California',) (state) ?</t>
  </si>
  <si>
    <t>2-4813</t>
  </si>
  <si>
    <t>How many ['killing'] events happened in 2013 (year) in ('California',) (state) ?</t>
  </si>
  <si>
    <t>2-7179</t>
  </si>
  <si>
    <t>How many ['fire_burning'] events happened in 2008 (year) in ('Florida', 'Miami') (city) ?</t>
  </si>
  <si>
    <t>2-7121</t>
  </si>
  <si>
    <t>How many ['fire_burning'] events happened in 05/2008 (month) in ('Florida',) (state) ?</t>
  </si>
  <si>
    <t>2-6212</t>
  </si>
  <si>
    <t>How many ['injuring'] events happened in 08/2013 (month) in ('New Jersey',) (state) ?</t>
  </si>
  <si>
    <t>2-5983</t>
  </si>
  <si>
    <t>How many ['injuring'] events happened in 2014 (year) in ('Arkansas',) (state) ?</t>
  </si>
  <si>
    <t>2-6104</t>
  </si>
  <si>
    <t>How many ['injuring'] events happened in 04/2016 (month) in ('Wisconsin', 'Milwaukee') (city) ?</t>
  </si>
  <si>
    <t>2-6189</t>
  </si>
  <si>
    <t>How many ['injuring'] events happened in 06/2016 (month) in ('Minnesota',) (state) ?</t>
  </si>
  <si>
    <t>2-6133</t>
  </si>
  <si>
    <t>How many ['injuring'] events happened in 10/2016 (month) in ('Louisiana', 'Shreveport') (city) ?</t>
  </si>
  <si>
    <t>2-6591</t>
  </si>
  <si>
    <t>How many ['injuring'] events happened in 11/2016 (month) that involve the name Christopher (first) ?</t>
  </si>
  <si>
    <t>2-5003</t>
  </si>
  <si>
    <t>How many ['killing'] events happened in 08/2016 (month) in ('Wisconsin',) (state) ?</t>
  </si>
  <si>
    <t>2-6567</t>
  </si>
  <si>
    <t>How many ['injuring'] events happened in 2015 (year) in ('Louisiana', 'Baton Rouge') (city) ?</t>
  </si>
  <si>
    <t>2-6550</t>
  </si>
  <si>
    <t>How many ['injuring'] events happened in 2016 (year) in ('Arizona', 'Tucson') (city) ?</t>
  </si>
  <si>
    <t>2-5821</t>
  </si>
  <si>
    <t>How many ['killing'] events happened in 10/2016 (month) that involve the name Christopher (first) ?</t>
  </si>
  <si>
    <t>2-6808</t>
  </si>
  <si>
    <t>How many ['injuring'] events happened in 2016 (year) that involve the name Martinez (last) ?</t>
  </si>
  <si>
    <t>2-6510</t>
  </si>
  <si>
    <t>How many ['injuring'] events happened in 2016 (year) in ('Kentucky', 'Lexington') (city) ?</t>
  </si>
  <si>
    <t>2-7163</t>
  </si>
  <si>
    <t>How many ['fire_burning'] events happened in 03/2006 (month) in ('California', 'Los Angeles') (city) ?</t>
  </si>
  <si>
    <t>2-6213</t>
  </si>
  <si>
    <t>How many ['injuring'] events happened in 10/2016 (month) in ('Florida',) (state) ?</t>
  </si>
  <si>
    <t>2-5090</t>
  </si>
  <si>
    <t>How many ['killing'] events happened in 04/2016 (month) in ('Maryland',) (state) ?</t>
  </si>
  <si>
    <t>2-6546</t>
  </si>
  <si>
    <t>How many ['injuring'] events happened in 2014 (year) in ('Florida', 'Miami') (city) ?</t>
  </si>
  <si>
    <t>2-7116</t>
  </si>
  <si>
    <t>How many ['fire_burning'] events happened in 09/2006 (month) in ('California',) (state) ?</t>
  </si>
  <si>
    <t>2-4849</t>
  </si>
  <si>
    <t>How many ['killing'] events happened in 2013 (year) in ('Texas',) (state) ?</t>
  </si>
  <si>
    <t>2-4968</t>
  </si>
  <si>
    <t>How many ['killing'] events happened in 2016 (year) in ('Texas', 'San Antonio') (city) ?</t>
  </si>
  <si>
    <t>2-6019</t>
  </si>
  <si>
    <t>How many ['injuring'] events happened in 2014 (year) in ('Wisconsin',) (state) ?</t>
  </si>
  <si>
    <t>2-6639</t>
  </si>
  <si>
    <t>How many ['injuring'] events happened in 12/2016 (month) that involve the name Thomas (last) ?</t>
  </si>
  <si>
    <t>2-6036</t>
  </si>
  <si>
    <t>How many ['injuring'] events happened in 2014 (year) in ('Colorado',) (state) ?</t>
  </si>
  <si>
    <t>2-6269</t>
  </si>
  <si>
    <t>How many ['injuring'] events happened in 07/2015 (month) in ('Florida',) (state) ?</t>
  </si>
  <si>
    <t>2-5961</t>
  </si>
  <si>
    <t>How many ['injuring'] events happened in 2016 (year) in ('North Dakota',) (state) ?</t>
  </si>
  <si>
    <t>2-6516</t>
  </si>
  <si>
    <t>How many ['injuring'] events happened in 2016 (year) in ('Virginia', 'Norfolk') (city) ?</t>
  </si>
  <si>
    <t>2-4973</t>
  </si>
  <si>
    <t>How many ['killing'] events happened in 2016 (year) in ('Arizona', 'Phoenix') (city) ?</t>
  </si>
  <si>
    <t>2-5721</t>
  </si>
  <si>
    <t>How many ['killing'] events happened in 2016 (year) that involve the name Thomas (last) ?</t>
  </si>
  <si>
    <t>2-4847</t>
  </si>
  <si>
    <t>How many ['killing'] events happened in 2014 (year) in ('South Carolina',) (state) ?</t>
  </si>
  <si>
    <t>2-6324</t>
  </si>
  <si>
    <t>How many ['injuring'] events happened in 07/2016 (month) in ('Washington',) (state) ?</t>
  </si>
  <si>
    <t>2-4955</t>
  </si>
  <si>
    <t>How many ['killing'] events happened in 2016 (year) in ('Missouri', 'Saint Louis') (city) ?</t>
  </si>
  <si>
    <t>2-6309</t>
  </si>
  <si>
    <t>How many ['injuring'] events happened in 07/2015 (month) in ('Louisiana',) (state) ?</t>
  </si>
  <si>
    <t>2-5082</t>
  </si>
  <si>
    <t>How many ['killing'] events happened in 03/2016 (month) in ('Texas',) (state) ?</t>
  </si>
  <si>
    <t>2-4810</t>
  </si>
  <si>
    <t>How many ['killing'] events happened in 2015 (year) in ('North Carolina',) (state) ?</t>
  </si>
  <si>
    <t>2-6125</t>
  </si>
  <si>
    <t>How many ['injuring'] events happened in 07/2016 (month) in ('Texas', 'Houston') (city) ?</t>
  </si>
  <si>
    <t>2-4977</t>
  </si>
  <si>
    <t>How many ['killing'] events happened in 2016 (year) in ('Louisiana', 'Shreveport') (city) ?</t>
  </si>
  <si>
    <t>2-6486</t>
  </si>
  <si>
    <t>How many ['injuring'] events happened in 2015 (year) in ('Florida', 'Miami') (city) ?</t>
  </si>
  <si>
    <t>2-6265</t>
  </si>
  <si>
    <t>How many ['injuring'] events happened in 06/2016 (month) in ('Missouri',) (state) ?</t>
  </si>
  <si>
    <t>2-6551</t>
  </si>
  <si>
    <t>How many ['injuring'] events happened in 2015 (year) in ('Arkansas', 'Little Rock') (city) ?</t>
  </si>
  <si>
    <t>2-6053</t>
  </si>
  <si>
    <t>How many ['injuring'] events happened in 2015 (year) in ('Colorado',) (state) ?</t>
  </si>
  <si>
    <t>2-4934</t>
  </si>
  <si>
    <t>How many ['killing'] events happened in 2013 (year) in ('Texas', 'Houston') (city) ?</t>
  </si>
  <si>
    <t>2-6281</t>
  </si>
  <si>
    <t>How many ['injuring'] events happened in 01/2016 (month) in ('Texas',) (state) ?</t>
  </si>
  <si>
    <t>2-6061</t>
  </si>
  <si>
    <t>How many ['injuring'] events happened in 2014 (year) in ('Texas',) (state) ?</t>
  </si>
  <si>
    <t>2-6573</t>
  </si>
  <si>
    <t>How many ['injuring'] events happened in 2016 (year) in ('Louisiana', 'Shreveport') (city) ?</t>
  </si>
  <si>
    <t>2-6029</t>
  </si>
  <si>
    <t>How many ['injuring'] events happened in 2016 (year) in ('Washington',) (state) ?</t>
  </si>
  <si>
    <t>2-6056</t>
  </si>
  <si>
    <t>How many ['injuring'] events happened in 2015 (year) in ('Arkansas',) (state) ?</t>
  </si>
  <si>
    <t>2-6299</t>
  </si>
  <si>
    <t>How many ['injuring'] events happened in 09/2016 (month) in ('Kentucky',) (state) ?</t>
  </si>
  <si>
    <t>2-6480</t>
  </si>
  <si>
    <t>How many ['injuring'] events happened in 2015 (year) in ('Oklahoma', 'Tulsa') (city) ?</t>
  </si>
  <si>
    <t>2-4840</t>
  </si>
  <si>
    <t>How many ['killing'] events happened in 2014 (year) in ('Arizona',) (state) ?</t>
  </si>
  <si>
    <t>2-5498</t>
  </si>
  <si>
    <t>How many ['killing'] events happened in 2015 (year) that involve the name Marcus (first) ?</t>
  </si>
  <si>
    <t>2-5197</t>
  </si>
  <si>
    <t>How many ['killing'] events happened in 26/07/2016 (day) in ('Texas',) (state) ?</t>
  </si>
  <si>
    <t>2-6252</t>
  </si>
  <si>
    <t>How many ['injuring'] events happened in 11/2015 (month) in ('Wisconsin',) (state) ?</t>
  </si>
  <si>
    <t>2-6858</t>
  </si>
  <si>
    <t>How many ['injuring'] events happened in 2016 (year) that involve the name Robinson (last) ?</t>
  </si>
  <si>
    <t>2-5056</t>
  </si>
  <si>
    <t>How many ['killing'] events happened in 03/2016 (month) in ('Montana',) (state) ?</t>
  </si>
  <si>
    <t>2-6386</t>
  </si>
  <si>
    <t>How many ['injuring'] events happened in 09/2015 (month) in ('Florida',) (state) ?</t>
  </si>
  <si>
    <t>2-5837</t>
  </si>
  <si>
    <t>How many ['killing'] events happened in 12/2016 (month) that involve the name Michael (first) ?</t>
  </si>
  <si>
    <t>2-6253</t>
  </si>
  <si>
    <t>How many ['injuring'] events happened in 01/2015 (month) in ('Wisconsin',) (state) ?</t>
  </si>
  <si>
    <t>2-6015</t>
  </si>
  <si>
    <t>How many ['injuring'] events happened in 2016 (year) in ('Vermont',) (state) ?</t>
  </si>
  <si>
    <t>2-5936</t>
  </si>
  <si>
    <t>How many ['injuring'] events happened in 05/11/2016 (day) in ('Texas',) (state) ?</t>
  </si>
  <si>
    <t>2-6549</t>
  </si>
  <si>
    <t>How many ['injuring'] events happened in 2015 (year) in ('New York', 'Buffalo') (city) ?</t>
  </si>
  <si>
    <t>2-5947</t>
  </si>
  <si>
    <t>How many ['injuring'] events happened in 12/08/2016 (day) in ('Texas',) (state) ?</t>
  </si>
  <si>
    <t>2-5900</t>
  </si>
  <si>
    <t>How many ['killing'] events happened in ('California',) (state) that involve the name Smith (last) ?</t>
  </si>
  <si>
    <t>2-5885</t>
  </si>
  <si>
    <t>How many ['killing'] events happened in ('Texas',) (state) that involve the name Ryan (first) ?</t>
  </si>
  <si>
    <t>2-6222</t>
  </si>
  <si>
    <t>How many ['injuring'] events happened in 12/2015 (month) in ('California',) (state) ?</t>
  </si>
  <si>
    <t>2-6417</t>
  </si>
  <si>
    <t>How many ['injuring'] events happened in 07/2015 (month) in ('Kentucky',) (state) ?</t>
  </si>
  <si>
    <t>2-6304</t>
  </si>
  <si>
    <t>How many ['injuring'] events happened in 02/2016 (month) in ('Texas',) (state) ?</t>
  </si>
  <si>
    <t>2-6042</t>
  </si>
  <si>
    <t>How many ['injuring'] events happened in 2014 (year) in ('Pennsylvania',) (state) ?</t>
  </si>
  <si>
    <t>2-5052</t>
  </si>
  <si>
    <t>How many ['killing'] events happened in 11/2015 (month) in ('Arkansas',) (state) ?</t>
  </si>
  <si>
    <t>2-6562</t>
  </si>
  <si>
    <t>How many ['injuring'] events happened in 2016 (year) in ('Minnesota', 'Minneapolis') (city) ?</t>
  </si>
  <si>
    <t>2-7104</t>
  </si>
  <si>
    <t>How many ['fire_burning'] events happened in 2006 (year) in ('California',) (state) ?</t>
  </si>
  <si>
    <t>2-5113</t>
  </si>
  <si>
    <t>How many ['killing'] events happened in 08/2016 (month) in ('Georgia',) (state) ?</t>
  </si>
  <si>
    <t>2-6411</t>
  </si>
  <si>
    <t>How many ['injuring'] events happened in 11/2016 (month) in ('Connecticut',) (state) ?</t>
  </si>
  <si>
    <t>2-4826</t>
  </si>
  <si>
    <t>How many ['killing'] events happened in 2015 (year) in ('Kansas',) (state) ?</t>
  </si>
  <si>
    <t>2-6372</t>
  </si>
  <si>
    <t>How many ['injuring'] events happened in 09/2016 (month) in ('Wisconsin',) (state) ?</t>
  </si>
  <si>
    <t>2-5663</t>
  </si>
  <si>
    <t>How many ['killing'] events happened in 2015 (year) that involve the name Anderson (last) ?</t>
  </si>
  <si>
    <t>2-5994</t>
  </si>
  <si>
    <t>How many ['injuring'] events happened in 2014 (year) in ('South Carolina',) (state) ?</t>
  </si>
  <si>
    <t>2-4932</t>
  </si>
  <si>
    <t>How many ['killing'] events happened in 2015 (year) in ('Florida', 'Miami') (city) ?</t>
  </si>
  <si>
    <t>2-4837</t>
  </si>
  <si>
    <t>How many ['killing'] events happened in 2013 (year) in ('Florida',) (state) ?</t>
  </si>
  <si>
    <t>2-5982</t>
  </si>
  <si>
    <t>How many ['injuring'] events happened in 2013 (year) in ('New Jersey',) (state) ?</t>
  </si>
  <si>
    <t>2-6002</t>
  </si>
  <si>
    <t>How many ['injuring'] events happened in 2016 (year) in ('Minnesota',) (state) ?</t>
  </si>
  <si>
    <t>2-6916</t>
  </si>
  <si>
    <t>How many ['injuring'] events happened in 2016 (year) that involve the name William (first) ?</t>
  </si>
  <si>
    <t>2-4938</t>
  </si>
  <si>
    <t>How many ['killing'] events happened in 2015 (year) in ('Arizona', 'Tucson') (city) ?</t>
  </si>
  <si>
    <t>2-6306</t>
  </si>
  <si>
    <t>How many ['injuring'] events happened in 06/2016 (month) in ('Georgia',) (state) ?</t>
  </si>
  <si>
    <t>2-6974</t>
  </si>
  <si>
    <t>How many ['injuring'] events happened in 2016 (year) that involve the name Andrew (first) ?</t>
  </si>
  <si>
    <t>2-6004</t>
  </si>
  <si>
    <t>How many ['injuring'] events happened in 2015 (year) in ('Oklahoma',) (state) ?</t>
  </si>
  <si>
    <t>2-6468</t>
  </si>
  <si>
    <t>How many ['injuring'] events happened in 2016 (year) in ('California', 'San Francisco') (city) ?</t>
  </si>
  <si>
    <t>2-6225</t>
  </si>
  <si>
    <t>How many ['injuring'] events happened in 06/2016 (month) in ('Massachusetts',) (state) ?</t>
  </si>
  <si>
    <t>2-4891</t>
  </si>
  <si>
    <t>How many ['killing'] events happened in 2014 (year) in ('Washington',) (state) ?</t>
  </si>
  <si>
    <t>2-6701</t>
  </si>
  <si>
    <t>How many ['injuring'] events happened in 2016 (year) that involve the name Thomas (last) ?</t>
  </si>
  <si>
    <t>2-6051</t>
  </si>
  <si>
    <t>How many ['injuring'] events happened in 2014 (year) in ('Virginia',) (state) ?</t>
  </si>
  <si>
    <t>2-6528</t>
  </si>
  <si>
    <t>How many ['injuring'] events happened in 2015 (year) in ('Tennessee', 'Nashville') (city) ?</t>
  </si>
  <si>
    <t>2-6455</t>
  </si>
  <si>
    <t>How many ['injuring'] events happened in 2015 (year) in ('Georgia', 'Atlanta') (city) ?</t>
  </si>
  <si>
    <t>2-6507</t>
  </si>
  <si>
    <t>How many ['injuring'] events happened in 2016 (year) in ('Texas', 'San Antonio') (city) ?</t>
  </si>
  <si>
    <t>2-6235</t>
  </si>
  <si>
    <t>How many ['injuring'] events happened in 02/2015 (month) in ('Texas',) (state) ?</t>
  </si>
  <si>
    <t>2-6431</t>
  </si>
  <si>
    <t>How many ['injuring'] events happened in 2016 (year) in ('Mississippi', 'Jackson') (city) ?</t>
  </si>
  <si>
    <t>2-4894</t>
  </si>
  <si>
    <t>How many ['killing'] events happened in 2015 (year) in ('Washington',) (state) ?</t>
  </si>
  <si>
    <t>2-6400</t>
  </si>
  <si>
    <t>How many ['injuring'] events happened in 09/2016 (month) in ('Pennsylvania',) (state) ?</t>
  </si>
  <si>
    <t>2-6583</t>
  </si>
  <si>
    <t>How many ['injuring'] events happened in 2016 (year) in ('Wisconsin', 'Milwaukee') (city) ?</t>
  </si>
  <si>
    <t>2-4948</t>
  </si>
  <si>
    <t>How many ['killing'] events happened in 2016 (year) in ('Florida', 'Miami') (city) ?</t>
  </si>
  <si>
    <t>2-4857</t>
  </si>
  <si>
    <t>How many ['killing'] events happened in 2015 (year) in ('Louisiana',) (state) ?</t>
  </si>
  <si>
    <t>2-6996</t>
  </si>
  <si>
    <t>How many ['injuring'] events happened in 2015 (year) that involve the name Michael (first) ?</t>
  </si>
  <si>
    <t>2-6565</t>
  </si>
  <si>
    <t>How many ['injuring'] events happened in 2015 (year) in ('Pennsylvania', 'Pittsburgh') (city) ?</t>
  </si>
  <si>
    <t>2-6444</t>
  </si>
  <si>
    <t>How many ['injuring'] events happened in 2015 (year) in ('Texas', 'Houston') (city) ?</t>
  </si>
  <si>
    <t>2-6164</t>
  </si>
  <si>
    <t>How many ['injuring'] events happened in 06/2016 (month) in ('Texas',) (state) ?</t>
  </si>
  <si>
    <t>2-6437</t>
  </si>
  <si>
    <t>How many ['injuring'] events happened in 2016 (year) in ('Pennsylvania', 'Pittsburgh') (city) ?</t>
  </si>
  <si>
    <t>2-6506</t>
  </si>
  <si>
    <t>How many ['injuring'] events happened in 2016 (year) in ('Georgia', 'Atlanta') (city) ?</t>
  </si>
  <si>
    <t>2-5949</t>
  </si>
  <si>
    <t>How many ['injuring'] events happened in 2016 (year) in ('Oklahoma',) (state) ?</t>
  </si>
  <si>
    <t>2-6388</t>
  </si>
  <si>
    <t>How many ['injuring'] events happened in 10/2016 (month) in ('Texas',) (state) ?</t>
  </si>
  <si>
    <t>2-6070</t>
  </si>
  <si>
    <t>How many ['injuring'] events happened in 2015 (year) in ('Tennessee',) (state) ?</t>
  </si>
  <si>
    <t>2-6527</t>
  </si>
  <si>
    <t>How many ['injuring'] events happened in 2016 (year) in ('Iowa', 'Des Moines') (city) ?</t>
  </si>
  <si>
    <t>2-6026</t>
  </si>
  <si>
    <t>How many ['injuring'] events happened in 2015 (year) in ('Louisiana',) (state) ?</t>
  </si>
  <si>
    <t>2-6554</t>
  </si>
  <si>
    <t>How many ['injuring'] events happened in 2016 (year) in ('Tennessee', 'Nashville') (city) ?</t>
  </si>
  <si>
    <t>2-6369</t>
  </si>
  <si>
    <t>How many ['injuring'] events happened in 07/2015 (month) in ('Iowa',) (state) ?</t>
  </si>
  <si>
    <t>2-6474</t>
  </si>
  <si>
    <t>How many ['injuring'] events happened in 2014 (year) in ('Nevada', 'Las Vegas') (city) ?</t>
  </si>
  <si>
    <t>2-6239</t>
  </si>
  <si>
    <t>How many ['injuring'] events happened in 09/2014 (month) in ('California',) (state) ?</t>
  </si>
  <si>
    <t>2-6406</t>
  </si>
  <si>
    <t>How many ['injuring'] events happened in 08/2016 (month) in ('South Carolina',) (state) ?</t>
  </si>
  <si>
    <t>2-5988</t>
  </si>
  <si>
    <t>How many ['injuring'] events happened in 2014 (year) in ('North Carolina',) (state) ?</t>
  </si>
  <si>
    <t>2-4965</t>
  </si>
  <si>
    <t>How many ['killing'] events happened in 2016 (year) in ('Ohio', 'Cincinnati') (city) ?</t>
  </si>
  <si>
    <t>2-5154</t>
  </si>
  <si>
    <t>How many ['killing'] events happened in 11/2016 (month) in ('Indiana', 'Indianapolis') (city) ?</t>
  </si>
  <si>
    <t>2-5321</t>
  </si>
  <si>
    <t>How many ['killing'] events happened in 2016 (year) that involve the name David (first) ?</t>
  </si>
  <si>
    <t>2-6889</t>
  </si>
  <si>
    <t>How many ['injuring'] events happened in 2016 (year) that involve the name Tony (first) ?</t>
  </si>
  <si>
    <t>2-4805</t>
  </si>
  <si>
    <t>How many ['killing'] events happened in 2013 (year) in ('Kansas',) (state) ?</t>
  </si>
  <si>
    <t>2-5449</t>
  </si>
  <si>
    <t>How many ['killing'] events happened in 2016 (year) that involve the name Jamie (first) ?</t>
  </si>
  <si>
    <t>2-6744</t>
  </si>
  <si>
    <t>How many ['injuring'] events happened in 2016 (year) that involve the name Hines (last) ?</t>
  </si>
  <si>
    <t>2-5637</t>
  </si>
  <si>
    <t>How many ['killing'] events happened in 2016 (year) that involve the name Coleman (last) ?</t>
  </si>
  <si>
    <t>2-4981</t>
  </si>
  <si>
    <t>How many ['killing'] events happened in 2014 (year) in ('Georgia', 'Atlanta') (city) ?</t>
  </si>
  <si>
    <t>2-4946</t>
  </si>
  <si>
    <t>How many ['killing'] events happened in 2015 (year) in ('Ohio', 'Dayton') (city) ?</t>
  </si>
  <si>
    <t>2-6178</t>
  </si>
  <si>
    <t>How many ['injuring'] events happened in 11/2016 (month) in ('Tennessee',) (state) ?</t>
  </si>
  <si>
    <t>2-5642</t>
  </si>
  <si>
    <t>How many ['killing'] events happened in 2016 (year) that involve the name Martinez (last) ?</t>
  </si>
  <si>
    <t>2-6058</t>
  </si>
  <si>
    <t>How many ['injuring'] events happened in 2015 (year) in ('New Jersey',) (state) ?</t>
  </si>
  <si>
    <t>2-6017</t>
  </si>
  <si>
    <t>How many ['injuring'] events happened in 2013 (year) in ('Maryland',) (state) ?</t>
  </si>
  <si>
    <t>2-5985</t>
  </si>
  <si>
    <t>How many ['injuring'] events happened in 2013 (year) in ('Florida',) (state) ?</t>
  </si>
  <si>
    <t>2-6224</t>
  </si>
  <si>
    <t>How many ['injuring'] events happened in 07/2015 (month) in ('Kansas',) (state) ?</t>
  </si>
  <si>
    <t>2-6071</t>
  </si>
  <si>
    <t>How many ['injuring'] events happened in 2015 (year) in ('South Carolina',) (state) ?</t>
  </si>
  <si>
    <t>2-6471</t>
  </si>
  <si>
    <t>How many ['injuring'] events happened in 2016 (year) in ('Virginia', 'Richmond') (city) ?</t>
  </si>
  <si>
    <t>2-5355</t>
  </si>
  <si>
    <t>How many ['killing'] events happened in 2016 (year) that involve the name Daniel (first) ?</t>
  </si>
  <si>
    <t>2-6305</t>
  </si>
  <si>
    <t>How many ['injuring'] events happened in 11/2016 (month) in ('Wisconsin',) (state) ?</t>
  </si>
  <si>
    <t>2-6755</t>
  </si>
  <si>
    <t>How many ['injuring'] events happened in 2016 (year) that involve the name Lee (last) ?</t>
  </si>
  <si>
    <t>2-6735</t>
  </si>
  <si>
    <t>How many ['injuring'] events happened in 2016 (year) that involve the name Young (last) ?</t>
  </si>
  <si>
    <t>2-5883</t>
  </si>
  <si>
    <t>How many ['killing'] events happened in ('Texas',) (state) that involve the name Jonathan (first) ?</t>
  </si>
  <si>
    <t>2-5854</t>
  </si>
  <si>
    <t>How many ['killing'] events happened in 12/2015 (month) that involve the name Michael (first) ?</t>
  </si>
  <si>
    <t>2-6216</t>
  </si>
  <si>
    <t>How many ['injuring'] events happened in 03/2015 (month) in ('California',) (state) ?</t>
  </si>
  <si>
    <t>2-4890</t>
  </si>
  <si>
    <t>How many ['killing'] events happened in 2016 (year) in ('Arizona',) (state) ?</t>
  </si>
  <si>
    <t>2-6807</t>
  </si>
  <si>
    <t>How many ['injuring'] events happened in 2016 (year) that involve the name Edwards (last) ?</t>
  </si>
  <si>
    <t>2-6954</t>
  </si>
  <si>
    <t>How many ['injuring'] events happened in 2015 (year) that involve the name Joseph (first) ?</t>
  </si>
  <si>
    <t>2-6805</t>
  </si>
  <si>
    <t>How many ['injuring'] events happened in 2014 (year) that involve the name Williams (last) ?</t>
  </si>
  <si>
    <t>2-4864</t>
  </si>
  <si>
    <t>How many ['killing'] events happened in 2014 (year) in ('Tennessee',) (state) ?</t>
  </si>
  <si>
    <t>2-4811</t>
  </si>
  <si>
    <t>How many ['killing'] events happened in 2014 (year) in ('Indiana',) (state) ?</t>
  </si>
  <si>
    <t>2-5127</t>
  </si>
  <si>
    <t>How many ['killing'] events happened in 12/2016 (month) in ('Arkansas',) (state) ?</t>
  </si>
  <si>
    <t>2-5078</t>
  </si>
  <si>
    <t>How many ['killing'] events happened in 02/2015 (month) in ('Texas',) (state) ?</t>
  </si>
  <si>
    <t>2-4942</t>
  </si>
  <si>
    <t>How many ['killing'] events happened in 2016 (year) in ('Maryland', 'Baltimore') (city) ?</t>
  </si>
  <si>
    <t>2-5955</t>
  </si>
  <si>
    <t>How many ['injuring'] events happened in 2015 (year) in ('Nebraska',) (state) ?</t>
  </si>
  <si>
    <t>2-6783</t>
  </si>
  <si>
    <t>How many ['injuring'] events happened in 2016 (year) that involve the name Powell (last) ?</t>
  </si>
  <si>
    <t>2-5478</t>
  </si>
  <si>
    <t>How many ['killing'] events happened in 2015 (year) that involve the name Ryan (first) ?</t>
  </si>
  <si>
    <t>2-5986</t>
  </si>
  <si>
    <t>How many ['injuring'] events happened in 2015 (year) in ('Iowa',) (state) ?</t>
  </si>
  <si>
    <t>2-6159</t>
  </si>
  <si>
    <t>How many ['injuring'] events happened in 06/2015 (month) in ('Texas',) (state) ?</t>
  </si>
  <si>
    <t>2-5236</t>
  </si>
  <si>
    <t>How many ['killing'] events happened in 03/2016 (month) that involve the name Jackson (last) ?</t>
  </si>
  <si>
    <t>2-6499</t>
  </si>
  <si>
    <t>How many ['injuring'] events happened in 2016 (year) in ('Texas', 'Fort Worth') (city) ?</t>
  </si>
  <si>
    <t>2-6308</t>
  </si>
  <si>
    <t>How many ['injuring'] events happened in 07/2016 (month) in ('Ohio',) (state) ?</t>
  </si>
  <si>
    <t>2-4806</t>
  </si>
  <si>
    <t>How many ['killing'] events happened in 2013 (year) in ('Maryland',) (state) ?</t>
  </si>
  <si>
    <t>2-4844</t>
  </si>
  <si>
    <t>How many ['killing'] events happened in 2016 (year) in ('Massachusetts',) (state) ?</t>
  </si>
  <si>
    <t>2-6460</t>
  </si>
  <si>
    <t>How many ['injuring'] events happened in 2016 (year) in ('Arizona', 'Phoenix') (city) ?</t>
  </si>
  <si>
    <t>2-4822</t>
  </si>
  <si>
    <t>How many ['killing'] events happened in 2015 (year) in ('Maryland',) (state) ?</t>
  </si>
  <si>
    <t>2-5975</t>
  </si>
  <si>
    <t>How many ['injuring'] events happened in 2013 (year) in ('Ohio',) (state) ?</t>
  </si>
  <si>
    <t>2-6542</t>
  </si>
  <si>
    <t>How many ['injuring'] events happened in 2015 (year) in ('Ohio', 'Dayton') (city) ?</t>
  </si>
  <si>
    <t>2-6276</t>
  </si>
  <si>
    <t>How many ['injuring'] events happened in 04/2016 (month) in ('District of Columbia',) (state) ?</t>
  </si>
  <si>
    <t>2-6816</t>
  </si>
  <si>
    <t>How many ['injuring'] events happened in 2016 (year) that involve the name Williams (last) ?</t>
  </si>
  <si>
    <t>2-6043</t>
  </si>
  <si>
    <t>How many ['injuring'] events happened in 2015 (year) in ('Virginia',) (state) ?</t>
  </si>
  <si>
    <t>2-4862</t>
  </si>
  <si>
    <t>How many ['killing'] events happened in 2014 (year) in ('Georgia',) (state) ?</t>
  </si>
  <si>
    <t>2-6513</t>
  </si>
  <si>
    <t>How many ['injuring'] events happened in 2016 (year) in ('Florida', 'Miami') (city) ?</t>
  </si>
  <si>
    <t>2-7008</t>
  </si>
  <si>
    <t>How many ['injuring'] events happened in 2015 (year) that involve the name Robert (first) ?</t>
  </si>
  <si>
    <t>2-5496</t>
  </si>
  <si>
    <t>How many ['killing'] events happened in 2016 (year) that involve the name Bryant (first) ?</t>
  </si>
  <si>
    <t>2-6109</t>
  </si>
  <si>
    <t>How many ['injuring'] events happened in 07/2016 (month) in ('Maryland', 'Baltimore') (city) ?</t>
  </si>
  <si>
    <t>2-6535</t>
  </si>
  <si>
    <t>How many ['injuring'] events happened in 2016 (year) in ('Alabama', 'Montgomery') (city) ?</t>
  </si>
  <si>
    <t>2-6742</t>
  </si>
  <si>
    <t>How many ['injuring'] events happened in 2016 (year) that involve the name Taylor (last) ?</t>
  </si>
  <si>
    <t>2-6466</t>
  </si>
  <si>
    <t>How many ['injuring'] events happened in 2015 (year) in ('Missouri', 'Saint Louis') (city) ?</t>
  </si>
  <si>
    <t>2-5576</t>
  </si>
  <si>
    <t>How many ['killing'] events happened in 2016 (year) that involve the name Price (last) ?</t>
  </si>
  <si>
    <t>2-5548</t>
  </si>
  <si>
    <t>How many ['killing'] events happened in 2015 (year) that involve the name Taylor (last) ?</t>
  </si>
  <si>
    <t>2-6621</t>
  </si>
  <si>
    <t>How many ['injuring'] events happened in 09/2015 (month) that involve the name Smith (last) ?</t>
  </si>
  <si>
    <t>2-5762</t>
  </si>
  <si>
    <t>How many ['killing'] events happened in 2016 (year) that involve the name King (last) ?</t>
  </si>
  <si>
    <t>2-5715</t>
  </si>
  <si>
    <t>How many ['killing'] events happened in 2016 (year) that involve the name Hill (last) ?</t>
  </si>
  <si>
    <t>2-4802</t>
  </si>
  <si>
    <t>How many ['killing'] events happened in 2015 (year) in ('Mississippi',) (state) ?</t>
  </si>
  <si>
    <t>2-5896</t>
  </si>
  <si>
    <t>How many ['killing'] events happened in ('Illinois',) (state) that involve the name Jackson (last) ?</t>
  </si>
  <si>
    <t>2-5752</t>
  </si>
  <si>
    <t>How many ['killing'] events happened in 2016 (year) that involve the name Murphy (last) ?</t>
  </si>
  <si>
    <t>2-7146</t>
  </si>
  <si>
    <t>How many ['fire_burning'] events happened in 01/2006 (month) in ('California', 'Los Angeles') (city) ?</t>
  </si>
  <si>
    <t>2-6013</t>
  </si>
  <si>
    <t>How many ['injuring'] events happened in 2015 (year) in ('Alabama',) (state) ?</t>
  </si>
  <si>
    <t>2-5457</t>
  </si>
  <si>
    <t>How many ['killing'] events happened in 2016 (year) that involve the name John (first) ?</t>
  </si>
  <si>
    <t>2-6097</t>
  </si>
  <si>
    <t>How many ['injuring'] events happened in 09/2016 (month) in ('Texas', 'Houston') (city) ?</t>
  </si>
  <si>
    <t>2-6534</t>
  </si>
  <si>
    <t>How many ['injuring'] events happened in 2016 (year) in ('Texas', 'San Angelo') (city) ?</t>
  </si>
  <si>
    <t>2-5424</t>
  </si>
  <si>
    <t>How many ['killing'] events happened in 2016 (year) that involve the name Joseph (first) ?</t>
  </si>
  <si>
    <t>2-6028</t>
  </si>
  <si>
    <t>How many ['injuring'] events happened in 2015 (year) in ('Massachusetts',) (state) ?</t>
  </si>
  <si>
    <t>2-6241</t>
  </si>
  <si>
    <t>How many ['injuring'] events happened in 08/2016 (month) in ('North Carolina',) (state) ?</t>
  </si>
  <si>
    <t>2-5125</t>
  </si>
  <si>
    <t>How many ['killing'] events happened in 11/2016 (month) in ('Michigan',) (state) ?</t>
  </si>
  <si>
    <t>2-6569</t>
  </si>
  <si>
    <t>How many ['injuring'] events happened in 2015 (year) in ('Missouri', 'Kansas City') (city) ?</t>
  </si>
  <si>
    <t>2-5685</t>
  </si>
  <si>
    <t>How many ['killing'] events happened in 2016 (year) that involve the name Russell (last) ?</t>
  </si>
  <si>
    <t>2-6221</t>
  </si>
  <si>
    <t>How many ['injuring'] events happened in 08/2015 (month) in ('Pennsylvania',) (state) ?</t>
  </si>
  <si>
    <t>2-4850</t>
  </si>
  <si>
    <t>How many ['killing'] events happened in 2016 (year) in ('Connecticut',) (state) ?</t>
  </si>
  <si>
    <t>2-5053</t>
  </si>
  <si>
    <t>How many ['killing'] events happened in 09/2016 (month) in ('South Carolina',) (state) ?</t>
  </si>
  <si>
    <t>2-5804</t>
  </si>
  <si>
    <t>How many ['killing'] events happened in 2016 (year) that involve the name Sims (last) ?</t>
  </si>
  <si>
    <t>2-5758</t>
  </si>
  <si>
    <t>How many ['killing'] events happened in 2015 (year) that involve the name Smith (last) ?</t>
  </si>
  <si>
    <t>2-4831</t>
  </si>
  <si>
    <t>How many ['killing'] events happened in 2015 (year) in ('Wisconsin',) (state) ?</t>
  </si>
  <si>
    <t>2-6350</t>
  </si>
  <si>
    <t>How many ['injuring'] events happened in 08/2015 (month) in ('Illinois',) (state) ?</t>
  </si>
  <si>
    <t>2-6374</t>
  </si>
  <si>
    <t>How many ['injuring'] events happened in 03/2016 (month) in ('Georgia',) (state) ?</t>
  </si>
  <si>
    <t>2-5032</t>
  </si>
  <si>
    <t>How many ['killing'] events happened in 11/2016 (month) in ('Pennsylvania',) (state) ?</t>
  </si>
  <si>
    <t>2-6021</t>
  </si>
  <si>
    <t>How many ['injuring'] events happened in 2014 (year) in ('Tennessee',) (state) ?</t>
  </si>
  <si>
    <t>2-6287</t>
  </si>
  <si>
    <t>How many ['injuring'] events happened in 11/2016 (month) in ('Louisiana',) (state) ?</t>
  </si>
  <si>
    <t>2-4889</t>
  </si>
  <si>
    <t>How many ['killing'] events happened in 2014 (year) in ('California',) (state) ?</t>
  </si>
  <si>
    <t>2-6436</t>
  </si>
  <si>
    <t>How many ['injuring'] events happened in 2015 (year) in ('Ohio', 'Cincinnati') (city) ?</t>
  </si>
  <si>
    <t>2-6163</t>
  </si>
  <si>
    <t>How many ['injuring'] events happened in 07/2016 (month) in ('Louisiana',) (state) ?</t>
  </si>
  <si>
    <t>2-4919</t>
  </si>
  <si>
    <t>How many ['killing'] events happened in 2015 (year) in ('Maryland', 'Baltimore') (city) ?</t>
  </si>
  <si>
    <t>2-6446</t>
  </si>
  <si>
    <t>How many ['injuring'] events happened in 2016 (year) in ('Louisiana', 'Baton Rouge') (city) ?</t>
  </si>
  <si>
    <t>2-4928</t>
  </si>
  <si>
    <t>How many ['killing'] events happened in 2015 (year) in ('Texas', 'Houston') (city) ?</t>
  </si>
  <si>
    <t>2-6475</t>
  </si>
  <si>
    <t>How many ['injuring'] events happened in 2016 (year) in ('Missouri', 'Kansas City') (city) ?</t>
  </si>
  <si>
    <t>2-5534</t>
  </si>
  <si>
    <t>How many ['killing'] events happened in 2016 (year) that involve the name Michael (first) ?</t>
  </si>
  <si>
    <t>2-4859</t>
  </si>
  <si>
    <t>How many ['killing'] events happened in 2015 (year) in ('Kentucky',) (state) ?</t>
  </si>
  <si>
    <t>2-6031</t>
  </si>
  <si>
    <t>How many ['injuring'] events happened in 2015 (year) in ('Mississippi',) (state) ?</t>
  </si>
  <si>
    <t>2-6005</t>
  </si>
  <si>
    <t>How many ['injuring'] events happened in 2014 (year) in ('Florida',) (state) ?</t>
  </si>
  <si>
    <t>2-6064</t>
  </si>
  <si>
    <t>How many ['injuring'] events happened in 2016 (year) in ('Mississippi',) (state) ?</t>
  </si>
  <si>
    <t>2-4896</t>
  </si>
  <si>
    <t>How many ['killing'] events happened in 2014 (year) in ('Florida',) (state) ?</t>
  </si>
  <si>
    <t>2-6193</t>
  </si>
  <si>
    <t>How many ['injuring'] events happened in 07/2016 (month) in ('Florida',) (state) ?</t>
  </si>
  <si>
    <t>2-6568</t>
  </si>
  <si>
    <t>How many ['injuring'] events happened in 2016 (year) in ('Ohio', 'Columbus') (city) ?</t>
  </si>
  <si>
    <t>2-4953</t>
  </si>
  <si>
    <t>How many ['killing'] events happened in 2015 (year) in ('Arkansas', 'Little Rock') (city) ?</t>
  </si>
  <si>
    <t>2-6022</t>
  </si>
  <si>
    <t>How many ['injuring'] events happened in 2016 (year) in ('Alabama',) (state) ?</t>
  </si>
  <si>
    <t>2-6016</t>
  </si>
  <si>
    <t>How many ['injuring'] events happened in 2014 (year) in ('Washington',) (state) ?</t>
  </si>
  <si>
    <t>2-6581</t>
  </si>
  <si>
    <t>How many ['injuring'] events happened in 2015 (year) in ('New York', 'New York (Manhattan)') (city) ?</t>
  </si>
  <si>
    <t>2-6495</t>
  </si>
  <si>
    <t>How many ['injuring'] events happened in 2016 (year) in ('Missouri', 'Saint Louis') (city) ?</t>
  </si>
  <si>
    <t>2-4883</t>
  </si>
  <si>
    <t>How many ['killing'] events happened in 2016 (year) in ('Iowa',) (state) ?</t>
  </si>
  <si>
    <t>2-6045</t>
  </si>
  <si>
    <t>How many ['injuring'] events happened in 2013 (year) in ('Delaware',) (state) ?</t>
  </si>
  <si>
    <t>2-5968</t>
  </si>
  <si>
    <t>How many ['injuring'] events happened in 2015 (year) in ('Wisconsin',) (state) ?</t>
  </si>
  <si>
    <t>2-6518</t>
  </si>
  <si>
    <t>How many ['injuring'] events happened in 2016 (year) in ('Indiana', 'Indianapolis') (city) ?</t>
  </si>
  <si>
    <t>2-5973</t>
  </si>
  <si>
    <t>How many ['injuring'] events happened in 2016 (year) in ('Delaware',) (state) ?</t>
  </si>
  <si>
    <t>2-5363</t>
  </si>
  <si>
    <t>How many ['killing'] events happened in 2015 (year) that involve the name David (first) ?</t>
  </si>
  <si>
    <t>2-6517</t>
  </si>
  <si>
    <t>How many ['injuring'] events happened in 2015 (year) in ('Ohio', 'Cleveland') (city) ?</t>
  </si>
  <si>
    <t>2-5674</t>
  </si>
  <si>
    <t>How many ['killing'] events happened in 2013 (year) that involve the name Jackson (last) ?</t>
  </si>
  <si>
    <t>2-5397</t>
  </si>
  <si>
    <t>How many ['killing'] events happened in 2015 (year) that involve the name Christopher (first) ?</t>
  </si>
  <si>
    <t>2-6669</t>
  </si>
  <si>
    <t>How many ['injuring'] events happened in 2015 (year) that involve the name Brown (last) ?</t>
  </si>
  <si>
    <t>2-6739</t>
  </si>
  <si>
    <t>How many ['injuring'] events happened in 2015 (year) that involve the name Berry (last) ?</t>
  </si>
  <si>
    <t>2-5526</t>
  </si>
  <si>
    <t>How many ['killing'] events happened in 2016 (year) that involve the name Sean (first) ?</t>
  </si>
  <si>
    <t>2-5216</t>
  </si>
  <si>
    <t>How many ['killing'] events happened in 09/2016 (month) that involve the name Smith (last) ?</t>
  </si>
  <si>
    <t>2-4979</t>
  </si>
  <si>
    <t>How many ['killing'] events happened in 2016 (year) in ('Louisiana', 'Baton Rouge') (city) ?</t>
  </si>
  <si>
    <t>2-5453</t>
  </si>
  <si>
    <t>How many ['killing'] events happened in 2016 (year) that involve the name Anthony (first) ?</t>
  </si>
  <si>
    <t>2-5943</t>
  </si>
  <si>
    <t>How many ['injuring'] events happened in 26/09/2016 (day) in ('Texas',) (state) ?</t>
  </si>
  <si>
    <t>2-6553</t>
  </si>
  <si>
    <t>How many ['injuring'] events happened in 2016 (year) in ('Kansas', 'Wichita') (city) ?</t>
  </si>
  <si>
    <t>2-7077</t>
  </si>
  <si>
    <t>How many ['injuring'] events happened in ('Ohio',) (state) that involve the name Smith (last) ?</t>
  </si>
  <si>
    <t>2-6177</t>
  </si>
  <si>
    <t>How many ['injuring'] events happened in 06/2015 (month) in ('Michigan',) (state) ?</t>
  </si>
  <si>
    <t>2-6255</t>
  </si>
  <si>
    <t>How many ['injuring'] events happened in 08/2016 (month) in ('California',) (state) ?</t>
  </si>
  <si>
    <t>2-5950</t>
  </si>
  <si>
    <t>How many ['injuring'] events happened in 2013 (year) in ('Pennsylvania',) (state) ?</t>
  </si>
  <si>
    <t>2-5129</t>
  </si>
  <si>
    <t>How many ['killing'] events happened in 08/2015 (month) in ('Missouri',) (state) ?</t>
  </si>
  <si>
    <t>2-6881</t>
  </si>
  <si>
    <t>How many ['injuring'] events happened in 2016 (year) that involve the name Richard (first) ?</t>
  </si>
  <si>
    <t>2-6822</t>
  </si>
  <si>
    <t>How many ['injuring'] events happened in 2015 (year) that involve the name Davis (last) ?</t>
  </si>
  <si>
    <t>2-5464</t>
  </si>
  <si>
    <t>How many ['killing'] events happened in 2015 (year) that involve the name Jordan (first) ?</t>
  </si>
  <si>
    <t>2-6257</t>
  </si>
  <si>
    <t>How many ['injuring'] events happened in 11/2015 (month) in ('California',) (state) ?</t>
  </si>
  <si>
    <t>2-6238</t>
  </si>
  <si>
    <t>How many ['injuring'] events happened in 04/2016 (month) in ('Florida',) (state) ?</t>
  </si>
  <si>
    <t>2-6373</t>
  </si>
  <si>
    <t>How many ['injuring'] events happened in 12/2016 (month) in ('California',) (state) ?</t>
  </si>
  <si>
    <t>2-4865</t>
  </si>
  <si>
    <t>How many ['killing'] events happened in 2016 (year) in ('North Carolina',) (state) ?</t>
  </si>
  <si>
    <t>2-4899</t>
  </si>
  <si>
    <t>How many ['killing'] events happened in 2015 (year) in ('California',) (state) ?</t>
  </si>
  <si>
    <t>2-6272</t>
  </si>
  <si>
    <t>How many ['injuring'] events happened in 04/2016 (month) in ('California',) (state) ?</t>
  </si>
  <si>
    <t>2-5378</t>
  </si>
  <si>
    <t>How many ['killing'] events happened in 2015 (year) that involve the name Michael (first) ?</t>
  </si>
  <si>
    <t>2-5967</t>
  </si>
  <si>
    <t>How many ['injuring'] events happened in 2016 (year) in ('Arizona',) (state) ?</t>
  </si>
  <si>
    <t>2-7024</t>
  </si>
  <si>
    <t>How many ['injuring'] events happened in 2016 (year) that involve the name Michael (first) ?</t>
  </si>
  <si>
    <t>2-6001</t>
  </si>
  <si>
    <t>How many ['injuring'] events happened in 2015 (year) in ('North Carolina',) (state) ?</t>
  </si>
  <si>
    <t>2-6926</t>
  </si>
  <si>
    <t>How many ['injuring'] events happened in 2016 (year) that involve the name Christopher (first) ?</t>
  </si>
  <si>
    <t>2-4833</t>
  </si>
  <si>
    <t>How many ['killing'] events happened in 2016 (year) in ('Maryland',) (state) ?</t>
  </si>
  <si>
    <t>2-6470</t>
  </si>
  <si>
    <t>How many ['injuring'] events happened in 2016 (year) in ('Illinois', 'Chicago (Englewood)') (city) ?</t>
  </si>
  <si>
    <t>2-6057</t>
  </si>
  <si>
    <t>How many ['injuring'] events happened in 2016 (year) in ('District of Columbia',) (state) ?</t>
  </si>
  <si>
    <t>2-5561</t>
  </si>
  <si>
    <t>How many ['killing'] events happened in 2015 (year) that involve the name Robinson (last) ?</t>
  </si>
  <si>
    <t>2-7046</t>
  </si>
  <si>
    <t>How many ['injuring'] events happened in 2016 (year) that involve the name Lawrence (first) ?</t>
  </si>
  <si>
    <t>2-7007</t>
  </si>
  <si>
    <t>How many ['injuring'] events happened in 2015 (year) that involve the name David (first) ?</t>
  </si>
  <si>
    <t>2-6472</t>
  </si>
  <si>
    <t>How many ['injuring'] events happened in 2014 (year) in ('Louisiana', 'New Orleans') (city) ?</t>
  </si>
  <si>
    <t>2-6200</t>
  </si>
  <si>
    <t>How many ['injuring'] events happened in 07/2015 (month) in ('Pennsylvania',) (state) ?</t>
  </si>
  <si>
    <t>2-5543</t>
  </si>
  <si>
    <t>How many ['killing'] events happened in 2016 (year) that involve the name George (first) ?</t>
  </si>
  <si>
    <t>2-5649</t>
  </si>
  <si>
    <t>How many ['killing'] events happened in 2015 (year) that involve the name Johnson (last) ?</t>
  </si>
  <si>
    <t>2-6838</t>
  </si>
  <si>
    <t>How many ['injuring'] events happened in 2016 (year) that involve the name McCray (last) ?</t>
  </si>
  <si>
    <t>2-5027</t>
  </si>
  <si>
    <t>How many ['killing'] events happened in 09/2016 (month) in ('Illinois',) (state) ?</t>
  </si>
  <si>
    <t>2-6733</t>
  </si>
  <si>
    <t>How many ['injuring'] events happened in 2016 (year) that involve the name Adams (last) ?</t>
  </si>
  <si>
    <t>2-6963</t>
  </si>
  <si>
    <t>How many ['injuring'] events happened in 2015 (year) that involve the name Christopher (first) ?</t>
  </si>
  <si>
    <t>2-6937</t>
  </si>
  <si>
    <t>How many ['injuring'] events happened in 2015 (year) that involve the name Thomas (first) ?</t>
  </si>
  <si>
    <t>2-7022</t>
  </si>
  <si>
    <t>How many ['injuring'] events happened in 2016 (year) that involve the name Timothy (first) ?</t>
  </si>
  <si>
    <t>2-6451</t>
  </si>
  <si>
    <t>How many ['injuring'] events happened in 2015 (year) in ('Maryland', 'Baltimore') (city) ?</t>
  </si>
  <si>
    <t>2-6174</t>
  </si>
  <si>
    <t>How many ['injuring'] events happened in 09/2016 (month) in ('Illinois',) (state) ?</t>
  </si>
  <si>
    <t>2-6012</t>
  </si>
  <si>
    <t>How many ['injuring'] events happened in 2014 (year) in ('California',) (state) ?</t>
  </si>
  <si>
    <t>2-5570</t>
  </si>
  <si>
    <t>How many ['killing'] events happened in 2016 (year) that involve the name Davis (last) ?</t>
  </si>
  <si>
    <t>2-6998</t>
  </si>
  <si>
    <t>How many ['injuring'] events happened in 2016 (year) that involve the name David (first) ?</t>
  </si>
  <si>
    <t>2-6900</t>
  </si>
  <si>
    <t>How many ['injuring'] events happened in 2016 (year) that involve the name Elijah (first) ?</t>
  </si>
  <si>
    <t>2-5559</t>
  </si>
  <si>
    <t>How many ['killing'] events happened in 2016 (year) that involve the name Miller (last) ?</t>
  </si>
  <si>
    <t>2-6063</t>
  </si>
  <si>
    <t>How many ['injuring'] events happened in 2015 (year) in ('Maryland',) (state) ?</t>
  </si>
  <si>
    <t>2-6544</t>
  </si>
  <si>
    <t>How many ['injuring'] events happened in 2016 (year) in ('Ohio', 'Cleveland') (city) ?</t>
  </si>
  <si>
    <t>2-5991</t>
  </si>
  <si>
    <t>How many ['injuring'] events happened in 2016 (year) in ('Kansas',) (state) ?</t>
  </si>
  <si>
    <t>2-5962</t>
  </si>
  <si>
    <t>How many ['injuring'] events happened in 2013 (year) in ('District of Columbia',) (state) ?</t>
  </si>
  <si>
    <t>2-4798</t>
  </si>
  <si>
    <t>How many ['killing'] events happened in 2016 (year) in ('Wisconsin',) (state) ?</t>
  </si>
  <si>
    <t>2-5999</t>
  </si>
  <si>
    <t>How many ['injuring'] events happened in 2016 (year) in ('Massachusetts',) (state) ?</t>
  </si>
  <si>
    <t>2-4851</t>
  </si>
  <si>
    <t>How many ['killing'] events happened in 2016 (year) in ('Louisiana',) (state) ?</t>
  </si>
  <si>
    <t>2-6055</t>
  </si>
  <si>
    <t>How many ['injuring'] events happened in 2016 (year) in ('South Carolina',) (state) ?</t>
  </si>
  <si>
    <t>2-5978</t>
  </si>
  <si>
    <t>How many ['injuring'] events happened in 2016 (year) in ('Arkansas',) (state) ?</t>
  </si>
  <si>
    <t>2-6060</t>
  </si>
  <si>
    <t>How many ['injuring'] events happened in 2016 (year) in ('Wisconsin',) (state) ?</t>
  </si>
  <si>
    <t>2-6699</t>
  </si>
  <si>
    <t>How many ['injuring'] events happened in 2016 (year) that involve the name Stewart (last) ?</t>
  </si>
  <si>
    <t>2-6878</t>
  </si>
  <si>
    <t>How many ['injuring'] events happened in 2016 (year) that involve the name Marcus (first) ?</t>
  </si>
  <si>
    <t>2-7067</t>
  </si>
  <si>
    <t>How many ['injuring'] events happened in ('Pennsylvania',) (state) that involve the name Stephen (first) ?</t>
  </si>
  <si>
    <t>2-5264</t>
  </si>
  <si>
    <t>How many ['killing'] events happened in 2016 (year) that involve the name Maurice (first) ?</t>
  </si>
  <si>
    <t>2-6637</t>
  </si>
  <si>
    <t>How many ['injuring'] events happened in 09/2016 (month) that involve the name Smith (last) ?</t>
  </si>
  <si>
    <t>2-4877</t>
  </si>
  <si>
    <t>How many ['killing'] events happened in 2016 (year) in ('Virginia',) (state) ?</t>
  </si>
  <si>
    <t>2-5136</t>
  </si>
  <si>
    <t>How many ['killing'] events happened in 10/2016 (month) in ('Illinois',) (state) ?</t>
  </si>
  <si>
    <t>2-4809</t>
  </si>
  <si>
    <t>How many ['killing'] events happened in 2016 (year) in ('New Jersey',) (state) ?</t>
  </si>
  <si>
    <t>2-6387</t>
  </si>
  <si>
    <t>How many ['injuring'] events happened in 10/2016 (month) in ('California',) (state) ?</t>
  </si>
  <si>
    <t>2-7182</t>
  </si>
  <si>
    <t>How many ['fire_burning'] events happened in 2006 (year) in ('California', 'Los Angeles') (city) ?</t>
  </si>
  <si>
    <t>2-6853</t>
  </si>
  <si>
    <t>How many ['injuring'] events happened in 2015 (year) that involve the name Williams (last) ?</t>
  </si>
  <si>
    <t>2-4825</t>
  </si>
  <si>
    <t>How many ['killing'] events happened in 2016 (year) in ('Colorado',) (state) ?</t>
  </si>
  <si>
    <t>2-6983</t>
  </si>
  <si>
    <t>How many ['injuring'] events happened in 2016 (year) that involve the name James (first) ?</t>
  </si>
  <si>
    <t>2-4882</t>
  </si>
  <si>
    <t>How many ['killing'] events happened in 2014 (year) in ('Texas',) (state) ?</t>
  </si>
  <si>
    <t>2-6690</t>
  </si>
  <si>
    <t>How many ['injuring'] events happened in 2016 (year) that involve the name Miller (last) ?</t>
  </si>
  <si>
    <t>2-6515</t>
  </si>
  <si>
    <t>How many ['injuring'] events happened in 2016 (year) in ('Massachusetts', 'Boston') (city) ?</t>
  </si>
  <si>
    <t>2-6067</t>
  </si>
  <si>
    <t>How many ['injuring'] events happened in 2015 (year) in ('Kentucky',) (state) ?</t>
  </si>
  <si>
    <t>2-4839</t>
  </si>
  <si>
    <t>How many ['killing'] events happened in 2016 (year) in ('South Carolina',) (state) ?</t>
  </si>
  <si>
    <t>2-5993</t>
  </si>
  <si>
    <t>How many ['injuring'] events happened in 2015 (year) in ('Florida',) (state) ?</t>
  </si>
  <si>
    <t>2-4808</t>
  </si>
  <si>
    <t>How many ['killing'] events happened in 2015 (year) in ('Pennsylvania',) (state) ?</t>
  </si>
  <si>
    <t>2-6385</t>
  </si>
  <si>
    <t>How many ['injuring'] events happened in 07/2016 (month) in ('Texas',) (state) ?</t>
  </si>
  <si>
    <t>2-6048</t>
  </si>
  <si>
    <t>How many ['injuring'] events happened in 2016 (year) in ('Louisiana',) (state) ?</t>
  </si>
  <si>
    <t>2-4914</t>
  </si>
  <si>
    <t>How many ['killing'] events happened in 2015 (year) in ('Ohio', 'Cleveland') (city) ?</t>
  </si>
  <si>
    <t>2-5334</t>
  </si>
  <si>
    <t>How many ['killing'] events happened in 2016 (year) that involve the name Eric (first) ?</t>
  </si>
  <si>
    <t>2-5787</t>
  </si>
  <si>
    <t>How many ['killing'] events happened in 2015 (year) that involve the name Jones (last) ?</t>
  </si>
  <si>
    <t>2-5077</t>
  </si>
  <si>
    <t>How many ['killing'] events happened in 11/2016 (month) in ('Illinois',) (state) ?</t>
  </si>
  <si>
    <t>2-5607</t>
  </si>
  <si>
    <t>How many ['killing'] events happened in 2016 (year) that involve the name Jones (last) ?</t>
  </si>
  <si>
    <t>2-4817</t>
  </si>
  <si>
    <t>How many ['killing'] events happened in 2015 (year) in ('Tennessee',) (state) ?</t>
  </si>
  <si>
    <t>2-5656</t>
  </si>
  <si>
    <t>How many ['killing'] events happened in 2015 (year) that involve the name Williams (last) ?</t>
  </si>
  <si>
    <t>2-6959</t>
  </si>
  <si>
    <t>How many ['injuring'] events happened in 2016 (year) that involve the name Eric (first) ?</t>
  </si>
  <si>
    <t>2-5956</t>
  </si>
  <si>
    <t>How many ['injuring'] events happened in 2016 (year) in ('Nevada',) (state) ?</t>
  </si>
  <si>
    <t>2-4821</t>
  </si>
  <si>
    <t>How many ['killing'] events happened in 2015 (year) in ('Florida',) (state) ?</t>
  </si>
  <si>
    <t>2-5749</t>
  </si>
  <si>
    <t>How many ['killing'] events happened in 2016 (year) that involve the name Jackson (last) ?</t>
  </si>
  <si>
    <t>2-4886</t>
  </si>
  <si>
    <t>How many ['killing'] events happened in 2015 (year) in ('Georgia',) (state) ?</t>
  </si>
  <si>
    <t>2-6459</t>
  </si>
  <si>
    <t>How many ['injuring'] events happened in 2016 (year) in ('Louisiana', 'New Orleans') (city) ?</t>
  </si>
  <si>
    <t>2-6661</t>
  </si>
  <si>
    <t>How many ['injuring'] events happened in 2016 (year) that involve the name Jackson (last) ?</t>
  </si>
  <si>
    <t>2-6686</t>
  </si>
  <si>
    <t>How many ['injuring'] events happened in 2016 (year) that involve the name Davis (last) ?</t>
  </si>
  <si>
    <t>2-6014</t>
  </si>
  <si>
    <t>How many ['injuring'] events happened in 2016 (year) in ('Ohio',) (state) ?</t>
  </si>
  <si>
    <t>2-6829</t>
  </si>
  <si>
    <t>How many ['injuring'] events happened in 2016 (year) that involve the name Marrero (last) ?</t>
  </si>
  <si>
    <t>2-4881</t>
  </si>
  <si>
    <t>How many ['killing'] events happened in 2014 (year) in ('Louisiana',) (state) ?</t>
  </si>
  <si>
    <t>2-6795</t>
  </si>
  <si>
    <t>How many ['injuring'] events happened in 2016 (year) that involve the name Jones (last) ?</t>
  </si>
  <si>
    <t>2-5605</t>
  </si>
  <si>
    <t>How many ['killing'] events happened in 2016 (year) that involve the name Smith (last) ?</t>
  </si>
  <si>
    <t>2-6761</t>
  </si>
  <si>
    <t>How many ['injuring'] events happened in 2016 (year) that involve the name Johnson (last) ?</t>
  </si>
  <si>
    <t>2-4869</t>
  </si>
  <si>
    <t>How many ['killing'] events happened in 2013 (year) in ('Illinois',) (state) ?</t>
  </si>
  <si>
    <t>2-6025</t>
  </si>
  <si>
    <t>How many ['injuring'] events happened in 2016 (year) in ('Virginia',) (state) ?</t>
  </si>
  <si>
    <t>2-4807</t>
  </si>
  <si>
    <t>How many ['killing'] events happened in 2016 (year) in ('Alabama',) (state) ?</t>
  </si>
  <si>
    <t>2-5778</t>
  </si>
  <si>
    <t>How many ['killing'] events happened in 2016 (year) that involve the name Brown (last) ?</t>
  </si>
  <si>
    <t>2-6726</t>
  </si>
  <si>
    <t>How many ['injuring'] events happened in 2015 (year) that involve the name Smith (last) ?</t>
  </si>
  <si>
    <t>2-6008</t>
  </si>
  <si>
    <t>How many ['injuring'] events happened in 2015 (year) in ('Georgia',) (state) ?</t>
  </si>
  <si>
    <t>2-4911</t>
  </si>
  <si>
    <t>How many ['killing'] events happened in 2016 (year) in ('Illinois', 'Chicago (Englewood)') (city) ?</t>
  </si>
  <si>
    <t>2-4858</t>
  </si>
  <si>
    <t>How many ['killing'] events happened in 2016 (year) in ('Tennessee',) (state) ?</t>
  </si>
  <si>
    <t>2-6020</t>
  </si>
  <si>
    <t>How many ['injuring'] events happened in 2015 (year) in ('California',) (state) ?</t>
  </si>
  <si>
    <t>2-6945</t>
  </si>
  <si>
    <t>How many ['injuring'] events happened in 2016 (year) that involve the name Jacob (first) ?</t>
  </si>
  <si>
    <t>2-5969</t>
  </si>
  <si>
    <t>How many ['injuring'] events happened in 2014 (year) in ('Illinois',) (state) ?</t>
  </si>
  <si>
    <t>2-5414</t>
  </si>
  <si>
    <t>How many ['killing'] events happened in 2016 (year) that involve the name James (first) ?</t>
  </si>
  <si>
    <t>2-6547</t>
  </si>
  <si>
    <t>How many ['injuring'] events happened in 2016 (year) in ('Texas', 'Dallas') (city) ?</t>
  </si>
  <si>
    <t>2-7054</t>
  </si>
  <si>
    <t>How many ['injuring'] events happened in 2016 (year) that involve the name Anthony (first) ?</t>
  </si>
  <si>
    <t>2-6313</t>
  </si>
  <si>
    <t>How many ['injuring'] events happened in 06/2016 (month) in ('Illinois',) (state) ?</t>
  </si>
  <si>
    <t>2-6027</t>
  </si>
  <si>
    <t>How many ['injuring'] events happened in 2016 (year) in ('Connecticut',) (state) ?</t>
  </si>
  <si>
    <t>2-4835</t>
  </si>
  <si>
    <t>How many ['killing'] events happened in 2016 (year) in ('Washington',) (state) ?</t>
  </si>
  <si>
    <t>2-4820</t>
  </si>
  <si>
    <t>How many ['killing'] events happened in 2016 (year) in ('Pennsylvania',) (state) ?</t>
  </si>
  <si>
    <t>2-5987</t>
  </si>
  <si>
    <t>How many ['injuring'] events happened in 2016 (year) in ('Georgia',) (state) ?</t>
  </si>
  <si>
    <t>2-6190</t>
  </si>
  <si>
    <t>How many ['injuring'] events happened in 09/2015 (month) in ('Illinois',) (state) ?</t>
  </si>
  <si>
    <t>2-4945</t>
  </si>
  <si>
    <t>How many ['killing'] events happened in 2016 (year) in ('Indiana', 'Indianapolis') (city) ?</t>
  </si>
  <si>
    <t>2-6476</t>
  </si>
  <si>
    <t>How many ['injuring'] events happened in 2016 (year) in ('New York', 'Brooklyn') (city) ?</t>
  </si>
  <si>
    <t>2-6481</t>
  </si>
  <si>
    <t>How many ['injuring'] events happened in 2016 (year) in ('Nevada', 'Las Vegas') (city) ?</t>
  </si>
  <si>
    <t>2-6062</t>
  </si>
  <si>
    <t>How many ['injuring'] events happened in 2016 (year) in ('New Jersey',) (state) ?</t>
  </si>
  <si>
    <t>2-6449</t>
  </si>
  <si>
    <t>How many ['injuring'] events happened in 2016 (year) in ('Texas', 'Houston') (city) ?</t>
  </si>
  <si>
    <t>2-5972</t>
  </si>
  <si>
    <t>How many ['injuring'] events happened in 2016 (year) in ('Maryland',) (state) ?</t>
  </si>
  <si>
    <t>2-4828</t>
  </si>
  <si>
    <t>How many ['killing'] events happened in 2015 (year) in ('Texas',) (state) ?</t>
  </si>
  <si>
    <t>2-4880</t>
  </si>
  <si>
    <t>How many ['killing'] events happened in 2016 (year) in ('Florida',) (state) ?</t>
  </si>
  <si>
    <t>2-4949</t>
  </si>
  <si>
    <t>How many ['killing'] events happened in 2016 (year) in ('Texas', 'Houston') (city) ?</t>
  </si>
  <si>
    <t>2-4897</t>
  </si>
  <si>
    <t>How many ['killing'] events happened in 2016 (year) in ('Georgia',) (state) ?</t>
  </si>
  <si>
    <t>2-6050</t>
  </si>
  <si>
    <t>How many ['injuring'] events happened in 2015 (year) in ('Texas',) (state) ?</t>
  </si>
  <si>
    <t>2-6430</t>
  </si>
  <si>
    <t>How many ['injuring'] events happened in 2016 (year) in ('Maryland', 'Baltimore') (city) ?</t>
  </si>
  <si>
    <t>2-5274</t>
  </si>
  <si>
    <t>How many ['killing'] events happened in 2016 (year) that involve the name Christopher (first) ?</t>
  </si>
  <si>
    <t>2-4836</t>
  </si>
  <si>
    <t>How many ['killing'] events happened in 2015 (year) in ('Ohio',) (state) ?</t>
  </si>
  <si>
    <t>2-6715</t>
  </si>
  <si>
    <t>How many ['injuring'] events happened in 2016 (year) that involve the name Smith (last) ?</t>
  </si>
  <si>
    <t>2-6023</t>
  </si>
  <si>
    <t>How many ['injuring'] events happened in 2016 (year) in ('Tennessee',) (state) ?</t>
  </si>
  <si>
    <t>2-6059</t>
  </si>
  <si>
    <t>How many ['injuring'] events happened in 2013 (year) in ('Illinois',) (state) ?</t>
  </si>
  <si>
    <t>2-5966</t>
  </si>
  <si>
    <t>How many ['injuring'] events happened in 2015 (year) in ('Pennsylvania',) (state) ?</t>
  </si>
  <si>
    <t>2-6054</t>
  </si>
  <si>
    <t>How many ['injuring'] events happened in 2016 (year) in ('North Carolina',) (state) ?</t>
  </si>
  <si>
    <t>2-4848</t>
  </si>
  <si>
    <t>How many ['killing'] events happened in 2016 (year) in ('Ohio',) (state) ?</t>
  </si>
  <si>
    <t>2-4838</t>
  </si>
  <si>
    <t>How many ['killing'] events happened in 2016 (year) in ('California',) (state) ?</t>
  </si>
  <si>
    <t>2-5980</t>
  </si>
  <si>
    <t>How many ['injuring'] events happened in 2016 (year) in ('Florida',) (state) ?</t>
  </si>
  <si>
    <t>2-5951</t>
  </si>
  <si>
    <t>How many ['injuring'] events happened in 2013 (year) in ('California',) (state) ?</t>
  </si>
  <si>
    <t>2-6037</t>
  </si>
  <si>
    <t>How many ['injuring'] events happened in 2016 (year) in ('Pennsylvania',) (state) ?</t>
  </si>
  <si>
    <t>2-4884</t>
  </si>
  <si>
    <t>How many ['killing'] events happened in 2015 (year) in ('Illinois',) (state) ?</t>
  </si>
  <si>
    <t>2-6771</t>
  </si>
  <si>
    <t>How many ['injuring'] events happened in 2016 (year) that involve the name Brown (last) ?</t>
  </si>
  <si>
    <t>2-6038</t>
  </si>
  <si>
    <t>How many ['injuring'] events happened in 2015 (year) in ('Illinois',) (state) ?</t>
  </si>
  <si>
    <t>2-5953</t>
  </si>
  <si>
    <t>How many ['injuring'] events happened in 2015 (year) in ('Michigan',) (state) ?</t>
  </si>
  <si>
    <t>2-5958</t>
  </si>
  <si>
    <t>How many ['injuring'] events happened in 2016 (year) in ('Michigan',) (state) ?</t>
  </si>
  <si>
    <t>2-6011</t>
  </si>
  <si>
    <t>How many ['injuring'] events happened in 2015 (year) in ('Ohio',) (state) ?</t>
  </si>
  <si>
    <t>2-6018</t>
  </si>
  <si>
    <t>How many ['injuring'] events happened in 2016 (year) in ('Texas',) (state) ?</t>
  </si>
  <si>
    <t>2-4874</t>
  </si>
  <si>
    <t>How many ['killing'] events happened in 2016 (year) in ('Texas',) (state) ?</t>
  </si>
  <si>
    <t>2-6035</t>
  </si>
  <si>
    <t>How many ['injuring'] events happened in 2016 (year) in ('California',) (state) ?</t>
  </si>
  <si>
    <t>2-4834</t>
  </si>
  <si>
    <t>How many ['killing'] events happened in 2016 (year) in ('Illinois',) (state) ?</t>
  </si>
  <si>
    <t>2-4876</t>
  </si>
  <si>
    <t>How many ['killing'] events happened in 2016 (year) in ('Michigan',) (state) ?</t>
  </si>
  <si>
    <t>2-5959</t>
  </si>
  <si>
    <t>How many ['injuring'] events happened in 2016 (year) in ('Illinois',) (state) ?</t>
  </si>
  <si>
    <t>3-10</t>
  </si>
  <si>
    <t>How many people were killed in 23/07/2015 (day) in ('Arkansas', 'Eudora') (city) ?</t>
  </si>
  <si>
    <t>3-100023</t>
  </si>
  <si>
    <t>How many people were injured in 2016 (year) that involve the name Ketrell (first) ?</t>
  </si>
  <si>
    <t>3-100036</t>
  </si>
  <si>
    <t>How many people were injured in 2016 (year) that involve the name Richard (first) ?</t>
  </si>
  <si>
    <t>3-100044</t>
  </si>
  <si>
    <t>How many people were injured in 2016 (year) that involve the name Brandon (first) ?</t>
  </si>
  <si>
    <t>3-100054</t>
  </si>
  <si>
    <t>How many people were injured in 2015 (year) that involve the name Vincent (first) ?</t>
  </si>
  <si>
    <t>3-100074</t>
  </si>
  <si>
    <t>How many people were injured in 2016 (year) that involve the name Herbert (first) ?</t>
  </si>
  <si>
    <t>3-100097</t>
  </si>
  <si>
    <t>How many people were injured in 2016 (year) that involve the name William (first) ?</t>
  </si>
  <si>
    <t>3-100104</t>
  </si>
  <si>
    <t>How many people were injured in 2014 (year) that involve the name Kevin (first) ?</t>
  </si>
  <si>
    <t>3-100114</t>
  </si>
  <si>
    <t>How many people were injured in 2016 (year) that involve the name James (first) ?</t>
  </si>
  <si>
    <t>3-100118</t>
  </si>
  <si>
    <t>How many people were injured in 2015 (year) that involve the name Nicholas (first) ?</t>
  </si>
  <si>
    <t>3-100124</t>
  </si>
  <si>
    <t>How many people were injured in 2016 (year) that involve the name Christopher (first) ?</t>
  </si>
  <si>
    <t>3-100154</t>
  </si>
  <si>
    <t>How many people were injured in 2015 (year) that involve the name Jonathon (first) ?</t>
  </si>
  <si>
    <t>3-100159</t>
  </si>
  <si>
    <t>How many people were injured in 2016 (year) that involve the name Timothy (first) ?</t>
  </si>
  <si>
    <t>3-100164</t>
  </si>
  <si>
    <t>How many people were injured in 2016 (year) that involve the name Reginald (first) ?</t>
  </si>
  <si>
    <t>3-100168</t>
  </si>
  <si>
    <t>How many people were injured in 2016 (year) that involve the name Edward (first) ?</t>
  </si>
  <si>
    <t>3-100177</t>
  </si>
  <si>
    <t>How many people were injured in 2016 (year) that involve the name Tony (first) ?</t>
  </si>
  <si>
    <t>3-100194</t>
  </si>
  <si>
    <t>How many people were injured in 2015 (year) that involve the name Chris (first) ?</t>
  </si>
  <si>
    <t>3-100212</t>
  </si>
  <si>
    <t>How many people were injured in 2015 (year) that involve the name Ronald (first) ?</t>
  </si>
  <si>
    <t>3-100219</t>
  </si>
  <si>
    <t>How many people were injured in 2016 (year) that involve the name Owen (first) ?</t>
  </si>
  <si>
    <t>3-100224</t>
  </si>
  <si>
    <t>How many people were injured in 2016 (year) that involve the name John (first) ?</t>
  </si>
  <si>
    <t>3-100226</t>
  </si>
  <si>
    <t>How many people were injured in 2016 (year) that involve the name Roy (first) ?</t>
  </si>
  <si>
    <t>3-100236</t>
  </si>
  <si>
    <t>How many people were injured in 2016 (year) that involve the name Oscar (first) ?</t>
  </si>
  <si>
    <t>no document</t>
  </si>
  <si>
    <t>3-100248</t>
  </si>
  <si>
    <t>How many people were injured in 2016 (year) that involve the name Stephon (first) ?</t>
  </si>
  <si>
    <t>by chance</t>
  </si>
  <si>
    <t>3-100250</t>
  </si>
  <si>
    <t>How many people were injured in 2016 (year) that involve the name Gregory (first) ?</t>
  </si>
  <si>
    <t>perfect no participant</t>
  </si>
  <si>
    <t>3-100258</t>
  </si>
  <si>
    <t>How many people were injured in 2013 (year) that involve the name Marcus (first) ?</t>
  </si>
  <si>
    <t>correct</t>
  </si>
  <si>
    <t>3-100266</t>
  </si>
  <si>
    <t>How many people were injured in 2014 (year) that involve the name Gabriel (first) ?</t>
  </si>
  <si>
    <t>wrong</t>
  </si>
  <si>
    <t>3-100269</t>
  </si>
  <si>
    <t>How many people were injured in 2016 (year) that involve the name Andrew (first) ?</t>
  </si>
  <si>
    <t>overestimate</t>
  </si>
  <si>
    <t>3-100294</t>
  </si>
  <si>
    <t>How many people were injured in 2016 (year) that involve the name Tyler (first) ?</t>
  </si>
  <si>
    <t>underestimate</t>
  </si>
  <si>
    <t>3-100298</t>
  </si>
  <si>
    <t>How many people were injured in 2015 (year) that involve the name Corey (first) ?</t>
  </si>
  <si>
    <t>num only</t>
  </si>
  <si>
    <t>3-100309</t>
  </si>
  <si>
    <t>How many people were injured in 2013 (year) that involve the name Raymond (first) ?</t>
  </si>
  <si>
    <t>count only</t>
  </si>
  <si>
    <t>3-100327</t>
  </si>
  <si>
    <t>How many people were injured in 2016 (year) that involve the name Jada (first) ?</t>
  </si>
  <si>
    <t>num + count</t>
  </si>
  <si>
    <t>3-100334</t>
  </si>
  <si>
    <t>How many people were injured in 2016 (year) that involve the name Adrian (first) ?</t>
  </si>
  <si>
    <t>3-100372</t>
  </si>
  <si>
    <t>How many people were injured in 2016 (year) that involve the name Elijah (first) ?</t>
  </si>
  <si>
    <t>3-100377</t>
  </si>
  <si>
    <t>How many people were injured in 2015 (year) that involve the name Christopher (first) ?</t>
  </si>
  <si>
    <t>3-100385</t>
  </si>
  <si>
    <t>How many people were injured in 2013 (year) that involve the name Demetrius (first) ?</t>
  </si>
  <si>
    <t>3-100401</t>
  </si>
  <si>
    <t>How many people were injured in 2015 (year) that involve the name Anthony (first) ?</t>
  </si>
  <si>
    <t>3-100413</t>
  </si>
  <si>
    <t>How many people were injured in 2016 (year) that involve the name Vincent (first) ?</t>
  </si>
  <si>
    <t>3-100433</t>
  </si>
  <si>
    <t>How many people were injured in 2016 (year) that involve the name Jeffery (first) ?</t>
  </si>
  <si>
    <t>3-100437</t>
  </si>
  <si>
    <t>How many people were injured in 2013 (year) that involve the name John (first) ?</t>
  </si>
  <si>
    <t>3-100438</t>
  </si>
  <si>
    <t>How many people were injured in 2013 (year) that involve the name Joshua (first) ?</t>
  </si>
  <si>
    <t>3-100457</t>
  </si>
  <si>
    <t>How many people were injured in 2016 (year) that involve the name Francisco (first) ?</t>
  </si>
  <si>
    <t>3-100474</t>
  </si>
  <si>
    <t>How many people were injured in 2013 (year) that involve the name Darren (first) ?</t>
  </si>
  <si>
    <t>3-100479</t>
  </si>
  <si>
    <t>How many people were injured in 2016 (year) that involve the name Ava (first) ?</t>
  </si>
  <si>
    <t>3-100487</t>
  </si>
  <si>
    <t>How many people were injured in 2016 (year) that involve the name Ryan (first) ?</t>
  </si>
  <si>
    <t>3-100495</t>
  </si>
  <si>
    <t>How many people were injured in 2013 (year) that involve the name William (first) ?</t>
  </si>
  <si>
    <t>3-100502</t>
  </si>
  <si>
    <t>How many people were injured in 2015 (year) that involve the name Brandon (first) ?</t>
  </si>
  <si>
    <t>3-100510</t>
  </si>
  <si>
    <t>How many people were injured in 2013 (year) that involve the name Michael (first) ?</t>
  </si>
  <si>
    <t>3-100524</t>
  </si>
  <si>
    <t>How many people were injured in 2013 (year) that involve the name Angel (first) ?</t>
  </si>
  <si>
    <t>3-100532</t>
  </si>
  <si>
    <t>How many people were injured in 2014 (year) that involve the name Dearn (first) ?</t>
  </si>
  <si>
    <t>3-100533</t>
  </si>
  <si>
    <t>How many people were injured in 2015 (year) that involve the name Alexis (first) ?</t>
  </si>
  <si>
    <t>3-100548</t>
  </si>
  <si>
    <t>How many people were injured in 2016 (year) that involve the name Michael (first) ?</t>
  </si>
  <si>
    <t>3-100570</t>
  </si>
  <si>
    <t>How many people were injured in 2016 (year) that involve the name David (first) ?</t>
  </si>
  <si>
    <t>3-100583</t>
  </si>
  <si>
    <t>How many people were injured in 2015 (year) that involve the name Michael (first) ?</t>
  </si>
  <si>
    <t>3-100598</t>
  </si>
  <si>
    <t>How many people were injured in 2016 (year) that involve the name Jacob (first) ?</t>
  </si>
  <si>
    <t>3-100620</t>
  </si>
  <si>
    <t>How many people were injured in 2016 (year) that involve the name Desmond (first) ?</t>
  </si>
  <si>
    <t>3-100629</t>
  </si>
  <si>
    <t>How many people were injured in 2015 (year) that involve the name Jamie (first) ?</t>
  </si>
  <si>
    <t>3-100636</t>
  </si>
  <si>
    <t>How many people were injured in 2016 (year) that involve the name Eric (first) ?</t>
  </si>
  <si>
    <t>3-100643</t>
  </si>
  <si>
    <t>How many people were injured in 2016 (year) that involve the name Antonio (first) ?</t>
  </si>
  <si>
    <t>3-100661</t>
  </si>
  <si>
    <t>How many people were injured in 2016 (year) that involve the name Marcus (first) ?</t>
  </si>
  <si>
    <t>3-100676</t>
  </si>
  <si>
    <t>How many people were injured in 2015 (year) that involve the name Pamela (first) ?</t>
  </si>
  <si>
    <t>3-100678</t>
  </si>
  <si>
    <t>How many people were injured in 2015 (year) that involve the name Marquise (first) ?</t>
  </si>
  <si>
    <t>3-100681</t>
  </si>
  <si>
    <t>How many people were injured in 2015 (year) that involve the name Cameron (first) ?</t>
  </si>
  <si>
    <t>3-100718</t>
  </si>
  <si>
    <t>How many people were injured in 2016 (year) that involve the name Anthony (first) ?</t>
  </si>
  <si>
    <t>3-100738</t>
  </si>
  <si>
    <t>How many people were injured in 2016 (year) that involve the name Ricardo (first) ?</t>
  </si>
  <si>
    <t>3-100749</t>
  </si>
  <si>
    <t>How many people were injured in 2013 (year) that involve the name Shakir (first) ?</t>
  </si>
  <si>
    <t>3-100778</t>
  </si>
  <si>
    <t>How many people were injured in 2015 (year) that involve the name Daniel (first) ?</t>
  </si>
  <si>
    <t>3-100780</t>
  </si>
  <si>
    <t>How many people were injured in 2016 (year) that involve the name La'Shannon (first) ?</t>
  </si>
  <si>
    <t>3-100784</t>
  </si>
  <si>
    <t>How many people were injured in 2016 (year) that involve the name Dominique (first) ?</t>
  </si>
  <si>
    <t>3-100802</t>
  </si>
  <si>
    <t>How many people were injured in 2016 (year) that involve the name Lawrence (first) ?</t>
  </si>
  <si>
    <t>3-100816</t>
  </si>
  <si>
    <t>How many people were injured in 2015 (year) that involve the name David (first) ?</t>
  </si>
  <si>
    <t>3-100824</t>
  </si>
  <si>
    <t>How many people were injured in 2016 (year) that involve the name Biyaga (first) ?</t>
  </si>
  <si>
    <t>3-100846</t>
  </si>
  <si>
    <t>How many people were injured in 2013 (year) that involve the name Brandon (first) ?</t>
  </si>
  <si>
    <t>3-100848</t>
  </si>
  <si>
    <t>How many people were injured in 2016 (year) that involve the name Grandson (first) ?</t>
  </si>
  <si>
    <t>3-100853</t>
  </si>
  <si>
    <t>How many people were injured in 2015 (year) that involve the name Jayson (first) ?</t>
  </si>
  <si>
    <t>3-100861</t>
  </si>
  <si>
    <t>How many people were injured in 2016 (year) that involve the name Ariana (first) ?</t>
  </si>
  <si>
    <t>3-100890</t>
  </si>
  <si>
    <t>How many people were injured in 09/2016 (month) that involve the name Dominique (first) ?</t>
  </si>
  <si>
    <t>3-100891</t>
  </si>
  <si>
    <t>How many people were injured in 02/2015 (month) that involve the name Pamela (first) ?</t>
  </si>
  <si>
    <t>3-100897</t>
  </si>
  <si>
    <t>How many people were injured in 08/2015 (month) that involve the name Sammuel (first) ?</t>
  </si>
  <si>
    <t>3-100938</t>
  </si>
  <si>
    <t>How many people were injured in 10/2016 (month) that involve the name Jose (first) ?</t>
  </si>
  <si>
    <t>3-100989</t>
  </si>
  <si>
    <t>How many people were injured in 08/2015 (month) that involve the name Larry (first) ?</t>
  </si>
  <si>
    <t>3-101003</t>
  </si>
  <si>
    <t>How many people were injured in 12/2015 (month) that involve the name Shane (first) ?</t>
  </si>
  <si>
    <t>3-101008</t>
  </si>
  <si>
    <t>How many people were injured in 07/2014 (month) that involve the name Cedric (first) ?</t>
  </si>
  <si>
    <t>3-101012</t>
  </si>
  <si>
    <t>How many people were injured in 11/2015 (month) that involve the name Brandon (first) ?</t>
  </si>
  <si>
    <t>3-101040</t>
  </si>
  <si>
    <t>How many people were injured in 11/2016 (month) that involve the name William (first) ?</t>
  </si>
  <si>
    <t>3-101059</t>
  </si>
  <si>
    <t>How many people were injured in 11/2016 (month) that involve the name Marcus (first) ?</t>
  </si>
  <si>
    <t>3-101142</t>
  </si>
  <si>
    <t>How many people were injured in 01/2015 (month) that involve the name Ladarius (first) ?</t>
  </si>
  <si>
    <t>3-101143</t>
  </si>
  <si>
    <t>How many people were injured in 11/2015 (month) that involve the name Amar (first) ?</t>
  </si>
  <si>
    <t>3-101163</t>
  </si>
  <si>
    <t>How many people were injured in 07/2014 (month) that involve the name Dayron (first) ?</t>
  </si>
  <si>
    <t>3-101176</t>
  </si>
  <si>
    <t>How many people were injured in 01/2013 (month) that involve the name Julian (first) ?</t>
  </si>
  <si>
    <t>3-101188</t>
  </si>
  <si>
    <t>How many people were injured in 09/2016 (month) that involve the name Heaven (first) ?</t>
  </si>
  <si>
    <t>3-101209</t>
  </si>
  <si>
    <t>How many people were injured in 12/2016 (month) that involve the name Jacquelent (first) ?</t>
  </si>
  <si>
    <t>3-101221</t>
  </si>
  <si>
    <t>How many people were injured in 08/2016 (month) that involve the name Johnathan (first) ?</t>
  </si>
  <si>
    <t>3-101237</t>
  </si>
  <si>
    <t>How many people were injured in 01/2016 (month) that involve the name Colton (first) ?</t>
  </si>
  <si>
    <t>3-101272</t>
  </si>
  <si>
    <t>How many people were injured in 11/2016 (month) that involve the name Torius (first) ?</t>
  </si>
  <si>
    <t>3-101318</t>
  </si>
  <si>
    <t>How many people were injured in 04/2014 (month) that involve the name Jordan (first) ?</t>
  </si>
  <si>
    <t>3-101354</t>
  </si>
  <si>
    <t>How many people were injured in 09/2016 (month) that involve the name Joseph (first) ?</t>
  </si>
  <si>
    <t>3-101387</t>
  </si>
  <si>
    <t>How many people were injured in 10/2016 (month) that involve the name James (first) ?</t>
  </si>
  <si>
    <t>3-101397</t>
  </si>
  <si>
    <t>How many people were injured in 01/2015 (month) that involve the name Christina (first) ?</t>
  </si>
  <si>
    <t>3-101398</t>
  </si>
  <si>
    <t>How many people were injured in 11/2015 (month) that involve the name Sylvia (first) ?</t>
  </si>
  <si>
    <t>3-101406</t>
  </si>
  <si>
    <t>How many people were injured in 12/2015 (month) that involve the name Raheem (first) ?</t>
  </si>
  <si>
    <t>3-101417</t>
  </si>
  <si>
    <t>How many people were injured in 11/2016 (month) that involve the name Richard (first) ?</t>
  </si>
  <si>
    <t>3-101425</t>
  </si>
  <si>
    <t>How many people were injured in 05/2015 (month) that involve the name Darnell (first) ?</t>
  </si>
  <si>
    <t>3-101450</t>
  </si>
  <si>
    <t>How many people were injured in 04/2016 (month) that involve the name Edwin (first) ?</t>
  </si>
  <si>
    <t>3-101526</t>
  </si>
  <si>
    <t>How many people were injured in 03/2015 (month) that involve the name Aliyah (first) ?</t>
  </si>
  <si>
    <t>3-101527</t>
  </si>
  <si>
    <t>How many people were injured in 02/2016 (month) that involve the name Jerrod (first) ?</t>
  </si>
  <si>
    <t>3-101532</t>
  </si>
  <si>
    <t>How many people were injured in 10/2016 (month) that involve the name Luis (first) ?</t>
  </si>
  <si>
    <t>3-101545</t>
  </si>
  <si>
    <t>How many people were injured in 11/2016 (month) that involve the name Christopher (first) ?</t>
  </si>
  <si>
    <t>3-101600</t>
  </si>
  <si>
    <t>How many people were injured in 10/2016 (month) that involve the name Lia (first) ?</t>
  </si>
  <si>
    <t>3-101640</t>
  </si>
  <si>
    <t>How many people were injured in 09/2016 (month) that involve the name Anthony (first) ?</t>
  </si>
  <si>
    <t>3-101654</t>
  </si>
  <si>
    <t>How many people were injured in 10/2016 (month) that involve the name Jeffrey (first) ?</t>
  </si>
  <si>
    <t>3-101696</t>
  </si>
  <si>
    <t>How many people were injured in 07/2015 (month) that involve the name Heard (last) ?</t>
  </si>
  <si>
    <t>3-101707</t>
  </si>
  <si>
    <t>How many people were injured in 06/2016 (month) that involve the name Collins (last) ?</t>
  </si>
  <si>
    <t>3-101712</t>
  </si>
  <si>
    <t>How many people were injured in 08/2015 (month) that involve the name Deemer (last) ?</t>
  </si>
  <si>
    <t>3-101716</t>
  </si>
  <si>
    <t>How many people were injured in 10/2016 (month) that involve the name Patayo (last) ?</t>
  </si>
  <si>
    <t>3-101752</t>
  </si>
  <si>
    <t>How many people were injured in 09/2014 (month) that involve the name McElroy (last) ?</t>
  </si>
  <si>
    <t>3-101766</t>
  </si>
  <si>
    <t>How many people were injured in 09/2016 (month) that involve the name Patton (last) ?</t>
  </si>
  <si>
    <t>3-101814</t>
  </si>
  <si>
    <t>How many people were injured in 06/2016 (month) that involve the name Brown (last) ?</t>
  </si>
  <si>
    <t>3-101825</t>
  </si>
  <si>
    <t>How many people were injured in 09/2016 (month) that involve the name McKnight (last) ?</t>
  </si>
  <si>
    <t>3-101827</t>
  </si>
  <si>
    <t>How many people were injured in 07/2014 (month) that involve the name Burse (last) ?</t>
  </si>
  <si>
    <t>3-101835</t>
  </si>
  <si>
    <t>How many people were injured in 07/2015 (month) that involve the name Britton (last) ?</t>
  </si>
  <si>
    <t>3-101852</t>
  </si>
  <si>
    <t>How many people were injured in 06/2016 (month) that involve the name Watkins (last) ?</t>
  </si>
  <si>
    <t>3-101888</t>
  </si>
  <si>
    <t>How many people were injured in 03/2016 (month) that involve the name Jones (last) ?</t>
  </si>
  <si>
    <t>3-101907</t>
  </si>
  <si>
    <t>How many people were injured in 10/2014 (month) that involve the name Spears (last) ?</t>
  </si>
  <si>
    <t>3-101916</t>
  </si>
  <si>
    <t>How many people were injured in 11/2016 (month) that involve the name Toliver (last) ?</t>
  </si>
  <si>
    <t>3-101976</t>
  </si>
  <si>
    <t>How many people were injured in 03/2015 (month) that involve the name Eason (last) ?</t>
  </si>
  <si>
    <t>3-102035</t>
  </si>
  <si>
    <t>How many people were injured in 10/2016 (month) that involve the name Spencer (last) ?</t>
  </si>
  <si>
    <t>3-102039</t>
  </si>
  <si>
    <t>How many people were injured in 10/2016 (month) that involve the name Austin (last) ?</t>
  </si>
  <si>
    <t>3-102060</t>
  </si>
  <si>
    <t>How many people were injured in 06/2014 (month) that involve the name Holliman (last) ?</t>
  </si>
  <si>
    <t>3-102072</t>
  </si>
  <si>
    <t>How many people were injured in 07/2014 (month) that involve the name Bryant (last) ?</t>
  </si>
  <si>
    <t>3-102078</t>
  </si>
  <si>
    <t>How many people were injured in 09/2015 (month) that involve the name Smith (last) ?</t>
  </si>
  <si>
    <t>3-102122</t>
  </si>
  <si>
    <t>How many people were injured in 11/2013 (month) that involve the name Young (last) ?</t>
  </si>
  <si>
    <t>3-102151</t>
  </si>
  <si>
    <t>How many people were injured in 11/2013 (month) that involve the name White (last) ?</t>
  </si>
  <si>
    <t>3-102175</t>
  </si>
  <si>
    <t>How many people were injured in 06/2015 (month) that involve the name Jones (last) ?</t>
  </si>
  <si>
    <t>3-102177</t>
  </si>
  <si>
    <t>How many people were injured in 05/2014 (month) that involve the name Brooks (last) ?</t>
  </si>
  <si>
    <t>3-102184</t>
  </si>
  <si>
    <t>How many people were injured in 09/2016 (month) that involve the name Green (last) ?</t>
  </si>
  <si>
    <t>3-102196</t>
  </si>
  <si>
    <t>How many people were injured in 09/2016 (month) that involve the name Smith (last) ?</t>
  </si>
  <si>
    <t>3-102207</t>
  </si>
  <si>
    <t>How many people were injured in 07/2015 (month) that involve the name Franklin (last) ?</t>
  </si>
  <si>
    <t>3-102209</t>
  </si>
  <si>
    <t>How many people were injured in 06/2014 (month) that involve the name Green (last) ?</t>
  </si>
  <si>
    <t>3-102212</t>
  </si>
  <si>
    <t>How many people were injured in 09/2013 (month) that involve the name Pitts (last) ?</t>
  </si>
  <si>
    <t>3-102231</t>
  </si>
  <si>
    <t>How many people were injured in 12/2016 (month) that involve the name Williams (last) ?</t>
  </si>
  <si>
    <t>3-102264</t>
  </si>
  <si>
    <t>How many people were injured in 12/2015 (month) that involve the name Johnson (last) ?</t>
  </si>
  <si>
    <t>3-102281</t>
  </si>
  <si>
    <t>How many people were injured in 11/2016 (month) that involve the name Hill (last) ?</t>
  </si>
  <si>
    <t>3-102290</t>
  </si>
  <si>
    <t>How many people were injured in 04/2016 (month) that involve the name Valle (last) ?</t>
  </si>
  <si>
    <t>3-102306</t>
  </si>
  <si>
    <t>How many people were injured in 10/2016 (month) that involve the name Davis (last) ?</t>
  </si>
  <si>
    <t>3-102376</t>
  </si>
  <si>
    <t>How many people were injured in 12/2016 (month) that involve the name Thomas (last) ?</t>
  </si>
  <si>
    <t>3-102412</t>
  </si>
  <si>
    <t>How many people were injured in 08/2016 (month) that involve the name Pineda (last) ?</t>
  </si>
  <si>
    <t>3-102418</t>
  </si>
  <si>
    <t>How many people were injured in 04/2016 (month) that involve the name Cole (last) ?</t>
  </si>
  <si>
    <t>3-102451</t>
  </si>
  <si>
    <t>How many people were injured in 10/2016 (month) that involve the name Brown (last) ?</t>
  </si>
  <si>
    <t>3-102457</t>
  </si>
  <si>
    <t>How many people were injured in 12/2016 (month) that involve the name Francis (last) ?</t>
  </si>
  <si>
    <t>3-102522</t>
  </si>
  <si>
    <t>How many people were injured in 06/2016 (month) that involve the name Caleb Young (full_name) ?</t>
  </si>
  <si>
    <t>3-102523</t>
  </si>
  <si>
    <t>How many people were injured in 06/2016 (month) that involve the name William Hampton (full_name) ?</t>
  </si>
  <si>
    <t>3-102542</t>
  </si>
  <si>
    <t>How many people were injured in 10/2016 (month) that involve the name Jabree Hines (full_name) ?</t>
  </si>
  <si>
    <t>3-102561</t>
  </si>
  <si>
    <t>How many people were injured in 03/2015 (month) that involve the name Anthony Jennings (full_name) ?</t>
  </si>
  <si>
    <t>3-102562</t>
  </si>
  <si>
    <t>How many people were injured in 05/2013 (month) that involve the name Illya Benson (full_name) ?</t>
  </si>
  <si>
    <t>3-102585</t>
  </si>
  <si>
    <t>How many people were injured in 12/2013 (month) that involve the name Brandon Varlow (full_name) ?</t>
  </si>
  <si>
    <t>3-102601</t>
  </si>
  <si>
    <t>How many people were injured in 11/2016 (month) that involve the name Sang Kim (full_name) ?</t>
  </si>
  <si>
    <t>3-102614</t>
  </si>
  <si>
    <t>How many people were injured in 10/2016 (month) that involve the name Kristian Piazza (full_name) ?</t>
  </si>
  <si>
    <t>3-102672</t>
  </si>
  <si>
    <t>How many people were injured in 11/2014 (month) that involve the name Pedro Rosales (full_name) ?</t>
  </si>
  <si>
    <t>3-102673</t>
  </si>
  <si>
    <t>How many people were injured in 12/2016 (month) that involve the name Jeffery Webb (full_name) ?</t>
  </si>
  <si>
    <t>3-102696</t>
  </si>
  <si>
    <t>How many people were injured in 11/2013 (month) that involve the name Bryan Williams (full_name) ?</t>
  </si>
  <si>
    <t>3-102711</t>
  </si>
  <si>
    <t>How many people were injured in 04/2016 (month) that involve the name Triston Whitmire (full_name) ?</t>
  </si>
  <si>
    <t>3-102757</t>
  </si>
  <si>
    <t>How many people were injured in 02/2013 (month) that involve the name Oscar Garcia (full_name) ?</t>
  </si>
  <si>
    <t>3-102763</t>
  </si>
  <si>
    <t>How many people were injured in 12/2016 (month) that involve the name Linda Hall (full_name) ?</t>
  </si>
  <si>
    <t>3-102793</t>
  </si>
  <si>
    <t>How many people were injured in 05/2016 (month) that involve the name Da'deron Johnson (full_name) ?</t>
  </si>
  <si>
    <t>3-102800</t>
  </si>
  <si>
    <t>How many people were injured in 10/2016 (month) that involve the name James Coward (full_name) ?</t>
  </si>
  <si>
    <t>3-102843</t>
  </si>
  <si>
    <t>How many people were injured in 12/2016 (month) that involve the name Ariel Flores (full_name) ?</t>
  </si>
  <si>
    <t>3-102852</t>
  </si>
  <si>
    <t>How many people were injured in 11/2014 (month) that involve the name Suze Sadler (full_name) ?</t>
  </si>
  <si>
    <t>3-102902</t>
  </si>
  <si>
    <t>How many people were injured in 07/2016 (month) that involve the name Erica Rodriguez (full_name) ?</t>
  </si>
  <si>
    <t>3-102950</t>
  </si>
  <si>
    <t>How many people were injured in 10/2016 (month) that involve the name Diego Reid (full_name) ?</t>
  </si>
  <si>
    <t>3-102983</t>
  </si>
  <si>
    <t>How many people were injured in 05/2016 (month) that involve the name Alexis Mungin (full_name) ?</t>
  </si>
  <si>
    <t>3-102987</t>
  </si>
  <si>
    <t>How many people were injured in 10/2013 (month) that involve the name Steven Wilson (full_name) ?</t>
  </si>
  <si>
    <t>3-103011</t>
  </si>
  <si>
    <t>How many people were injured in 02/2014 (month) that involve the name Peter Andrade (full_name) ?</t>
  </si>
  <si>
    <t>3-103026</t>
  </si>
  <si>
    <t>How many people were injured in 05/2016 (month) that involve the name Peter Noack (full_name) ?</t>
  </si>
  <si>
    <t>3-103055</t>
  </si>
  <si>
    <t>How many people were injured in 06/2016 (month) that involve the name Codie Powell (full_name) ?</t>
  </si>
  <si>
    <t>3-103059</t>
  </si>
  <si>
    <t>How many people were injured in 09/2016 (month) that involve the name Jacob Hall (full_name) ?</t>
  </si>
  <si>
    <t>3-103102</t>
  </si>
  <si>
    <t>How many people were injured in 02/2016 (month) that involve the name Manuel Otiz (full_name) ?</t>
  </si>
  <si>
    <t>3-103103</t>
  </si>
  <si>
    <t>How many people were injured in 02/2016 (month) that involve the name Jeffery Eckstein (full_name) ?</t>
  </si>
  <si>
    <t>3-103146</t>
  </si>
  <si>
    <t>How many people were injured in 06/2013 (month) that involve the name Que’sean Brown (full_name) ?</t>
  </si>
  <si>
    <t>3-103168</t>
  </si>
  <si>
    <t>How many people were injured in 12/2016 (month) that involve the name Jarrett Thigpen (full_name) ?</t>
  </si>
  <si>
    <t>3-103180</t>
  </si>
  <si>
    <t>How many people were injured in 07/2015 (month) that involve the name Amari Brown (full_name) ?</t>
  </si>
  <si>
    <t>3-103224</t>
  </si>
  <si>
    <t>How many people were injured in 08/2016 (month) that involve the name Jesus Diaz (full_name) ?</t>
  </si>
  <si>
    <t>3-103234</t>
  </si>
  <si>
    <t>How many people were injured in 09/2013 (month) that involve the name Delonta Hendrix (full_name) ?</t>
  </si>
  <si>
    <t>3-103247</t>
  </si>
  <si>
    <t>How many people were injured in 11/2016 (month) that involve the name Patrick Glenn (full_name) ?</t>
  </si>
  <si>
    <t>3-103277</t>
  </si>
  <si>
    <t>How many people were injured in 10/2016 (month) that involve the name Anfernee Olivo (full_name) ?</t>
  </si>
  <si>
    <t>3-103298</t>
  </si>
  <si>
    <t>How many people were injured in 2016 (year) that involve the name Green (last) ?</t>
  </si>
  <si>
    <t>3-103300</t>
  </si>
  <si>
    <t>How many people were injured in 2016 (year) that involve the name Tewalt (last) ?</t>
  </si>
  <si>
    <t>3-103315</t>
  </si>
  <si>
    <t>How many people were injured in 2015 (year) that involve the name Cochran (last) ?</t>
  </si>
  <si>
    <t>3-103331</t>
  </si>
  <si>
    <t>How many people were injured in 2016 (year) that involve the name Watson (last) ?</t>
  </si>
  <si>
    <t>3-103337</t>
  </si>
  <si>
    <t>How many people were injured in 2016 (year) that involve the name Jackson (last) ?</t>
  </si>
  <si>
    <t>3-103342</t>
  </si>
  <si>
    <t>How many people were injured in 2013 (year) that involve the name Williams (last) ?</t>
  </si>
  <si>
    <t>3-103358</t>
  </si>
  <si>
    <t>How many people were injured in 2016 (year) that involve the name Hall (last) ?</t>
  </si>
  <si>
    <t>3-103382</t>
  </si>
  <si>
    <t>How many people were injured in 2016 (year) that involve the name Williams (last) ?</t>
  </si>
  <si>
    <t>3-103384</t>
  </si>
  <si>
    <t>How many people were injured in 2015 (year) that involve the name Craven (last) ?</t>
  </si>
  <si>
    <t>3-103398</t>
  </si>
  <si>
    <t>How many people were injured in 2013 (year) that involve the name Price (last) ?</t>
  </si>
  <si>
    <t>3-103402</t>
  </si>
  <si>
    <t>How many people were injured in 2013 (year) that involve the name Brown (last) ?</t>
  </si>
  <si>
    <t>3-103434</t>
  </si>
  <si>
    <t>How many people were injured in 2013 (year) that involve the name Wright (last) ?</t>
  </si>
  <si>
    <t>3-103438</t>
  </si>
  <si>
    <t>How many people were injured in 2015 (year) that involve the name Davis (last) ?</t>
  </si>
  <si>
    <t>3-103441</t>
  </si>
  <si>
    <t>How many people were injured in 2013 (year) that involve the name Garcia (last) ?</t>
  </si>
  <si>
    <t>3-103458</t>
  </si>
  <si>
    <t>How many people were injured in 2016 (year) that involve the name Jones (last) ?</t>
  </si>
  <si>
    <t>3-103466</t>
  </si>
  <si>
    <t>How many people were injured in 2013 (year) that involve the name Figueredo (last) ?</t>
  </si>
  <si>
    <t>3-103487</t>
  </si>
  <si>
    <t>How many people were injured in 2016 (year) that involve the name Johnson (last) ?</t>
  </si>
  <si>
    <t>3-103495</t>
  </si>
  <si>
    <t>How many people were injured in 2013 (year) that involve the name Turner (last) ?</t>
  </si>
  <si>
    <t>3-103519</t>
  </si>
  <si>
    <t>How many people were injured in 2015 (year) that involve the name Kennedy (last) ?</t>
  </si>
  <si>
    <t>3-103520</t>
  </si>
  <si>
    <t>How many people were injured in 2015 (year) that involve the name Jabbar (last) ?</t>
  </si>
  <si>
    <t>3-103524</t>
  </si>
  <si>
    <t>How many people were injured in 2016 (year) that involve the name Harris (last) ?</t>
  </si>
  <si>
    <t>3-103531</t>
  </si>
  <si>
    <t>How many people were injured in 2015 (year) that involve the name Edwards (last) ?</t>
  </si>
  <si>
    <t>3-103536</t>
  </si>
  <si>
    <t>How many people were injured in 2016 (year) that involve the name Tillman (last) ?</t>
  </si>
  <si>
    <t>3-103538</t>
  </si>
  <si>
    <t>How many people were injured in 2016 (year) that involve the name Shavers (last) ?</t>
  </si>
  <si>
    <t>3-103549</t>
  </si>
  <si>
    <t>How many people were injured in 2016 (year) that involve the name Gildersleeve (last) ?</t>
  </si>
  <si>
    <t>3-103565</t>
  </si>
  <si>
    <t>How many people were injured in 2016 (year) that involve the name Brown (last) ?</t>
  </si>
  <si>
    <t>3-103579</t>
  </si>
  <si>
    <t>How many people were injured in 2016 (year) that involve the name Carroll (last) ?</t>
  </si>
  <si>
    <t>3-103586</t>
  </si>
  <si>
    <t>How many people were injured in 2016 (year) that involve the name Fauntleroy (last) ?</t>
  </si>
  <si>
    <t>3-103596</t>
  </si>
  <si>
    <t>How many people were injured in 2015 (year) that involve the name Curtis (last) ?</t>
  </si>
  <si>
    <t>3-103606</t>
  </si>
  <si>
    <t>How many people were injured in 2015 (year) that involve the name Black (last) ?</t>
  </si>
  <si>
    <t>3-103610</t>
  </si>
  <si>
    <t>How many people were injured in 2016 (year) that involve the name Hines (last) ?</t>
  </si>
  <si>
    <t>3-103618</t>
  </si>
  <si>
    <t>How many people were injured in 2016 (year) that involve the name Long (last) ?</t>
  </si>
  <si>
    <t>3-103639</t>
  </si>
  <si>
    <t>How many people were injured in 2016 (year) that involve the name Watkins (last) ?</t>
  </si>
  <si>
    <t>3-103644</t>
  </si>
  <si>
    <t>How many people were injured in 2016 (year) that involve the name McCray (last) ?</t>
  </si>
  <si>
    <t>3-103658</t>
  </si>
  <si>
    <t>How many people were injured in 2016 (year) that involve the name Simmons (last) ?</t>
  </si>
  <si>
    <t>3-103665</t>
  </si>
  <si>
    <t>How many people were injured in 2016 (year) that involve the name Powell (last) ?</t>
  </si>
  <si>
    <t>3-103666</t>
  </si>
  <si>
    <t>How many people were injured in 2016 (year) that involve the name Crawford (last) ?</t>
  </si>
  <si>
    <t>3-103668</t>
  </si>
  <si>
    <t>How many people were injured in 2016 (year) that involve the name Ruffin (last) ?</t>
  </si>
  <si>
    <t>3-103703</t>
  </si>
  <si>
    <t>How many people were injured in 2015 (year) that involve the name Wallace (last) ?</t>
  </si>
  <si>
    <t>3-103707</t>
  </si>
  <si>
    <t>How many people were injured in 2016 (year) that involve the name Taylor (last) ?</t>
  </si>
  <si>
    <t>3-103718</t>
  </si>
  <si>
    <t>How many people were injured in 2014 (year) that involve the name Davila (last) ?</t>
  </si>
  <si>
    <t>3-103727</t>
  </si>
  <si>
    <t>How many people were injured in 2015 (year) that involve the name Williams (last) ?</t>
  </si>
  <si>
    <t>3-103738</t>
  </si>
  <si>
    <t>How many people were injured in 2014 (year) that involve the name Tomman (last) ?</t>
  </si>
  <si>
    <t>3-103756</t>
  </si>
  <si>
    <t>How many people were injured in 2015 (year) that involve the name Callahan (last) ?</t>
  </si>
  <si>
    <t>3-103761</t>
  </si>
  <si>
    <t>How many people were injured in 2015 (year) that involve the name Sanders (last) ?</t>
  </si>
  <si>
    <t>3-103766</t>
  </si>
  <si>
    <t>How many people were injured in 2016 (year) that involve the name Adams (last) ?</t>
  </si>
  <si>
    <t>3-103770</t>
  </si>
  <si>
    <t>How many people were injured in 2013 (year) that involve the name Jones (last) ?</t>
  </si>
  <si>
    <t>3-103779</t>
  </si>
  <si>
    <t>How many people were injured in 2013 (year) that involve the name Ward (last) ?</t>
  </si>
  <si>
    <t>3-103781</t>
  </si>
  <si>
    <t>How many people were injured in 2013 (year) that involve the name Robinson (last) ?</t>
  </si>
  <si>
    <t>3-103788</t>
  </si>
  <si>
    <t>How many people were injured in 2016 (year) that involve the name Thomas (last) ?</t>
  </si>
  <si>
    <t>3-103789</t>
  </si>
  <si>
    <t>How many people were injured in 2015 (year) that involve the name Jones (last) ?</t>
  </si>
  <si>
    <t>3-103799</t>
  </si>
  <si>
    <t>How many people were injured in 2015 (year) that involve the name Berry (last) ?</t>
  </si>
  <si>
    <t>3-103805</t>
  </si>
  <si>
    <t>How many people were injured in 2015 (year) that involve the name Richardson (last) ?</t>
  </si>
  <si>
    <t>3-103818</t>
  </si>
  <si>
    <t>How many people were injured in 2013 (year) that involve the name Smith (last) ?</t>
  </si>
  <si>
    <t>3-103823</t>
  </si>
  <si>
    <t>How many people were injured in 2016 (year) that involve the name Marrero (last) ?</t>
  </si>
  <si>
    <t>3-103833</t>
  </si>
  <si>
    <t>How many people were injured in 2016 (year) that involve the name Caston (last) ?</t>
  </si>
  <si>
    <t>3-103849</t>
  </si>
  <si>
    <t>How many people were injured in 2013 (year) that involve the name Morris (last) ?</t>
  </si>
  <si>
    <t>3-103855</t>
  </si>
  <si>
    <t>How many people were injured in 2014 (year) that involve the name Tiggs (last) ?</t>
  </si>
  <si>
    <t>3-103868</t>
  </si>
  <si>
    <t>How many people were injured in 2016 (year) that involve the name Young (last) ?</t>
  </si>
  <si>
    <t>3-103880</t>
  </si>
  <si>
    <t>How many people were injured in 2015 (year) that involve the name Murphy (last) ?</t>
  </si>
  <si>
    <t>3-103893</t>
  </si>
  <si>
    <t>How many people were injured in 2016 (year) that involve the name Barkley (last) ?</t>
  </si>
  <si>
    <t>3-103912</t>
  </si>
  <si>
    <t>How many people were injured in 2015 (year) that involve the name Howard (last) ?</t>
  </si>
  <si>
    <t>3-103919</t>
  </si>
  <si>
    <t>How many people were injured in 2015 (year) that involve the name Clayton (last) ?</t>
  </si>
  <si>
    <t>3-103928</t>
  </si>
  <si>
    <t>How many people were injured in 2016 (year) that involve the name Woods (last) ?</t>
  </si>
  <si>
    <t>3-103964</t>
  </si>
  <si>
    <t>How many people were injured in 2015 (year) that involve the name Smith (last) ?</t>
  </si>
  <si>
    <t>3-103997</t>
  </si>
  <si>
    <t>How many people were injured in 2016 (year) that involve the name Edwards (last) ?</t>
  </si>
  <si>
    <t>3-104003</t>
  </si>
  <si>
    <t>How many people were injured in 2015 (year) that involve the name Stewart (last) ?</t>
  </si>
  <si>
    <t>3-104004</t>
  </si>
  <si>
    <t>How many people were injured in 2015 (year) that involve the name Harris (last) ?</t>
  </si>
  <si>
    <t>3-104015</t>
  </si>
  <si>
    <t>How many people were injured in 2016 (year) that involve the name Davis (last) ?</t>
  </si>
  <si>
    <t>3-104018</t>
  </si>
  <si>
    <t>How many people were injured in 2016 (year) that involve the name Robinson (last) ?</t>
  </si>
  <si>
    <t>3-104024</t>
  </si>
  <si>
    <t>How many people were injured in 2016 (year) that involve the name Turner (last) ?</t>
  </si>
  <si>
    <t>3-104047</t>
  </si>
  <si>
    <t>How many people were injured in 2013 (year) that involve the name Fain (last) ?</t>
  </si>
  <si>
    <t>3-104058</t>
  </si>
  <si>
    <t>How many people were injured in 2015 (year) that involve the name Brown (last) ?</t>
  </si>
  <si>
    <t>3-104074</t>
  </si>
  <si>
    <t>How many people were injured in 2015 (year) that involve the name Johnson (last) ?</t>
  </si>
  <si>
    <t>3-104087</t>
  </si>
  <si>
    <t>How many people were injured in 2016 (year) that involve the name Smith (last) ?</t>
  </si>
  <si>
    <t>3-104109</t>
  </si>
  <si>
    <t>How many people were injured in 2013 (year) that involve the name Montgomery (last) ?</t>
  </si>
  <si>
    <t>3-104126</t>
  </si>
  <si>
    <t>How many people were injured in 2016 (year) that involve the name Lee (last) ?</t>
  </si>
  <si>
    <t>3-104132</t>
  </si>
  <si>
    <t>How many people were injured in 2016 (year) that involve the name Miller (last) ?</t>
  </si>
  <si>
    <t>3-104135</t>
  </si>
  <si>
    <t>How many people were injured in 2016 (year) that involve the name Sims (last) ?</t>
  </si>
  <si>
    <t>3-104143</t>
  </si>
  <si>
    <t>How many people were injured in 2014 (year) that involve the name Williams (last) ?</t>
  </si>
  <si>
    <t>3-104150</t>
  </si>
  <si>
    <t>How many people were injured in 2014 (year) that involve the name Arrington (last) ?</t>
  </si>
  <si>
    <t>3-104181</t>
  </si>
  <si>
    <t>How many people were injured in 2016 (year) that involve the name Dinesty Tillman (full_name) ?</t>
  </si>
  <si>
    <t>3-104199</t>
  </si>
  <si>
    <t>How many people were injured in 2013 (year) that involve the name Aron Turner (full_name) ?</t>
  </si>
  <si>
    <t>3-104252</t>
  </si>
  <si>
    <t>How many people were injured in 2016 (year) that involve the name Demontray Mackey (full_name) ?</t>
  </si>
  <si>
    <t>3-104275</t>
  </si>
  <si>
    <t>How many people were injured in 2015 (year) that involve the name Destin Burks (full_name) ?</t>
  </si>
  <si>
    <t>3-104277</t>
  </si>
  <si>
    <t>How many people were injured in 2015 (year) that involve the name Royal Willrich (full_name) ?</t>
  </si>
  <si>
    <t>3-104297</t>
  </si>
  <si>
    <t>How many people were injured in 2015 (year) that involve the name John Hershberger (full_name) ?</t>
  </si>
  <si>
    <t>3-104301</t>
  </si>
  <si>
    <t>How many people were injured in 2016 (year) that involve the name Edward Tillman (full_name) ?</t>
  </si>
  <si>
    <t>3-104303</t>
  </si>
  <si>
    <t>How many people were injured in 2015 (year) that involve the name Malik Jones (full_name) ?</t>
  </si>
  <si>
    <t>3-104322</t>
  </si>
  <si>
    <t>How many people were injured in 2015 (year) that involve the name Howard Reno (full_name) ?</t>
  </si>
  <si>
    <t>3-104349</t>
  </si>
  <si>
    <t>How many people were injured in 2016 (year) that involve the name Adrian Potts (full_name) ?</t>
  </si>
  <si>
    <t>3-104439</t>
  </si>
  <si>
    <t>How many people were injured in 2016 (year) that involve the name Joshua Karban (full_name) ?</t>
  </si>
  <si>
    <t>3-104462</t>
  </si>
  <si>
    <t>How many people were injured in 2015 (year) that involve the name Shallon Sales (full_name) ?</t>
  </si>
  <si>
    <t>3-104487</t>
  </si>
  <si>
    <t>How many people were injured in 2013 (year) that involve the name Demetrius Ward (full_name) ?</t>
  </si>
  <si>
    <t>3-104504</t>
  </si>
  <si>
    <t>How many people were injured in 2014 (year) that involve the name Porshia Malone (full_name) ?</t>
  </si>
  <si>
    <t>3-104505</t>
  </si>
  <si>
    <t>How many people were injured in 2014 (year) that involve the name Vincent Dipina (full_name) ?</t>
  </si>
  <si>
    <t>3-104541</t>
  </si>
  <si>
    <t>How many people were injured in 2014 (year) that involve the name Kevie Durham (full_name) ?</t>
  </si>
  <si>
    <t>3-104542</t>
  </si>
  <si>
    <t>How many people were injured in 2015 (year) that involve the name Latoya Kennedy (full_name) ?</t>
  </si>
  <si>
    <t>3-104551</t>
  </si>
  <si>
    <t>How many people were injured in 2016 (year) that involve the name Christopher Grant (full_name) ?</t>
  </si>
  <si>
    <t>3-104590</t>
  </si>
  <si>
    <t>How many people were injured in 2015 (year) that involve the name Jimmy Lyons (full_name) ?</t>
  </si>
  <si>
    <t>3-104615</t>
  </si>
  <si>
    <t>How many people were injured in 2016 (year) that involve the name Daquarius Tucker (full_name) ?</t>
  </si>
  <si>
    <t>3-104619</t>
  </si>
  <si>
    <t>How many people were injured in 2015 (year) that involve the name Chanell Berry (full_name) ?</t>
  </si>
  <si>
    <t>3-104630</t>
  </si>
  <si>
    <t>How many people were injured in 2016 (year) that involve the name Stephon Harris (full_name) ?</t>
  </si>
  <si>
    <t>3-104637</t>
  </si>
  <si>
    <t>How many people were injured in 2013 (year) that involve the name William Monroe (full_name) ?</t>
  </si>
  <si>
    <t>3-104653</t>
  </si>
  <si>
    <t>How many people were injured in 2016 (year) that involve the name Terrance Givens (full_name) ?</t>
  </si>
  <si>
    <t>3-104658</t>
  </si>
  <si>
    <t>How many people were injured in 2016 (year) that involve the name Chadney Allen (full_name) ?</t>
  </si>
  <si>
    <t>3-104680</t>
  </si>
  <si>
    <t>How many people were injured in 2016 (year) that involve the name Alana Tello (full_name) ?</t>
  </si>
  <si>
    <t>3-104717</t>
  </si>
  <si>
    <t>How many people were injured in 2016 (year) that involve the name Naome Innis (full_name) ?</t>
  </si>
  <si>
    <t>3-104747</t>
  </si>
  <si>
    <t>How many people were injured in 2014 (year) that involve the name Porfirio Hernandez (full_name) ?</t>
  </si>
  <si>
    <t>3-104774</t>
  </si>
  <si>
    <t>How many people were injured in 2016 (year) that involve the name Ava Schowalter (full_name) ?</t>
  </si>
  <si>
    <t>3-104781</t>
  </si>
  <si>
    <t>How many people were injured in 2016 (year) that involve the name Angel Nelms (full_name) ?</t>
  </si>
  <si>
    <t>3-104786</t>
  </si>
  <si>
    <t>How many people were injured in 2016 (year) that involve the name Leonard Moses (full_name) ?</t>
  </si>
  <si>
    <t>3-104794</t>
  </si>
  <si>
    <t>How many people were injured in 2013 (year) that involve the name Ronald Smith (full_name) ?</t>
  </si>
  <si>
    <t>3-104855</t>
  </si>
  <si>
    <t>How many people were injured in 2014 (year) that involve the name Darnae Christon (full_name) ?</t>
  </si>
  <si>
    <t>3-104912</t>
  </si>
  <si>
    <t>How many people were injured in 2016 (year) that involve the name Francois Cunningham (full_name) ?</t>
  </si>
  <si>
    <t>3-105006</t>
  </si>
  <si>
    <t>How many people were injured in 02/04/2016 (day) that involve the name Meraland Jackson (full_name) ?</t>
  </si>
  <si>
    <t>3-105007</t>
  </si>
  <si>
    <t>How many people were injured in 19/07/2016 (day) that involve the name Tacarra Morgan (full_name) ?</t>
  </si>
  <si>
    <t>3-105025</t>
  </si>
  <si>
    <t>How many people were injured in 23/09/2015 (day) that involve the name Tre Edwards (full_name) ?</t>
  </si>
  <si>
    <t>3-105056</t>
  </si>
  <si>
    <t>How many people were injured in 12/12/2016 (day) that involve the name Ibn Perry (full_name) ?</t>
  </si>
  <si>
    <t>3-105067</t>
  </si>
  <si>
    <t>How many people were injured in 05/11/2016 (day) that involve the name Pontus Adams (full_name) ?</t>
  </si>
  <si>
    <t>3-105082</t>
  </si>
  <si>
    <t>How many people were injured in 19/04/2016 (day) that involve the name Damond Dawson (full_name) ?</t>
  </si>
  <si>
    <t>3-105112</t>
  </si>
  <si>
    <t>How many people were injured in 24/05/2015 (day) that involve the name Rodriquez Smith (full_name) ?</t>
  </si>
  <si>
    <t>3-105139</t>
  </si>
  <si>
    <t>How many people were injured in 11/09/2016 (day) that involve the name Jhakwan Williams (full_name) ?</t>
  </si>
  <si>
    <t>3-105144</t>
  </si>
  <si>
    <t>How many people were injured in 25/11/2016 (day) that involve the name Robert Long (full_name) ?</t>
  </si>
  <si>
    <t>3-105153</t>
  </si>
  <si>
    <t>How many people were injured in 14/09/2016 (day) that involve the name Mariah Loredo (full_name) ?</t>
  </si>
  <si>
    <t>3-105164</t>
  </si>
  <si>
    <t>How many people were injured in 10/07/2016 (day) that involve the name Rachel Hinson (full_name) ?</t>
  </si>
  <si>
    <t>3-105196</t>
  </si>
  <si>
    <t>How many people were injured in 03/12/2016 (day) that involve the name Xyahir Davis (full_name) ?</t>
  </si>
  <si>
    <t>3-105203</t>
  </si>
  <si>
    <t>How many people were injured in 15/09/2015 (day) that involve the name Rob'Dasha Smith (full_name) ?</t>
  </si>
  <si>
    <t>3-105204</t>
  </si>
  <si>
    <t>How many people were injured in 23/04/2016 (day) that involve the name Angelo Barboza (full_name) ?</t>
  </si>
  <si>
    <t>3-105257</t>
  </si>
  <si>
    <t>How many people were injured in 03/06/2016 (day) that involve the name Kyree Greene (full_name) ?</t>
  </si>
  <si>
    <t>3-105275</t>
  </si>
  <si>
    <t>How many people were injured in 10/11/2016 (day) that involve the name Michael Walls (full_name) ?</t>
  </si>
  <si>
    <t>3-105286</t>
  </si>
  <si>
    <t>How many people were injured in 03/11/2016 (day) that involve the name Emoni House (full_name) ?</t>
  </si>
  <si>
    <t>3-105288</t>
  </si>
  <si>
    <t>How many people were injured in 29/08/2016 (day) that involve the name Elijah Sims (full_name) ?</t>
  </si>
  <si>
    <t>3-105296</t>
  </si>
  <si>
    <t>How many people were injured in 10/05/2014 (day) that involve the name Antwan Wheeler (full_name) ?</t>
  </si>
  <si>
    <t>3-105388</t>
  </si>
  <si>
    <t>How many people were injured in 07/08/2016 (day) that involve the name Brandon Karr (full_name) ?</t>
  </si>
  <si>
    <t>3-105433</t>
  </si>
  <si>
    <t>How many people were injured in 01/10/2016 (day) that involve the name Gregory Lambert (full_name) ?</t>
  </si>
  <si>
    <t>3-105440</t>
  </si>
  <si>
    <t>How many people were injured in 11/06/2016 (day) that involve the name Henry Brown (full_name) ?</t>
  </si>
  <si>
    <t>3-105491</t>
  </si>
  <si>
    <t>How many people were injured in 17/09/2016 (day) that involve the name Antonio Kelley (full_name) ?</t>
  </si>
  <si>
    <t>3-105516</t>
  </si>
  <si>
    <t>How many people were injured in 30/11/2013 (day) that involve the name Shekirrah Thomas (full_name) ?</t>
  </si>
  <si>
    <t>3-105527</t>
  </si>
  <si>
    <t>How many people were injured in 25/08/2013 (day) that involve the name Damien Simpson (full_name) ?</t>
  </si>
  <si>
    <t>3-105529</t>
  </si>
  <si>
    <t>How many people were injured in 02/08/2016 (day) that involve the name Mason Powell (full_name) ?</t>
  </si>
  <si>
    <t>3-105546</t>
  </si>
  <si>
    <t>How many people were injured in 24/12/2016 (day) that involve the name Daisy Joins (full_name) ?</t>
  </si>
  <si>
    <t>3-105568</t>
  </si>
  <si>
    <t>How many people were injured in 07/08/2016 (day) that involve the name Bell (last) ?</t>
  </si>
  <si>
    <t>3-105592</t>
  </si>
  <si>
    <t>How many people were injured in 11/08/2016 (day) that involve the name Hopper (last) ?</t>
  </si>
  <si>
    <t>3-105668</t>
  </si>
  <si>
    <t>How many people were injured in 20/07/2015 (day) that involve the name Sall (last) ?</t>
  </si>
  <si>
    <t>3-105672</t>
  </si>
  <si>
    <t>How many people were injured in 08/05/2016 (day) that involve the name Benitez (last) ?</t>
  </si>
  <si>
    <t>3-105673</t>
  </si>
  <si>
    <t>How many people were injured in 04/01/2016 (day) that involve the name Lusk (last) ?</t>
  </si>
  <si>
    <t>3-105792</t>
  </si>
  <si>
    <t>How many people were injured in 15/10/2016 (day) that involve the name Brown (last) ?</t>
  </si>
  <si>
    <t>3-105826</t>
  </si>
  <si>
    <t>How many people were injured in 21/09/2016 (day) that involve the name Phillips (last) ?</t>
  </si>
  <si>
    <t>3-105842</t>
  </si>
  <si>
    <t>How many people were injured in 01/09/2015 (day) that involve the name Smith (last) ?</t>
  </si>
  <si>
    <t>3-105858</t>
  </si>
  <si>
    <t>How many people were injured in 30/06/2016 (day) that involve the name Foreman (last) ?</t>
  </si>
  <si>
    <t>3-105866</t>
  </si>
  <si>
    <t>How many people were injured in 15/04/2016 (day) that involve the name Swain (last) ?</t>
  </si>
  <si>
    <t>3-105873</t>
  </si>
  <si>
    <t>How many people were injured in 21/08/2016 (day) that involve the name Barnes (last) ?</t>
  </si>
  <si>
    <t>3-105880</t>
  </si>
  <si>
    <t>How many people were injured in 29/11/2015 (day) that involve the name Coen-Nelson (last) ?</t>
  </si>
  <si>
    <t>3-105922</t>
  </si>
  <si>
    <t>How many people were injured in 18/01/2016 (day) that involve the name Carroll (last) ?</t>
  </si>
  <si>
    <t>3-105943</t>
  </si>
  <si>
    <t>How many people were injured in 09/07/2013 (day) that involve the name Jones (last) ?</t>
  </si>
  <si>
    <t>3-105945</t>
  </si>
  <si>
    <t>How many people were injured in 26/08/2015 (day) that involve the name Davis (last) ?</t>
  </si>
  <si>
    <t>3-105979</t>
  </si>
  <si>
    <t>How many people were injured in 05/08/2016 (day) that involve the name Edwards (last) ?</t>
  </si>
  <si>
    <t>3-105988</t>
  </si>
  <si>
    <t>How many people were injured in 29/10/2014 (day) that involve the name English (last) ?</t>
  </si>
  <si>
    <t>3-106006</t>
  </si>
  <si>
    <t>How many people were injured in 10/11/2016 (day) that involve the name Barriere (last) ?</t>
  </si>
  <si>
    <t>3-106015</t>
  </si>
  <si>
    <t>How many people were injured in 29/10/2016 (day) that involve the name Appels (last) ?</t>
  </si>
  <si>
    <t>3-106042</t>
  </si>
  <si>
    <t>How many people were injured in 30/07/2015 (day) that involve the name Thomas (last) ?</t>
  </si>
  <si>
    <t>3-106118</t>
  </si>
  <si>
    <t>How many people were injured in 05/09/2016 (day) that involve the name Borel (last) ?</t>
  </si>
  <si>
    <t>3-106122</t>
  </si>
  <si>
    <t>How many people were injured in 03/02/2014 (day) that involve the name Davis (last) ?</t>
  </si>
  <si>
    <t>3-106146</t>
  </si>
  <si>
    <t>How many people were injured in 11/06/2016 (day) that involve the name Brown (last) ?</t>
  </si>
  <si>
    <t>3-106159</t>
  </si>
  <si>
    <t>How many people were injured in 09/10/2015 (day) that involve the name Jones (last) ?</t>
  </si>
  <si>
    <t>3-106186</t>
  </si>
  <si>
    <t>How many people were injured in 26/06/2016 (day) that involve the name Wingfield (last) ?</t>
  </si>
  <si>
    <t>3-106202</t>
  </si>
  <si>
    <t>How many people were injured in 28/11/2016 (day) that involve the name Martinez (last) ?</t>
  </si>
  <si>
    <t>3-106214</t>
  </si>
  <si>
    <t>How many people were injured in 21/08/2015 (day) that involve the name Dale (first) ?</t>
  </si>
  <si>
    <t>3-106215</t>
  </si>
  <si>
    <t>How many people were injured in 07/03/2013 (day) that involve the name Joshua (first) ?</t>
  </si>
  <si>
    <t>3-106226</t>
  </si>
  <si>
    <t>How many people were injured in 19/06/2016 (day) that involve the name Devon (first) ?</t>
  </si>
  <si>
    <t>3-106228</t>
  </si>
  <si>
    <t>How many people were injured in 05/09/2015 (day) that involve the name Geovany (first) ?</t>
  </si>
  <si>
    <t>3-106237</t>
  </si>
  <si>
    <t>How many people were injured in 17/07/2016 (day) that involve the name Edward (first) ?</t>
  </si>
  <si>
    <t>3-106260</t>
  </si>
  <si>
    <t>How many people were injured in 12/11/2016 (day) that involve the name Maige (first) ?</t>
  </si>
  <si>
    <t>3-106271</t>
  </si>
  <si>
    <t>How many people were injured in 23/05/2014 (day) that involve the name Elliot (first) ?</t>
  </si>
  <si>
    <t>3-106285</t>
  </si>
  <si>
    <t>How many people were injured in 11/08/2016 (day) that involve the name Mahaj (first) ?</t>
  </si>
  <si>
    <t>3-106291</t>
  </si>
  <si>
    <t>How many people were injured in 08/05/2015 (day) that involve the name Christopher (first) ?</t>
  </si>
  <si>
    <t>3-106292</t>
  </si>
  <si>
    <t>How many people were injured in 20/02/2016 (day) that involve the name Roy (first) ?</t>
  </si>
  <si>
    <t>3-106331</t>
  </si>
  <si>
    <t>How many people were injured in 06/12/2015 (day) that involve the name Dontevous (first) ?</t>
  </si>
  <si>
    <t>3-106334</t>
  </si>
  <si>
    <t>How many people were injured in 12/09/2015 (day) that involve the name Tadaruis (first) ?</t>
  </si>
  <si>
    <t>3-106378</t>
  </si>
  <si>
    <t>How many people were injured in 11/06/2015 (day) that involve the name William (first) ?</t>
  </si>
  <si>
    <t>3-106405</t>
  </si>
  <si>
    <t>How many people were injured in 22/01/2016 (day) that involve the name Kahleal (first) ?</t>
  </si>
  <si>
    <t>3-106431</t>
  </si>
  <si>
    <t>How many people were injured in 21/04/2016 (day) that involve the name Stephon (first) ?</t>
  </si>
  <si>
    <t>3-106518</t>
  </si>
  <si>
    <t>How many people were injured in 06/12/2015 (day) that involve the name Kachelle (first) ?</t>
  </si>
  <si>
    <t>3-106529</t>
  </si>
  <si>
    <t>How many people were injured in 22/11/2014 (day) that involve the name Davienne (first) ?</t>
  </si>
  <si>
    <t>3-106602</t>
  </si>
  <si>
    <t>How many people were injured in 08/10/2016 (day) that involve the name Ivan (first) ?</t>
  </si>
  <si>
    <t>3-106605</t>
  </si>
  <si>
    <t>How many people were injured in 28/07/2016 (day) that involve the name Zecary (first) ?</t>
  </si>
  <si>
    <t>3-106620</t>
  </si>
  <si>
    <t>How many people were injured in 13/07/2016 (day) that involve the name Ernest (first) ?</t>
  </si>
  <si>
    <t>3-106632</t>
  </si>
  <si>
    <t>How many people were injured in 25/12/2016 (day) that involve the name Roydricus (first) ?</t>
  </si>
  <si>
    <t>3-106665</t>
  </si>
  <si>
    <t>How many people were injured in 03/11/2016 (day) that involve the name Morlens (first) ?</t>
  </si>
  <si>
    <t>3-106727</t>
  </si>
  <si>
    <t>How many people were injured in 10/06/2013 (day) that involve the name April (first) ?</t>
  </si>
  <si>
    <t>3-106735</t>
  </si>
  <si>
    <t>How many people were injured in 05/11/2016 (day) that involve the name Kehinde (first) ?</t>
  </si>
  <si>
    <t>3-106754</t>
  </si>
  <si>
    <t>How many people were injured in 28/11/2016 (day) that involve the name Raul (first) ?</t>
  </si>
  <si>
    <t>3-106760</t>
  </si>
  <si>
    <t>How many people were injured in 21/08/2015 (day) that involve the name Ty (first) ?</t>
  </si>
  <si>
    <t>3-106777</t>
  </si>
  <si>
    <t>How many people were injured in 09/10/2015 (day) that involve the name Nicholas (first) ?</t>
  </si>
  <si>
    <t>3-106778</t>
  </si>
  <si>
    <t>How many people were injured in 21/11/2015 (day) that involve the name Joseph (first) ?</t>
  </si>
  <si>
    <t>3-106807</t>
  </si>
  <si>
    <t>How many people were injured in 20/09/2015 (day) that involve the name LaBrian (first) ?</t>
  </si>
  <si>
    <t>3-106809</t>
  </si>
  <si>
    <t>How many people were injured in 18/07/2015 (day) that involve the name Eric (first) ?</t>
  </si>
  <si>
    <t>3-106829</t>
  </si>
  <si>
    <t>How many people were injured in 07/07/2013 (day) that involve the name Jarvis (first) ?</t>
  </si>
  <si>
    <t>3-106927</t>
  </si>
  <si>
    <t>How many people were injured in ('Indiana', 'Indianapolis') (city) that involve the name Tristan (first) ?</t>
  </si>
  <si>
    <t>3-106981</t>
  </si>
  <si>
    <t>How many people were injured in ('Florida', 'Miami') (city) that involve the name Anthony (first) ?</t>
  </si>
  <si>
    <t>3-106990</t>
  </si>
  <si>
    <t>How many people were injured in ('Tennessee', 'Memphis') (city) that involve the name Willis (first) ?</t>
  </si>
  <si>
    <t>3-107010</t>
  </si>
  <si>
    <t>How many people were injured in ('Ohio', 'Youngstown') (city) that involve the name Dionte (first) ?</t>
  </si>
  <si>
    <t>3-107037</t>
  </si>
  <si>
    <t>How many people were injured in ('Illinois', 'Chicago') (city) that involve the name Steve (first) ?</t>
  </si>
  <si>
    <t>3-107072</t>
  </si>
  <si>
    <t>How many people were injured in ('North Carolina', 'Statesville') (city) that involve the name Christopher (first) ?</t>
  </si>
  <si>
    <t>3-107079</t>
  </si>
  <si>
    <t>How many people were injured in ('California', 'Long Beach') (city) that involve the name Jerry (first) ?</t>
  </si>
  <si>
    <t>3-107166</t>
  </si>
  <si>
    <t>How many people were injured in ('Illinois', 'Chicago') (city) that involve the name Markeyo (first) ?</t>
  </si>
  <si>
    <t>3-107170</t>
  </si>
  <si>
    <t>How many people were injured in ('Pennsylvania', 'Pittsburgh') (city) that involve the name Niles (first) ?</t>
  </si>
  <si>
    <t>3-107186</t>
  </si>
  <si>
    <t>How many people were injured in ('New York', 'Lake Placid') (city) that involve the name Jonathan (first) ?</t>
  </si>
  <si>
    <t>3-107188</t>
  </si>
  <si>
    <t>How many people were injured in ('Illinois', 'Chicago') (city) that involve the name James (first) ?</t>
  </si>
  <si>
    <t>3-107268</t>
  </si>
  <si>
    <t>How many people were injured in ('Texas', 'Dallas') (city) that involve the name Adriana (first) ?</t>
  </si>
  <si>
    <t>3-107281</t>
  </si>
  <si>
    <t>How many people were injured in ('Illinois', 'Chicago') (city) that involve the name Jason (first) ?</t>
  </si>
  <si>
    <t>3-107308</t>
  </si>
  <si>
    <t>How many people were injured in ('Ohio', 'Bellefontaine') (city) that involve the name Javon (first) ?</t>
  </si>
  <si>
    <t>3-107332</t>
  </si>
  <si>
    <t>How many people were injured in ('Missouri', 'Saint Louis') (city) that involve the name Damani (first) ?</t>
  </si>
  <si>
    <t>3-107352</t>
  </si>
  <si>
    <t>How many people were injured in ('Rhode Island', 'Providence') (city) that involve the name Oeun (first) ?</t>
  </si>
  <si>
    <t>3-107454</t>
  </si>
  <si>
    <t>How many people were injured in ('California', 'Long Beach') (city) that involve the name David (first) ?</t>
  </si>
  <si>
    <t>3-107480</t>
  </si>
  <si>
    <t>How many people were injured in ('Tennessee', 'Nashville') (city) that involve the name Cameron (first) ?</t>
  </si>
  <si>
    <t>3-107505</t>
  </si>
  <si>
    <t>How many people were injured in ('Ohio', 'Cincinnati') (city) that involve the name Cameron (first) ?</t>
  </si>
  <si>
    <t>3-107521</t>
  </si>
  <si>
    <t>How many people were injured in ('Florida', 'Orlando') (city) that involve the name Victor (first) ?</t>
  </si>
  <si>
    <t>3-107531</t>
  </si>
  <si>
    <t>How many people were injured in ('Texas', 'Houston') (city) that involve the name Braveon (first) ?</t>
  </si>
  <si>
    <t>3-107538</t>
  </si>
  <si>
    <t>How many people were injured in ('Florida', 'Miami') (city) that involve the name Angel (first) ?</t>
  </si>
  <si>
    <t>3-107566</t>
  </si>
  <si>
    <t>How many people were injured in ('Texas',) (state) that involve the name Eugene (first) ?</t>
  </si>
  <si>
    <t>3-107599</t>
  </si>
  <si>
    <t>How many people were injured in ('Maryland',) (state) that involve the name Derrick (first) ?</t>
  </si>
  <si>
    <t>3-107601</t>
  </si>
  <si>
    <t>How many people were injured in ('Massachusetts',) (state) that involve the name Alex (first) ?</t>
  </si>
  <si>
    <t>3-107616</t>
  </si>
  <si>
    <t>How many people were injured in ('California',) (state) that involve the name Bernard (first) ?</t>
  </si>
  <si>
    <t>3-107661</t>
  </si>
  <si>
    <t>How many people were injured in ('Indiana',) (state) that involve the name Michael (first) ?</t>
  </si>
  <si>
    <t>3-107668</t>
  </si>
  <si>
    <t>How many people were injured in ('Pennsylvania',) (state) that involve the name Donald (first) ?</t>
  </si>
  <si>
    <t>3-107670</t>
  </si>
  <si>
    <t>How many people were injured in ('Connecticut',) (state) that involve the name Heshimu (first) ?</t>
  </si>
  <si>
    <t>3-107683</t>
  </si>
  <si>
    <t>How many people were injured in ('Florida',) (state) that involve the name Alphonso (first) ?</t>
  </si>
  <si>
    <t>3-107695</t>
  </si>
  <si>
    <t>How many people were injured in ('Mississippi',) (state) that involve the name Dorine (first) ?</t>
  </si>
  <si>
    <t>3-107708</t>
  </si>
  <si>
    <t>How many people were injured in ('New York',) (state) that involve the name Errol (first) ?</t>
  </si>
  <si>
    <t>3-107742</t>
  </si>
  <si>
    <t>How many people were injured in ('California',) (state) that involve the name Shunsie (first) ?</t>
  </si>
  <si>
    <t>3-107792</t>
  </si>
  <si>
    <t>How many people were injured in ('California',) (state) that involve the name Sungaya (first) ?</t>
  </si>
  <si>
    <t>3-107805</t>
  </si>
  <si>
    <t>How many people were injured in ('Connecticut',) (state) that involve the name Ivette (first) ?</t>
  </si>
  <si>
    <t>3-107832</t>
  </si>
  <si>
    <t>How many people were injured in ('Florida',) (state) that involve the name Kody (first) ?</t>
  </si>
  <si>
    <t>3-107857</t>
  </si>
  <si>
    <t>How many people were injured in ('South Carolina',) (state) that involve the name Ariel (first) ?</t>
  </si>
  <si>
    <t>3-107893</t>
  </si>
  <si>
    <t>How many people were injured in ('Illinois',) (state) that involve the name Elijah (first) ?</t>
  </si>
  <si>
    <t>3-107901</t>
  </si>
  <si>
    <t>How many people were injured in ('Indiana',) (state) that involve the name Andrew (first) ?</t>
  </si>
  <si>
    <t>3-107916</t>
  </si>
  <si>
    <t>How many people were injured in ('Louisiana',) (state) that involve the name Corey (first) ?</t>
  </si>
  <si>
    <t>3-107929</t>
  </si>
  <si>
    <t>How many people were injured in ('Maryland',) (state) that involve the name Deshaun (first) ?</t>
  </si>
  <si>
    <t>3-107944</t>
  </si>
  <si>
    <t>How many people were injured in ('Texas',) (state) that involve the name Raymundo (first) ?</t>
  </si>
  <si>
    <t>3-107952</t>
  </si>
  <si>
    <t>How many people were injured in ('Florida',) (state) that involve the name David (first) ?</t>
  </si>
  <si>
    <t>3-107953</t>
  </si>
  <si>
    <t>How many people were injured in ('New York',) (state) that involve the name Floyd (first) ?</t>
  </si>
  <si>
    <t>3-107967</t>
  </si>
  <si>
    <t>How many people were injured in ('Florida',) (state) that involve the name Brady (first) ?</t>
  </si>
  <si>
    <t>3-107970</t>
  </si>
  <si>
    <t>How many people were injured in ('Tennessee',) (state) that involve the name Robert (first) ?</t>
  </si>
  <si>
    <t>3-107973</t>
  </si>
  <si>
    <t>How many people were injured in ('Florida',) (state) that involve the name Andrew (first) ?</t>
  </si>
  <si>
    <t>3-108013</t>
  </si>
  <si>
    <t>How many people were injured in ('Pennsylvania',) (state) that involve the name Stephen (first) ?</t>
  </si>
  <si>
    <t>3-108065</t>
  </si>
  <si>
    <t>How many people were injured in ('California',) (state) that involve the name Courtney (first) ?</t>
  </si>
  <si>
    <t>3-108085</t>
  </si>
  <si>
    <t>How many people were injured in ('Georgia',) (state) that involve the name Shareen (first) ?</t>
  </si>
  <si>
    <t>3-108088</t>
  </si>
  <si>
    <t>How many people were injured in ('Indiana',) (state) that involve the name Justin (first) ?</t>
  </si>
  <si>
    <t>3-108158</t>
  </si>
  <si>
    <t>How many people were injured in ('New York',) (state) that involve the name Michael (first) ?</t>
  </si>
  <si>
    <t>3-108168</t>
  </si>
  <si>
    <t>How many people were injured in ('Missouri',) (state) that involve the name Paul (first) ?</t>
  </si>
  <si>
    <t>3-108194</t>
  </si>
  <si>
    <t>How many people were injured in ('Kentucky',) (state) that involve the name Kwame (first) ?</t>
  </si>
  <si>
    <t>3-108195</t>
  </si>
  <si>
    <t>How many people were injured in ('Florida',) (state) that involve the name Rosalba (first) ?</t>
  </si>
  <si>
    <t>3-108203</t>
  </si>
  <si>
    <t>How many people were injured in ('Alabama',) (state) that involve the name Deosha (first) ?</t>
  </si>
  <si>
    <t>3-108215</t>
  </si>
  <si>
    <t>How many people were injured in ('Florida',) (state) that involve the name Justin (first) ?</t>
  </si>
  <si>
    <t>3-108219</t>
  </si>
  <si>
    <t>How many people were injured in ('Florida',) (state) that involve the name Kevin (first) ?</t>
  </si>
  <si>
    <t>3-108222</t>
  </si>
  <si>
    <t>How many people were injured in ('Texas',) (state) that involve the name Adrian (first) ?</t>
  </si>
  <si>
    <t>3-108333</t>
  </si>
  <si>
    <t>How many people were injured in ('Pennsylvania',) (state) that involve the name Barnes (last) ?</t>
  </si>
  <si>
    <t>3-108349</t>
  </si>
  <si>
    <t>How many people were injured in ('Louisiana',) (state) that involve the name Williams (last) ?</t>
  </si>
  <si>
    <t>3-108403</t>
  </si>
  <si>
    <t>How many people were injured in ('Illinois',) (state) that involve the name Brown (last) ?</t>
  </si>
  <si>
    <t>3-108414</t>
  </si>
  <si>
    <t>How many people were injured in ('Illinois',) (state) that involve the name Jones (last) ?</t>
  </si>
  <si>
    <t>3-108416</t>
  </si>
  <si>
    <t>How many people were injured in ('Illinois',) (state) that involve the name Tanner (last) ?</t>
  </si>
  <si>
    <t>3-108444</t>
  </si>
  <si>
    <t>How many people were injured in ('Arkansas',) (state) that involve the name Williams (last) ?</t>
  </si>
  <si>
    <t>3-108548</t>
  </si>
  <si>
    <t>How many people were injured in ('Michigan',) (state) that involve the name Garland (last) ?</t>
  </si>
  <si>
    <t>3-108559</t>
  </si>
  <si>
    <t>How many people were injured in ('Arizona',) (state) that involve the name Harris (last) ?</t>
  </si>
  <si>
    <t>3-108612</t>
  </si>
  <si>
    <t>How many people were injured in ('New York',) (state) that involve the name Smith (last) ?</t>
  </si>
  <si>
    <t>3-108638</t>
  </si>
  <si>
    <t>How many people were injured in ('Florida',) (state) that involve the name Hernandez (last) ?</t>
  </si>
  <si>
    <t>3-108655</t>
  </si>
  <si>
    <t>How many people were injured in ('California',) (state) that involve the name Johnson (last) ?</t>
  </si>
  <si>
    <t>3-108700</t>
  </si>
  <si>
    <t>How many people were injured in ('New York',) (state) that involve the name Maldonado (last) ?</t>
  </si>
  <si>
    <t>3-108706</t>
  </si>
  <si>
    <t>How many people were injured in ('Connecticut',) (state) that involve the name Fluker (last) ?</t>
  </si>
  <si>
    <t>3-108719</t>
  </si>
  <si>
    <t>How many people were injured in ('Virginia',) (state) that involve the name Brown (last) ?</t>
  </si>
  <si>
    <t>3-108727</t>
  </si>
  <si>
    <t>How many people were injured in ('California',) (state) that involve the name Taylor (last) ?</t>
  </si>
  <si>
    <t>3-108777</t>
  </si>
  <si>
    <t>How many people were injured in ('Louisiana',) (state) that involve the name Le (last) ?</t>
  </si>
  <si>
    <t>3-108799</t>
  </si>
  <si>
    <t>How many people were injured in ('Florida',) (state) that involve the name Thompson (last) ?</t>
  </si>
  <si>
    <t>3-108825</t>
  </si>
  <si>
    <t>How many people were injured in ('Ohio',) (state) that involve the name Davis (last) ?</t>
  </si>
  <si>
    <t>3-108864</t>
  </si>
  <si>
    <t>How many people were injured in ('Ohio',) (state) that involve the name Lindsey (last) ?</t>
  </si>
  <si>
    <t>3-108866</t>
  </si>
  <si>
    <t>How many people were injured in ('Florida',) (state) that involve the name Clark (last) ?</t>
  </si>
  <si>
    <t>3-108873</t>
  </si>
  <si>
    <t>How many people were injured in ('Florida',) (state) that involve the name Payne (last) ?</t>
  </si>
  <si>
    <t>3-108940</t>
  </si>
  <si>
    <t>How many people were injured in ('Illinois',) (state) that involve the name Williams (last) ?</t>
  </si>
  <si>
    <t>3-108951</t>
  </si>
  <si>
    <t>How many people were injured in ('Alabama',) (state) that involve the name Edwards (last) ?</t>
  </si>
  <si>
    <t>3-108955</t>
  </si>
  <si>
    <t>How many people were injured in ('Maryland',) (state) that involve the name Gaylord (last) ?</t>
  </si>
  <si>
    <t>3-108968</t>
  </si>
  <si>
    <t>How many people were injured in ('Pennsylvania',) (state) that involve the name Meyer (last) ?</t>
  </si>
  <si>
    <t>3-108973</t>
  </si>
  <si>
    <t>How many people were injured in ('Texas',) (state) that involve the name Cerda (last) ?</t>
  </si>
  <si>
    <t>3-108981</t>
  </si>
  <si>
    <t>How many people were injured in ('Texas',) (state) that involve the name Stricklin (last) ?</t>
  </si>
  <si>
    <t>3-109000</t>
  </si>
  <si>
    <t>How many people were injured in ('Ohio',) (state) that involve the name Wells (last) ?</t>
  </si>
  <si>
    <t>3-109079</t>
  </si>
  <si>
    <t>How many people were injured in ('Georgia', 'Dallas') (city) that involve the name Quincy Lynch (full_name) ?</t>
  </si>
  <si>
    <t>3-109120</t>
  </si>
  <si>
    <t>How many people were injured in ('Illinois', 'Chicago') (city) that involve the name Marissa Boyd-Stangley (full_name) ?</t>
  </si>
  <si>
    <t>3-109124</t>
  </si>
  <si>
    <t>How many people were injured in ('Georgia', 'Atlanta') (city) that involve the name Selemon Belai (full_name) ?</t>
  </si>
  <si>
    <t>3-109125</t>
  </si>
  <si>
    <t>How many people were injured in ('Florida', 'Miami') (city) that involve the name Travonte Berry (full_name) ?</t>
  </si>
  <si>
    <t>3-109139</t>
  </si>
  <si>
    <t>How many people were injured in ('New York', 'Medford') (city) that involve the name Taleik Bristel (full_name) ?</t>
  </si>
  <si>
    <t>3-109157</t>
  </si>
  <si>
    <t>How many people were injured in ('Illinois', 'Chicago') (city) that involve the name Micquelyn Biles (full_name) ?</t>
  </si>
  <si>
    <t>3-109178</t>
  </si>
  <si>
    <t>How many people were injured in ('New Mexico', 'Albuquerque') (city) that involve the name Jaquise Lewis (full_name) ?</t>
  </si>
  <si>
    <t>3-109203</t>
  </si>
  <si>
    <t>How many people were injured in ('Connecticut', 'Bridgeport') (city) that involve the name Jacob Marrero (full_name) ?</t>
  </si>
  <si>
    <t>3-109204</t>
  </si>
  <si>
    <t>How many people were injured in ('Georgia', 'Savannah') (city) that involve the name Christasia Lawrence (full_name) ?</t>
  </si>
  <si>
    <t>3-109270</t>
  </si>
  <si>
    <t>How many people were injured in ('Texas', 'San Antonio') (city) that involve the name Joe Hernandez (full_name) ?</t>
  </si>
  <si>
    <t>3-109278</t>
  </si>
  <si>
    <t>How many people were injured in ('Illinois', 'Chicago (Englewood)') (city) that involve the name Vincent Ford (full_name) ?</t>
  </si>
  <si>
    <t>3-109319</t>
  </si>
  <si>
    <t>How many people were injured in ('Louisiana', 'Baton Rouge') (city) that involve the name Javonte Miles (full_name) ?</t>
  </si>
  <si>
    <t>3-109391</t>
  </si>
  <si>
    <t>How many people were injured in ('California', 'San Francisco') (city) that involve the name Verle Jones (full_name) ?</t>
  </si>
  <si>
    <t>3-109397</t>
  </si>
  <si>
    <t>How many people were injured in ('Michigan', 'Detroit') (city) that involve the name Torrey Craft (full_name) ?</t>
  </si>
  <si>
    <t>3-109407</t>
  </si>
  <si>
    <t>How many people were injured in ('Pennsylvania', 'York') (city) that involve the name Jade Sympton (full_name) ?</t>
  </si>
  <si>
    <t>3-109416</t>
  </si>
  <si>
    <t>How many people were injured in ('Ohio', 'Toledo') (city) that involve the name Mecca Canty (full_name) ?</t>
  </si>
  <si>
    <t>3-109439</t>
  </si>
  <si>
    <t>How many people were injured in ('Michigan', 'Detroit') (city) that involve the name Zanyrah Taylor (full_name) ?</t>
  </si>
  <si>
    <t>3-109474</t>
  </si>
  <si>
    <t>How many people were injured in ('Florida', 'Gainesville') (city) that involve the name Antonio Mason (full_name) ?</t>
  </si>
  <si>
    <t>3-109541</t>
  </si>
  <si>
    <t>How many people were injured in ('North Carolina', 'Charlotte') (city) that involve the name Heather Davenport (full_name) ?</t>
  </si>
  <si>
    <t>3-109746</t>
  </si>
  <si>
    <t>How many people were injured in ('Pennsylvania', 'Philadelphia') (city) that involve the name Harley (last) ?</t>
  </si>
  <si>
    <t>3-109776</t>
  </si>
  <si>
    <t>How many people were injured in ('Georgia', 'Jackson') (city) that involve the name Hastings (last) ?</t>
  </si>
  <si>
    <t>3-109781</t>
  </si>
  <si>
    <t>How many people were injured in ('Pennsylvania', 'Pittsburgh') (city) that involve the name Jackson (last) ?</t>
  </si>
  <si>
    <t>3-109814</t>
  </si>
  <si>
    <t>How many people were injured in ('California', 'Sacramento') (city) that involve the name Taylor (last) ?</t>
  </si>
  <si>
    <t>3-109872</t>
  </si>
  <si>
    <t>How many people were injured in ('Illinois', 'Chicago') (city) that involve the name Wynn (last) ?</t>
  </si>
  <si>
    <t>3-109933</t>
  </si>
  <si>
    <t>How many people were injured in ('New Jersey', 'Jersey City') (city) that involve the name Green (last) ?</t>
  </si>
  <si>
    <t>3-109980</t>
  </si>
  <si>
    <t>How many people were injured in ('Washington', 'Seattle') (city) that involve the name Rasul-Chiono (last) ?</t>
  </si>
  <si>
    <t>3-109984</t>
  </si>
  <si>
    <t>How many people were injured in ('Pennsylvania', 'Philadelphia') (city) that involve the name Jones (last) ?</t>
  </si>
  <si>
    <t>3-109986</t>
  </si>
  <si>
    <t>How many people were injured in ('Michigan', 'Detroit') (city) that involve the name Williams (last) ?</t>
  </si>
  <si>
    <t>3-11</t>
  </si>
  <si>
    <t>How many people were injured in 25/02/2015 (day) in ('California', 'Los Angeles') (city) ?</t>
  </si>
  <si>
    <t>3-110016</t>
  </si>
  <si>
    <t>How many people were injured in ('California', 'San Francisco') (city) that involve the name Smith (last) ?</t>
  </si>
  <si>
    <t>3-110074</t>
  </si>
  <si>
    <t>How many people were injured in ('Rhode Island', 'Woonsocket') (city) that involve the name Alvarado (last) ?</t>
  </si>
  <si>
    <t>3-110080</t>
  </si>
  <si>
    <t>How many people were injured in ('Illinois', 'Calumet City') (city) that involve the name Purnell (last) ?</t>
  </si>
  <si>
    <t>3-110094</t>
  </si>
  <si>
    <t>How many people were injured in ('Tennessee', 'Memphis') (city) that involve the name Malone (last) ?</t>
  </si>
  <si>
    <t>3-110116</t>
  </si>
  <si>
    <t>How many people were injured in ('North Dakota', 'Bismarck') (city) that involve the name Simmons (last) ?</t>
  </si>
  <si>
    <t>3-110141</t>
  </si>
  <si>
    <t>How many people were injured in ('Texas', 'Austin') (city) that involve the name Moultrie (last) ?</t>
  </si>
  <si>
    <t>3-110157</t>
  </si>
  <si>
    <t>How many people were injured in ('Florida', 'Miami') (city) that involve the name Charles (last) ?</t>
  </si>
  <si>
    <t>3-110169</t>
  </si>
  <si>
    <t>How many people were injured in ('Virginia', 'Norfolk') (city) that involve the name Barnes (last) ?</t>
  </si>
  <si>
    <t>3-110172</t>
  </si>
  <si>
    <t>How many people were injured in ('Maryland', 'District Heights (Forestville)') (city) that involve the name Woods (last) ?</t>
  </si>
  <si>
    <t>3-110182</t>
  </si>
  <si>
    <t>How many people were injured in ('Minnesota', 'Felton') (city) that involve the name Rocha (last) ?</t>
  </si>
  <si>
    <t>3-110220</t>
  </si>
  <si>
    <t>How many people were injured in ('Illinois', 'Chicago (Englewood)') (city) that involve the name Agnew (last) ?</t>
  </si>
  <si>
    <t>3-110262</t>
  </si>
  <si>
    <t>How many people were injured in ('New Jersey', 'Orange') (city) that involve the name Jones (last) ?</t>
  </si>
  <si>
    <t>3-110550</t>
  </si>
  <si>
    <t>How many people were injured in ('Massachusetts',) (state) that involve the name Rodolfo Mercado (full_name) ?</t>
  </si>
  <si>
    <t>3-110552</t>
  </si>
  <si>
    <t>How many people were injured in ('Oregon',) (state) that involve the name Refugio Modesto-DeLaCruz (full_name) ?</t>
  </si>
  <si>
    <t>3-110569</t>
  </si>
  <si>
    <t>How many people were injured in ('Missouri',) (state) that involve the name Brian Jermon (full_name) ?</t>
  </si>
  <si>
    <t>3-110638</t>
  </si>
  <si>
    <t>How many people were injured in ('Georgia',) (state) that involve the name Eugene Roberts (full_name) ?</t>
  </si>
  <si>
    <t>3-110640</t>
  </si>
  <si>
    <t>How many people were injured in ('California',) (state) that involve the name Dejuan Gladney (full_name) ?</t>
  </si>
  <si>
    <t>3-110670</t>
  </si>
  <si>
    <t>How many people were injured in ('Illinois',) (state) that involve the name Charles Groom (full_name) ?</t>
  </si>
  <si>
    <t>3-110671</t>
  </si>
  <si>
    <t>How many people were injured in ('Kentucky',) (state) that involve the name Deandre Strewsberry (full_name) ?</t>
  </si>
  <si>
    <t>3-110719</t>
  </si>
  <si>
    <t>How many people were injured in ('Georgia',) (state) that involve the name Kishonna Maxwell (full_name) ?</t>
  </si>
  <si>
    <t>3-110742</t>
  </si>
  <si>
    <t>How many people were injured in ('New Jersey',) (state) that involve the name Hanayah Woods (full_name) ?</t>
  </si>
  <si>
    <t>3-110764</t>
  </si>
  <si>
    <t>How many people were injured in ('Tennessee',) (state) that involve the name Tyson Lucas (full_name) ?</t>
  </si>
  <si>
    <t>3-110787</t>
  </si>
  <si>
    <t>How many people were injured in ('New Jersey',) (state) that involve the name Nina Green (full_name) ?</t>
  </si>
  <si>
    <t>3-110791</t>
  </si>
  <si>
    <t>How many people were injured in ('Kentucky',) (state) that involve the name Darren Johnson (full_name) ?</t>
  </si>
  <si>
    <t>3-110795</t>
  </si>
  <si>
    <t>How many people were injured in ('Texas',) (state) that involve the name Adrian Garcia-Guevara (full_name) ?</t>
  </si>
  <si>
    <t>3-110947</t>
  </si>
  <si>
    <t>How many people were injured in ('Georgia',) (state) that involve the name Tyricco Simmons (full_name) ?</t>
  </si>
  <si>
    <t>3-110973</t>
  </si>
  <si>
    <t>How many people were injured in ('Arkansas',) (state) that involve the name Linquinton Dean (full_name) ?</t>
  </si>
  <si>
    <t>3-111022</t>
  </si>
  <si>
    <t>How many people were injured in ('Georgia',) (state) that involve the name Tyderris Cash (full_name) ?</t>
  </si>
  <si>
    <t>3-111030</t>
  </si>
  <si>
    <t>How many people were injured in ('Alabama',) (state) that involve the name Reginald Williams (full_name) ?</t>
  </si>
  <si>
    <t>3-111049</t>
  </si>
  <si>
    <t>How many people were injured in ('California',) (state) that involve the name Kenneth Mills (full_name) ?</t>
  </si>
  <si>
    <t>3-111050</t>
  </si>
  <si>
    <t>How many people were injured in ('Indiana',) (state) that involve the name Jonte Johnson (full_name) ?</t>
  </si>
  <si>
    <t>3-111099</t>
  </si>
  <si>
    <t>How many people were injured in ('Indiana',) (state) that involve the name DeJour Martin (full_name) ?</t>
  </si>
  <si>
    <t>3-111101</t>
  </si>
  <si>
    <t>How many people were injured in ('Texas',) (state) that involve the name Frederick Boise (full_name) ?</t>
  </si>
  <si>
    <t>3-111112</t>
  </si>
  <si>
    <t>How many people were injured in ('Maryland',) (state) that involve the name Donyae Jones (full_name) ?</t>
  </si>
  <si>
    <t>3-111129</t>
  </si>
  <si>
    <t>How many people were injured in ('Illinois',) (state) that involve the name Darian Tyler (full_name) ?</t>
  </si>
  <si>
    <t>3-111140</t>
  </si>
  <si>
    <t>How many people were injured in ('Wisconsin',) (state) that involve the name Deonte Thomas (full_name) ?</t>
  </si>
  <si>
    <t>3-111147</t>
  </si>
  <si>
    <t>How many people were injured in ('Arkansas',) (state) that involve the name Sirtravis Franklin (full_name) ?</t>
  </si>
  <si>
    <t>3-111160</t>
  </si>
  <si>
    <t>How many people were injured in ('New York',) (state) that involve the name Elijah Wells (full_name) ?</t>
  </si>
  <si>
    <t>3-111200</t>
  </si>
  <si>
    <t>How many people were injured in ('Arkansas',) (state) that involve the name Dontaris Thomas (full_name) ?</t>
  </si>
  <si>
    <t>3-111252</t>
  </si>
  <si>
    <t>How many people were injured in ('Virginia',) (state) that involve the name Bradley Shines (full_name) ?</t>
  </si>
  <si>
    <t>3-111289</t>
  </si>
  <si>
    <t>How many people were fired in 09/2015 (month) in ('Texas',) (state) ?</t>
  </si>
  <si>
    <t>3-111297</t>
  </si>
  <si>
    <t>How many people were fired in 07/2013 (month) in ('Maryland',) (state) ?</t>
  </si>
  <si>
    <t>3-111314</t>
  </si>
  <si>
    <t>How many people were fired in 2015 (year) in (None, 'Ushiku') (city) ?</t>
  </si>
  <si>
    <t>3-111318</t>
  </si>
  <si>
    <t>How many people were fired in 2015 (year) in (None, 'Grapevine') (city) ?</t>
  </si>
  <si>
    <t>3-111360</t>
  </si>
  <si>
    <t>How many people were fired in 2015 (year) in ('Florida',) (state) ?</t>
  </si>
  <si>
    <t>3-111365</t>
  </si>
  <si>
    <t>How many people were fired in 2015 (year) in ('Mississippi',) (state) ?</t>
  </si>
  <si>
    <t>3-111368</t>
  </si>
  <si>
    <t>How many people were fired in 2015 (year) in ('Arizona',) (state) ?</t>
  </si>
  <si>
    <t>3-111373</t>
  </si>
  <si>
    <t>How many people were fired in 2015 (year) in ('Colorado',) (state) ?</t>
  </si>
  <si>
    <t>3-111418</t>
  </si>
  <si>
    <t>How many people were fired in 06/2013 (month) that involve the name David Mueller (full_name) ?</t>
  </si>
  <si>
    <t>3-111431</t>
  </si>
  <si>
    <t>How many people were fired in 10/2013 (month) that involve the name Lauri Parks (full_name) ?</t>
  </si>
  <si>
    <t>3-111442</t>
  </si>
  <si>
    <t>How many people were fired in 2015 (year) that involve the name Ty (first) ?</t>
  </si>
  <si>
    <t>3-111444</t>
  </si>
  <si>
    <t>How many people were fired in 2015 (year) that involve the name Travis (first) ?</t>
  </si>
  <si>
    <t>3-111445</t>
  </si>
  <si>
    <t>How many people were fired in 2009 (year) that involve the name Francisca (first) ?</t>
  </si>
  <si>
    <t>3-111453</t>
  </si>
  <si>
    <t>How many people were fired in 2015 (year) that involve the name Deanne (first) ?</t>
  </si>
  <si>
    <t>3-111454</t>
  </si>
  <si>
    <t>How many people were fired in 2013 (year) that involve the name Stephanie (first) ?</t>
  </si>
  <si>
    <t>3-111459</t>
  </si>
  <si>
    <t>How many people were fired in 2014 (year) that involve the name Perry (first) ?</t>
  </si>
  <si>
    <t>3-111465</t>
  </si>
  <si>
    <t>How many people were fired in 2011 (year) that involve the name Justin Dobbs (full_name) ?</t>
  </si>
  <si>
    <t>3-111483</t>
  </si>
  <si>
    <t>How many people were fired in 2014 (year) that involve the name Ian Drysdale (full_name) ?</t>
  </si>
  <si>
    <t>3-111527</t>
  </si>
  <si>
    <t>How many people were fired in 2012 (year) that involve the name Smith (last) ?</t>
  </si>
  <si>
    <t>3-111531</t>
  </si>
  <si>
    <t>How many people were fired in 2015 (year) that involve the name Cole (last) ?</t>
  </si>
  <si>
    <t>3-111533</t>
  </si>
  <si>
    <t>How many people were fired in 2011 (year) that involve the name Acerra (last) ?</t>
  </si>
  <si>
    <t>3-111566</t>
  </si>
  <si>
    <t>How many people were fired in 01/2015 (month) that involve the name William (first) ?</t>
  </si>
  <si>
    <t>3-111580</t>
  </si>
  <si>
    <t>How many people were fired in 09/2015 (month) that involve the name Vengesai (last) ?</t>
  </si>
  <si>
    <t>3-111588</t>
  </si>
  <si>
    <t>How many people were fired in 07/2015 (month) that involve the name Silva (last) ?</t>
  </si>
  <si>
    <t>3-111662</t>
  </si>
  <si>
    <t>How many people were fired in ('Pennsylvania',) (state) that involve the name Natalie (first) ?</t>
  </si>
  <si>
    <t>3-111703</t>
  </si>
  <si>
    <t>How many people were fired in ('Missouri',) (state) that involve the name Cox (last) ?</t>
  </si>
  <si>
    <t>3-12</t>
  </si>
  <si>
    <t>How many people were killed in 04/08/2016 (day) in ('Illinois', 'Calumet City') (city) ?</t>
  </si>
  <si>
    <t>3-13</t>
  </si>
  <si>
    <t>How many people were injured in 10/12/2016 (day) in ('Kansas', 'Wichita') (city) ?</t>
  </si>
  <si>
    <t>3-14</t>
  </si>
  <si>
    <t>How many people were killed in 05/11/2016 (day) in ('Texas', 'Dallas') (city) ?</t>
  </si>
  <si>
    <t>3-15</t>
  </si>
  <si>
    <t>How many people were injured in 24/07/2016 (day) in ('Missouri', 'Saint Louis') (city) ?</t>
  </si>
  <si>
    <t>3-16</t>
  </si>
  <si>
    <t>How many people were injured in 15/11/2007 (day) in ('Georgia', 'Savannah') (city) ?</t>
  </si>
  <si>
    <t>3-17</t>
  </si>
  <si>
    <t>How many people were injured in 08/08/2016 (day) in ('Texas', 'Dallas') (city) ?</t>
  </si>
  <si>
    <t>3-18</t>
  </si>
  <si>
    <t>How many people were killed in 23/03/2014 (day) in ('Arizona', 'Phoenix') (city) ?</t>
  </si>
  <si>
    <t>3-19</t>
  </si>
  <si>
    <t>How many people were killed in 28/10/2016 (day) in ('Iowa', 'Council Bluffs') (city) ?</t>
  </si>
  <si>
    <t>3-2</t>
  </si>
  <si>
    <t>How many people were injured in 2006 (year) in ('Oregon',) (state) ?</t>
  </si>
  <si>
    <t>3-20</t>
  </si>
  <si>
    <t>How many people were injured in 10/04/2016 (day) in ('Pennsylvania', 'Erie') (city) ?</t>
  </si>
  <si>
    <t>3-21</t>
  </si>
  <si>
    <t>How many people were injured in 19/04/2015 (day) in ('Texas', 'Houston') (city) ?</t>
  </si>
  <si>
    <t>3-22</t>
  </si>
  <si>
    <t>How many people were injured in 08/11/2016 (day) in ('New Jersey', 'Trenton') (city) ?</t>
  </si>
  <si>
    <t>3-23</t>
  </si>
  <si>
    <t>How many people were killed in 08/03/2016 (day) in ('Maryland', 'Baltimore') (city) ?</t>
  </si>
  <si>
    <t>3-24</t>
  </si>
  <si>
    <t>How many people were injured in 24/09/2006 (day) in ('Louisiana', 'Baton Rouge') (city) ?</t>
  </si>
  <si>
    <t>3-25</t>
  </si>
  <si>
    <t>How many people were injured in 09/04/2016 (day) in ('Missouri', 'Eureka') (city) ?</t>
  </si>
  <si>
    <t>3-26</t>
  </si>
  <si>
    <t>How many people were killed in 16/01/2016 (day) in ('Montana', 'Bozeman') (city) ?</t>
  </si>
  <si>
    <t>3-27</t>
  </si>
  <si>
    <t>How many people were injured in 30/01/2016 (day) in ('Ohio', 'Dayton') (city) ?</t>
  </si>
  <si>
    <t>3-28</t>
  </si>
  <si>
    <t>How many people were killed in 02/05/2013 (day) in ('California', 'Los Angeles') (city) ?</t>
  </si>
  <si>
    <t>3-29</t>
  </si>
  <si>
    <t>How many people were injured in 25/08/2016 (day) in ('Maryland', 'Baltimore') (city) ?</t>
  </si>
  <si>
    <t>3-3</t>
  </si>
  <si>
    <t>How many people were killed in 2013 (year) in ('Ohio', 'Amelia') (city) ?</t>
  </si>
  <si>
    <t>3-30</t>
  </si>
  <si>
    <t>How many people were injured in 25/11/2016 (day) in ('Mississippi', 'Guntown') (city) ?</t>
  </si>
  <si>
    <t>3-31</t>
  </si>
  <si>
    <t>How many people were injured in 06/2015 (month) in ('Iowa',) (state) ?</t>
  </si>
  <si>
    <t>3-32</t>
  </si>
  <si>
    <t>How many people were injured in 09/2015 (month) in ('New Mexico',) (state) ?</t>
  </si>
  <si>
    <t>3-33</t>
  </si>
  <si>
    <t>How many people were injured in 01/2013 (month) in ('New York',) (state) ?</t>
  </si>
  <si>
    <t>3-34</t>
  </si>
  <si>
    <t>How many people were injured in 02/2015 (month) in ('Wisconsin',) (state) ?</t>
  </si>
  <si>
    <t>3-35</t>
  </si>
  <si>
    <t>How many people were injured in 09/2015 (month) in ('Alabama',) (state) ?</t>
  </si>
  <si>
    <t>3-36</t>
  </si>
  <si>
    <t>How many people were killed in 02/2016 (month) in ('Oklahoma',) (state) ?</t>
  </si>
  <si>
    <t>3-37</t>
  </si>
  <si>
    <t>How many people were injured in 11/2005 (month) in ('California',) (state) ?</t>
  </si>
  <si>
    <t>3-38</t>
  </si>
  <si>
    <t>How many people were injured in 02/2016 (month) in ('New Jersey', 'Millville') (city) ?</t>
  </si>
  <si>
    <t>3-39</t>
  </si>
  <si>
    <t>How many people were injured in 10/2016 (month) in ('Texas', 'Carlsbad') (city) ?</t>
  </si>
  <si>
    <t>3-4</t>
  </si>
  <si>
    <t>How many people were injured in 2016 (year) in ('New Mexico', 'Rio Rancho') (city) ?</t>
  </si>
  <si>
    <t>3-40</t>
  </si>
  <si>
    <t>How many people were injured in 08/2015 (month) in ('Washington', 'Shelton') (city) ?</t>
  </si>
  <si>
    <t>3-41</t>
  </si>
  <si>
    <t>How many people were injured in 08/2015 (month) in ('Mississippi', 'Bay St. Louis') (city) ?</t>
  </si>
  <si>
    <t>3-42</t>
  </si>
  <si>
    <t>How many people were injured in 04/2016 (month) in ('Michigan', 'Saginaw') (city) ?</t>
  </si>
  <si>
    <t>3-43</t>
  </si>
  <si>
    <t>How many people were killed in 05/2015 (month) in ('Florida', 'Tampa') (city) ?</t>
  </si>
  <si>
    <t>3-44</t>
  </si>
  <si>
    <t>How many people were killed in 08/2015 (month) in ('Wisconsin', 'Milwaukee') (city) ?</t>
  </si>
  <si>
    <t>3-45</t>
  </si>
  <si>
    <t>How many people were injured in 05/2015 (month) in ('Montana', 'Roundup') (city) ?</t>
  </si>
  <si>
    <t>3-46</t>
  </si>
  <si>
    <t>How many people were killed in 09/2014 (month) in ('Texas', 'Killeen') (city) ?</t>
  </si>
  <si>
    <t>3-47</t>
  </si>
  <si>
    <t>How many people were injured in 12/2016 (month) in ('Texas', 'Fresno') (city) ?</t>
  </si>
  <si>
    <t>3-48</t>
  </si>
  <si>
    <t>How many people were injured in 09/2014 (month) in ('North Carolina', 'Rocky Mount') (city) ?</t>
  </si>
  <si>
    <t>3-49</t>
  </si>
  <si>
    <t>How many people were killed in 09/2016 (month) in ('Washington', 'Rock Island') (city) ?</t>
  </si>
  <si>
    <t>3-5</t>
  </si>
  <si>
    <t>How many people were injured in 2013 (year) in ('Virginia', 'Charlotte (county)') (city) ?</t>
  </si>
  <si>
    <t>3-50</t>
  </si>
  <si>
    <t>How many people were injured in 05/2016 (month) in ('Connecticut', 'Waterbury') (city) ?</t>
  </si>
  <si>
    <t>3-51</t>
  </si>
  <si>
    <t>How many people were injured in 05/2015 (month) in ('Pennsylvania', 'Pittsburgh') (city) ?</t>
  </si>
  <si>
    <t>3-52</t>
  </si>
  <si>
    <t>How many people were injured in 01/2005 (month) in ('California', 'San Francisco') (city) ?</t>
  </si>
  <si>
    <t>3-53</t>
  </si>
  <si>
    <t>How many people were injured in 02/2016 (month) in ('Massachusetts', 'Boston') (city) ?</t>
  </si>
  <si>
    <t>3-54</t>
  </si>
  <si>
    <t>How many people were injured in 10/2016 (month) in ('North Carolina', 'New Bern') (city) ?</t>
  </si>
  <si>
    <t>3-55</t>
  </si>
  <si>
    <t>How many people were killed in 05/2016 (month) in ('Georgia', 'Jefferson') (city) ?</t>
  </si>
  <si>
    <t>3-56</t>
  </si>
  <si>
    <t>How many people were killed in 31/07/2015 (day) in ('Illinois',) (state) ?</t>
  </si>
  <si>
    <t>3-57</t>
  </si>
  <si>
    <t>How many people were injured in 08/03/2006 (day) in ('California',) (state) ?</t>
  </si>
  <si>
    <t>3-58</t>
  </si>
  <si>
    <t>How many people were injured in 15/01/2006 (day) in ('Illinois',) (state) ?</t>
  </si>
  <si>
    <t>3-59</t>
  </si>
  <si>
    <t>How many people were injured in 13/06/2016 (day) in ('New Jersey',) (state) ?</t>
  </si>
  <si>
    <t>3-6</t>
  </si>
  <si>
    <t>How many people were injured in 2008 (year) in ('Colorado', 'Denver') (city) ?</t>
  </si>
  <si>
    <t>3-60</t>
  </si>
  <si>
    <t>How many people were injured in 28/10/2016 (day) in ('California',) (state) ?</t>
  </si>
  <si>
    <t>3-61</t>
  </si>
  <si>
    <t>How many people were killed in 28/06/2015 (day) in ('Oregon',) (state) ?</t>
  </si>
  <si>
    <t>3-62</t>
  </si>
  <si>
    <t>How many people were injured in 04/07/2016 (day) in ('New Jersey',) (state) ?</t>
  </si>
  <si>
    <t>3-63</t>
  </si>
  <si>
    <t>How many people were injured in 23/04/2016 (day) in ('California',) (state) ?</t>
  </si>
  <si>
    <t>3-64</t>
  </si>
  <si>
    <t>How many people were injured in 22/12/2015 (day) in ('Connecticut',) (state) ?</t>
  </si>
  <si>
    <t>3-65</t>
  </si>
  <si>
    <t>How many people were injured in 28/11/2015 (day) in ('South Carolina',) (state) ?</t>
  </si>
  <si>
    <t>3-66</t>
  </si>
  <si>
    <t>How many people were injured in 15/07/2016 (day) in ('California',) (state) ?</t>
  </si>
  <si>
    <t>3-67</t>
  </si>
  <si>
    <t>How many people were injured in 30/06/2016 (day) in ('California',) (state) ?</t>
  </si>
  <si>
    <t>3-68</t>
  </si>
  <si>
    <t>How many people were injured in 04/06/2007 (day) in ('Texas',) (state) ?</t>
  </si>
  <si>
    <t>3-69</t>
  </si>
  <si>
    <t>How many people were killed in 15/10/2016 (day) in ('Ohio',) (state) ?</t>
  </si>
  <si>
    <t>3-7</t>
  </si>
  <si>
    <t>How many people were injured in 2016 (year) in ('Mississippi', 'Starkville') (city) ?</t>
  </si>
  <si>
    <t>3-74097</t>
  </si>
  <si>
    <t>How many people were killed in 2016 (year) in ('California',) (state) ?</t>
  </si>
  <si>
    <t>3-74099</t>
  </si>
  <si>
    <t>How many people were killed in 2015 (year) in ('Florida',) (state) ?</t>
  </si>
  <si>
    <t>3-74101</t>
  </si>
  <si>
    <t>How many people were killed in 2016 (year) in ('Colorado',) (state) ?</t>
  </si>
  <si>
    <t>3-74102</t>
  </si>
  <si>
    <t>How many people were killed in 2015 (year) in ('Alabama',) (state) ?</t>
  </si>
  <si>
    <t>3-74104</t>
  </si>
  <si>
    <t>How many people were killed in 2016 (year) in ('Oklahoma',) (state) ?</t>
  </si>
  <si>
    <t>3-74105</t>
  </si>
  <si>
    <t>How many people were killed in 2015 (year) in ('New Jersey',) (state) ?</t>
  </si>
  <si>
    <t>3-74106</t>
  </si>
  <si>
    <t>How many people were killed in 2015 (year) in ('Illinois',) (state) ?</t>
  </si>
  <si>
    <t>3-74107</t>
  </si>
  <si>
    <t>How many people were killed in 2016 (year) in ('Alabama',) (state) ?</t>
  </si>
  <si>
    <t>3-74110</t>
  </si>
  <si>
    <t>How many people were killed in 2013 (year) in ('Pennsylvania',) (state) ?</t>
  </si>
  <si>
    <t>3-74113</t>
  </si>
  <si>
    <t>How many people were killed in 2013 (year) in ('Michigan',) (state) ?</t>
  </si>
  <si>
    <t>3-74115</t>
  </si>
  <si>
    <t>How many people were killed in 2014 (year) in ('Florida',) (state) ?</t>
  </si>
  <si>
    <t>3-74117</t>
  </si>
  <si>
    <t>How many people were killed in 2016 (year) in ('Arizona',) (state) ?</t>
  </si>
  <si>
    <t>3-74121</t>
  </si>
  <si>
    <t>How many people were killed in 2016 (year) in ('Washington',) (state) ?</t>
  </si>
  <si>
    <t>3-74123</t>
  </si>
  <si>
    <t>How many people were killed in 2016 (year) in ('Oregon',) (state) ?</t>
  </si>
  <si>
    <t>3-74126</t>
  </si>
  <si>
    <t>How many people were killed in 2015 (year) in ('Maryland',) (state) ?</t>
  </si>
  <si>
    <t>3-74128</t>
  </si>
  <si>
    <t>How many people were killed in 2016 (year) in ('Pennsylvania',) (state) ?</t>
  </si>
  <si>
    <t>3-74131</t>
  </si>
  <si>
    <t>How many people were killed in 2016 (year) in ('Minnesota',) (state) ?</t>
  </si>
  <si>
    <t>3-74134</t>
  </si>
  <si>
    <t>How many people were killed in 2015 (year) in ('New Mexico',) (state) ?</t>
  </si>
  <si>
    <t>3-74135</t>
  </si>
  <si>
    <t>How many people were killed in 2015 (year) in ('Wisconsin',) (state) ?</t>
  </si>
  <si>
    <t>3-74136</t>
  </si>
  <si>
    <t>How many people were killed in 2015 (year) in ('Arkansas',) (state) ?</t>
  </si>
  <si>
    <t>3-74138</t>
  </si>
  <si>
    <t>How many people were killed in 2016 (year) in ('Florida',) (state) ?</t>
  </si>
  <si>
    <t>3-74139</t>
  </si>
  <si>
    <t>How many people were killed in 2016 (year) in ('Virginia',) (state) ?</t>
  </si>
  <si>
    <t>3-74141</t>
  </si>
  <si>
    <t>How many people were killed in 2013 (year) in ('Tennessee',) (state) ?</t>
  </si>
  <si>
    <t>3-74142</t>
  </si>
  <si>
    <t>How many people were killed in 2015 (year) in ('Virginia',) (state) ?</t>
  </si>
  <si>
    <t>3-74148</t>
  </si>
  <si>
    <t>How many people were killed in 2016 (year) in ('Ohio',) (state) ?</t>
  </si>
  <si>
    <t>3-74152</t>
  </si>
  <si>
    <t>How many people were killed in 2013 (year) in ('Florida',) (state) ?</t>
  </si>
  <si>
    <t>3-74154</t>
  </si>
  <si>
    <t>How many people were killed in 2013 (year) in ('New Jersey',) (state) ?</t>
  </si>
  <si>
    <t>3-74155</t>
  </si>
  <si>
    <t>How many people were killed in 2015 (year) in ('Minnesota',) (state) ?</t>
  </si>
  <si>
    <t>3-74157</t>
  </si>
  <si>
    <t>How many people were killed in 2016 (year) in ('Louisiana',) (state) ?</t>
  </si>
  <si>
    <t>3-74158</t>
  </si>
  <si>
    <t>How many people were killed in 2016 (year) in ('West Virginia',) (state) ?</t>
  </si>
  <si>
    <t>3-74161</t>
  </si>
  <si>
    <t>How many people were killed in 2014 (year) in ('Pennsylvania',) (state) ?</t>
  </si>
  <si>
    <t>3-74163</t>
  </si>
  <si>
    <t>How many people were killed in 2015 (year) in ('Pennsylvania',) (state) ?</t>
  </si>
  <si>
    <t>3-74168</t>
  </si>
  <si>
    <t>How many people were killed in 2016 (year) in ('Arkansas',) (state) ?</t>
  </si>
  <si>
    <t>3-74169</t>
  </si>
  <si>
    <t>How many people were killed in 2013 (year) in ('California',) (state) ?</t>
  </si>
  <si>
    <t>3-74170</t>
  </si>
  <si>
    <t>How many people were killed in 2013 (year) in ('Kentucky',) (state) ?</t>
  </si>
  <si>
    <t>3-74171</t>
  </si>
  <si>
    <t>How many people were killed in 2015 (year) in ('Ohio',) (state) ?</t>
  </si>
  <si>
    <t>3-74172</t>
  </si>
  <si>
    <t>How many people were killed in 2016 (year) in ('New York',) (state) ?</t>
  </si>
  <si>
    <t>3-74173</t>
  </si>
  <si>
    <t>How many people were killed in 2014 (year) in ('Wisconsin',) (state) ?</t>
  </si>
  <si>
    <t>3-74174</t>
  </si>
  <si>
    <t>How many people were killed in 2016 (year) in ('Mississippi',) (state) ?</t>
  </si>
  <si>
    <t>3-74175</t>
  </si>
  <si>
    <t>How many people were killed in 2015 (year) in ('Colorado',) (state) ?</t>
  </si>
  <si>
    <t>3-74176</t>
  </si>
  <si>
    <t>How many people were killed in 2015 (year) in ('Tennessee',) (state) ?</t>
  </si>
  <si>
    <t>3-74179</t>
  </si>
  <si>
    <t>How many people were killed in 2016 (year) in ('South Carolina',) (state) ?</t>
  </si>
  <si>
    <t>3-74180</t>
  </si>
  <si>
    <t>How many people were killed in 2015 (year) in ('Texas',) (state) ?</t>
  </si>
  <si>
    <t>3-74181</t>
  </si>
  <si>
    <t>How many people were killed in 2015 (year) in ('Washington',) (state) ?</t>
  </si>
  <si>
    <t>3-74183</t>
  </si>
  <si>
    <t>How many people were killed in 2013 (year) in ('New York',) (state) ?</t>
  </si>
  <si>
    <t>3-74184</t>
  </si>
  <si>
    <t>How many people were killed in 2016 (year) in ('Alaska',) (state) ?</t>
  </si>
  <si>
    <t>3-74185</t>
  </si>
  <si>
    <t>How many people were killed in 2016 (year) in ('Hawaii',) (state) ?</t>
  </si>
  <si>
    <t>3-74187</t>
  </si>
  <si>
    <t>How many people were killed in 2015 (year) in ('Arizona',) (state) ?</t>
  </si>
  <si>
    <t>3-74188</t>
  </si>
  <si>
    <t>How many people were killed in 2016 (year) in ('Texas',) (state) ?</t>
  </si>
  <si>
    <t>3-74189</t>
  </si>
  <si>
    <t>How many people were killed in 2015 (year) in ('Mississippi',) (state) ?</t>
  </si>
  <si>
    <t>3-74191</t>
  </si>
  <si>
    <t>How many people were killed in 2014 (year) in ('Colorado',) (state) ?</t>
  </si>
  <si>
    <t>3-74194</t>
  </si>
  <si>
    <t>How many people were killed in 2015 (year) in ('North Carolina',) (state) ?</t>
  </si>
  <si>
    <t>3-74195</t>
  </si>
  <si>
    <t>How many people were killed in 2013 (year) in ('Illinois',) (state) ?</t>
  </si>
  <si>
    <t>3-74196</t>
  </si>
  <si>
    <t>How many people were killed in 2015 (year) in ('Louisiana',) (state) ?</t>
  </si>
  <si>
    <t>3-74197</t>
  </si>
  <si>
    <t>How many people were killed in 2016 (year) in ('Maryland',) (state) ?</t>
  </si>
  <si>
    <t>3-74198</t>
  </si>
  <si>
    <t>How many people were killed in 2015 (year) in ('Massachusetts',) (state) ?</t>
  </si>
  <si>
    <t>3-74201</t>
  </si>
  <si>
    <t>How many people were killed in 2016 (year) in ('New Jersey',) (state) ?</t>
  </si>
  <si>
    <t>3-74202</t>
  </si>
  <si>
    <t>How many people were killed in 2013 (year) in ('Texas',) (state) ?</t>
  </si>
  <si>
    <t>3-74204</t>
  </si>
  <si>
    <t>How many people were killed in 2014 (year) in ('Michigan',) (state) ?</t>
  </si>
  <si>
    <t>3-74207</t>
  </si>
  <si>
    <t>How many people were killed in 2014 (year) in ('New Jersey',) (state) ?</t>
  </si>
  <si>
    <t>3-74211</t>
  </si>
  <si>
    <t>How many people were killed in 2013 (year) in ('Maryland',) (state) ?</t>
  </si>
  <si>
    <t>3-74212</t>
  </si>
  <si>
    <t>How many people were killed in 2016 (year) in ('Georgia',) (state) ?</t>
  </si>
  <si>
    <t>3-74214</t>
  </si>
  <si>
    <t>How many people were killed in 2014 (year) in ('Indiana',) (state) ?</t>
  </si>
  <si>
    <t>3-74217</t>
  </si>
  <si>
    <t>How many people were killed in 2015 (year) in ('New York',) (state) ?</t>
  </si>
  <si>
    <t>3-74220</t>
  </si>
  <si>
    <t>How many people were killed in 2014 (year) in ('Oklahoma',) (state) ?</t>
  </si>
  <si>
    <t>3-74223</t>
  </si>
  <si>
    <t>How many people were killed in 2016 (year) in ('Illinois',) (state) ?</t>
  </si>
  <si>
    <t>3-74224</t>
  </si>
  <si>
    <t>How many people were killed in 2016 (year) in ('Kansas',) (state) ?</t>
  </si>
  <si>
    <t>3-74228</t>
  </si>
  <si>
    <t>How many people were killed in 2015 (year) in ('Utah',) (state) ?</t>
  </si>
  <si>
    <t>3-74229</t>
  </si>
  <si>
    <t>How many people were killed in 2014 (year) in ('Arkansas',) (state) ?</t>
  </si>
  <si>
    <t>3-74231</t>
  </si>
  <si>
    <t>How many people were killed in 2014 (year) in ('Virginia',) (state) ?</t>
  </si>
  <si>
    <t>3-74232</t>
  </si>
  <si>
    <t>How many people were killed in 2014 (year) in ('Tennessee',) (state) ?</t>
  </si>
  <si>
    <t>3-74233</t>
  </si>
  <si>
    <t>How many people were killed in 2015 (year) in ('California',) (state) ?</t>
  </si>
  <si>
    <t>3-74236</t>
  </si>
  <si>
    <t>How many people were killed in 2014 (year) in ('California',) (state) ?</t>
  </si>
  <si>
    <t>3-74237</t>
  </si>
  <si>
    <t>How many people were killed in 2016 (year) in ('Michigan',) (state) ?</t>
  </si>
  <si>
    <t>3-74238</t>
  </si>
  <si>
    <t>How many people were killed in 2016 (year) in ('Wisconsin',) (state) ?</t>
  </si>
  <si>
    <t>3-74674</t>
  </si>
  <si>
    <t>How many people were killed in 2015 (year) in ('Indiana', 'Indianapolis') (city) ?</t>
  </si>
  <si>
    <t>3-74695</t>
  </si>
  <si>
    <t>How many people were killed in 2016 (year) in ('Kansas', 'Wichita') (city) ?</t>
  </si>
  <si>
    <t>3-74697</t>
  </si>
  <si>
    <t>How many people were killed in 2016 (year) in ('Arkansas', 'Little Rock') (city) ?</t>
  </si>
  <si>
    <t>3-74699</t>
  </si>
  <si>
    <t>How many people were killed in 2015 (year) in ('Texas', 'San Antonio') (city) ?</t>
  </si>
  <si>
    <t>3-74715</t>
  </si>
  <si>
    <t>How many people were killed in 2016 (year) in ('Virginia', 'Hampton') (city) ?</t>
  </si>
  <si>
    <t>3-74726</t>
  </si>
  <si>
    <t>How many people were killed in 2016 (year) in ('Pennsylvania', 'Pittsburgh') (city) ?</t>
  </si>
  <si>
    <t>3-74738</t>
  </si>
  <si>
    <t>How many people were killed in 2016 (year) in ('Illinois', 'Chicago (Englewood)') (city) ?</t>
  </si>
  <si>
    <t>3-74743</t>
  </si>
  <si>
    <t>How many people were killed in 2016 (year) in ('Texas', 'San Antonio') (city) ?</t>
  </si>
  <si>
    <t>3-74755</t>
  </si>
  <si>
    <t>How many people were killed in 2016 (year) in ('Wisconsin', 'Milwaukee') (city) ?</t>
  </si>
  <si>
    <t>3-74771</t>
  </si>
  <si>
    <t>How many people were killed in 2015 (year) in ('Maryland', 'Baltimore') (city) ?</t>
  </si>
  <si>
    <t>3-74785</t>
  </si>
  <si>
    <t>How many people were killed in 2016 (year) in ('Iowa', 'Allison') (city) ?</t>
  </si>
  <si>
    <t>3-74791</t>
  </si>
  <si>
    <t>How many people were killed in 2015 (year) in ('Texas', 'Houston') (city) ?</t>
  </si>
  <si>
    <t>3-74792</t>
  </si>
  <si>
    <t>How many people were killed in 2014 (year) in ('Georgia', 'Tifton') (city) ?</t>
  </si>
  <si>
    <t>3-74795</t>
  </si>
  <si>
    <t>How many people were killed in 2016 (year) in ('Georgia', 'Atlanta') (city) ?</t>
  </si>
  <si>
    <t>3-74805</t>
  </si>
  <si>
    <t>How many people were killed in 2015 (year) in ('California', 'Stockton') (city) ?</t>
  </si>
  <si>
    <t>3-74807</t>
  </si>
  <si>
    <t>How many people were killed in 2015 (year) in ('New Jersey', 'Newark') (city) ?</t>
  </si>
  <si>
    <t>3-74817</t>
  </si>
  <si>
    <t>How many people were killed in 2016 (year) in ('Texas', 'Austin') (city) ?</t>
  </si>
  <si>
    <t>3-74819</t>
  </si>
  <si>
    <t>How many people were killed in 2016 (year) in ('Georgia', 'Savannah') (city) ?</t>
  </si>
  <si>
    <t>3-74829</t>
  </si>
  <si>
    <t>How many people were killed in 2016 (year) in ('Colorado', 'Denver') (city) ?</t>
  </si>
  <si>
    <t>3-74838</t>
  </si>
  <si>
    <t>How many people were killed in 2015 (year) in ('Missouri', 'Eureka') (city) ?</t>
  </si>
  <si>
    <t>3-74840</t>
  </si>
  <si>
    <t>How many people were killed in 2016 (year) in ('New Jersey', 'Orange') (city) ?</t>
  </si>
  <si>
    <t>3-74845</t>
  </si>
  <si>
    <t>How many people were killed in 2016 (year) in ('Georgia', 'Jonesboro') (city) ?</t>
  </si>
  <si>
    <t>3-74854</t>
  </si>
  <si>
    <t>How many people were killed in 2016 (year) in ('Missouri', 'Kansas City') (city) ?</t>
  </si>
  <si>
    <t>3-74868</t>
  </si>
  <si>
    <t>How many people were killed in 2013 (year) in ('New York', 'Mohawk') (city) ?</t>
  </si>
  <si>
    <t>3-74879</t>
  </si>
  <si>
    <t>How many people were killed in 2016 (year) in ('Ohio', 'Toledo') (city) ?</t>
  </si>
  <si>
    <t>3-74883</t>
  </si>
  <si>
    <t>How many people were killed in 2016 (year) in ('Virginia', 'Charlotte (county)') (city) ?</t>
  </si>
  <si>
    <t>3-74891</t>
  </si>
  <si>
    <t>How many people were killed in 2016 (year) in ('Ohio', 'Amelia') (city) ?</t>
  </si>
  <si>
    <t>3-74914</t>
  </si>
  <si>
    <t>How many people were killed in 2016 (year) in ('Texas', 'Lubbock') (city) ?</t>
  </si>
  <si>
    <t>3-74921</t>
  </si>
  <si>
    <t>How many people were killed in 2015 (year) in ('California', 'San Diego') (city) ?</t>
  </si>
  <si>
    <t>3-74936</t>
  </si>
  <si>
    <t>How many people were killed in 2016 (year) in ('West Virginia', 'Troy') (city) ?</t>
  </si>
  <si>
    <t>3-74944</t>
  </si>
  <si>
    <t>How many people were killed in 2014 (year) in ('Texas', 'Houston') (city) ?</t>
  </si>
  <si>
    <t>3-74946</t>
  </si>
  <si>
    <t>How many people were killed in 2015 (year) in ('Pennsylvania', 'Pittsburgh') (city) ?</t>
  </si>
  <si>
    <t>3-74951</t>
  </si>
  <si>
    <t>How many people were killed in 2016 (year) in ('Texas', 'Channelview') (city) ?</t>
  </si>
  <si>
    <t>3-74954</t>
  </si>
  <si>
    <t>How many people were killed in 2016 (year) in ('Alabama', 'Birmingham') (city) ?</t>
  </si>
  <si>
    <t>3-74955</t>
  </si>
  <si>
    <t>How many people were killed in 2016 (year) in ('Texas', 'Houston') (city) ?</t>
  </si>
  <si>
    <t>3-74957</t>
  </si>
  <si>
    <t>How many people were killed in 2014 (year) in ('Florida', 'Miami') (city) ?</t>
  </si>
  <si>
    <t>3-74961</t>
  </si>
  <si>
    <t>How many people were killed in 2016 (year) in ('Florida', 'Tampa') (city) ?</t>
  </si>
  <si>
    <t>3-74972</t>
  </si>
  <si>
    <t>How many people were killed in 2015 (year) in ('Washington', 'Shelton') (city) ?</t>
  </si>
  <si>
    <t>3-74973</t>
  </si>
  <si>
    <t>How many people were killed in 2015 (year) in ('Missouri', 'Kansas City') (city) ?</t>
  </si>
  <si>
    <t>3-74974</t>
  </si>
  <si>
    <t>How many people were killed in 2016 (year) in ('Arizona', 'Phoenix') (city) ?</t>
  </si>
  <si>
    <t>3-74986</t>
  </si>
  <si>
    <t>How many people were killed in 2015 (year) in ('Arizona', 'Tucson') (city) ?</t>
  </si>
  <si>
    <t>3-74997</t>
  </si>
  <si>
    <t>How many people were killed in 2016 (year) in ('Florida', 'Pensacola') (city) ?</t>
  </si>
  <si>
    <t>3-74999</t>
  </si>
  <si>
    <t>How many people were killed in 2016 (year) in ('California', 'Long Beach') (city) ?</t>
  </si>
  <si>
    <t>3-75005</t>
  </si>
  <si>
    <t>How many people were killed in 2013 (year) in ('California', 'Vallejo') (city) ?</t>
  </si>
  <si>
    <t>3-75008</t>
  </si>
  <si>
    <t>How many people were killed in 2016 (year) in ('Florida', 'Miami Gardens') (city) ?</t>
  </si>
  <si>
    <t>3-75010</t>
  </si>
  <si>
    <t>How many people were killed in 2016 (year) in ('Nevada', 'Las Vegas') (city) ?</t>
  </si>
  <si>
    <t>3-75015</t>
  </si>
  <si>
    <t>How many people were killed in 2014 (year) in ('Colorado', 'Yuma') (city) ?</t>
  </si>
  <si>
    <t>3-75020</t>
  </si>
  <si>
    <t>How many people were killed in 2013 (year) in ('Indiana', 'Gary') (city) ?</t>
  </si>
  <si>
    <t>3-75025</t>
  </si>
  <si>
    <t>How many people were killed in 2014 (year) in ('Oklahoma', 'Midwest City') (city) ?</t>
  </si>
  <si>
    <t>3-75042</t>
  </si>
  <si>
    <t>How many people were killed in 2013 (year) in ('California', 'Hawthorne') (city) ?</t>
  </si>
  <si>
    <t>3-75047</t>
  </si>
  <si>
    <t>How many people were killed in 2013 (year) in ('Oklahoma', 'Tulsa') (city) ?</t>
  </si>
  <si>
    <t>3-75060</t>
  </si>
  <si>
    <t>How many people were killed in 2016 (year) in ('Illinois', 'Rockford') (city) ?</t>
  </si>
  <si>
    <t>3-75062</t>
  </si>
  <si>
    <t>How many people were killed in 2016 (year) in ('Indiana', 'Indianapolis') (city) ?</t>
  </si>
  <si>
    <t>3-75065</t>
  </si>
  <si>
    <t>How many people were killed in 2015 (year) in ('New Mexico', 'Rio Rancho') (city) ?</t>
  </si>
  <si>
    <t>3-75066</t>
  </si>
  <si>
    <t>How many people were killed in 2016 (year) in ('Washington', 'Burlington') (city) ?</t>
  </si>
  <si>
    <t>3-75070</t>
  </si>
  <si>
    <t>How many people were killed in 2016 (year) in ('Alabama', 'Montgomery') (city) ?</t>
  </si>
  <si>
    <t>3-75091</t>
  </si>
  <si>
    <t>How many people were killed in 2015 (year) in ('Tennessee', 'Nashville') (city) ?</t>
  </si>
  <si>
    <t>3-75092</t>
  </si>
  <si>
    <t>How many people were killed in 2016 (year) in ('Pennsylvania', 'New Stanton') (city) ?</t>
  </si>
  <si>
    <t>3-75094</t>
  </si>
  <si>
    <t>How many people were killed in 2016 (year) in ('Louisiana', 'Monroe') (city) ?</t>
  </si>
  <si>
    <t>3-75102</t>
  </si>
  <si>
    <t>How many people were killed in 2016 (year) in ('Georgia', 'Norcross') (city) ?</t>
  </si>
  <si>
    <t>3-75105</t>
  </si>
  <si>
    <t>How many people were killed in 2015 (year) in ('Louisiana', 'Baton Rouge') (city) ?</t>
  </si>
  <si>
    <t>3-75108</t>
  </si>
  <si>
    <t>How many people were killed in 2016 (year) in ('Tennessee', 'Knoxville') (city) ?</t>
  </si>
  <si>
    <t>3-75112</t>
  </si>
  <si>
    <t>How many people were killed in 2016 (year) in ('Arkansas', 'Beebe') (city) ?</t>
  </si>
  <si>
    <t>3-75116</t>
  </si>
  <si>
    <t>How many people were killed in 2016 (year) in ('California', 'Fresno') (city) ?</t>
  </si>
  <si>
    <t>3-75119</t>
  </si>
  <si>
    <t>How many people were killed in 2016 (year) in ('Connecticut', 'Bristol') (city) ?</t>
  </si>
  <si>
    <t>3-75120</t>
  </si>
  <si>
    <t>How many people were killed in 2015 (year) in ('Florida', 'Panama City') (city) ?</t>
  </si>
  <si>
    <t>3-75152</t>
  </si>
  <si>
    <t>How many people were killed in 2016 (year) in ('Louisiana', 'Baton Rouge') (city) ?</t>
  </si>
  <si>
    <t>3-75164</t>
  </si>
  <si>
    <t>How many people were killed in 2015 (year) in ('Alabama', 'Cherokee (county)') (city) ?</t>
  </si>
  <si>
    <t>3-75168</t>
  </si>
  <si>
    <t>How many people were killed in 2016 (year) in ('Alabama', 'Mobile') (city) ?</t>
  </si>
  <si>
    <t>3-75181</t>
  </si>
  <si>
    <t>How many people were killed in 2016 (year) in ('Oregon', 'Woodburn') (city) ?</t>
  </si>
  <si>
    <t>3-75197</t>
  </si>
  <si>
    <t>How many people were killed in 2016 (year) in ('Iowa', 'Cedar Rapids') (city) ?</t>
  </si>
  <si>
    <t>3-75199</t>
  </si>
  <si>
    <t>How many people were killed in 2016 (year) in ('Georgia', 'Brunswick') (city) ?</t>
  </si>
  <si>
    <t>3-75207</t>
  </si>
  <si>
    <t>How many people were killed in 2015 (year) in ('Indiana', 'Paoli') (city) ?</t>
  </si>
  <si>
    <t>3-75225</t>
  </si>
  <si>
    <t>How many people were killed in 17/09/2016 (day) in ('Indiana', 'Indianapolis') (city) ?</t>
  </si>
  <si>
    <t>3-75232</t>
  </si>
  <si>
    <t>How many people were killed in 16/10/2016 (day) in ('North Dakota', 'Bismarck') (city) ?</t>
  </si>
  <si>
    <t>3-75249</t>
  </si>
  <si>
    <t>How many people were killed in 25/02/2016 (day) in ('North Carolina', 'Goldsboro') (city) ?</t>
  </si>
  <si>
    <t>3-75251</t>
  </si>
  <si>
    <t>How many people were killed in 10/03/2016 (day) in ('Mississippi', 'Vicksburg') (city) ?</t>
  </si>
  <si>
    <t>3-75256</t>
  </si>
  <si>
    <t>How many people were killed in 05/08/2016 (day) in ('California', 'Perris') (city) ?</t>
  </si>
  <si>
    <t>3-75268</t>
  </si>
  <si>
    <t>How many people were killed in 14/07/2016 (day) in ('Texas', 'Crosby') (city) ?</t>
  </si>
  <si>
    <t>3-75278</t>
  </si>
  <si>
    <t>How many people were killed in 09/07/2013 (day) in ('Illinois', 'Rockford') (city) ?</t>
  </si>
  <si>
    <t>3-75323</t>
  </si>
  <si>
    <t>How many people were killed in 08/11/2016 (day) in ('Texas', 'Baytown') (city) ?</t>
  </si>
  <si>
    <t>3-75347</t>
  </si>
  <si>
    <t>How many people were killed in 24/11/2016 (day) in ('New York', 'Sandy Creek') (city) ?</t>
  </si>
  <si>
    <t>3-75371</t>
  </si>
  <si>
    <t>How many people were killed in 30/01/2016 (day) in ('Georgia', 'Atlanta') (city) ?</t>
  </si>
  <si>
    <t>3-75398</t>
  </si>
  <si>
    <t>How many people were killed in 29/10/2014 (day) in ('Florida', 'Belleview') (city) ?</t>
  </si>
  <si>
    <t>3-75403</t>
  </si>
  <si>
    <t>How many people were killed in 10/12/2016 (day) in ('Florida', 'West Palm Beach') (city) ?</t>
  </si>
  <si>
    <t>3-75404</t>
  </si>
  <si>
    <t>How many people were killed in 03/09/2016 (day) in ('California', 'Oceanside') (city) ?</t>
  </si>
  <si>
    <t>3-75413</t>
  </si>
  <si>
    <t>How many people were killed in 04/07/2016 (day) in ('Arizona', 'Phoenix') (city) ?</t>
  </si>
  <si>
    <t>3-75414</t>
  </si>
  <si>
    <t>How many people were killed in 07/12/2015 (day) in ('Tennessee', 'Cleveland') (city) ?</t>
  </si>
  <si>
    <t>3-75422</t>
  </si>
  <si>
    <t>How many people were killed in 28/06/2016 (day) in ('California', 'Los Angeles (county)') (city) ?</t>
  </si>
  <si>
    <t>3-75443</t>
  </si>
  <si>
    <t>How many people were killed in 02/12/2015 (day) in ('Georgia', 'Savannah') (city) ?</t>
  </si>
  <si>
    <t>3-75461</t>
  </si>
  <si>
    <t>How many people were killed in 05/06/2014 (day) in ('Utah', 'Salt Lake City (Cottonwood Heights)') (city) ?</t>
  </si>
  <si>
    <t>3-75465</t>
  </si>
  <si>
    <t>How many people were killed in 07/03/2013 (day) in ('Mississippi', 'Jackson') (city) ?</t>
  </si>
  <si>
    <t>3-75482</t>
  </si>
  <si>
    <t>How many people were killed in 22/05/2016 (day) in ('California', 'Stockton') (city) ?</t>
  </si>
  <si>
    <t>3-75485</t>
  </si>
  <si>
    <t>How many people were killed in 03/06/2014 (day) in ('Georgia', 'Atlanta') (city) ?</t>
  </si>
  <si>
    <t>3-75531</t>
  </si>
  <si>
    <t>How many people were killed in 04/12/2014 (day) in ('Texas', 'Arlington') (city) ?</t>
  </si>
  <si>
    <t>3-75557</t>
  </si>
  <si>
    <t>How many people were killed in 15/12/2013 (day) in ('Florida', 'Homestead (Florida City)') (city) ?</t>
  </si>
  <si>
    <t>3-75564</t>
  </si>
  <si>
    <t>How many people were killed in 26/07/2014 (day) in ('Maine', 'Saco') (city) ?</t>
  </si>
  <si>
    <t>3-75568</t>
  </si>
  <si>
    <t>How many people were killed in 13/08/2016 (day) in ('Wisconsin', 'Milwaukee') (city) ?</t>
  </si>
  <si>
    <t>3-75579</t>
  </si>
  <si>
    <t>How many people were killed in 22/09/2013 (day) in ('Kansas', 'Wichita') (city) ?</t>
  </si>
  <si>
    <t>3-75584</t>
  </si>
  <si>
    <t>How many people were killed in 14/03/2016 (day) in ('West Virginia', 'Beckley') (city) ?</t>
  </si>
  <si>
    <t>3-75594</t>
  </si>
  <si>
    <t>How many people were killed in 19/09/2015 (day) in ('Indiana', 'Indianapolis') (city) ?</t>
  </si>
  <si>
    <t>3-75613</t>
  </si>
  <si>
    <t>How many people were killed in 01/06/2013 (day) in ('California', 'Vallejo') (city) ?</t>
  </si>
  <si>
    <t>3-75616</t>
  </si>
  <si>
    <t>How many people were killed in 06/12/2014 (day) in ('Oklahoma', 'Atoka') (city) ?</t>
  </si>
  <si>
    <t>3-75628</t>
  </si>
  <si>
    <t>How many people were killed in 04/10/2016 (day) in ('Georgia', 'Riverdale') (city) ?</t>
  </si>
  <si>
    <t>3-75645</t>
  </si>
  <si>
    <t>How many people were killed in 27/02/2016 (day) in ('Florida', 'Miami Gardens') (city) ?</t>
  </si>
  <si>
    <t>3-75660</t>
  </si>
  <si>
    <t>How many people were killed in 16/01/2016 (day) in ('Texas', 'Houston') (city) ?</t>
  </si>
  <si>
    <t>3-75676</t>
  </si>
  <si>
    <t>How many people were killed in 17/05/2016 (day) in ('South Carolina', 'Ravenel') (city) ?</t>
  </si>
  <si>
    <t>3-75680</t>
  </si>
  <si>
    <t>How many people were killed in 24/07/2015 (day) in ('Pennsylvania', 'Erie') (city) ?</t>
  </si>
  <si>
    <t>3-75686</t>
  </si>
  <si>
    <t>How many people were killed in 25/02/2015 (day) in ('Texas', 'Houston') (city) ?</t>
  </si>
  <si>
    <t>3-75688</t>
  </si>
  <si>
    <t>How many people were killed in 08/11/2016 (day) in ('California', 'Sacramento') (city) ?</t>
  </si>
  <si>
    <t>3-75722</t>
  </si>
  <si>
    <t>How many people were killed in 30/07/2015 (day) in ('Texas', 'Houston') (city) ?</t>
  </si>
  <si>
    <t>3-75729</t>
  </si>
  <si>
    <t>How many people were killed in 24/06/2014 (day) in ('Florida', 'Miami') (city) ?</t>
  </si>
  <si>
    <t>3-75739</t>
  </si>
  <si>
    <t>How many people were killed in 21/06/2015 (day) in ('Utah', 'Roy') (city) ?</t>
  </si>
  <si>
    <t>3-75746</t>
  </si>
  <si>
    <t>How many people were killed in 25/05/2016 (day) in ('Washington', 'Seattle') (city) ?</t>
  </si>
  <si>
    <t>3-75751</t>
  </si>
  <si>
    <t>How many people were killed in 11/12/2016 (day) in ('Florida', 'Miami Gardens') (city) ?</t>
  </si>
  <si>
    <t>3-75757</t>
  </si>
  <si>
    <t>How many people were killed in 24/03/2015 (day) in ('Indiana', 'Indianapolis') (city) ?</t>
  </si>
  <si>
    <t>3-75794</t>
  </si>
  <si>
    <t>How many people were killed in 13/03/2015 (day) in ('Mississippi', 'Brookhaven') (city) ?</t>
  </si>
  <si>
    <t>3-75796</t>
  </si>
  <si>
    <t>How many people were killed in 20/03/2016 (day) in ('Illinois', 'Chicago (Englewood)') (city) ?</t>
  </si>
  <si>
    <t>3-75803</t>
  </si>
  <si>
    <t>How many people were killed in 10/05/2014 (day) in ('California', 'Sacramento') (city) ?</t>
  </si>
  <si>
    <t>3-75805</t>
  </si>
  <si>
    <t>How many people were killed in 10/11/2016 (day) in ('Oregon', 'Salem') (city) ?</t>
  </si>
  <si>
    <t>3-75817</t>
  </si>
  <si>
    <t>How many people were killed in 27/02/2015 (day) in ('Texas', 'Houston') (city) ?</t>
  </si>
  <si>
    <t>3-75837</t>
  </si>
  <si>
    <t>How many people were killed in 21/12/2014 (day) in ('Nevada', 'Las Vegas') (city) ?</t>
  </si>
  <si>
    <t>3-75870</t>
  </si>
  <si>
    <t>How many people were killed in 26/11/2016 (day) in ('Pennsylvania', 'Pittsburgh') (city) ?</t>
  </si>
  <si>
    <t>3-75886</t>
  </si>
  <si>
    <t>How many people were killed in 05/09/2016 (day) in ('Michigan', 'Kalamazoo') (city) ?</t>
  </si>
  <si>
    <t>3-75887</t>
  </si>
  <si>
    <t>How many people were killed in 07/10/2016 (day) in ('Texas', 'Houston') (city) ?</t>
  </si>
  <si>
    <t>3-75894</t>
  </si>
  <si>
    <t>How many people were killed in 07/07/2015 (day) in ('Maryland', 'Baltimore') (city) ?</t>
  </si>
  <si>
    <t>3-75918</t>
  </si>
  <si>
    <t>How many people were killed in 08/2016 (month) in ('Wisconsin',) (state) ?</t>
  </si>
  <si>
    <t>3-75943</t>
  </si>
  <si>
    <t>How many people were killed in 10/2016 (month) in ('Illinois',) (state) ?</t>
  </si>
  <si>
    <t>3-75949</t>
  </si>
  <si>
    <t>How many people were killed in 11/2014 (month) in ('Colorado',) (state) ?</t>
  </si>
  <si>
    <t>3-75954</t>
  </si>
  <si>
    <t>How many people were killed in 02/2015 (month) in ('Texas',) (state) ?</t>
  </si>
  <si>
    <t>3-75967</t>
  </si>
  <si>
    <t>How many people were killed in 12/2015 (month) in ('North Carolina',) (state) ?</t>
  </si>
  <si>
    <t>3-75974</t>
  </si>
  <si>
    <t>How many people were killed in 06/2016 (month) in ('Texas',) (state) ?</t>
  </si>
  <si>
    <t>3-75977</t>
  </si>
  <si>
    <t>How many people were killed in 06/2016 (month) in ('Colorado',) (state) ?</t>
  </si>
  <si>
    <t>3-75986</t>
  </si>
  <si>
    <t>How many people were killed in 11/2015 (month) in ('Texas',) (state) ?</t>
  </si>
  <si>
    <t>3-76004</t>
  </si>
  <si>
    <t>How many people were killed in 08/2016 (month) in ('New Jersey',) (state) ?</t>
  </si>
  <si>
    <t>3-76005</t>
  </si>
  <si>
    <t>How many people were killed in 09/2016 (month) in ('Michigan',) (state) ?</t>
  </si>
  <si>
    <t>3-76011</t>
  </si>
  <si>
    <t>How many people were killed in 10/2016 (month) in ('Arkansas',) (state) ?</t>
  </si>
  <si>
    <t>3-76016</t>
  </si>
  <si>
    <t>How many people were killed in 09/2016 (month) in ('South Carolina',) (state) ?</t>
  </si>
  <si>
    <t>3-76017</t>
  </si>
  <si>
    <t>How many people were killed in 03/2014 (month) in ('Alabama',) (state) ?</t>
  </si>
  <si>
    <t>3-76021</t>
  </si>
  <si>
    <t>How many people were killed in 03/2016 (month) in ('Montana',) (state) ?</t>
  </si>
  <si>
    <t>3-76026</t>
  </si>
  <si>
    <t>How many people were killed in 11/2016 (month) in ('Colorado',) (state) ?</t>
  </si>
  <si>
    <t>3-76041</t>
  </si>
  <si>
    <t>How many people were killed in 12/2014 (month) in ('Michigan',) (state) ?</t>
  </si>
  <si>
    <t>3-76054</t>
  </si>
  <si>
    <t>How many people were killed in 03/2015 (month) in ('New Hampshire',) (state) ?</t>
  </si>
  <si>
    <t>3-76070</t>
  </si>
  <si>
    <t>How many people were killed in 11/2016 (month) in ('California',) (state) ?</t>
  </si>
  <si>
    <t>3-76081</t>
  </si>
  <si>
    <t>How many people were killed in 11/2016 (month) in ('Alaska',) (state) ?</t>
  </si>
  <si>
    <t>3-76094</t>
  </si>
  <si>
    <t>How many people were killed in 11/2015 (month) in ('California',) (state) ?</t>
  </si>
  <si>
    <t>3-76096</t>
  </si>
  <si>
    <t>How many people were killed in 05/2016 (month) in ('Iowa',) (state) ?</t>
  </si>
  <si>
    <t>3-76100</t>
  </si>
  <si>
    <t>How many people were killed in 11/2016 (month) in ('Virginia',) (state) ?</t>
  </si>
  <si>
    <t>3-76106</t>
  </si>
  <si>
    <t>How many people were killed in 07/2016 (month) in ('Kentucky',) (state) ?</t>
  </si>
  <si>
    <t>3-76111</t>
  </si>
  <si>
    <t>How many people were killed in 01/2015 (month) in ('Wisconsin',) (state) ?</t>
  </si>
  <si>
    <t>3-76113</t>
  </si>
  <si>
    <t>How many people were killed in 12/2015 (month) in ('Georgia',) (state) ?</t>
  </si>
  <si>
    <t>3-76126</t>
  </si>
  <si>
    <t>How many people were killed in 01/2016 (month) in ('Alabama',) (state) ?</t>
  </si>
  <si>
    <t>3-76128</t>
  </si>
  <si>
    <t>How many people were killed in 10/2016 (month) in ('Michigan',) (state) ?</t>
  </si>
  <si>
    <t>3-76129</t>
  </si>
  <si>
    <t>How many people were killed in 08/2016 (month) in ('Pennsylvania',) (state) ?</t>
  </si>
  <si>
    <t>3-76137</t>
  </si>
  <si>
    <t>How many people were killed in 12/2016 (month) in ('Alabama',) (state) ?</t>
  </si>
  <si>
    <t>3-76140</t>
  </si>
  <si>
    <t>How many people were killed in 06/2016 (month) in ('Massachusetts',) (state) ?</t>
  </si>
  <si>
    <t>3-76164</t>
  </si>
  <si>
    <t>How many people were killed in 09/2016 (month) in ('Iowa',) (state) ?</t>
  </si>
  <si>
    <t>3-76180</t>
  </si>
  <si>
    <t>How many people were killed in 06/2016 (month) in ('Ohio',) (state) ?</t>
  </si>
  <si>
    <t>3-76188</t>
  </si>
  <si>
    <t>How many people were killed in 01/2016 (month) in ('Georgia',) (state) ?</t>
  </si>
  <si>
    <t>3-76192</t>
  </si>
  <si>
    <t>How many people were killed in 10/2016 (month) in ('South Carolina',) (state) ?</t>
  </si>
  <si>
    <t>3-76200</t>
  </si>
  <si>
    <t>How many people were killed in 03/2016 (month) in ('Texas',) (state) ?</t>
  </si>
  <si>
    <t>3-76201</t>
  </si>
  <si>
    <t>How many people were killed in 01/2016 (month) in ('Pennsylvania',) (state) ?</t>
  </si>
  <si>
    <t>3-76217</t>
  </si>
  <si>
    <t>How many people were killed in 07/2016 (month) in ('Arizona',) (state) ?</t>
  </si>
  <si>
    <t>3-76219</t>
  </si>
  <si>
    <t>How many people were killed in 07/2016 (month) in ('Utah',) (state) ?</t>
  </si>
  <si>
    <t>3-76240</t>
  </si>
  <si>
    <t>How many people were killed in 10/2016 (month) in ('Ohio',) (state) ?</t>
  </si>
  <si>
    <t>3-76250</t>
  </si>
  <si>
    <t>How many people were killed in 12/2016 (month) in ('New York',) (state) ?</t>
  </si>
  <si>
    <t>3-76256</t>
  </si>
  <si>
    <t>How many people were killed in 10/2016 (month) in ('New York',) (state) ?</t>
  </si>
  <si>
    <t>3-76258</t>
  </si>
  <si>
    <t>How many people were killed in 10/2016 (month) in ('Florida',) (state) ?</t>
  </si>
  <si>
    <t>3-76265</t>
  </si>
  <si>
    <t>How many people were killed in 09/2016 (month) in ('Arkansas',) (state) ?</t>
  </si>
  <si>
    <t>3-76272</t>
  </si>
  <si>
    <t>How many people were killed in 11/2016 (month) in ('Arkansas',) (state) ?</t>
  </si>
  <si>
    <t>3-76277</t>
  </si>
  <si>
    <t>How many people were killed in 03/2016 (month) in ('Hawaii',) (state) ?</t>
  </si>
  <si>
    <t>3-76279</t>
  </si>
  <si>
    <t>How many people were killed in 08/2016 (month) in ('Georgia',) (state) ?</t>
  </si>
  <si>
    <t>3-76299</t>
  </si>
  <si>
    <t>How many people were killed in 11/2016 (month) in ('Pennsylvania',) (state) ?</t>
  </si>
  <si>
    <t>3-76324</t>
  </si>
  <si>
    <t>How many people were killed in 11/2016 (month) in ('Delaware',) (state) ?</t>
  </si>
  <si>
    <t>3-76331</t>
  </si>
  <si>
    <t>How many people were killed in 10/2016 (month) in ('Georgia',) (state) ?</t>
  </si>
  <si>
    <t>3-76332</t>
  </si>
  <si>
    <t>How many people were killed in 01/2015 (month) in ('California',) (state) ?</t>
  </si>
  <si>
    <t>3-76335</t>
  </si>
  <si>
    <t>How many people were killed in 03/2015 (month) in ('Oklahoma',) (state) ?</t>
  </si>
  <si>
    <t>3-76343</t>
  </si>
  <si>
    <t>How many people were killed in 04/2016 (month) in ('Wisconsin',) (state) ?</t>
  </si>
  <si>
    <t>3-76358</t>
  </si>
  <si>
    <t>How many people were killed in 03/2015 (month) in ('Florida',) (state) ?</t>
  </si>
  <si>
    <t>3-76390</t>
  </si>
  <si>
    <t>How many people were killed in 11/2016 (month) in ('Texas',) (state) ?</t>
  </si>
  <si>
    <t>3-76398</t>
  </si>
  <si>
    <t>How many people were killed in 04/2016 (month) in ('Kansas',) (state) ?</t>
  </si>
  <si>
    <t>3-76404</t>
  </si>
  <si>
    <t>How many people were killed in 07/2015 (month) in ('Louisiana',) (state) ?</t>
  </si>
  <si>
    <t>3-76405</t>
  </si>
  <si>
    <t>How many people were killed in 08/2016 (month) in ('Texas',) (state) ?</t>
  </si>
  <si>
    <t>3-76429</t>
  </si>
  <si>
    <t>How many people were killed in 02/07/2016 (day) in ('Indiana',) (state) ?</t>
  </si>
  <si>
    <t>3-76467</t>
  </si>
  <si>
    <t>How many people were killed in 10/04/2016 (day) in ('Wisconsin',) (state) ?</t>
  </si>
  <si>
    <t>3-76516</t>
  </si>
  <si>
    <t>How many people were killed in 18/11/2016 (day) in ('Georgia',) (state) ?</t>
  </si>
  <si>
    <t>3-76523</t>
  </si>
  <si>
    <t>How many people were killed in 19/11/2014 (day) in ('New Mexico',) (state) ?</t>
  </si>
  <si>
    <t>3-76552</t>
  </si>
  <si>
    <t>How many people were killed in 11/02/2014 (day) in ('Wisconsin',) (state) ?</t>
  </si>
  <si>
    <t>3-76559</t>
  </si>
  <si>
    <t>How many people were killed in 02/11/2015 (day) in ('South Carolina',) (state) ?</t>
  </si>
  <si>
    <t>3-76576</t>
  </si>
  <si>
    <t>How many people were killed in 21/04/2016 (day) in ('Missouri',) (state) ?</t>
  </si>
  <si>
    <t>3-76588</t>
  </si>
  <si>
    <t>How many people were killed in 16/11/2014 (day) in ('Colorado',) (state) ?</t>
  </si>
  <si>
    <t>3-76593</t>
  </si>
  <si>
    <t>How many people were killed in 10/12/2016 (day) in ('South Carolina',) (state) ?</t>
  </si>
  <si>
    <t>3-76629</t>
  </si>
  <si>
    <t>How many people were killed in 14/11/2015 (day) in ('Arkansas',) (state) ?</t>
  </si>
  <si>
    <t>3-76658</t>
  </si>
  <si>
    <t>How many people were killed in 19/02/2013 (day) in ('California',) (state) ?</t>
  </si>
  <si>
    <t>3-76663</t>
  </si>
  <si>
    <t>How many people were killed in 17/09/2015 (day) in ('South Dakota',) (state) ?</t>
  </si>
  <si>
    <t>3-76665</t>
  </si>
  <si>
    <t>How many people were killed in 24/10/2016 (day) in ('South Carolina',) (state) ?</t>
  </si>
  <si>
    <t>3-76715</t>
  </si>
  <si>
    <t>How many people were killed in 25/05/2015 (day) in ('Virginia',) (state) ?</t>
  </si>
  <si>
    <t>3-76716</t>
  </si>
  <si>
    <t>How many people were killed in 05/09/2016 (day) in ('New York',) (state) ?</t>
  </si>
  <si>
    <t>3-76730</t>
  </si>
  <si>
    <t>How many people were killed in 16/11/2016 (day) in ('Arkansas',) (state) ?</t>
  </si>
  <si>
    <t>3-76794</t>
  </si>
  <si>
    <t>How many people were killed in 28/06/2016 (day) in ('Texas',) (state) ?</t>
  </si>
  <si>
    <t>3-76807</t>
  </si>
  <si>
    <t>How many people were killed in 28/09/2015 (day) in ('Illinois',) (state) ?</t>
  </si>
  <si>
    <t>3-76810</t>
  </si>
  <si>
    <t>How many people were killed in 22/11/2016 (day) in ('Arkansas',) (state) ?</t>
  </si>
  <si>
    <t>3-76812</t>
  </si>
  <si>
    <t>How many people were killed in 14/12/2015 (day) in ('Arizona',) (state) ?</t>
  </si>
  <si>
    <t>3-76847</t>
  </si>
  <si>
    <t>How many people were killed in 05/08/2014 (day) in ('Connecticut',) (state) ?</t>
  </si>
  <si>
    <t>3-76880</t>
  </si>
  <si>
    <t>How many people were killed in 03/08/2014 (day) in ('Virginia',) (state) ?</t>
  </si>
  <si>
    <t>3-76889</t>
  </si>
  <si>
    <t>How many people were killed in 23/07/2016 (day) in ('Texas',) (state) ?</t>
  </si>
  <si>
    <t>3-76894</t>
  </si>
  <si>
    <t>How many people were killed in 06/05/2016 (day) in ('Arizona',) (state) ?</t>
  </si>
  <si>
    <t>3-76898</t>
  </si>
  <si>
    <t>How many people were killed in 10/11/2016 (day) in ('Texas',) (state) ?</t>
  </si>
  <si>
    <t>3-76904</t>
  </si>
  <si>
    <t>How many people were killed in 20/02/2016 (day) in ('Alabama',) (state) ?</t>
  </si>
  <si>
    <t>3-76924</t>
  </si>
  <si>
    <t>How many people were killed in 25/12/2016 (day) in ('Illinois',) (state) ?</t>
  </si>
  <si>
    <t>3-77006</t>
  </si>
  <si>
    <t>How many people were killed in 17/11/2015 (day) in ('Arkansas',) (state) ?</t>
  </si>
  <si>
    <t>3-77041</t>
  </si>
  <si>
    <t>How many people were killed in 27/05/2015 (day) in ('California',) (state) ?</t>
  </si>
  <si>
    <t>3-77042</t>
  </si>
  <si>
    <t>How many people were killed in 01/10/2016 (day) in ('South Carolina',) (state) ?</t>
  </si>
  <si>
    <t>3-77098</t>
  </si>
  <si>
    <t>How many people were killed in 19/11/2016 (day) in ('Pennsylvania',) (state) ?</t>
  </si>
  <si>
    <t>3-77107</t>
  </si>
  <si>
    <t>How many people were killed in 17/04/2016 (day) in ('Pennsylvania',) (state) ?</t>
  </si>
  <si>
    <t>3-77150</t>
  </si>
  <si>
    <t>How many people were killed in 07/09/2015 (day) in ('Indiana',) (state) ?</t>
  </si>
  <si>
    <t>3-77161</t>
  </si>
  <si>
    <t>How many people were killed in 04/01/2016 (day) in ('Colorado',) (state) ?</t>
  </si>
  <si>
    <t>3-77176</t>
  </si>
  <si>
    <t>How many people were killed in 15/05/2015 (day) in ('Arkansas',) (state) ?</t>
  </si>
  <si>
    <t>3-77180</t>
  </si>
  <si>
    <t>How many people were killed in 01/2015 (month) in ('Georgia', 'Fort Valley') (city) ?</t>
  </si>
  <si>
    <t>3-77187</t>
  </si>
  <si>
    <t>How many people were killed in 11/2015 (month) in ('Texas', 'Houston') (city) ?</t>
  </si>
  <si>
    <t>3-77188</t>
  </si>
  <si>
    <t>How many people were killed in 11/2015 (month) in ('Ohio', 'Dayton') (city) ?</t>
  </si>
  <si>
    <t>3-77225</t>
  </si>
  <si>
    <t>How many people were killed in 06/2015 (month) in ('Montana', 'Saint Marie') (city) ?</t>
  </si>
  <si>
    <t>3-77226</t>
  </si>
  <si>
    <t>How many people were killed in 01/2016 (month) in ('Georgia', 'Buford') (city) ?</t>
  </si>
  <si>
    <t>3-77232</t>
  </si>
  <si>
    <t>How many people were killed in 08/2015 (month) in ('Ohio', 'Cincinnati') (city) ?</t>
  </si>
  <si>
    <t>3-77233</t>
  </si>
  <si>
    <t>How many people were killed in 10/2016 (month) in ('Texas', 'San Angelo') (city) ?</t>
  </si>
  <si>
    <t>3-77238</t>
  </si>
  <si>
    <t>How many people were killed in 01/2013 (month) in ('Oklahoma', 'Tulsa') (city) ?</t>
  </si>
  <si>
    <t>3-77260</t>
  </si>
  <si>
    <t>How many people were killed in 07/2015 (month) in ('Texas', 'Fresno') (city) ?</t>
  </si>
  <si>
    <t>3-77262</t>
  </si>
  <si>
    <t>How many people were killed in 01/2016 (month) in ('Maryland', 'Baltimore') (city) ?</t>
  </si>
  <si>
    <t>3-77265</t>
  </si>
  <si>
    <t>How many people were killed in 07/2016 (month) in ('New York', 'Elmira') (city) ?</t>
  </si>
  <si>
    <t>3-77297</t>
  </si>
  <si>
    <t>How many people were killed in 12/2016 (month) in ('California', 'Oakland') (city) ?</t>
  </si>
  <si>
    <t>3-77319</t>
  </si>
  <si>
    <t>How many people were killed in 01/2015 (month) in ('California', 'San Francisco') (city) ?</t>
  </si>
  <si>
    <t>3-77322</t>
  </si>
  <si>
    <t>How many people were killed in 06/2016 (month) in ('Texas', 'Aransas Pass') (city) ?</t>
  </si>
  <si>
    <t>3-77329</t>
  </si>
  <si>
    <t>How many people were killed in 12/2015 (month) in ('Nebraska', 'Omaha') (city) ?</t>
  </si>
  <si>
    <t>3-77359</t>
  </si>
  <si>
    <t>How many people were killed in 03/2016 (month) in ('Texas', 'San Antonio') (city) ?</t>
  </si>
  <si>
    <t>3-77370</t>
  </si>
  <si>
    <t>How many people were killed in 11/2016 (month) in ('California', 'Sacramento') (city) ?</t>
  </si>
  <si>
    <t>3-77371</t>
  </si>
  <si>
    <t>How many people were killed in 02/2016 (month) in ('Florida', 'Miami') (city) ?</t>
  </si>
  <si>
    <t>3-77372</t>
  </si>
  <si>
    <t>How many people were killed in 06/2016 (month) in ('Ohio', 'Hillsboro') (city) ?</t>
  </si>
  <si>
    <t>3-77393</t>
  </si>
  <si>
    <t>How many people were killed in 11/2015 (month) in ('Louisiana', 'Saint Gabriel (Iberville)') (city) ?</t>
  </si>
  <si>
    <t>3-77400</t>
  </si>
  <si>
    <t>How many people were killed in 07/2016 (month) in ('Texas', 'Marion (county)') (city) ?</t>
  </si>
  <si>
    <t>3-77406</t>
  </si>
  <si>
    <t>How many people were killed in 06/2016 (month) in ('Texas', 'San Antonio') (city) ?</t>
  </si>
  <si>
    <t>3-77428</t>
  </si>
  <si>
    <t>How many people were killed in 11/2013 (month) in ('Texas', 'Cypress') (city) ?</t>
  </si>
  <si>
    <t>3-77433</t>
  </si>
  <si>
    <t>How many people were killed in 12/2015 (month) in ('Texas', 'Universal City') (city) ?</t>
  </si>
  <si>
    <t>3-77464</t>
  </si>
  <si>
    <t>How many people were killed in 04/2016 (month) in ('Wisconsin', 'Wisconsin Rapids') (city) ?</t>
  </si>
  <si>
    <t>3-77467</t>
  </si>
  <si>
    <t>How many people were killed in 05/2016 (month) in ('Alabama', 'Huntsville') (city) ?</t>
  </si>
  <si>
    <t>3-77472</t>
  </si>
  <si>
    <t>How many people were killed in 06/2015 (month) in ('Florida', 'Greenacres') (city) ?</t>
  </si>
  <si>
    <t>3-77476</t>
  </si>
  <si>
    <t>How many people were killed in 08/2016 (month) in ('Missouri', 'Kansas City') (city) ?</t>
  </si>
  <si>
    <t>3-77501</t>
  </si>
  <si>
    <t>How many people were killed in 12/2016 (month) in ('Wisconsin', 'Milwaukee') (city) ?</t>
  </si>
  <si>
    <t>3-77539</t>
  </si>
  <si>
    <t>How many people were killed in 11/2015 (month) in ('Tennessee', 'Goodlettsville') (city) ?</t>
  </si>
  <si>
    <t>3-77559</t>
  </si>
  <si>
    <t>How many people were killed in 06/2014 (month) in ('Florida', 'Miami') (city) ?</t>
  </si>
  <si>
    <t>3-77570</t>
  </si>
  <si>
    <t>How many people were killed in 03/2015 (month) in ('New Jersey', 'Newark') (city) ?</t>
  </si>
  <si>
    <t>3-77573</t>
  </si>
  <si>
    <t>How many people were killed in 02/2015 (month) in ('Texas', 'Houston') (city) ?</t>
  </si>
  <si>
    <t>3-77603</t>
  </si>
  <si>
    <t>How many people were killed in 11/2016 (month) in ('Virginia', 'Christiansburg') (city) ?</t>
  </si>
  <si>
    <t>3-77612</t>
  </si>
  <si>
    <t>How many people were killed in 01/2016 (month) in ('Pennsylvania', 'Hummelstown') (city) ?</t>
  </si>
  <si>
    <t>3-77619</t>
  </si>
  <si>
    <t>How many people were killed in 10/2016 (month) in ('Alabama', 'Mobile') (city) ?</t>
  </si>
  <si>
    <t>3-77640</t>
  </si>
  <si>
    <t>How many people were killed in 12/2016 (month) in ('Alabama', 'Birmingham') (city) ?</t>
  </si>
  <si>
    <t>3-77641</t>
  </si>
  <si>
    <t>How many people were killed in 09/2016 (month) in ('Illinois', 'Champaign') (city) ?</t>
  </si>
  <si>
    <t>3-77645</t>
  </si>
  <si>
    <t>How many people were killed in 06/2016 (month) in ('California', 'Riverside (county)') (city) ?</t>
  </si>
  <si>
    <t>3-77662</t>
  </si>
  <si>
    <t>How many people were killed in 04/2016 (month) in ('Illinois', 'Chicago (Englewood)') (city) ?</t>
  </si>
  <si>
    <t>3-77697</t>
  </si>
  <si>
    <t>How many people were killed in 09/2016 (month) in ('Hawaii', 'Kahuku') (city) ?</t>
  </si>
  <si>
    <t>3-77705</t>
  </si>
  <si>
    <t>How many people were killed in 12/2016 (month) in ('Mississippi', 'Meridian') (city) ?</t>
  </si>
  <si>
    <t>3-77740</t>
  </si>
  <si>
    <t>How many people were killed in 09/2016 (month) in ('Texas', 'Houston') (city) ?</t>
  </si>
  <si>
    <t>3-77743</t>
  </si>
  <si>
    <t>How many people were killed in 11/2014 (month) in ('Florida', 'Miami') (city) ?</t>
  </si>
  <si>
    <t>3-77761</t>
  </si>
  <si>
    <t>How many people were killed in 04/2015 (month) in ('Florida', 'Fort Pierce') (city) ?</t>
  </si>
  <si>
    <t>3-77767</t>
  </si>
  <si>
    <t>How many people were killed in 09/2016 (month) in ('California', 'Rosamond') (city) ?</t>
  </si>
  <si>
    <t>3-77773</t>
  </si>
  <si>
    <t>How many people were killed in 07/2016 (month) in ('Texas', 'Houston') (city) ?</t>
  </si>
  <si>
    <t>3-77775</t>
  </si>
  <si>
    <t>How many people were killed in 08/2013 (month) in ('Missouri', 'Saint Louis') (city) ?</t>
  </si>
  <si>
    <t>3-77790</t>
  </si>
  <si>
    <t>How many people were killed in 03/2016 (month) in ('Montana', 'Roundup') (city) ?</t>
  </si>
  <si>
    <t>3-77802</t>
  </si>
  <si>
    <t>How many people were killed in 11/2016 (month) in ('Oklahoma', 'Fort Towson') (city) ?</t>
  </si>
  <si>
    <t>3-77815</t>
  </si>
  <si>
    <t>How many people were killed in 10/2016 (month) in ('Illinois', 'Rockford') (city) ?</t>
  </si>
  <si>
    <t>3-77817</t>
  </si>
  <si>
    <t>How many people were killed in 11/2016 (month) in ('Texas', 'Houston') (city) ?</t>
  </si>
  <si>
    <t>3-77828</t>
  </si>
  <si>
    <t>How many people were killed in 12/2016 (month) in ('Ohio', 'Columbus') (city) ?</t>
  </si>
  <si>
    <t>3-77829</t>
  </si>
  <si>
    <t>How many people were killed in 05/2015 (month) in ('Arizona', 'Tucson') (city) ?</t>
  </si>
  <si>
    <t>3-77837</t>
  </si>
  <si>
    <t>How many people were killed in 03/2016 (month) in ('Alabama', 'Wetumpka') (city) ?</t>
  </si>
  <si>
    <t>3-77839</t>
  </si>
  <si>
    <t>How many people were killed in 06/2015 (month) in ('Michigan', 'Franklin') (city) ?</t>
  </si>
  <si>
    <t>3-77866</t>
  </si>
  <si>
    <t>How many people were killed in 08/2015 (month) in ('Pennsylvania', 'Smicksburg') (city) ?</t>
  </si>
  <si>
    <t>3-77873</t>
  </si>
  <si>
    <t>How many people were killed in 07/2016 (month) in ('Texas', 'Conroe') (city) ?</t>
  </si>
  <si>
    <t>3-78756</t>
  </si>
  <si>
    <t>How many people were killed in 10/2015 (month) that involve the name Kyle (first) ?</t>
  </si>
  <si>
    <t>3-78805</t>
  </si>
  <si>
    <t>How many people were killed in 10/2016 (month) that involve the name Christopher (first) ?</t>
  </si>
  <si>
    <t>3-78810</t>
  </si>
  <si>
    <t>How many people were killed in 11/2016 (month) that involve the name Kenneth (first) ?</t>
  </si>
  <si>
    <t>3-78823</t>
  </si>
  <si>
    <t>How many people were killed in 11/2016 (month) that involve the name RaMaya (first) ?</t>
  </si>
  <si>
    <t>3-78881</t>
  </si>
  <si>
    <t>How many people were killed in 12/2015 (month) that involve the name Michael (first) ?</t>
  </si>
  <si>
    <t>3-78906</t>
  </si>
  <si>
    <t>How many people were killed in 09/2016 (month) that involve the name Jacob (first) ?</t>
  </si>
  <si>
    <t>3-78929</t>
  </si>
  <si>
    <t>How many people were killed in 01/2015 (month) that involve the name Joseph (first) ?</t>
  </si>
  <si>
    <t>3-78968</t>
  </si>
  <si>
    <t>How many people were killed in 11/2016 (month) that involve the name Christopher (first) ?</t>
  </si>
  <si>
    <t>3-79012</t>
  </si>
  <si>
    <t>How many people were killed in 08/2016 (month) that involve the name Thomas (first) ?</t>
  </si>
  <si>
    <t>3-79042</t>
  </si>
  <si>
    <t>How many people were killed in 12/2013 (month) that involve the name Derek (first) ?</t>
  </si>
  <si>
    <t>3-79106</t>
  </si>
  <si>
    <t>How many people were killed in 06/2016 (month) that involve the name Codie (first) ?</t>
  </si>
  <si>
    <t>3-79108</t>
  </si>
  <si>
    <t>How many people were killed in 11/2016 (month) that involve the name Alana (first) ?</t>
  </si>
  <si>
    <t>3-79137</t>
  </si>
  <si>
    <t>How many people were killed in 09/2015 (month) that involve the name Diamante (first) ?</t>
  </si>
  <si>
    <t>3-79176</t>
  </si>
  <si>
    <t>How many people were killed in 02/2016 (month) that involve the name Zyon (first) ?</t>
  </si>
  <si>
    <t>3-79187</t>
  </si>
  <si>
    <t>How many people were killed in 10/2015 (month) that involve the name Josh (first) ?</t>
  </si>
  <si>
    <t>3-79191</t>
  </si>
  <si>
    <t>How many people were killed in 05/2016 (month) that involve the name Antoine (first) ?</t>
  </si>
  <si>
    <t>3-79209</t>
  </si>
  <si>
    <t>How many people were killed in 12/2016 (month) that involve the name Michael (first) ?</t>
  </si>
  <si>
    <t>3-79276</t>
  </si>
  <si>
    <t>How many people were killed in 11/2016 (month) that involve the name Richard (first) ?</t>
  </si>
  <si>
    <t>3-79284</t>
  </si>
  <si>
    <t>How many people were killed in 10/2016 (month) that involve the name Edwin (first) ?</t>
  </si>
  <si>
    <t>3-79291</t>
  </si>
  <si>
    <t>How many people were killed in 08/2016 (month) that involve the name Brandon (first) ?</t>
  </si>
  <si>
    <t>3-79330</t>
  </si>
  <si>
    <t>How many people were killed in 11/2016 (month) that involve the name Jacob (first) ?</t>
  </si>
  <si>
    <t>3-79338</t>
  </si>
  <si>
    <t>How many people were killed in 06/2016 (month) that involve the name Darrell (first) ?</t>
  </si>
  <si>
    <t>3-79452</t>
  </si>
  <si>
    <t>How many people were killed in 10/2016 (month) that involve the name William (first) ?</t>
  </si>
  <si>
    <t>3-79482</t>
  </si>
  <si>
    <t>How many people were killed in 09/2016 (month) that involve the name Christopher (first) ?</t>
  </si>
  <si>
    <t>3-79485</t>
  </si>
  <si>
    <t>How many people were killed in 06/2016 (month) that involve the name Deashaun (first) ?</t>
  </si>
  <si>
    <t>3-79488</t>
  </si>
  <si>
    <t>How many people were killed in 01/2013 (month) that involve the name James (first) ?</t>
  </si>
  <si>
    <t>3-79516</t>
  </si>
  <si>
    <t>How many people were killed in 09/2015 (month) that involve the name Steve (first) ?</t>
  </si>
  <si>
    <t>3-79574</t>
  </si>
  <si>
    <t>How many people were killed in 12/2016 (month) that involve the name Aavaire (first) ?</t>
  </si>
  <si>
    <t>3-79596</t>
  </si>
  <si>
    <t>How many people were killed in 05/2015 (month) that involve the name Dante (first) ?</t>
  </si>
  <si>
    <t>3-79636</t>
  </si>
  <si>
    <t>How many people were killed in 07/2015 (month) that involve the name Charlie (first) ?</t>
  </si>
  <si>
    <t>3-79643</t>
  </si>
  <si>
    <t>How many people were killed in 11/2015 (month) that involve the name Johnathan (first) ?</t>
  </si>
  <si>
    <t>3-79662</t>
  </si>
  <si>
    <t>How many people were killed in 12/2014 (month) that involve the name Lety (first) ?</t>
  </si>
  <si>
    <t>3-79674</t>
  </si>
  <si>
    <t>How many people were killed in 06/2015 (month) that involve the name Bobby (first) ?</t>
  </si>
  <si>
    <t>3-79680</t>
  </si>
  <si>
    <t>How many people were killed in 10/2014 (month) that involve the name Mary (first) ?</t>
  </si>
  <si>
    <t>3-79683</t>
  </si>
  <si>
    <t>How many people were killed in 09/2016 (month) that involve the name Lauren (first) ?</t>
  </si>
  <si>
    <t>3-79705</t>
  </si>
  <si>
    <t>How many people were killed in 11/2016 (month) that involve the name Marcus (first) ?</t>
  </si>
  <si>
    <t>3-79709</t>
  </si>
  <si>
    <t>How many people were killed in 04/2016 (month) that involve the name Constance (first) ?</t>
  </si>
  <si>
    <t>3-79738</t>
  </si>
  <si>
    <t>How many people were killed in 03/2014 (month) that involve the name Tristan (first) ?</t>
  </si>
  <si>
    <t>3-79791</t>
  </si>
  <si>
    <t>How many people were killed in 13/12/2016 (day) that involve the name Melanie (first) ?</t>
  </si>
  <si>
    <t>3-79805</t>
  </si>
  <si>
    <t>How many people were killed in 11/07/2014 (day) that involve the name Damien (first) ?</t>
  </si>
  <si>
    <t>3-79865</t>
  </si>
  <si>
    <t>How many people were killed in 07/11/2016 (day) that involve the name Jarius (first) ?</t>
  </si>
  <si>
    <t>3-79932</t>
  </si>
  <si>
    <t>How many people were killed in 13/10/2015 (day) that involve the name Brian (first) ?</t>
  </si>
  <si>
    <t>3-8</t>
  </si>
  <si>
    <t>How many people were injured in 2007 (year) in ('Virginia', 'Hampton') (city) ?</t>
  </si>
  <si>
    <t>3-80027</t>
  </si>
  <si>
    <t>How many people were killed in 14/07/2016 (day) that involve the name Gavin (first) ?</t>
  </si>
  <si>
    <t>3-80171</t>
  </si>
  <si>
    <t>How many people were killed in 03/06/2014 (day) that involve the name Shaquez (first) ?</t>
  </si>
  <si>
    <t>3-80198</t>
  </si>
  <si>
    <t>How many people were killed in 23/07/2015 (day) that involve the name Thomas (first) ?</t>
  </si>
  <si>
    <t>3-80203</t>
  </si>
  <si>
    <t>How many people were killed in 02/12/2016 (day) that involve the name Christopher (first) ?</t>
  </si>
  <si>
    <t>3-80282</t>
  </si>
  <si>
    <t>How many people were killed in 17/10/2016 (day) that involve the name Keagan (first) ?</t>
  </si>
  <si>
    <t>3-80296</t>
  </si>
  <si>
    <t>How many people were killed in 09/12/2016 (day) that involve the name Christopher (first) ?</t>
  </si>
  <si>
    <t>3-80299</t>
  </si>
  <si>
    <t>How many people were killed in 27/11/2016 (day) that involve the name John (first) ?</t>
  </si>
  <si>
    <t>3-80310</t>
  </si>
  <si>
    <t>How many people were killed in 22/04/2016 (day) that involve the name Jacob (first) ?</t>
  </si>
  <si>
    <t>3-80343</t>
  </si>
  <si>
    <t>How many people were killed in 19/11/2015 (day) that involve the name Shawn (first) ?</t>
  </si>
  <si>
    <t>3-80369</t>
  </si>
  <si>
    <t>How many people were killed in 17/03/2015 (day) that involve the name Aliyah (first) ?</t>
  </si>
  <si>
    <t>3-80381</t>
  </si>
  <si>
    <t>How many people were killed in 27/12/2014 (day) that involve the name Liesel (first) ?</t>
  </si>
  <si>
    <t>3-80431</t>
  </si>
  <si>
    <t>How many people were killed in 01/06/2014 (day) that involve the name Miranda (first) ?</t>
  </si>
  <si>
    <t>3-80432</t>
  </si>
  <si>
    <t>How many people were killed in 06/12/2014 (day) that involve the name Riley (first) ?</t>
  </si>
  <si>
    <t>3-80443</t>
  </si>
  <si>
    <t>How many people were killed in 03/09/2016 (day) that involve the name Wakeel (first) ?</t>
  </si>
  <si>
    <t>3-80471</t>
  </si>
  <si>
    <t>How many people were killed in 06/09/2016 (day) that involve the name Marqui (first) ?</t>
  </si>
  <si>
    <t>3-80523</t>
  </si>
  <si>
    <t>How many people were killed in 17/10/2015 (day) that involve the name Kyle (first) ?</t>
  </si>
  <si>
    <t>3-80566</t>
  </si>
  <si>
    <t>How many people were killed in 27/08/2015 (day) that involve the name Felicidad (first) ?</t>
  </si>
  <si>
    <t>3-80583</t>
  </si>
  <si>
    <t>How many people were killed in 17/12/2016 (day) that involve the name Gary (first) ?</t>
  </si>
  <si>
    <t>3-80685</t>
  </si>
  <si>
    <t>How many people were killed in 16/01/2016 (day) that involve the name Ahmad (first) ?</t>
  </si>
  <si>
    <t>3-80752</t>
  </si>
  <si>
    <t>How many people were killed in 2015 (year) that involve the name Anthony Jackson (full_name) ?</t>
  </si>
  <si>
    <t>3-80850</t>
  </si>
  <si>
    <t>How many people were killed in 2015 (year) that involve the name Ryan Korish (full_name) ?</t>
  </si>
  <si>
    <t>3-80887</t>
  </si>
  <si>
    <t>How many people were killed in 2013 (year) that involve the name Joezell Williams (full_name) ?</t>
  </si>
  <si>
    <t>3-80966</t>
  </si>
  <si>
    <t>How many people were killed in 2016 (year) that involve the name Stanley Dixon (full_name) ?</t>
  </si>
  <si>
    <t>3-81001</t>
  </si>
  <si>
    <t>How many people were killed in 2016 (year) that involve the name Betzida Castillo (full_name) ?</t>
  </si>
  <si>
    <t>3-81008</t>
  </si>
  <si>
    <t>How many people were killed in 2014 (year) that involve the name Jaylin Miller (full_name) ?</t>
  </si>
  <si>
    <t>3-81050</t>
  </si>
  <si>
    <t>How many people were killed in 2016 (year) that involve the name Jacob Lara (full_name) ?</t>
  </si>
  <si>
    <t>3-81063</t>
  </si>
  <si>
    <t>How many people were killed in 2013 (year) that involve the name Joseph Brown (full_name) ?</t>
  </si>
  <si>
    <t>3-81079</t>
  </si>
  <si>
    <t>How many people were killed in 2016 (year) that involve the name Kendrick Murphy (full_name) ?</t>
  </si>
  <si>
    <t>3-81092</t>
  </si>
  <si>
    <t>How many people were killed in 2016 (year) that involve the name Michael Parsons (full_name) ?</t>
  </si>
  <si>
    <t>3-81100</t>
  </si>
  <si>
    <t>How many people were killed in 2016 (year) that involve the name Martaouse Holloway (full_name) ?</t>
  </si>
  <si>
    <t>3-81119</t>
  </si>
  <si>
    <t>How many people were killed in 2016 (year) that involve the name Jordan Dumas (full_name) ?</t>
  </si>
  <si>
    <t>3-81129</t>
  </si>
  <si>
    <t>How many people were killed in 2016 (year) that involve the name Bianca Arter (full_name) ?</t>
  </si>
  <si>
    <t>3-81146</t>
  </si>
  <si>
    <t>How many people were killed in 2016 (year) that involve the name Mahsaan Kelley-Wilson (full_name) ?</t>
  </si>
  <si>
    <t>3-81177</t>
  </si>
  <si>
    <t>How many people were killed in 2016 (year) that involve the name Jaylen Howard (full_name) ?</t>
  </si>
  <si>
    <t>3-81192</t>
  </si>
  <si>
    <t>How many people were killed in 2015 (year) that involve the name Luke Burns (full_name) ?</t>
  </si>
  <si>
    <t>3-81201</t>
  </si>
  <si>
    <t>How many people were killed in 2015 (year) that involve the name Gregory Oliver (full_name) ?</t>
  </si>
  <si>
    <t>3-81207</t>
  </si>
  <si>
    <t>How many people were killed in 2014 (year) that involve the name German Booker (full_name) ?</t>
  </si>
  <si>
    <t>3-81252</t>
  </si>
  <si>
    <t>How many people were killed in 2015 (year) that involve the name Ross Anderson (full_name) ?</t>
  </si>
  <si>
    <t>3-81282</t>
  </si>
  <si>
    <t>How many people were killed in 2016 (year) that involve the name Lance Buckley (full_name) ?</t>
  </si>
  <si>
    <t>3-81308</t>
  </si>
  <si>
    <t>How many people were killed in 2016 (year) that involve the name Jacob Remaley (full_name) ?</t>
  </si>
  <si>
    <t>3-81320</t>
  </si>
  <si>
    <t>How many people were killed in 2016 (year) that involve the name Megan Jaronski (full_name) ?</t>
  </si>
  <si>
    <t>3-81346</t>
  </si>
  <si>
    <t>How many people were killed in 2016 (year) that involve the name Emarjae Watkins (full_name) ?</t>
  </si>
  <si>
    <t>3-81371</t>
  </si>
  <si>
    <t>How many people were killed in 2014 (year) that involve the name Neely Gardner (full_name) ?</t>
  </si>
  <si>
    <t>3-81405</t>
  </si>
  <si>
    <t>How many people were killed in 2016 (year) that involve the name Adrian Potts (full_name) ?</t>
  </si>
  <si>
    <t>3-81422</t>
  </si>
  <si>
    <t>How many people were killed in 2015 (year) that involve the name Aftab Alam (full_name) ?</t>
  </si>
  <si>
    <t>3-81433</t>
  </si>
  <si>
    <t>How many people were killed in 2016 (year) that involve the name Kristopher Paro (full_name) ?</t>
  </si>
  <si>
    <t>3-81440</t>
  </si>
  <si>
    <t>How many people were killed in 2015 (year) that involve the name Malik Jones (full_name) ?</t>
  </si>
  <si>
    <t>3-81442</t>
  </si>
  <si>
    <t>How many people were killed in 2016 (year) that involve the name Thomas Lane (full_name) ?</t>
  </si>
  <si>
    <t>3-81456</t>
  </si>
  <si>
    <t>How many people were killed in 2014 (year) that involve the name Bill Thao (full_name) ?</t>
  </si>
  <si>
    <t>3-81502</t>
  </si>
  <si>
    <t>How many people were killed in 2016 (year) that involve the name Nathaniel Lowe (full_name) ?</t>
  </si>
  <si>
    <t>3-81553</t>
  </si>
  <si>
    <t>How many people were killed in 2016 (year) that involve the name Reynaldo Pizana (full_name) ?</t>
  </si>
  <si>
    <t>3-81572</t>
  </si>
  <si>
    <t>How many people were killed in 2014 (year) that involve the name Kyle Carney (full_name) ?</t>
  </si>
  <si>
    <t>3-81669</t>
  </si>
  <si>
    <t>How many people were killed in 2016 (year) that involve the name Coleton Weatherford (full_name) ?</t>
  </si>
  <si>
    <t>3-81736</t>
  </si>
  <si>
    <t>How many people were killed in 2016 (year) that involve the name Miles Heizer (full_name) ?</t>
  </si>
  <si>
    <t>3-81741</t>
  </si>
  <si>
    <t>How many people were killed in 2016 (year) that involve the name Eulalio Tordil (full_name) ?</t>
  </si>
  <si>
    <t>3-81755</t>
  </si>
  <si>
    <t>How many people were killed in 2014 (year) that involve the name Dearn Marcano (full_name) ?</t>
  </si>
  <si>
    <t>3-81777</t>
  </si>
  <si>
    <t>How many people were killed in 2016 (year) that involve the name Coleman (last) ?</t>
  </si>
  <si>
    <t>3-81784</t>
  </si>
  <si>
    <t>How many people were killed in 2016 (year) that involve the name Davis (last) ?</t>
  </si>
  <si>
    <t>3-81797</t>
  </si>
  <si>
    <t>How many people were killed in 2015 (year) that involve the name Smith (last) ?</t>
  </si>
  <si>
    <t>3-81810</t>
  </si>
  <si>
    <t>How many people were killed in 2015 (year) that involve the name Taylor (last) ?</t>
  </si>
  <si>
    <t>3-81822</t>
  </si>
  <si>
    <t>How many people were killed in 2016 (year) that involve the name Arter (last) ?</t>
  </si>
  <si>
    <t>3-81834</t>
  </si>
  <si>
    <t>How many people were killed in 2016 (year) that involve the name Marrero (last) ?</t>
  </si>
  <si>
    <t>3-81841</t>
  </si>
  <si>
    <t>How many people were killed in 2014 (year) that involve the name Williams (last) ?</t>
  </si>
  <si>
    <t>3-81853</t>
  </si>
  <si>
    <t>How many people were killed in 2016 (year) that involve the name Stewart (last) ?</t>
  </si>
  <si>
    <t>3-81861</t>
  </si>
  <si>
    <t>How many people were killed in 2016 (year) that involve the name Morris (last) ?</t>
  </si>
  <si>
    <t>3-81868</t>
  </si>
  <si>
    <t>How many people were killed in 2015 (year) that involve the name Davis (last) ?</t>
  </si>
  <si>
    <t>3-81884</t>
  </si>
  <si>
    <t>How many people were killed in 2014 (year) that involve the name Thomas (last) ?</t>
  </si>
  <si>
    <t>3-81894</t>
  </si>
  <si>
    <t>How many people were killed in 2016 (year) that involve the name Bellamy (last) ?</t>
  </si>
  <si>
    <t>3-81902</t>
  </si>
  <si>
    <t>How many people were killed in 2016 (year) that involve the name Smith (last) ?</t>
  </si>
  <si>
    <t>3-81910</t>
  </si>
  <si>
    <t>How many people were killed in 2016 (year) that involve the name Hernandez (last) ?</t>
  </si>
  <si>
    <t>3-81914</t>
  </si>
  <si>
    <t>How many people were killed in 2016 (year) that involve the name Guitierrez (last) ?</t>
  </si>
  <si>
    <t>3-81925</t>
  </si>
  <si>
    <t>How many people were killed in 2015 (year) that involve the name Aguillard (last) ?</t>
  </si>
  <si>
    <t>3-81953</t>
  </si>
  <si>
    <t>How many people were killed in 2015 (year) that involve the name Daniels (last) ?</t>
  </si>
  <si>
    <t>3-81964</t>
  </si>
  <si>
    <t>How many people were killed in 2016 (year) that involve the name Adams (last) ?</t>
  </si>
  <si>
    <t>3-81978</t>
  </si>
  <si>
    <t>How many people were killed in 2016 (year) that involve the name Reid (last) ?</t>
  </si>
  <si>
    <t>3-82001</t>
  </si>
  <si>
    <t>How many people were killed in 2013 (year) that involve the name Williams (last) ?</t>
  </si>
  <si>
    <t>3-82008</t>
  </si>
  <si>
    <t>How many people were killed in 2016 (year) that involve the name Powell (last) ?</t>
  </si>
  <si>
    <t>3-82013</t>
  </si>
  <si>
    <t>How many people were killed in 2016 (year) that involve the name Lara (last) ?</t>
  </si>
  <si>
    <t>3-82019</t>
  </si>
  <si>
    <t>How many people were killed in 2015 (year) that involve the name Robinson (last) ?</t>
  </si>
  <si>
    <t>3-82022</t>
  </si>
  <si>
    <t>How many people were killed in 2016 (year) that involve the name Gill (last) ?</t>
  </si>
  <si>
    <t>3-82029</t>
  </si>
  <si>
    <t>How many people were killed in 2016 (year) that involve the name Phillips (last) ?</t>
  </si>
  <si>
    <t>3-82032</t>
  </si>
  <si>
    <t>How many people were killed in 2015 (year) that involve the name Lewis (last) ?</t>
  </si>
  <si>
    <t>3-82086</t>
  </si>
  <si>
    <t>How many people were killed in 2016 (year) that involve the name Parks (last) ?</t>
  </si>
  <si>
    <t>3-82114</t>
  </si>
  <si>
    <t>How many people were killed in 2016 (year) that involve the name Williams (last) ?</t>
  </si>
  <si>
    <t>3-82122</t>
  </si>
  <si>
    <t>How many people were killed in 2015 (year) that involve the name Price (last) ?</t>
  </si>
  <si>
    <t>3-82159</t>
  </si>
  <si>
    <t>How many people were killed in 2014 (year) that involve the name Roberts (last) ?</t>
  </si>
  <si>
    <t>3-82164</t>
  </si>
  <si>
    <t>How many people were killed in 2013 (year) that involve the name Jones (last) ?</t>
  </si>
  <si>
    <t>3-82172</t>
  </si>
  <si>
    <t>How many people were killed in 2016 (year) that involve the name Romero-Sanchez (last) ?</t>
  </si>
  <si>
    <t>3-82184</t>
  </si>
  <si>
    <t>How many people were killed in 2015 (year) that involve the name Martin (last) ?</t>
  </si>
  <si>
    <t>3-82187</t>
  </si>
  <si>
    <t>How many people were killed in 2016 (year) that involve the name Dieudonne (last) ?</t>
  </si>
  <si>
    <t>3-82192</t>
  </si>
  <si>
    <t>How many people were killed in 2014 (year) that involve the name Hernandez (last) ?</t>
  </si>
  <si>
    <t>3-82208</t>
  </si>
  <si>
    <t>How many people were killed in 2016 (year) that involve the name Thompson (last) ?</t>
  </si>
  <si>
    <t>3-82214</t>
  </si>
  <si>
    <t>How many people were killed in 2016 (year) that involve the name Turner (last) ?</t>
  </si>
  <si>
    <t>3-82220</t>
  </si>
  <si>
    <t>How many people were killed in 2016 (year) that involve the name Thomas (last) ?</t>
  </si>
  <si>
    <t>3-82224</t>
  </si>
  <si>
    <t>How many people were killed in 2016 (year) that involve the name Graham (last) ?</t>
  </si>
  <si>
    <t>3-82244</t>
  </si>
  <si>
    <t>How many people were killed in 2016 (year) that involve the name Martinez (last) ?</t>
  </si>
  <si>
    <t>3-82253</t>
  </si>
  <si>
    <t>How many people were killed in 2016 (year) that involve the name Knarr (last) ?</t>
  </si>
  <si>
    <t>3-82257</t>
  </si>
  <si>
    <t>How many people were killed in 2016 (year) that involve the name Miller (last) ?</t>
  </si>
  <si>
    <t>3-82303</t>
  </si>
  <si>
    <t>How many people were killed in 2016 (year) that involve the name Teems (last) ?</t>
  </si>
  <si>
    <t>3-82325</t>
  </si>
  <si>
    <t>How many people were killed in 2016 (year) that involve the name Woods (last) ?</t>
  </si>
  <si>
    <t>3-82331</t>
  </si>
  <si>
    <t>How many people were killed in 2015 (year) that involve the name Brown (last) ?</t>
  </si>
  <si>
    <t>3-82332</t>
  </si>
  <si>
    <t>How many people were killed in 2014 (year) that involve the name Taylor (last) ?</t>
  </si>
  <si>
    <t>3-82337</t>
  </si>
  <si>
    <t>How many people were killed in 2016 (year) that involve the name Brown (last) ?</t>
  </si>
  <si>
    <t>3-82351</t>
  </si>
  <si>
    <t>How many people were killed in 2016 (year) that involve the name Rodriguez (last) ?</t>
  </si>
  <si>
    <t>3-82374</t>
  </si>
  <si>
    <t>How many people were killed in 2016 (year) that involve the name Jones (last) ?</t>
  </si>
  <si>
    <t>3-82421</t>
  </si>
  <si>
    <t>How many people were killed in 2016 (year) that involve the name Price (last) ?</t>
  </si>
  <si>
    <t>3-82438</t>
  </si>
  <si>
    <t>How many people were killed in 2016 (year) that involve the name Johnson (last) ?</t>
  </si>
  <si>
    <t>3-82440</t>
  </si>
  <si>
    <t>How many people were killed in 2016 (year) that involve the name Cole (last) ?</t>
  </si>
  <si>
    <t>3-82461</t>
  </si>
  <si>
    <t>How many people were killed in 2016 (year) that involve the name Freeman (last) ?</t>
  </si>
  <si>
    <t>3-82464</t>
  </si>
  <si>
    <t>How many people were killed in 2016 (year) that involve the name Carter (last) ?</t>
  </si>
  <si>
    <t>3-82519</t>
  </si>
  <si>
    <t>How many people were killed in 2016 (year) that involve the name Edwards (last) ?</t>
  </si>
  <si>
    <t>3-82526</t>
  </si>
  <si>
    <t>How many people were killed in 2015 (year) that involve the name Edwards (last) ?</t>
  </si>
  <si>
    <t>3-82549</t>
  </si>
  <si>
    <t>How many people were killed in 2015 (year) that involve the name Williams (last) ?</t>
  </si>
  <si>
    <t>3-82568</t>
  </si>
  <si>
    <t>How many people were killed in 2016 (year) that involve the name Pickett (last) ?</t>
  </si>
  <si>
    <t>3-82581</t>
  </si>
  <si>
    <t>How many people were killed in 2015 (year) that involve the name Burns (last) ?</t>
  </si>
  <si>
    <t>3-82588</t>
  </si>
  <si>
    <t>How many people were killed in 2016 (year) that involve the name Long (last) ?</t>
  </si>
  <si>
    <t>3-82604</t>
  </si>
  <si>
    <t>How many people were killed in 2016 (year) that involve the name Andrews (last) ?</t>
  </si>
  <si>
    <t>3-82606</t>
  </si>
  <si>
    <t>How many people were killed in 2016 (year) that involve the name Dixon (last) ?</t>
  </si>
  <si>
    <t>3-82631</t>
  </si>
  <si>
    <t>How many people were killed in 2013 (year) that involve the name Montgomery (last) ?</t>
  </si>
  <si>
    <t>3-82633</t>
  </si>
  <si>
    <t>How many people were killed in 2016 (year) that involve the name Lewis (last) ?</t>
  </si>
  <si>
    <t>3-82642</t>
  </si>
  <si>
    <t>How many people were killed in 2015 (year) that involve the name Jones (last) ?</t>
  </si>
  <si>
    <t>3-82649</t>
  </si>
  <si>
    <t>How many people were killed in 2016 (year) that involve the name Hall (last) ?</t>
  </si>
  <si>
    <t>3-82652</t>
  </si>
  <si>
    <t>How many people were killed in 2016 (year) that involve the name Sanchez (last) ?</t>
  </si>
  <si>
    <t>3-82656</t>
  </si>
  <si>
    <t>How many people were killed in 2015 (year) that involve the name Johnson (last) ?</t>
  </si>
  <si>
    <t>3-82659</t>
  </si>
  <si>
    <t>How many people were killed in 2014 (year) that involve the name Booker (last) ?</t>
  </si>
  <si>
    <t>3-82669</t>
  </si>
  <si>
    <t>How many people were killed in 2015 (year) that involve the name Stasko (last) ?</t>
  </si>
  <si>
    <t>3-82683</t>
  </si>
  <si>
    <t>How many people were killed in 2015 (year) that involve the name Clayton (last) ?</t>
  </si>
  <si>
    <t>3-82693</t>
  </si>
  <si>
    <t>How many people were killed in 2016 (year) that involve the name Reed (last) ?</t>
  </si>
  <si>
    <t>3-82698</t>
  </si>
  <si>
    <t>How many people were killed in 2015 (year) that involve the name Green (last) ?</t>
  </si>
  <si>
    <t>3-82710</t>
  </si>
  <si>
    <t>How many people were killed in 2016 (year) that involve the name Green (last) ?</t>
  </si>
  <si>
    <t>3-82717</t>
  </si>
  <si>
    <t>How many people were killed in 2015 (year) that involve the name Walker (last) ?</t>
  </si>
  <si>
    <t>3-82725</t>
  </si>
  <si>
    <t>How many people were killed in 2016 (year) that involve the name Dawson (last) ?</t>
  </si>
  <si>
    <t>3-82739</t>
  </si>
  <si>
    <t>How many people were killed in 2013 (year) that involve the name Smith (last) ?</t>
  </si>
  <si>
    <t>3-82749</t>
  </si>
  <si>
    <t>How many people were killed in 2015 (year) that involve the name Anderson (last) ?</t>
  </si>
  <si>
    <t>3-82754</t>
  </si>
  <si>
    <t>How many people were killed in 2014 (year) that involve the name Miller (last) ?</t>
  </si>
  <si>
    <t>3-82762</t>
  </si>
  <si>
    <t>How many people were killed in 2016 (year) that involve the name Murphy (last) ?</t>
  </si>
  <si>
    <t>3-82769</t>
  </si>
  <si>
    <t>How many people were killed in 2016 (year) that involve the name Russell (last) ?</t>
  </si>
  <si>
    <t>3-82776</t>
  </si>
  <si>
    <t>How many people were killed in 2015 (year) that involve the name Howard (last) ?</t>
  </si>
  <si>
    <t>3-82817</t>
  </si>
  <si>
    <t>How many people were killed in 2016 (year) that involve the name Clark (last) ?</t>
  </si>
  <si>
    <t>3-82825</t>
  </si>
  <si>
    <t>How many people were killed in 2016 (year) that involve the name Crawford (last) ?</t>
  </si>
  <si>
    <t>3-82858</t>
  </si>
  <si>
    <t>How many people were killed in 27/05/2016 (day) that involve the name Casullo (last) ?</t>
  </si>
  <si>
    <t>3-82882</t>
  </si>
  <si>
    <t>How many people were killed in 28/06/2016 (day) that involve the name Dolan (last) ?</t>
  </si>
  <si>
    <t>3-82972</t>
  </si>
  <si>
    <t>How many people were killed in 13/09/2015 (day) that involve the name Burns (last) ?</t>
  </si>
  <si>
    <t>3-83000</t>
  </si>
  <si>
    <t>How many people were killed in 05/11/2016 (day) that involve the name Cadenbach (last) ?</t>
  </si>
  <si>
    <t>3-83116</t>
  </si>
  <si>
    <t>How many people were killed in 20/12/2016 (day) that involve the name Kassner (last) ?</t>
  </si>
  <si>
    <t>3-83139</t>
  </si>
  <si>
    <t>How many people were killed in 13/09/2014 (day) that involve the name Mayes (last) ?</t>
  </si>
  <si>
    <t>3-83141</t>
  </si>
  <si>
    <t>How many people were killed in 23/07/2016 (day) that involve the name Rodriguez (last) ?</t>
  </si>
  <si>
    <t>3-83151</t>
  </si>
  <si>
    <t>How many people were killed in 02/09/2014 (day) that involve the name McElroy (last) ?</t>
  </si>
  <si>
    <t>3-83227</t>
  </si>
  <si>
    <t>How many people were killed in 30/10/2016 (day) that involve the name Bryant (last) ?</t>
  </si>
  <si>
    <t>3-83263</t>
  </si>
  <si>
    <t>How many people were killed in 22/03/2015 (day) that involve the name Hundley (last) ?</t>
  </si>
  <si>
    <t>3-83290</t>
  </si>
  <si>
    <t>How many people were killed in 25/11/2016 (day) that involve the name Hutton (last) ?</t>
  </si>
  <si>
    <t>3-83312</t>
  </si>
  <si>
    <t>How many people were killed in 07/11/2013 (day) that involve the name Williams (last) ?</t>
  </si>
  <si>
    <t>3-83342</t>
  </si>
  <si>
    <t>How many people were killed in 28/06/2016 (day) that involve the name Rodriguez (last) ?</t>
  </si>
  <si>
    <t>3-83343</t>
  </si>
  <si>
    <t>How many people were killed in 04/10/2016 (day) that involve the name Andrews (last) ?</t>
  </si>
  <si>
    <t>3-83371</t>
  </si>
  <si>
    <t>How many people were killed in 05/09/2016 (day) that involve the name Setter (last) ?</t>
  </si>
  <si>
    <t>3-83373</t>
  </si>
  <si>
    <t>How many people were killed in 17/07/2016 (day) that involve the name Long (last) ?</t>
  </si>
  <si>
    <t>3-83376</t>
  </si>
  <si>
    <t>How many people were killed in 05/12/2016 (day) that involve the name Aitch (last) ?</t>
  </si>
  <si>
    <t>3-83414</t>
  </si>
  <si>
    <t>How many people were killed in 27/08/2015 (day) that involve the name Legaspi (last) ?</t>
  </si>
  <si>
    <t>3-83425</t>
  </si>
  <si>
    <t>How many people were killed in 22/12/2015 (day) that involve the name Seichter (last) ?</t>
  </si>
  <si>
    <t>3-83430</t>
  </si>
  <si>
    <t>How many people were killed in 04/11/2016 (day) that involve the name Hutton (last) ?</t>
  </si>
  <si>
    <t>3-83462</t>
  </si>
  <si>
    <t>How many people were killed in 17/09/2016 (day) that involve the name Copeland (last) ?</t>
  </si>
  <si>
    <t>3-83517</t>
  </si>
  <si>
    <t>How many people were killed in 25/09/2016 (day) that involve the name Martinez (last) ?</t>
  </si>
  <si>
    <t>3-83533</t>
  </si>
  <si>
    <t>How many people were killed in 19/11/2016 (day) that involve the name Thompson (last) ?</t>
  </si>
  <si>
    <t>3-83547</t>
  </si>
  <si>
    <t>How many people were killed in 14/10/2016 (day) that involve the name Brinson (last) ?</t>
  </si>
  <si>
    <t>3-83564</t>
  </si>
  <si>
    <t>How many people were killed in 09/04/2016 (day) that involve the name Galarza (last) ?</t>
  </si>
  <si>
    <t>3-83605</t>
  </si>
  <si>
    <t>How many people were killed in 04/12/2016 (day) that involve the name Gonzalez (last) ?</t>
  </si>
  <si>
    <t>3-83702</t>
  </si>
  <si>
    <t>How many people were killed in 03/2014 (month) that involve the name Braison Howard (full_name) ?</t>
  </si>
  <si>
    <t>3-83744</t>
  </si>
  <si>
    <t>How many people were killed in 11/2016 (month) that involve the name Kevin Douglas (full_name) ?</t>
  </si>
  <si>
    <t>3-83758</t>
  </si>
  <si>
    <t>How many people were killed in 08/2015 (month) that involve the name Joseph Horn (full_name) ?</t>
  </si>
  <si>
    <t>3-83824</t>
  </si>
  <si>
    <t>How many people were killed in 11/2015 (month) that involve the name Zion Willis (full_name) ?</t>
  </si>
  <si>
    <t>3-83833</t>
  </si>
  <si>
    <t>How many people were killed in 05/2016 (month) that involve the name Diata Crockett (full_name) ?</t>
  </si>
  <si>
    <t>3-83840</t>
  </si>
  <si>
    <t>How many people were killed in 11/2016 (month) that involve the name Jesse Dobbs (full_name) ?</t>
  </si>
  <si>
    <t>3-83849</t>
  </si>
  <si>
    <t>How many people were killed in 07/2015 (month) that involve the name Cheyenne Jessie (full_name) ?</t>
  </si>
  <si>
    <t>3-83876</t>
  </si>
  <si>
    <t>How many people were killed in 04/2016 (month) that involve the name Bryant Sanchez (full_name) ?</t>
  </si>
  <si>
    <t>3-83878</t>
  </si>
  <si>
    <t>How many people were killed in 11/2016 (month) that involve the name Terrance Goins (full_name) ?</t>
  </si>
  <si>
    <t>3-83898</t>
  </si>
  <si>
    <t>How many people were killed in 11/2016 (month) that involve the name Christopher Cadenbach (full_name) ?</t>
  </si>
  <si>
    <t>3-83932</t>
  </si>
  <si>
    <t>How many people were killed in 06/2016 (month) that involve the name Christopher Lassiter (full_name) ?</t>
  </si>
  <si>
    <t>3-83967</t>
  </si>
  <si>
    <t>How many people were killed in 12/2014 (month) that involve the name Darmequaye Cohill (full_name) ?</t>
  </si>
  <si>
    <t>3-84007</t>
  </si>
  <si>
    <t>How many people were killed in 12/2016 (month) that involve the name Bryant Silk (full_name) ?</t>
  </si>
  <si>
    <t>3-84032</t>
  </si>
  <si>
    <t>How many people were killed in 11/2016 (month) that involve the name Dylan Prosser (full_name) ?</t>
  </si>
  <si>
    <t>3-84045</t>
  </si>
  <si>
    <t>How many people were killed in 04/2016 (month) that involve the name Branden Davis (full_name) ?</t>
  </si>
  <si>
    <t>3-84062</t>
  </si>
  <si>
    <t>How many people were killed in 07/2016 (month) that involve the name Clayton Brumby (full_name) ?</t>
  </si>
  <si>
    <t>3-84086</t>
  </si>
  <si>
    <t>How many people were killed in 12/2015 (month) that involve the name Kaitlyn Pullam (full_name) ?</t>
  </si>
  <si>
    <t>3-84131</t>
  </si>
  <si>
    <t>How many people were killed in 08/2016 (month) that involve the name Conner Lindsey (full_name) ?</t>
  </si>
  <si>
    <t>3-84163</t>
  </si>
  <si>
    <t>How many people were killed in 11/2016 (month) that involve the name Alexander Mullins (full_name) ?</t>
  </si>
  <si>
    <t>3-84170</t>
  </si>
  <si>
    <t>How many people were killed in 10/2016 (month) that involve the name Katylin Bellamy (full_name) ?</t>
  </si>
  <si>
    <t>3-84171</t>
  </si>
  <si>
    <t>How many people were killed in 10/2016 (month) that involve the name Deandre Banks (full_name) ?</t>
  </si>
  <si>
    <t>3-84212</t>
  </si>
  <si>
    <t>How many people were killed in 12/2016 (month) that involve the name Jahleel Brown (full_name) ?</t>
  </si>
  <si>
    <t>3-84237</t>
  </si>
  <si>
    <t>How many people were killed in 05/2016 (month) that involve the name Za'Layia Jenkins (full_name) ?</t>
  </si>
  <si>
    <t>3-84252</t>
  </si>
  <si>
    <t>How many people were killed in 12/2016 (month) that involve the name Sean Thomas (full_name) ?</t>
  </si>
  <si>
    <t>3-84320</t>
  </si>
  <si>
    <t>How many people were killed in 08/2016 (month) that involve the name William Dabill (full_name) ?</t>
  </si>
  <si>
    <t>3-84336</t>
  </si>
  <si>
    <t>How many people were killed in 11/2015 (month) that involve the name Kenerick Taylor (full_name) ?</t>
  </si>
  <si>
    <t>3-84337</t>
  </si>
  <si>
    <t>How many people were killed in 04/2016 (month) that involve the name Ja'Terreon Thorne (full_name) ?</t>
  </si>
  <si>
    <t>3-84341</t>
  </si>
  <si>
    <t>How many people were killed in 06/2016 (month) that involve the name Oliver Kennedy (full_name) ?</t>
  </si>
  <si>
    <t>3-84356</t>
  </si>
  <si>
    <t>How many people were killed in 06/2014 (month) that involve the name Juan Acosta (full_name) ?</t>
  </si>
  <si>
    <t>3-84365</t>
  </si>
  <si>
    <t>How many people were killed in 01/2015 (month) that involve the name Ivan Berrien (full_name) ?</t>
  </si>
  <si>
    <t>3-84398</t>
  </si>
  <si>
    <t>How many people were killed in 06/2016 (month) that involve the name Alac Jackson (full_name) ?</t>
  </si>
  <si>
    <t>3-84479</t>
  </si>
  <si>
    <t>How many people were killed in 06/2016 (month) that involve the name Raekwon Brown (full_name) ?</t>
  </si>
  <si>
    <t>3-84482</t>
  </si>
  <si>
    <t>How many people were killed in 10/2015 (month) that involve the name Adonis Brown (full_name) ?</t>
  </si>
  <si>
    <t>3-84552</t>
  </si>
  <si>
    <t>How many people were killed in 10/2016 (month) that involve the name Odalis Lugo (full_name) ?</t>
  </si>
  <si>
    <t>3-84600</t>
  </si>
  <si>
    <t>How many people were killed in 01/2016 (month) that involve the name Jamyha Luss (full_name) ?</t>
  </si>
  <si>
    <t>3-84619</t>
  </si>
  <si>
    <t>How many people were killed in 12/2015 (month) that involve the name Raheem Shannon (full_name) ?</t>
  </si>
  <si>
    <t>3-84623</t>
  </si>
  <si>
    <t>How many people were killed in 05/2014 (month) that involve the name Uriah Rezen (full_name) ?</t>
  </si>
  <si>
    <t>3-84698</t>
  </si>
  <si>
    <t>How many people were killed in 09/2016 (month) that involve the name Larriana Hughes (full_name) ?</t>
  </si>
  <si>
    <t>3-84706</t>
  </si>
  <si>
    <t>How many people were killed in 10/2014 (month) that involve the name Austin Hedrick (full_name) ?</t>
  </si>
  <si>
    <t>3-84742</t>
  </si>
  <si>
    <t>How many people were killed in 06/2016 (month) that involve the name Eric McKoy (full_name) ?</t>
  </si>
  <si>
    <t>3-84748</t>
  </si>
  <si>
    <t>How many people were killed in 09/2016 (month) that involve the name Nina Green (full_name) ?</t>
  </si>
  <si>
    <t>3-84779</t>
  </si>
  <si>
    <t>How many people were killed in 21/12/2014 (day) that involve the name Dewayne Purnell (full_name) ?</t>
  </si>
  <si>
    <t>3-84780</t>
  </si>
  <si>
    <t>How many people were killed in 10/06/2013 (day) that involve the name April McDaniel (full_name) ?</t>
  </si>
  <si>
    <t>3-84859</t>
  </si>
  <si>
    <t>How many people were killed in 22/12/2015 (day) that involve the name Nikolai Wasilewski (full_name) ?</t>
  </si>
  <si>
    <t>3-84878</t>
  </si>
  <si>
    <t>How many people were killed in 18/03/2016 (day) that involve the name Queshandis Seals (full_name) ?</t>
  </si>
  <si>
    <t>3-84890</t>
  </si>
  <si>
    <t>How many people were killed in 25/12/2015 (day) that involve the name Maleah Williams (full_name) ?</t>
  </si>
  <si>
    <t>3-84968</t>
  </si>
  <si>
    <t>How many people were killed in 02/09/2016 (day) that involve the name Kody Lott (full_name) ?</t>
  </si>
  <si>
    <t>3-84978</t>
  </si>
  <si>
    <t>How many people were killed in 02/12/2016 (day) that involve the name Raad Sunna (full_name) ?</t>
  </si>
  <si>
    <t>3-84988</t>
  </si>
  <si>
    <t>How many people were killed in 30/12/2015 (day) that involve the name Aaron Harcum (full_name) ?</t>
  </si>
  <si>
    <t>3-85114</t>
  </si>
  <si>
    <t>How many people were killed in 11/09/2015 (day) that involve the name Nylique Knight (full_name) ?</t>
  </si>
  <si>
    <t>3-85118</t>
  </si>
  <si>
    <t>How many people were killed in 11/12/2016 (day) that involve the name Jeffery Webb (full_name) ?</t>
  </si>
  <si>
    <t>3-85149</t>
  </si>
  <si>
    <t>How many people were killed in 22/10/2016 (day) that involve the name Dejon Caine (full_name) ?</t>
  </si>
  <si>
    <t>3-85158</t>
  </si>
  <si>
    <t>How many people were killed in 19/05/2016 (day) that involve the name Ackeem Davis (full_name) ?</t>
  </si>
  <si>
    <t>3-85162</t>
  </si>
  <si>
    <t>How many people were killed in 10/05/2016 (day) that involve the name DaMarcia Clark (full_name) ?</t>
  </si>
  <si>
    <t>3-85371</t>
  </si>
  <si>
    <t>How many people were killed in 12/12/2016 (day) that involve the name Ibn Perry (full_name) ?</t>
  </si>
  <si>
    <t>3-85403</t>
  </si>
  <si>
    <t>How many people were killed in 27/11/2016 (day) that involve the name Roshun Johnson (full_name) ?</t>
  </si>
  <si>
    <t>3-85423</t>
  </si>
  <si>
    <t>How many people were killed in 05/11/2016 (day) that involve the name Lydell McLaurin (full_name) ?</t>
  </si>
  <si>
    <t>3-85453</t>
  </si>
  <si>
    <t>How many people were killed in 06/11/2015 (day) that involve the name Jonathan Figueroa (full_name) ?</t>
  </si>
  <si>
    <t>3-85463</t>
  </si>
  <si>
    <t>How many people were killed in 18/10/2016 (day) that involve the name William Eacholes (full_name) ?</t>
  </si>
  <si>
    <t>3-85476</t>
  </si>
  <si>
    <t>How many people were killed in 20/10/2016 (day) that involve the name Leonard Moses (full_name) ?</t>
  </si>
  <si>
    <t>3-85588</t>
  </si>
  <si>
    <t>How many people were killed in 27/10/2016 (day) that involve the name Jermone Green (full_name) ?</t>
  </si>
  <si>
    <t>3-85604</t>
  </si>
  <si>
    <t>How many people were killed in 2016 (year) that involve the name Edward (first) ?</t>
  </si>
  <si>
    <t>3-85612</t>
  </si>
  <si>
    <t>How many people were killed in 2015 (year) that involve the name Jamie (first) ?</t>
  </si>
  <si>
    <t>3-85635</t>
  </si>
  <si>
    <t>How many people were killed in 2016 (year) that involve the name Darian (first) ?</t>
  </si>
  <si>
    <t>3-85638</t>
  </si>
  <si>
    <t>How many people were killed in 2015 (year) that involve the name David (first) ?</t>
  </si>
  <si>
    <t>3-85639</t>
  </si>
  <si>
    <t>How many people were killed in 2016 (year) that involve the name Jesse (first) ?</t>
  </si>
  <si>
    <t>3-85643</t>
  </si>
  <si>
    <t>How many people were killed in 2016 (year) that involve the name Mariah (first) ?</t>
  </si>
  <si>
    <t>3-85654</t>
  </si>
  <si>
    <t>How many people were killed in 2016 (year) that involve the name Brandon (first) ?</t>
  </si>
  <si>
    <t>3-85666</t>
  </si>
  <si>
    <t>How many people were killed in 2015 (year) that involve the name Shawn (first) ?</t>
  </si>
  <si>
    <t>3-85668</t>
  </si>
  <si>
    <t>How many people were killed in 2016 (year) that involve the name Brennan (first) ?</t>
  </si>
  <si>
    <t>3-85673</t>
  </si>
  <si>
    <t>How many people were killed in 2016 (year) that involve the name Reginald (first) ?</t>
  </si>
  <si>
    <t>3-85678</t>
  </si>
  <si>
    <t>How many people were killed in 2014 (year) that involve the name Brandon (first) ?</t>
  </si>
  <si>
    <t>3-85686</t>
  </si>
  <si>
    <t>How many people were killed in 2014 (year) that involve the name Antrez (first) ?</t>
  </si>
  <si>
    <t>3-85692</t>
  </si>
  <si>
    <t>How many people were killed in 2016 (year) that involve the name James (first) ?</t>
  </si>
  <si>
    <t>3-85699</t>
  </si>
  <si>
    <t>How many people were killed in 2016 (year) that involve the name Morris (first) ?</t>
  </si>
  <si>
    <t>3-85706</t>
  </si>
  <si>
    <t>How many people were killed in 2015 (year) that involve the name Trevor (first) ?</t>
  </si>
  <si>
    <t>3-85723</t>
  </si>
  <si>
    <t>How many people were killed in 2015 (year) that involve the name Thomas (first) ?</t>
  </si>
  <si>
    <t>3-85725</t>
  </si>
  <si>
    <t>How many people were killed in 2016 (year) that involve the name Jacob (first) ?</t>
  </si>
  <si>
    <t>3-85734</t>
  </si>
  <si>
    <t>How many people were killed in 2014 (year) that involve the name Jakairion (first) ?</t>
  </si>
  <si>
    <t>3-85745</t>
  </si>
  <si>
    <t>How many people were killed in 2016 (year) that involve the name Robert (first) ?</t>
  </si>
  <si>
    <t>3-85750</t>
  </si>
  <si>
    <t>How many people were killed in 2015 (year) that involve the name Kevin (first) ?</t>
  </si>
  <si>
    <t>3-85760</t>
  </si>
  <si>
    <t>How many people were killed in 2016 (year) that involve the name Nathaniel (first) ?</t>
  </si>
  <si>
    <t>3-85776</t>
  </si>
  <si>
    <t>How many people were killed in 2016 (year) that involve the name Christopher (first) ?</t>
  </si>
  <si>
    <t>3-85799</t>
  </si>
  <si>
    <t>How many people were killed in 2013 (year) that involve the name Angel (first) ?</t>
  </si>
  <si>
    <t>3-85803</t>
  </si>
  <si>
    <t>How many people were killed in 2016 (year) that involve the name Devin (first) ?</t>
  </si>
  <si>
    <t>3-85846</t>
  </si>
  <si>
    <t>How many people were killed in 2013 (year) that involve the name Agustin (first) ?</t>
  </si>
  <si>
    <t>3-85850</t>
  </si>
  <si>
    <t>How many people were killed in 2015 (year) that involve the name Jordan (first) ?</t>
  </si>
  <si>
    <t>3-85890</t>
  </si>
  <si>
    <t>How many people were killed in 2016 (year) that involve the name Gary (first) ?</t>
  </si>
  <si>
    <t>3-85895</t>
  </si>
  <si>
    <t>How many people were killed in 2016 (year) that involve the name Eric (first) ?</t>
  </si>
  <si>
    <t>3-85916</t>
  </si>
  <si>
    <t>How many people were killed in 2016 (year) that involve the name Maurice (first) ?</t>
  </si>
  <si>
    <t>3-85921</t>
  </si>
  <si>
    <t>How many people were killed in 2016 (year) that involve the name Keagan (first) ?</t>
  </si>
  <si>
    <t>3-85943</t>
  </si>
  <si>
    <t>How many people were killed in 2014 (year) that involve the name Keshira (first) ?</t>
  </si>
  <si>
    <t>3-85950</t>
  </si>
  <si>
    <t>How many people were killed in 2016 (year) that involve the name Rafael (first) ?</t>
  </si>
  <si>
    <t>3-85955</t>
  </si>
  <si>
    <t>How many people were killed in 2016 (year) that involve the name Sean (first) ?</t>
  </si>
  <si>
    <t>3-85963</t>
  </si>
  <si>
    <t>How many people were killed in 2013 (year) that involve the name Demetrius (first) ?</t>
  </si>
  <si>
    <t>3-85967</t>
  </si>
  <si>
    <t>How many people were killed in 2016 (year) that involve the name Christian (first) ?</t>
  </si>
  <si>
    <t>3-85982</t>
  </si>
  <si>
    <t>How many people were killed in 2016 (year) that involve the name Oliver (first) ?</t>
  </si>
  <si>
    <t>3-85996</t>
  </si>
  <si>
    <t>How many people were killed in 2016 (year) that involve the name Javon (first) ?</t>
  </si>
  <si>
    <t>3-86003</t>
  </si>
  <si>
    <t>How many people were killed in 2014 (year) that involve the name Galen (first) ?</t>
  </si>
  <si>
    <t>3-86005</t>
  </si>
  <si>
    <t>How many people were killed in 2016 (year) that involve the name Justice (first) ?</t>
  </si>
  <si>
    <t>3-86012</t>
  </si>
  <si>
    <t>How many people were killed in 2015 (year) that involve the name Ricky (first) ?</t>
  </si>
  <si>
    <t>3-86027</t>
  </si>
  <si>
    <t>How many people were killed in 2013 (year) that involve the name Michael (first) ?</t>
  </si>
  <si>
    <t>3-86101</t>
  </si>
  <si>
    <t>How many people were killed in 2016 (year) that involve the name Travon (first) ?</t>
  </si>
  <si>
    <t>3-86116</t>
  </si>
  <si>
    <t>How many people were killed in 2015 (year) that involve the name Corey (first) ?</t>
  </si>
  <si>
    <t>3-86133</t>
  </si>
  <si>
    <t>How many people were killed in 2016 (year) that involve the name Edwin (first) ?</t>
  </si>
  <si>
    <t>3-86158</t>
  </si>
  <si>
    <t>How many people were killed in 2016 (year) that involve the name Owen (first) ?</t>
  </si>
  <si>
    <t>3-86161</t>
  </si>
  <si>
    <t>How many people were killed in 2016 (year) that involve the name Bryant (first) ?</t>
  </si>
  <si>
    <t>3-86178</t>
  </si>
  <si>
    <t>How many people were killed in 2016 (year) that involve the name Donald (first) ?</t>
  </si>
  <si>
    <t>3-86185</t>
  </si>
  <si>
    <t>How many people were killed in 2016 (year) that involve the name Derrius (first) ?</t>
  </si>
  <si>
    <t>3-86204</t>
  </si>
  <si>
    <t>How many people were killed in 2014 (year) that involve the name Eugene (first) ?</t>
  </si>
  <si>
    <t>3-86206</t>
  </si>
  <si>
    <t>How many people were killed in 2016 (year) that involve the name Diana (first) ?</t>
  </si>
  <si>
    <t>3-86209</t>
  </si>
  <si>
    <t>How many people were killed in 2016 (year) that involve the name Kenneth (first) ?</t>
  </si>
  <si>
    <t>3-86218</t>
  </si>
  <si>
    <t>How many people were killed in 2016 (year) that involve the name Gavin (first) ?</t>
  </si>
  <si>
    <t>3-86220</t>
  </si>
  <si>
    <t>How many people were killed in 2016 (year) that involve the name Javante (first) ?</t>
  </si>
  <si>
    <t>3-86224</t>
  </si>
  <si>
    <t>How many people were killed in 2015 (year) that involve the name Brandon (first) ?</t>
  </si>
  <si>
    <t>3-86240</t>
  </si>
  <si>
    <t>How many people were killed in 2016 (year) that involve the name Michael (first) ?</t>
  </si>
  <si>
    <t>3-86253</t>
  </si>
  <si>
    <t>How many people were killed in 2015 (year) that involve the name Michael (first) ?</t>
  </si>
  <si>
    <t>3-86265</t>
  </si>
  <si>
    <t>How many people were killed in 2016 (year) that involve the name Patricia (first) ?</t>
  </si>
  <si>
    <t>3-86279</t>
  </si>
  <si>
    <t>How many people were killed in 2016 (year) that involve the name William (first) ?</t>
  </si>
  <si>
    <t>3-86283</t>
  </si>
  <si>
    <t>How many people were killed in 2016 (year) that involve the name Kevin (first) ?</t>
  </si>
  <si>
    <t>3-86306</t>
  </si>
  <si>
    <t>How many people were killed in 2013 (year) that involve the name Joshua (first) ?</t>
  </si>
  <si>
    <t>3-86308</t>
  </si>
  <si>
    <t>How many people were killed in 2016 (year) that involve the name Byron (first) ?</t>
  </si>
  <si>
    <t>3-86315</t>
  </si>
  <si>
    <t>How many people were killed in 2016 (year) that involve the name Terrance (first) ?</t>
  </si>
  <si>
    <t>3-86334</t>
  </si>
  <si>
    <t>How many people were killed in 2015 (year) that involve the name Mark (first) ?</t>
  </si>
  <si>
    <t>3-86364</t>
  </si>
  <si>
    <t>How many people were killed in 2014 (year) that involve the name Chad (first) ?</t>
  </si>
  <si>
    <t>3-86379</t>
  </si>
  <si>
    <t>How many people were killed in 2016 (year) that involve the name Joseph (first) ?</t>
  </si>
  <si>
    <t>3-86408</t>
  </si>
  <si>
    <t>How many people were killed in 2015 (year) that involve the name Justin (first) ?</t>
  </si>
  <si>
    <t>3-86422</t>
  </si>
  <si>
    <t>How many people were killed in 2016 (year) that involve the name Vincent (first) ?</t>
  </si>
  <si>
    <t>3-86425</t>
  </si>
  <si>
    <t>How many people were killed in 2016 (year) that involve the name Joshua (first) ?</t>
  </si>
  <si>
    <t>3-86437</t>
  </si>
  <si>
    <t>How many people were killed in 2014 (year) that involve the name Kevin (first) ?</t>
  </si>
  <si>
    <t>3-86450</t>
  </si>
  <si>
    <t>How many people were killed in 2016 (year) that involve the name Pablo (first) ?</t>
  </si>
  <si>
    <t>3-86455</t>
  </si>
  <si>
    <t>How many people were killed in 2016 (year) that involve the name Daniel (first) ?</t>
  </si>
  <si>
    <t>3-86458</t>
  </si>
  <si>
    <t>How many people were killed in 2016 (year) that involve the name Diego (first) ?</t>
  </si>
  <si>
    <t>3-86468</t>
  </si>
  <si>
    <t>How many people were killed in 2016 (year) that involve the name Ja'Mare (first) ?</t>
  </si>
  <si>
    <t>3-86470</t>
  </si>
  <si>
    <t>How many people were killed in 2014 (year) that involve the name Eddie (first) ?</t>
  </si>
  <si>
    <t>3-86477</t>
  </si>
  <si>
    <t>How many people were killed in 2015 (year) that involve the name Joseph (first) ?</t>
  </si>
  <si>
    <t>3-86495</t>
  </si>
  <si>
    <t>How many people were killed in 2013 (year) that involve the name Jay (first) ?</t>
  </si>
  <si>
    <t>3-86499</t>
  </si>
  <si>
    <t>How many people were killed in 2016 (year) that involve the name Shawn (first) ?</t>
  </si>
  <si>
    <t>3-86518</t>
  </si>
  <si>
    <t>How many people were killed in 2016 (year) that involve the name Jordan (first) ?</t>
  </si>
  <si>
    <t>3-86532</t>
  </si>
  <si>
    <t>How many people were killed in 2016 (year) that involve the name Leonard (first) ?</t>
  </si>
  <si>
    <t>3-86547</t>
  </si>
  <si>
    <t>How many people were killed in 2016 (year) that involve the name Jamie (first) ?</t>
  </si>
  <si>
    <t>3-86562</t>
  </si>
  <si>
    <t>How many people were killed in 2014 (year) that involve the name Ryan (first) ?</t>
  </si>
  <si>
    <t>3-86568</t>
  </si>
  <si>
    <t>How many people were killed in 2015 (year) that involve the name Jonathan (first) ?</t>
  </si>
  <si>
    <t>3-86587</t>
  </si>
  <si>
    <t>How many people were killed in 2015 (year) that involve the name Karen (first) ?</t>
  </si>
  <si>
    <t>3-86589</t>
  </si>
  <si>
    <t>How many people were killed in 2016 (year) that involve the name George (first) ?</t>
  </si>
  <si>
    <t>3-86606</t>
  </si>
  <si>
    <t>How many people were killed in 2016 (year) that involve the name Marcus (first) ?</t>
  </si>
  <si>
    <t>3-86614</t>
  </si>
  <si>
    <t>How many people were killed in 2016 (year) that involve the name Jesus (first) ?</t>
  </si>
  <si>
    <t>3-86619</t>
  </si>
  <si>
    <t>How many people were killed in 2016 (year) that involve the name John (first) ?</t>
  </si>
  <si>
    <t>3-86635</t>
  </si>
  <si>
    <t>How many people were killed in 2015 (year) that involve the name Anthony (first) ?</t>
  </si>
  <si>
    <t>3-86654</t>
  </si>
  <si>
    <t>How many people were killed in 2015 (year) that involve the name Christopher (first) ?</t>
  </si>
  <si>
    <t>3-86657</t>
  </si>
  <si>
    <t>How many people were killed in 2016 (year) that involve the name Destiny (first) ?</t>
  </si>
  <si>
    <t>3-86668</t>
  </si>
  <si>
    <t>How many people were killed in 2015 (year) that involve the name Marquise (first) ?</t>
  </si>
  <si>
    <t>3-86670</t>
  </si>
  <si>
    <t>How many people were killed in 2015 (year) that involve the name Ryan (first) ?</t>
  </si>
  <si>
    <t>3-86693</t>
  </si>
  <si>
    <t>How many people were killed in 2016 (year) that involve the name Ryan (first) ?</t>
  </si>
  <si>
    <t>3-86706</t>
  </si>
  <si>
    <t>How many people were killed in 2016 (year) that involve the name Tymon (first) ?</t>
  </si>
  <si>
    <t>3-86722</t>
  </si>
  <si>
    <t>How many people were killed in 2016 (year) that involve the name Paul (first) ?</t>
  </si>
  <si>
    <t>3-86724</t>
  </si>
  <si>
    <t>How many people were killed in 2014 (year) that involve the name Elliot (first) ?</t>
  </si>
  <si>
    <t>3-86736</t>
  </si>
  <si>
    <t>How many people were killed in 2016 (year) that involve the name Anthony (first) ?</t>
  </si>
  <si>
    <t>3-86753</t>
  </si>
  <si>
    <t>How many people were killed in 12/2015 (month) that involve the name Williams (last) ?</t>
  </si>
  <si>
    <t>3-86754</t>
  </si>
  <si>
    <t>How many people were killed in 12/2015 (month) that involve the name Trewin (last) ?</t>
  </si>
  <si>
    <t>3-86787</t>
  </si>
  <si>
    <t>How many people were killed in 07/2015 (month) that involve the name Recktenwald (last) ?</t>
  </si>
  <si>
    <t>3-86836</t>
  </si>
  <si>
    <t>How many people were killed in 04/2016 (month) that involve the name Laboy (last) ?</t>
  </si>
  <si>
    <t>3-86844</t>
  </si>
  <si>
    <t>How many people were killed in 11/2016 (month) that involve the name Malone (last) ?</t>
  </si>
  <si>
    <t>3-86845</t>
  </si>
  <si>
    <t>How many people were killed in 01/2015 (month) that involve the name Mata (last) ?</t>
  </si>
  <si>
    <t>3-86887</t>
  </si>
  <si>
    <t>How many people were killed in 10/2016 (month) that involve the name Zweck (last) ?</t>
  </si>
  <si>
    <t>3-86919</t>
  </si>
  <si>
    <t>How many people were killed in 07/2016 (month) that involve the name Brumby (last) ?</t>
  </si>
  <si>
    <t>3-86925</t>
  </si>
  <si>
    <t>How many people were killed in 11/2016 (month) that involve the name Hutton (last) ?</t>
  </si>
  <si>
    <t>3-86931</t>
  </si>
  <si>
    <t>How many people were killed in 11/2015 (month) that involve the name Edwards (last) ?</t>
  </si>
  <si>
    <t>3-87009</t>
  </si>
  <si>
    <t>How many people were killed in 09/2016 (month) that involve the name Green (last) ?</t>
  </si>
  <si>
    <t>3-87013</t>
  </si>
  <si>
    <t>How many people were killed in 06/2016 (month) that involve the name Jones (last) ?</t>
  </si>
  <si>
    <t>3-87018</t>
  </si>
  <si>
    <t>How many people were killed in 12/2016 (month) that involve the name Johnson (last) ?</t>
  </si>
  <si>
    <t>3-87046</t>
  </si>
  <si>
    <t>How many people were killed in 07/2016 (month) that involve the name Rodriguez (last) ?</t>
  </si>
  <si>
    <t>3-87051</t>
  </si>
  <si>
    <t>How many people were killed in 07/2013 (month) that involve the name Wright (last) ?</t>
  </si>
  <si>
    <t>3-87052</t>
  </si>
  <si>
    <t>How many people were killed in 08/2014 (month) that involve the name Hills (last) ?</t>
  </si>
  <si>
    <t>3-87066</t>
  </si>
  <si>
    <t>How many people were killed in 01/2015 (month) that involve the name Wiederholt (last) ?</t>
  </si>
  <si>
    <t>3-87090</t>
  </si>
  <si>
    <t>How many people were killed in 12/2015 (month) that involve the name Douglas (last) ?</t>
  </si>
  <si>
    <t>3-87113</t>
  </si>
  <si>
    <t>How many people were killed in 02/2015 (month) that involve the name Gilliam (last) ?</t>
  </si>
  <si>
    <t>3-87125</t>
  </si>
  <si>
    <t>How many people were killed in 08/2016 (month) that involve the name Covey (last) ?</t>
  </si>
  <si>
    <t>3-87128</t>
  </si>
  <si>
    <t>How many people were killed in 12/2016 (month) that involve the name Kirkpatrick (last) ?</t>
  </si>
  <si>
    <t>3-87155</t>
  </si>
  <si>
    <t>How many people were killed in 07/2015 (month) that involve the name Mitchell (last) ?</t>
  </si>
  <si>
    <t>3-87174</t>
  </si>
  <si>
    <t>How many people were killed in 12/2015 (month) that involve the name Johnson (last) ?</t>
  </si>
  <si>
    <t>3-87230</t>
  </si>
  <si>
    <t>How many people were killed in 06/2015 (month) that involve the name Daniels (last) ?</t>
  </si>
  <si>
    <t>3-87244</t>
  </si>
  <si>
    <t>How many people were killed in 11/2016 (month) that involve the name Escobar (last) ?</t>
  </si>
  <si>
    <t>3-87248</t>
  </si>
  <si>
    <t>How many people were killed in 08/2015 (month) that involve the name Epps (last) ?</t>
  </si>
  <si>
    <t>3-87340</t>
  </si>
  <si>
    <t>How many people were killed in 10/2016 (month) that involve the name Morris (last) ?</t>
  </si>
  <si>
    <t>3-87396</t>
  </si>
  <si>
    <t>How many people were killed in 11/2016 (month) that involve the name Wilson (last) ?</t>
  </si>
  <si>
    <t>3-87399</t>
  </si>
  <si>
    <t>How many people were killed in 11/2016 (month) that involve the name Mushrush (last) ?</t>
  </si>
  <si>
    <t>3-87401</t>
  </si>
  <si>
    <t>How many people were killed in 08/2016 (month) that involve the name Rosado (last) ?</t>
  </si>
  <si>
    <t>3-87409</t>
  </si>
  <si>
    <t>How many people were killed in 09/2016 (month) that involve the name Smith (last) ?</t>
  </si>
  <si>
    <t>3-87436</t>
  </si>
  <si>
    <t>How many people were killed in 09/2015 (month) that involve the name Pohto (last) ?</t>
  </si>
  <si>
    <t>3-87451</t>
  </si>
  <si>
    <t>How many people were killed in 06/2016 (month) that involve the name Powell (last) ?</t>
  </si>
  <si>
    <t>3-87454</t>
  </si>
  <si>
    <t>How many people were killed in 07/2016 (month) that involve the name Alexander (last) ?</t>
  </si>
  <si>
    <t>3-87463</t>
  </si>
  <si>
    <t>How many people were killed in 11/2015 (month) that involve the name Taylor (last) ?</t>
  </si>
  <si>
    <t>3-87464</t>
  </si>
  <si>
    <t>How many people were killed in 07/2015 (month) that involve the name Vogt (last) ?</t>
  </si>
  <si>
    <t>3-87540</t>
  </si>
  <si>
    <t>How many people were killed in 04/2015 (month) that involve the name Richardson (last) ?</t>
  </si>
  <si>
    <t>3-87550</t>
  </si>
  <si>
    <t>How many people were killed in 07/2016 (month) that involve the name Salas (last) ?</t>
  </si>
  <si>
    <t>3-87562</t>
  </si>
  <si>
    <t>How many people were killed in 11/2016 (month) that involve the name Cervantes (last) ?</t>
  </si>
  <si>
    <t>3-87569</t>
  </si>
  <si>
    <t>How many people were killed in 06/2016 (month) that involve the name Harewood (last) ?</t>
  </si>
  <si>
    <t>3-87617</t>
  </si>
  <si>
    <t>How many people were killed in 04/2015 (month) that involve the name Clayton (last) ?</t>
  </si>
  <si>
    <t>3-87622</t>
  </si>
  <si>
    <t>How many people were killed in 05/2016 (month) that involve the name Davis (last) ?</t>
  </si>
  <si>
    <t>3-87645</t>
  </si>
  <si>
    <t>How many people were killed in 12/2015 (month) that involve the name Washington (last) ?</t>
  </si>
  <si>
    <t>3-87670</t>
  </si>
  <si>
    <t>How many people were killed in 01/2015 (month) that involve the name Walker (last) ?</t>
  </si>
  <si>
    <t>3-87672</t>
  </si>
  <si>
    <t>How many people were killed in 10/2016 (month) that involve the name Valencia (last) ?</t>
  </si>
  <si>
    <t>3-87677</t>
  </si>
  <si>
    <t>How many people were killed in 02/2015 (month) that involve the name Littell (last) ?</t>
  </si>
  <si>
    <t>3-87687</t>
  </si>
  <si>
    <t>How many people were killed in 11/2016 (month) that involve the name Lander (last) ?</t>
  </si>
  <si>
    <t>3-87718</t>
  </si>
  <si>
    <t>How many people were killed in 09/2014 (month) that involve the name Wilson (last) ?</t>
  </si>
  <si>
    <t>3-87796</t>
  </si>
  <si>
    <t>How many people were killed in ('New Mexico',) (state) that involve the name Nehemiah (first) ?</t>
  </si>
  <si>
    <t>3-87807</t>
  </si>
  <si>
    <t>How many people were killed in ('Florida',) (state) that involve the name Cartrez (first) ?</t>
  </si>
  <si>
    <t>3-87830</t>
  </si>
  <si>
    <t>How many people were killed in ('Texas',) (state) that involve the name Ryan (first) ?</t>
  </si>
  <si>
    <t>3-87867</t>
  </si>
  <si>
    <t>How many people were killed in ('Texas',) (state) that involve the name Alan (first) ?</t>
  </si>
  <si>
    <t>3-87871</t>
  </si>
  <si>
    <t>How many people were killed in ('Texas',) (state) that involve the name Braveon (first) ?</t>
  </si>
  <si>
    <t>3-87894</t>
  </si>
  <si>
    <t>How many people were killed in ('Illinois',) (state) that involve the name Anthony (first) ?</t>
  </si>
  <si>
    <t>3-87914</t>
  </si>
  <si>
    <t>How many people were killed in ('California',) (state) that involve the name Luis (first) ?</t>
  </si>
  <si>
    <t>3-87945</t>
  </si>
  <si>
    <t>How many people were killed in ('Kentucky',) (state) that involve the name Kieara (first) ?</t>
  </si>
  <si>
    <t>3-87952</t>
  </si>
  <si>
    <t>How many people were killed in ('Illinois',) (state) that involve the name Kortney (first) ?</t>
  </si>
  <si>
    <t>3-87989</t>
  </si>
  <si>
    <t>How many people were killed in ('Texas',) (state) that involve the name Christopher (first) ?</t>
  </si>
  <si>
    <t>3-88121</t>
  </si>
  <si>
    <t>How many people were killed in ('Tennessee',) (state) that involve the name Kaemon (first) ?</t>
  </si>
  <si>
    <t>3-88143</t>
  </si>
  <si>
    <t>How many people were killed in ('Texas',) (state) that involve the name Steven (first) ?</t>
  </si>
  <si>
    <t>3-88203</t>
  </si>
  <si>
    <t>How many people were killed in ('Rhode Island',) (state) that involve the name Branden (first) ?</t>
  </si>
  <si>
    <t>3-88214</t>
  </si>
  <si>
    <t>How many people were killed in ('California',) (state) that involve the name Kenneth (first) ?</t>
  </si>
  <si>
    <t>3-88215</t>
  </si>
  <si>
    <t>How many people were killed in ('Texas',) (state) that involve the name William (first) ?</t>
  </si>
  <si>
    <t>3-88250</t>
  </si>
  <si>
    <t>How many people were killed in ('Illinois',) (state) that involve the name Ketrell (first) ?</t>
  </si>
  <si>
    <t>3-88303</t>
  </si>
  <si>
    <t>How many people were killed in ('Massachusetts',) (state) that involve the name Alex (first) ?</t>
  </si>
  <si>
    <t>3-88306</t>
  </si>
  <si>
    <t>How many people were killed in ('Ohio',) (state) that involve the name Tyanna (first) ?</t>
  </si>
  <si>
    <t>3-88363</t>
  </si>
  <si>
    <t>How many people were killed in ('North Dakota',) (state) that involve the name Boyd (first) ?</t>
  </si>
  <si>
    <t>3-88385</t>
  </si>
  <si>
    <t>How many people were killed in ('New York',) (state) that involve the name John (first) ?</t>
  </si>
  <si>
    <t>3-88432</t>
  </si>
  <si>
    <t>How many people were killed in ('Tennessee',) (state) that involve the name Robert (first) ?</t>
  </si>
  <si>
    <t>3-88501</t>
  </si>
  <si>
    <t>How many people were killed in ('Kansas',) (state) that involve the name Lily (first) ?</t>
  </si>
  <si>
    <t>3-88504</t>
  </si>
  <si>
    <t>How many people were killed in ('Pennsylvania',) (state) that involve the name Ciara (first) ?</t>
  </si>
  <si>
    <t>3-88510</t>
  </si>
  <si>
    <t>How many people were killed in ('South Dakota',) (state) that involve the name Michael (first) ?</t>
  </si>
  <si>
    <t>3-88545</t>
  </si>
  <si>
    <t>How many people were killed in ('Pennsylvania',) (state) that involve the name Christopher (first) ?</t>
  </si>
  <si>
    <t>3-88546</t>
  </si>
  <si>
    <t>How many people were killed in ('Ohio',) (state) that involve the name Dewaun (first) ?</t>
  </si>
  <si>
    <t>3-88597</t>
  </si>
  <si>
    <t>How many people were killed in ('Ohio',) (state) that involve the name Timothy (first) ?</t>
  </si>
  <si>
    <t>3-88600</t>
  </si>
  <si>
    <t>How many people were killed in ('Pennsylvania',) (state) that involve the name Kenneth (first) ?</t>
  </si>
  <si>
    <t>3-88603</t>
  </si>
  <si>
    <t>How many people were killed in ('Indiana',) (state) that involve the name Thomas (first) ?</t>
  </si>
  <si>
    <t>3-88647</t>
  </si>
  <si>
    <t>How many people were killed in ('Texas',) (state) that involve the name Willie (first) ?</t>
  </si>
  <si>
    <t>3-88691</t>
  </si>
  <si>
    <t>How many people were killed in ('Louisiana',) (state) that involve the name Gerald (first) ?</t>
  </si>
  <si>
    <t>3-88746</t>
  </si>
  <si>
    <t>How many people were killed in ('Texas',) (state) that involve the name Jonathan (first) ?</t>
  </si>
  <si>
    <t>3-88819</t>
  </si>
  <si>
    <t>How many people were killed in ('Kentucky', 'White Plains') (city) that involve the name Whitaker (last) ?</t>
  </si>
  <si>
    <t>3-88821</t>
  </si>
  <si>
    <t>How many people were killed in ('Alabama', 'Mobile') (city) that involve the name Russell (last) ?</t>
  </si>
  <si>
    <t>3-88919</t>
  </si>
  <si>
    <t>How many people were killed in ('Illinois', 'Chicago') (city) that involve the name Buckner (last) ?</t>
  </si>
  <si>
    <t>3-88940</t>
  </si>
  <si>
    <t>How many people were killed in ('Illinois', 'Chicago') (city) that involve the name Bryant (last) ?</t>
  </si>
  <si>
    <t>3-88975</t>
  </si>
  <si>
    <t>How many people were killed in ('Illinois', 'Chicago') (city) that involve the name Williams (last) ?</t>
  </si>
  <si>
    <t>3-88982</t>
  </si>
  <si>
    <t>How many people were killed in ('Arizona', 'Tucson') (city) that involve the name Carrillo (last) ?</t>
  </si>
  <si>
    <t>3-89013</t>
  </si>
  <si>
    <t>How many people were killed in ('New York', 'Rome') (city) that involve the name Bartle (last) ?</t>
  </si>
  <si>
    <t>3-89016</t>
  </si>
  <si>
    <t>How many people were killed in ('Texas', 'San Antonio') (city) that involve the name Rodriguez (last) ?</t>
  </si>
  <si>
    <t>3-89055</t>
  </si>
  <si>
    <t>How many people were killed in ('Arkansas', 'Little Rock') (city) that involve the name Brevard (last) ?</t>
  </si>
  <si>
    <t>3-89104</t>
  </si>
  <si>
    <t>How many people were killed in ('Tennessee', 'Chattanooga') (city) that involve the name McCane (last) ?</t>
  </si>
  <si>
    <t>3-89107</t>
  </si>
  <si>
    <t>How many people were killed in ('Michigan', 'Detroit') (city) that involve the name Williams (last) ?</t>
  </si>
  <si>
    <t>3-89110</t>
  </si>
  <si>
    <t>How many people were killed in ('Kentucky', 'Greensburg') (city) that involve the name Moore (last) ?</t>
  </si>
  <si>
    <t>3-89118</t>
  </si>
  <si>
    <t>How many people were killed in ('Illinois', 'Chicago') (city) that involve the name Brown (last) ?</t>
  </si>
  <si>
    <t>3-89129</t>
  </si>
  <si>
    <t>How many people were killed in ('Illinois', 'Chicago') (city) that involve the name Parker (last) ?</t>
  </si>
  <si>
    <t>3-89171</t>
  </si>
  <si>
    <t>How many people were killed in ('Idaho', 'Meridian') (city) that involve the name Provencio (last) ?</t>
  </si>
  <si>
    <t>3-89332</t>
  </si>
  <si>
    <t>How many people were killed in ('Michigan', 'Detroit') (city) that involve the name Yancy (last) ?</t>
  </si>
  <si>
    <t>3-89386</t>
  </si>
  <si>
    <t>How many people were killed in ('Virginia', 'Hampton') (city) that involve the name Rooks (last) ?</t>
  </si>
  <si>
    <t>3-89412</t>
  </si>
  <si>
    <t>How many people were killed in ('Connecticut', 'New Haven') (city) that involve the name Ward (last) ?</t>
  </si>
  <si>
    <t>3-89448</t>
  </si>
  <si>
    <t>How many people were killed in ('Illinois', 'Chicago') (city) that involve the name Davis (last) ?</t>
  </si>
  <si>
    <t>3-89529</t>
  </si>
  <si>
    <t>How many people were killed in ('Georgia', 'Augusta') (city) that involve the name Rasheem Scriven (full_name) ?</t>
  </si>
  <si>
    <t>3-89542</t>
  </si>
  <si>
    <t>How many people were killed in ('Arizona', 'Tucson') (city) that involve the name Daniel Wright (full_name) ?</t>
  </si>
  <si>
    <t>3-89546</t>
  </si>
  <si>
    <t>How many people were killed in ('District of Columbia', 'Washington') (city) that involve the name Breyona McMillian (full_name) ?</t>
  </si>
  <si>
    <t>3-89554</t>
  </si>
  <si>
    <t>How many people were killed in ('Illinois', 'Chicago') (city) that involve the name Tyrone Spikes (full_name) ?</t>
  </si>
  <si>
    <t>3-89588</t>
  </si>
  <si>
    <t>How many people were killed in ('Michigan', 'Detroit') (city) that involve the name Demetrius Herndon (full_name) ?</t>
  </si>
  <si>
    <t>3-89597</t>
  </si>
  <si>
    <t>How many people were killed in ('Pennsylvania', 'Erie') (city) that involve the name Keshawn McLaurin (full_name) ?</t>
  </si>
  <si>
    <t>3-89609</t>
  </si>
  <si>
    <t>How many people were killed in ('Ohio', 'Cincinnati') (city) that involve the name Georta Mack (full_name) ?</t>
  </si>
  <si>
    <t>3-89619</t>
  </si>
  <si>
    <t>How many people were killed in ('Indiana', 'Greensburg') (city) that involve the name Jason Forshee (full_name) ?</t>
  </si>
  <si>
    <t>3-89793</t>
  </si>
  <si>
    <t>How many people were killed in ('Texas', 'Katy') (city) that involve the name Thomas Meisenheimer (full_name) ?</t>
  </si>
  <si>
    <t>3-89832</t>
  </si>
  <si>
    <t>How many people were killed in ('Oklahoma', 'Tulsa') (city) that involve the name Chaz Fain (full_name) ?</t>
  </si>
  <si>
    <t>3-89866</t>
  </si>
  <si>
    <t>How many people were killed in ('Florida', 'Homestead (Florida City)') (city) that involve the name Curtis Hollinger (full_name) ?</t>
  </si>
  <si>
    <t>3-89885</t>
  </si>
  <si>
    <t>How many people were killed in ('Arkansas', 'Little Rock') (city) that involve the name Jamie Clayton (full_name) ?</t>
  </si>
  <si>
    <t>3-89903</t>
  </si>
  <si>
    <t>How many people were killed in ('Pennsylvania', 'Philadelphia') (city) that involve the name Ian Wilsey (full_name) ?</t>
  </si>
  <si>
    <t>3-9</t>
  </si>
  <si>
    <t>How many people were killed in 2016 (year) in ('Alabama', 'Tuscaloosa') (city) ?</t>
  </si>
  <si>
    <t>3-90024</t>
  </si>
  <si>
    <t>How many people were killed in ('California', 'San Diego') (city) that involve the name Hank Mata (full_name) ?</t>
  </si>
  <si>
    <t>3-90034</t>
  </si>
  <si>
    <t>How many people were killed in ('Florida', 'Apopka') (city) that involve the name Quashun Massey (full_name) ?</t>
  </si>
  <si>
    <t>3-90058</t>
  </si>
  <si>
    <t>How many people were killed in ('California', 'Perris') (city) that involve the name Ezequiel Melendez (full_name) ?</t>
  </si>
  <si>
    <t>3-90059</t>
  </si>
  <si>
    <t>How many people were killed in ('Michigan', 'Detroit') (city) that involve the name Tkira Steen (full_name) ?</t>
  </si>
  <si>
    <t>3-90280</t>
  </si>
  <si>
    <t>How many people were killed in ('Virginia',) (state) that involve the name Shauna Washington (full_name) ?</t>
  </si>
  <si>
    <t>3-90312</t>
  </si>
  <si>
    <t>How many people were killed in ('Louisiana',) (state) that involve the name Devin Anderson (full_name) ?</t>
  </si>
  <si>
    <t>3-90443</t>
  </si>
  <si>
    <t>How many people were killed in ('California',) (state) that involve the name Maige Lee (full_name) ?</t>
  </si>
  <si>
    <t>3-90489</t>
  </si>
  <si>
    <t>How many people were killed in ('Kentucky',) (state) that involve the name Ashley Wright (full_name) ?</t>
  </si>
  <si>
    <t>3-90508</t>
  </si>
  <si>
    <t>How many people were killed in ('Pennsylvania',) (state) that involve the name Samir Price (full_name) ?</t>
  </si>
  <si>
    <t>3-90524</t>
  </si>
  <si>
    <t>How many people were killed in ('Texas',) (state) that involve the name Gary Shelton (full_name) ?</t>
  </si>
  <si>
    <t>3-90555</t>
  </si>
  <si>
    <t>How many people were killed in ('Virginia',) (state) that involve the name Jordan Stewart (full_name) ?</t>
  </si>
  <si>
    <t>3-90593</t>
  </si>
  <si>
    <t>How many people were killed in ('Pennsylvania',) (state) that involve the name Maurice Phillips (full_name) ?</t>
  </si>
  <si>
    <t>3-90656</t>
  </si>
  <si>
    <t>How many people were killed in ('Missouri',) (state) that involve the name Marcus Lyman (full_name) ?</t>
  </si>
  <si>
    <t>3-90663</t>
  </si>
  <si>
    <t>How many people were killed in ('Kentucky',) (state) that involve the name Desean Mitchell (full_name) ?</t>
  </si>
  <si>
    <t>3-90665</t>
  </si>
  <si>
    <t>How many people were killed in ('Indiana',) (state) that involve the name Matthew Kendall (full_name) ?</t>
  </si>
  <si>
    <t>3-90720</t>
  </si>
  <si>
    <t>How many people were killed in ('Louisiana',) (state) that involve the name Sirdetrick Samuels (full_name) ?</t>
  </si>
  <si>
    <t>3-90727</t>
  </si>
  <si>
    <t>How many people were killed in ('Alabama',) (state) that involve the name Lionel Francis (full_name) ?</t>
  </si>
  <si>
    <t>3-90821</t>
  </si>
  <si>
    <t>How many people were killed in ('Ohio',) (state) that involve the name Tyre King (full_name) ?</t>
  </si>
  <si>
    <t>3-90828</t>
  </si>
  <si>
    <t>How many people were killed in ('Alabama',) (state) that involve the name Joseph Lewis (full_name) ?</t>
  </si>
  <si>
    <t>3-90854</t>
  </si>
  <si>
    <t>How many people were killed in ('Illinois',) (state) that involve the name Anthony Mendoza (full_name) ?</t>
  </si>
  <si>
    <t>3-90876</t>
  </si>
  <si>
    <t>How many people were killed in ('Florida',) (state) that involve the name Johnny Davis (full_name) ?</t>
  </si>
  <si>
    <t>3-91039</t>
  </si>
  <si>
    <t>How many people were killed in ('Illinois',) (state) that involve the name Javon Wilson (full_name) ?</t>
  </si>
  <si>
    <t>3-91087</t>
  </si>
  <si>
    <t>How many people were killed in ('California',) (state) that involve the name Jerry Chim (full_name) ?</t>
  </si>
  <si>
    <t>3-91092</t>
  </si>
  <si>
    <t>How many people were killed in ('Georgia',) (state) that involve the name Thy Ho (full_name) ?</t>
  </si>
  <si>
    <t>3-91105</t>
  </si>
  <si>
    <t>How many people were killed in ('Oklahoma',) (state) that involve the name Bryon Creech (full_name) ?</t>
  </si>
  <si>
    <t>3-91110</t>
  </si>
  <si>
    <t>How many people were killed in ('New York',) (state) that involve the name John Casullo (full_name) ?</t>
  </si>
  <si>
    <t>3-91365</t>
  </si>
  <si>
    <t>How many people were killed in ('Indiana', 'Kokomo') (city) that involve the name LeMarcus (first) ?</t>
  </si>
  <si>
    <t>3-91372</t>
  </si>
  <si>
    <t>How many people were killed in ('Michigan', 'Detroit') (city) that involve the name Lise (first) ?</t>
  </si>
  <si>
    <t>3-91390</t>
  </si>
  <si>
    <t>How many people were killed in ('Texas', 'San Benito') (city) that involve the name Jonathan (first) ?</t>
  </si>
  <si>
    <t>3-91425</t>
  </si>
  <si>
    <t>How many people were killed in ('Michigan', 'Detroit') (city) that involve the name Demetrius (first) ?</t>
  </si>
  <si>
    <t>3-91524</t>
  </si>
  <si>
    <t>How many people were killed in ('Illinois', 'Rock Falls') (city) that involve the name Brady (first) ?</t>
  </si>
  <si>
    <t>3-91623</t>
  </si>
  <si>
    <t>How many people were killed in ('Illinois', 'Chicago') (city) that involve the name Dwight (first) ?</t>
  </si>
  <si>
    <t>3-91636</t>
  </si>
  <si>
    <t>How many people were killed in ('South Carolina', 'Anderson') (city) that involve the name Sarah (first) ?</t>
  </si>
  <si>
    <t>3-91648</t>
  </si>
  <si>
    <t>How many people were killed in ('Connecticut', 'Waterbury') (city) that involve the name Erick (first) ?</t>
  </si>
  <si>
    <t>3-91802</t>
  </si>
  <si>
    <t>How many people were killed in ('Ohio', 'Cleveland') (city) that involve the name Braylon (first) ?</t>
  </si>
  <si>
    <t>3-91877</t>
  </si>
  <si>
    <t>How many people were killed in ('Florida', 'Miami Gardens') (city) that involve the name Janet (first) ?</t>
  </si>
  <si>
    <t>3-91917</t>
  </si>
  <si>
    <t>How many people were killed in ('Arkansas', 'Buckner') (city) that involve the name Mike (first) ?</t>
  </si>
  <si>
    <t>3-92118</t>
  </si>
  <si>
    <t>How many people were killed in ('California', 'Watsonville') (city) that involve the name Luke (first) ?</t>
  </si>
  <si>
    <t>3-92440</t>
  </si>
  <si>
    <t>How many people were killed in ('Tennessee',) (state) that involve the name Gray (last) ?</t>
  </si>
  <si>
    <t>3-92463</t>
  </si>
  <si>
    <t>How many people were killed in ('California',) (state) that involve the name Johnson (last) ?</t>
  </si>
  <si>
    <t>3-92486</t>
  </si>
  <si>
    <t>How many people were killed in ('New Mexico',) (state) that involve the name Griego (last) ?</t>
  </si>
  <si>
    <t>3-92524</t>
  </si>
  <si>
    <t>How many people were killed in ('Texas',) (state) that involve the name Young (last) ?</t>
  </si>
  <si>
    <t>3-92538</t>
  </si>
  <si>
    <t>How many people were killed in ('Alabama',) (state) that involve the name Edwards (last) ?</t>
  </si>
  <si>
    <t>3-92541</t>
  </si>
  <si>
    <t>How many people were killed in ('Missouri',) (state) that involve the name Carr (last) ?</t>
  </si>
  <si>
    <t>3-92556</t>
  </si>
  <si>
    <t>How many people were killed in ('Ohio',) (state) that involve the name Welch (last) ?</t>
  </si>
  <si>
    <t>3-92588</t>
  </si>
  <si>
    <t>How many people were killed in ('Tennessee',) (state) that involve the name Stokes (last) ?</t>
  </si>
  <si>
    <t>3-92657</t>
  </si>
  <si>
    <t>How many people were killed in ('Arizona',) (state) that involve the name Ramirez (last) ?</t>
  </si>
  <si>
    <t>3-92664</t>
  </si>
  <si>
    <t>How many people were killed in ('California',) (state) that involve the name Colbert (last) ?</t>
  </si>
  <si>
    <t>3-92677</t>
  </si>
  <si>
    <t>How many people were killed in ('Texas',) (state) that involve the name Martinez (last) ?</t>
  </si>
  <si>
    <t>3-92701</t>
  </si>
  <si>
    <t>How many people were killed in ('Ohio',) (state) that involve the name Rudd (last) ?</t>
  </si>
  <si>
    <t>3-92740</t>
  </si>
  <si>
    <t>How many people were killed in ('California',) (state) that involve the name Daniels (last) ?</t>
  </si>
  <si>
    <t>3-92757</t>
  </si>
  <si>
    <t>How many people were killed in ('North Carolina',) (state) that involve the name Robinson (last) ?</t>
  </si>
  <si>
    <t>3-92809</t>
  </si>
  <si>
    <t>How many people were killed in ('Florida',) (state) that involve the name Edwards (last) ?</t>
  </si>
  <si>
    <t>3-92813</t>
  </si>
  <si>
    <t>How many people were killed in ('Illinois',) (state) that involve the name Jacob (last) ?</t>
  </si>
  <si>
    <t>3-92823</t>
  </si>
  <si>
    <t>How many people were killed in ('Louisiana',) (state) that involve the name Williams (last) ?</t>
  </si>
  <si>
    <t>3-92862</t>
  </si>
  <si>
    <t>How many people were killed in ('Florida',) (state) that involve the name Eason (last) ?</t>
  </si>
  <si>
    <t>3-92867</t>
  </si>
  <si>
    <t>How many people were killed in ('New Jersey',) (state) that involve the name Sexton (last) ?</t>
  </si>
  <si>
    <t>3-92869</t>
  </si>
  <si>
    <t>How many people were killed in ('Illinois',) (state) that involve the name Jackson (last) ?</t>
  </si>
  <si>
    <t>3-92875</t>
  </si>
  <si>
    <t>How many people were killed in ('Indiana',) (state) that involve the name Griffith (last) ?</t>
  </si>
  <si>
    <t>3-92882</t>
  </si>
  <si>
    <t>How many people were killed in ('South Carolina',) (state) that involve the name Burroughs (last) ?</t>
  </si>
  <si>
    <t>3-92898</t>
  </si>
  <si>
    <t>How many people were killed in ('New York',) (state) that involve the name Lewis (last) ?</t>
  </si>
  <si>
    <t>3-92904</t>
  </si>
  <si>
    <t>How many people were killed in ('Florida',) (state) that involve the name Payne (last) ?</t>
  </si>
  <si>
    <t>3-92939</t>
  </si>
  <si>
    <t>How many people were killed in ('Illinois',) (state) that involve the name Agnew (last) ?</t>
  </si>
  <si>
    <t>3-92945</t>
  </si>
  <si>
    <t>How many people were killed in ('South Carolina',) (state) that involve the name Scott (last) ?</t>
  </si>
  <si>
    <t>3-93019</t>
  </si>
  <si>
    <t>How many people were killed in ('Texas',) (state) that involve the name Rodriguez (last) ?</t>
  </si>
  <si>
    <t>3-93022</t>
  </si>
  <si>
    <t>How many people were killed in ('Illinois',) (state) that involve the name House (last) ?</t>
  </si>
  <si>
    <t>3-93037</t>
  </si>
  <si>
    <t>How many people were killed in ('Michigan',) (state) that involve the name Johnson (last) ?</t>
  </si>
  <si>
    <t>3-93052</t>
  </si>
  <si>
    <t>How many people were killed in ('Illinois',) (state) that involve the name Brown (last) ?</t>
  </si>
  <si>
    <t>3-93055</t>
  </si>
  <si>
    <t>How many people were killed in ('Virginia',) (state) that involve the name Buckley (last) ?</t>
  </si>
  <si>
    <t>3-93064</t>
  </si>
  <si>
    <t>How many people were killed in ('Connecticut',) (state) that involve the name Couture (last) ?</t>
  </si>
  <si>
    <t>3-93092</t>
  </si>
  <si>
    <t>How many people were killed in ('Texas',) (state) that involve the name Stone (last) ?</t>
  </si>
  <si>
    <t>3-93143</t>
  </si>
  <si>
    <t>How many people were killed in ('Ohio',) (state) that involve the name Hayes (last) ?</t>
  </si>
  <si>
    <t>3-93195</t>
  </si>
  <si>
    <t>How many people were killed in ('Florida',) (state) that involve the name Wright (last) ?</t>
  </si>
  <si>
    <t>3-93197</t>
  </si>
  <si>
    <t>How many people were killed in ('Pennsylvania',) (state) that involve the name Murphy (last) ?</t>
  </si>
  <si>
    <t>3-93228</t>
  </si>
  <si>
    <t>How many people were killed in ('Texas',) (state) that involve the name Howard (last) ?</t>
  </si>
  <si>
    <t>3-93252</t>
  </si>
  <si>
    <t>How many people were killed in ('Georgia',) (state) that involve the name Al-Hussien (last) ?</t>
  </si>
  <si>
    <t>3-93258</t>
  </si>
  <si>
    <t>How many people were killed in ('Florida',) (state) that involve the name Thompson (last) ?</t>
  </si>
  <si>
    <t>3-93287</t>
  </si>
  <si>
    <t>How many people were killed in ('Florida',) (state) that involve the name Louis (last) ?</t>
  </si>
  <si>
    <t>3-93289</t>
  </si>
  <si>
    <t>How many people were killed in ('Massachusetts',) (state) that involve the name Merced (last) ?</t>
  </si>
  <si>
    <t>3-93302</t>
  </si>
  <si>
    <t>How many people were killed in ('Missouri',) (state) that involve the name Collins (last) ?</t>
  </si>
  <si>
    <t>3-93307</t>
  </si>
  <si>
    <t>How many people were injured in 15/11/2013 (day) in ('Texas',) (state) ?</t>
  </si>
  <si>
    <t>3-93308</t>
  </si>
  <si>
    <t>How many people were injured in 19/07/2015 (day) in ('Kentucky',) (state) ?</t>
  </si>
  <si>
    <t>3-93317</t>
  </si>
  <si>
    <t>How many people were injured in 06/02/2015 (day) in ('Oklahoma',) (state) ?</t>
  </si>
  <si>
    <t>3-93319</t>
  </si>
  <si>
    <t>How many people were injured in 29/08/2016 (day) in ('Pennsylvania',) (state) ?</t>
  </si>
  <si>
    <t>3-93321</t>
  </si>
  <si>
    <t>How many people were injured in 03/05/2015 (day) in ('New York',) (state) ?</t>
  </si>
  <si>
    <t>3-93329</t>
  </si>
  <si>
    <t>How many people were injured in 11/10/2016 (day) in ('Illinois',) (state) ?</t>
  </si>
  <si>
    <t>3-93331</t>
  </si>
  <si>
    <t>How many people were injured in 04/07/2014 (day) in ('Virginia',) (state) ?</t>
  </si>
  <si>
    <t>3-93346</t>
  </si>
  <si>
    <t>How many people were injured in 28/10/2016 (day) in ('Mississippi',) (state) ?</t>
  </si>
  <si>
    <t>3-93347</t>
  </si>
  <si>
    <t>How many people were injured in 31/08/2016 (day) in ('Massachusetts',) (state) ?</t>
  </si>
  <si>
    <t>3-93350</t>
  </si>
  <si>
    <t>How many people were injured in 13/08/2016 (day) in ('Missouri',) (state) ?</t>
  </si>
  <si>
    <t>3-93353</t>
  </si>
  <si>
    <t>How many people were injured in 04/11/2016 (day) in ('Pennsylvania',) (state) ?</t>
  </si>
  <si>
    <t>3-93359</t>
  </si>
  <si>
    <t>How many people were injured in 21/02/2016 (day) in ('Texas',) (state) ?</t>
  </si>
  <si>
    <t>3-93364</t>
  </si>
  <si>
    <t>How many people were injured in 19/03/2016 (day) in ('Texas',) (state) ?</t>
  </si>
  <si>
    <t>3-93372</t>
  </si>
  <si>
    <t>How many people were injured in 18/10/2014 (day) in ('New York',) (state) ?</t>
  </si>
  <si>
    <t>3-93379</t>
  </si>
  <si>
    <t>How many people were injured in 16/09/2016 (day) in ('California',) (state) ?</t>
  </si>
  <si>
    <t>3-93388</t>
  </si>
  <si>
    <t>How many people were injured in 21/11/2015 (day) in ('Wisconsin',) (state) ?</t>
  </si>
  <si>
    <t>3-93389</t>
  </si>
  <si>
    <t>How many people were injured in 14/11/2016 (day) in ('Texas',) (state) ?</t>
  </si>
  <si>
    <t>3-93393</t>
  </si>
  <si>
    <t>How many people were injured in 23/02/2016 (day) in ('Florida',) (state) ?</t>
  </si>
  <si>
    <t>3-93396</t>
  </si>
  <si>
    <t>How many people were injured in 26/09/2016 (day) in ('Texas',) (state) ?</t>
  </si>
  <si>
    <t>3-93407</t>
  </si>
  <si>
    <t>How many people were injured in 08/06/2016 (day) in ('Massachusetts',) (state) ?</t>
  </si>
  <si>
    <t>3-93413</t>
  </si>
  <si>
    <t>How many people were injured in 30/11/2014 (day) in ('New York',) (state) ?</t>
  </si>
  <si>
    <t>3-93428</t>
  </si>
  <si>
    <t>How many people were injured in 17/08/2014 (day) in ('Nevada',) (state) ?</t>
  </si>
  <si>
    <t>3-93430</t>
  </si>
  <si>
    <t>How many people were injured in 10/11/2013 (day) in ('Arizona',) (state) ?</t>
  </si>
  <si>
    <t>3-93435</t>
  </si>
  <si>
    <t>How many people were injured in 07/08/2016 (day) in ('Illinois',) (state) ?</t>
  </si>
  <si>
    <t>3-93444</t>
  </si>
  <si>
    <t>How many people were injured in 03/05/2015 (day) in ('Ohio',) (state) ?</t>
  </si>
  <si>
    <t>3-93456</t>
  </si>
  <si>
    <t>How many people were injured in 18/09/2016 (day) in ('Pennsylvania',) (state) ?</t>
  </si>
  <si>
    <t>3-93465</t>
  </si>
  <si>
    <t>How many people were injured in 08/10/2014 (day) in ('Georgia',) (state) ?</t>
  </si>
  <si>
    <t>3-93473</t>
  </si>
  <si>
    <t>How many people were injured in 08/11/2015 (day) in ('Michigan',) (state) ?</t>
  </si>
  <si>
    <t>3-93483</t>
  </si>
  <si>
    <t>How many people were injured in 06/05/2016 (day) in ('Michigan',) (state) ?</t>
  </si>
  <si>
    <t>3-93497</t>
  </si>
  <si>
    <t>How many people were injured in 12/08/2016 (day) in ('Washington',) (state) ?</t>
  </si>
  <si>
    <t>3-93508</t>
  </si>
  <si>
    <t>How many people were injured in 16/06/2013 (day) in ('Illinois',) (state) ?</t>
  </si>
  <si>
    <t>3-93509</t>
  </si>
  <si>
    <t>How many people were injured in 29/08/2016 (day) in ('New Jersey',) (state) ?</t>
  </si>
  <si>
    <t>3-93514</t>
  </si>
  <si>
    <t>How many people were injured in 04/07/2015 (day) in ('Texas',) (state) ?</t>
  </si>
  <si>
    <t>3-93526</t>
  </si>
  <si>
    <t>How many people were injured in 29/04/2016 (day) in ('Georgia',) (state) ?</t>
  </si>
  <si>
    <t>3-93532</t>
  </si>
  <si>
    <t>How many people were injured in 14/05/2016 (day) in ('District of Columbia',) (state) ?</t>
  </si>
  <si>
    <t>3-93542</t>
  </si>
  <si>
    <t>How many people were injured in 15/10/2016 (day) in ('Illinois',) (state) ?</t>
  </si>
  <si>
    <t>3-93553</t>
  </si>
  <si>
    <t>How many people were injured in 01/06/2014 (day) in ('Illinois',) (state) ?</t>
  </si>
  <si>
    <t>3-93554</t>
  </si>
  <si>
    <t>How many people were injured in 29/08/2016 (day) in ('Virginia',) (state) ?</t>
  </si>
  <si>
    <t>3-93555</t>
  </si>
  <si>
    <t>How many people were injured in 04/10/2016 (day) in ('Virginia',) (state) ?</t>
  </si>
  <si>
    <t>3-93559</t>
  </si>
  <si>
    <t>How many people were injured in 08/06/2016 (day) in ('District of Columbia',) (state) ?</t>
  </si>
  <si>
    <t>3-93567</t>
  </si>
  <si>
    <t>How many people were injured in 28/05/2013 (day) in ('Tennessee',) (state) ?</t>
  </si>
  <si>
    <t>3-93569</t>
  </si>
  <si>
    <t>How many people were injured in 12/08/2016 (day) in ('Texas',) (state) ?</t>
  </si>
  <si>
    <t>3-93574</t>
  </si>
  <si>
    <t>How many people were injured in 10/05/2014 (day) in ('California',) (state) ?</t>
  </si>
  <si>
    <t>3-93577</t>
  </si>
  <si>
    <t>How many people were injured in 14/07/2016 (day) in ('Ohio',) (state) ?</t>
  </si>
  <si>
    <t>3-93584</t>
  </si>
  <si>
    <t>How many people were injured in 11/08/2013 (day) in ('Virginia',) (state) ?</t>
  </si>
  <si>
    <t>3-93586</t>
  </si>
  <si>
    <t>How many people were injured in 27/11/2016 (day) in ('Missouri',) (state) ?</t>
  </si>
  <si>
    <t>3-93605</t>
  </si>
  <si>
    <t>How many people were injured in 05/11/2016 (day) in ('Illinois',) (state) ?</t>
  </si>
  <si>
    <t>3-93611</t>
  </si>
  <si>
    <t>How many people were injured in 11/12/2016 (day) in ('Iowa',) (state) ?</t>
  </si>
  <si>
    <t>3-93612</t>
  </si>
  <si>
    <t>How many people were injured in 05/11/2016 (day) in ('North Carolina',) (state) ?</t>
  </si>
  <si>
    <t>3-93619</t>
  </si>
  <si>
    <t>How many people were injured in 19/02/2013 (day) in ('California',) (state) ?</t>
  </si>
  <si>
    <t>3-93620</t>
  </si>
  <si>
    <t>How many people were injured in 12/06/2015 (day) in ('Nevada',) (state) ?</t>
  </si>
  <si>
    <t>3-93623</t>
  </si>
  <si>
    <t>How many people were injured in 26/01/2013 (day) in ('District of Columbia',) (state) ?</t>
  </si>
  <si>
    <t>3-93626</t>
  </si>
  <si>
    <t>How many people were injured in 04/06/2014 (day) in ('Illinois',) (state) ?</t>
  </si>
  <si>
    <t>3-93627</t>
  </si>
  <si>
    <t>How many people were injured in 07/12/2013 (day) in ('Delaware',) (state) ?</t>
  </si>
  <si>
    <t>3-93630</t>
  </si>
  <si>
    <t>How many people were injured in 26/11/2016 (day) in ('Nevada',) (state) ?</t>
  </si>
  <si>
    <t>3-93644</t>
  </si>
  <si>
    <t>How many people were injured in 18/08/2013 (day) in ('Illinois',) (state) ?</t>
  </si>
  <si>
    <t>3-93659</t>
  </si>
  <si>
    <t>How many people were injured in 22/06/2015 (day) in ('Pennsylvania',) (state) ?</t>
  </si>
  <si>
    <t>3-93665</t>
  </si>
  <si>
    <t>How many people were injured in 24/09/2016 (day) in ('Louisiana',) (state) ?</t>
  </si>
  <si>
    <t>3-93666</t>
  </si>
  <si>
    <t>How many people were injured in 25/10/2015 (day) in ('Arizona',) (state) ?</t>
  </si>
  <si>
    <t>3-93667</t>
  </si>
  <si>
    <t>How many people were injured in 21/02/2016 (day) in ('Idaho',) (state) ?</t>
  </si>
  <si>
    <t>3-93684</t>
  </si>
  <si>
    <t>How many people were injured in 13/09/2014 (day) in ('Virginia',) (state) ?</t>
  </si>
  <si>
    <t>3-93686</t>
  </si>
  <si>
    <t>How many people were injured in 14/09/2016 (day) in ('Texas',) (state) ?</t>
  </si>
  <si>
    <t>3-93698</t>
  </si>
  <si>
    <t>How many people were injured in 03/09/2016 (day) in ('North Carolina',) (state) ?</t>
  </si>
  <si>
    <t>3-93707</t>
  </si>
  <si>
    <t>How many people were injured in 09/08/2015 (day) in ('Michigan',) (state) ?</t>
  </si>
  <si>
    <t>3-93733</t>
  </si>
  <si>
    <t>How many people were injured in 05/11/2014 (day) in ('California',) (state) ?</t>
  </si>
  <si>
    <t>3-93742</t>
  </si>
  <si>
    <t>How many people were injured in 10/11/2016 (day) in ('Texas',) (state) ?</t>
  </si>
  <si>
    <t>3-93746</t>
  </si>
  <si>
    <t>How many people were injured in 19/05/2016 (day) in ('Illinois',) (state) ?</t>
  </si>
  <si>
    <t>3-93755</t>
  </si>
  <si>
    <t>How many people were injured in 13/12/2015 (day) in ('California',) (state) ?</t>
  </si>
  <si>
    <t>3-93778</t>
  </si>
  <si>
    <t>How many people were injured in 03/08/2015 (day) in ('New York',) (state) ?</t>
  </si>
  <si>
    <t>3-93784</t>
  </si>
  <si>
    <t>How many people were injured in 28/05/2015 (day) in ('Nebraska',) (state) ?</t>
  </si>
  <si>
    <t>3-93796</t>
  </si>
  <si>
    <t>How many people were injured in 10/04/2016 (day) in ('California',) (state) ?</t>
  </si>
  <si>
    <t>3-93800</t>
  </si>
  <si>
    <t>How many people were injured in 22/08/2015 (day) in ('Florida',) (state) ?</t>
  </si>
  <si>
    <t>3-93806</t>
  </si>
  <si>
    <t>How many people were injured in 07/06/2016 (day) in ('Kansas',) (state) ?</t>
  </si>
  <si>
    <t>3-93811</t>
  </si>
  <si>
    <t>How many people were injured in 26/12/2015 (day) in ('Pennsylvania',) (state) ?</t>
  </si>
  <si>
    <t>3-93843</t>
  </si>
  <si>
    <t>How many people were injured in 15/09/2013 (day) in ('Colorado',) (state) ?</t>
  </si>
  <si>
    <t>3-93860</t>
  </si>
  <si>
    <t>How many people were injured in 20/04/2014 (day) in ('Illinois',) (state) ?</t>
  </si>
  <si>
    <t>3-93864</t>
  </si>
  <si>
    <t>How many people were injured in 28/09/2015 (day) in ('Ohio',) (state) ?</t>
  </si>
  <si>
    <t>3-93873</t>
  </si>
  <si>
    <t>How many people were injured in 03/09/2016 (day) in ('Connecticut',) (state) ?</t>
  </si>
  <si>
    <t>3-93888</t>
  </si>
  <si>
    <t>How many people were injured in 05/06/2016 (day) in ('New York',) (state) ?</t>
  </si>
  <si>
    <t>3-93892</t>
  </si>
  <si>
    <t>How many people were injured in 09/11/2016 (day) in ('Illinois',) (state) ?</t>
  </si>
  <si>
    <t>3-93903</t>
  </si>
  <si>
    <t>How many people were injured in 15/03/2016 (day) in ('Georgia',) (state) ?</t>
  </si>
  <si>
    <t>3-93927</t>
  </si>
  <si>
    <t>How many people were injured in 20/02/2015 (day) in ('California',) (state) ?</t>
  </si>
  <si>
    <t>3-93928</t>
  </si>
  <si>
    <t>How many people were injured in 24/12/2016 (day) in ('New York',) (state) ?</t>
  </si>
  <si>
    <t>3-93942</t>
  </si>
  <si>
    <t>How many people were injured in 19/06/2016 (day) in ('Missouri',) (state) ?</t>
  </si>
  <si>
    <t>3-93945</t>
  </si>
  <si>
    <t>How many people were injured in 05/11/2016 (day) in ('Texas',) (state) ?</t>
  </si>
  <si>
    <t>3-93952</t>
  </si>
  <si>
    <t>How many people were injured in 31/07/2015 (day) in ('Iowa',) (state) ?</t>
  </si>
  <si>
    <t>3-93970</t>
  </si>
  <si>
    <t>How many people were injured in 31/12/2013 (day) in ('New York',) (state) ?</t>
  </si>
  <si>
    <t>3-93971</t>
  </si>
  <si>
    <t>How many people were injured in 25/12/2016 (day) in ('Arizona',) (state) ?</t>
  </si>
  <si>
    <t>3-93974</t>
  </si>
  <si>
    <t>How many people were injured in 04/05/2016 (day) in ('Minnesota',) (state) ?</t>
  </si>
  <si>
    <t>3-93991</t>
  </si>
  <si>
    <t>How many people were injured in 14/10/2016 (day) in ('Illinois',) (state) ?</t>
  </si>
  <si>
    <t>3-93993</t>
  </si>
  <si>
    <t>How many people were injured in 22/12/2015 (day) in ('Kansas',) (state) ?</t>
  </si>
  <si>
    <t>3-94000</t>
  </si>
  <si>
    <t>How many people were injured in 20/02/2016 (day) in ('Michigan',) (state) ?</t>
  </si>
  <si>
    <t>3-94006</t>
  </si>
  <si>
    <t>How many people were injured in 30/06/2013 (day) in ('Colorado',) (state) ?</t>
  </si>
  <si>
    <t>3-94007</t>
  </si>
  <si>
    <t>How many people were injured in 12/11/2016 (day) in ('Connecticut',) (state) ?</t>
  </si>
  <si>
    <t>3-94010</t>
  </si>
  <si>
    <t>How many people were injured in 20/02/2016 (day) in ('Florida',) (state) ?</t>
  </si>
  <si>
    <t>3-94015</t>
  </si>
  <si>
    <t>How many people were injured in 17/08/2016 (day) in ('California',) (state) ?</t>
  </si>
  <si>
    <t>3-94018</t>
  </si>
  <si>
    <t>How many people were injured in 04/07/2016 (day) in ('Texas',) (state) ?</t>
  </si>
  <si>
    <t>3-94026</t>
  </si>
  <si>
    <t>How many people were injured in 25/09/2016 (day) in ('Illinois',) (state) ?</t>
  </si>
  <si>
    <t>3-94085</t>
  </si>
  <si>
    <t>How many people were injured in 07/08/2016 (day) in ('Mississippi',) (state) ?</t>
  </si>
  <si>
    <t>3-94088</t>
  </si>
  <si>
    <t>How many people were injured in 30/10/2016 (day) in ('New York',) (state) ?</t>
  </si>
  <si>
    <t>3-94090</t>
  </si>
  <si>
    <t>How many people were injured in 21/02/2016 (day) in ('Missouri',) (state) ?</t>
  </si>
  <si>
    <t>3-94092</t>
  </si>
  <si>
    <t>How many people were injured in 22/06/2016 (day) in ('Illinois',) (state) ?</t>
  </si>
  <si>
    <t>3-94094</t>
  </si>
  <si>
    <t>How many people were injured in 11/12/2016 (day) in ('New York',) (state) ?</t>
  </si>
  <si>
    <t>3-94096</t>
  </si>
  <si>
    <t>How many people were injured in 07/11/2013 (day) in ('Michigan',) (state) ?</t>
  </si>
  <si>
    <t>3-94097</t>
  </si>
  <si>
    <t>How many people were injured in 11/05/2014 (day) in ('California',) (state) ?</t>
  </si>
  <si>
    <t>3-94110</t>
  </si>
  <si>
    <t>How many people were injured in 29/11/2015 (day) in ('Washington',) (state) ?</t>
  </si>
  <si>
    <t>3-94129</t>
  </si>
  <si>
    <t>How many people were injured in 01/09/2016 (day) in ('Illinois',) (state) ?</t>
  </si>
  <si>
    <t>3-94134</t>
  </si>
  <si>
    <t>How many people were injured in 08/10/2016 (day) in ('California',) (state) ?</t>
  </si>
  <si>
    <t>3-94136</t>
  </si>
  <si>
    <t>How many people were injured in 20/12/2015 (day) in ('Florida',) (state) ?</t>
  </si>
  <si>
    <t>3-94138</t>
  </si>
  <si>
    <t>How many people were injured in 07/09/2015 (day) in ('Colorado',) (state) ?</t>
  </si>
  <si>
    <t>3-94141</t>
  </si>
  <si>
    <t>How many people were injured in 11/07/2016 (day) in ('Kansas',) (state) ?</t>
  </si>
  <si>
    <t>3-94144</t>
  </si>
  <si>
    <t>How many people were injured in 28/08/2015 (day) in ('New York',) (state) ?</t>
  </si>
  <si>
    <t>3-94158</t>
  </si>
  <si>
    <t>How many people were injured in 27/02/2015 (day) in ('Nevada',) (state) ?</t>
  </si>
  <si>
    <t>3-94159</t>
  </si>
  <si>
    <t>How many people were injured in 05/09/2015 (day) in ('Nevada',) (state) ?</t>
  </si>
  <si>
    <t>3-94166</t>
  </si>
  <si>
    <t>How many people were injured in 13/10/2016 (day) in ('Illinois',) (state) ?</t>
  </si>
  <si>
    <t>3-94177</t>
  </si>
  <si>
    <t>How many people were injured in 08/04/2016 (day) in ('District of Columbia',) (state) ?</t>
  </si>
  <si>
    <t>3-94187</t>
  </si>
  <si>
    <t>How many people were injured in 02/11/2013 (day) in ('Kentucky',) (state) ?</t>
  </si>
  <si>
    <t>3-94195</t>
  </si>
  <si>
    <t>How many people were injured in 08/03/2014 (day) in ('California',) (state) ?</t>
  </si>
  <si>
    <t>3-94213</t>
  </si>
  <si>
    <t>How many people were injured in 13/11/2016 (day) in ('Texas',) (state) ?</t>
  </si>
  <si>
    <t>3-94214</t>
  </si>
  <si>
    <t>How many people were injured in 11/11/2016 (day) in ('Wisconsin',) (state) ?</t>
  </si>
  <si>
    <t>3-94217</t>
  </si>
  <si>
    <t>How many people were injured in 02/10/2015 (day) in ('Maryland',) (state) ?</t>
  </si>
  <si>
    <t>3-94227</t>
  </si>
  <si>
    <t>How many people were injured in 10/12/2016 (day) in ('Florida',) (state) ?</t>
  </si>
  <si>
    <t>3-94247</t>
  </si>
  <si>
    <t>How many people were injured in 21/08/2016 (day) in ('Massachusetts',) (state) ?</t>
  </si>
  <si>
    <t>3-94259</t>
  </si>
  <si>
    <t>How many people were injured in 15/03/2015 (day) in ('California',) (state) ?</t>
  </si>
  <si>
    <t>3-94271</t>
  </si>
  <si>
    <t>How many people were injured in 25/11/2013 (day) in ('California',) (state) ?</t>
  </si>
  <si>
    <t>3-94273</t>
  </si>
  <si>
    <t>How many people were injured in 16/05/2013 (day) in ('Pennsylvania',) (state) ?</t>
  </si>
  <si>
    <t>3-94277</t>
  </si>
  <si>
    <t>How many people were injured in 19/06/2016 (day) in ('Arkansas',) (state) ?</t>
  </si>
  <si>
    <t>3-94278</t>
  </si>
  <si>
    <t>How many people were injured in 08/10/2016 (day) in ('New York',) (state) ?</t>
  </si>
  <si>
    <t>3-94279</t>
  </si>
  <si>
    <t>How many people were injured in 30/06/2016 (day) in ('Illinois',) (state) ?</t>
  </si>
  <si>
    <t>3-94283</t>
  </si>
  <si>
    <t>How many people were injured in 09/03/2014 (day) in ('Texas',) (state) ?</t>
  </si>
  <si>
    <t>3-94301</t>
  </si>
  <si>
    <t>How many people were injured in 05/04/2014 (day) in ('Illinois',) (state) ?</t>
  </si>
  <si>
    <t>3-94303</t>
  </si>
  <si>
    <t>How many people were injured in 12/10/2016 (day) in ('Ohio',) (state) ?</t>
  </si>
  <si>
    <t>3-94312</t>
  </si>
  <si>
    <t>How many people were injured in 02/12/2014 (day) in ('Virginia',) (state) ?</t>
  </si>
  <si>
    <t>3-94315</t>
  </si>
  <si>
    <t>How many people were injured in 23/04/2016 (day) in ('Nevada',) (state) ?</t>
  </si>
  <si>
    <t>3-94316</t>
  </si>
  <si>
    <t>How many people were injured in 20/06/2015 (day) in ('Michigan',) (state) ?</t>
  </si>
  <si>
    <t>3-94317</t>
  </si>
  <si>
    <t>How many people were injured in 08/03/2016 (day) in ('Texas',) (state) ?</t>
  </si>
  <si>
    <t>3-94319</t>
  </si>
  <si>
    <t>How many people were injured in 05/07/2016 (day) in ('California',) (state) ?</t>
  </si>
  <si>
    <t>3-94326</t>
  </si>
  <si>
    <t>How many people were injured in 05/07/2014 (day) in ('Virginia',) (state) ?</t>
  </si>
  <si>
    <t>3-94341</t>
  </si>
  <si>
    <t>How many people were injured in 01/08/2014 (day) in ('Pennsylvania',) (state) ?</t>
  </si>
  <si>
    <t>3-94342</t>
  </si>
  <si>
    <t>How many people were injured in 06/03/2016 (day) in ('Massachusetts',) (state) ?</t>
  </si>
  <si>
    <t>3-94344</t>
  </si>
  <si>
    <t>How many people were injured in 11/12/2015 (day) in ('Pennsylvania',) (state) ?</t>
  </si>
  <si>
    <t>3-94348</t>
  </si>
  <si>
    <t>How many people were injured in 30/08/2016 (day) in ('Kentucky',) (state) ?</t>
  </si>
  <si>
    <t>3-94364</t>
  </si>
  <si>
    <t>How many people were injured in 19/09/2014 (day) in ('New York',) (state) ?</t>
  </si>
  <si>
    <t>3-94383</t>
  </si>
  <si>
    <t>How many people were injured in 16/10/2014 (day) in ('Michigan',) (state) ?</t>
  </si>
  <si>
    <t>3-94389</t>
  </si>
  <si>
    <t>How many people were injured in 15/07/2016 (day) in ('Washington',) (state) ?</t>
  </si>
  <si>
    <t>3-94400</t>
  </si>
  <si>
    <t>How many people were injured in 26/01/2015 (day) in ('California',) (state) ?</t>
  </si>
  <si>
    <t>3-94404</t>
  </si>
  <si>
    <t>How many people were injured in 23/12/2016 (day) in ('Alabama',) (state) ?</t>
  </si>
  <si>
    <t>3-94413</t>
  </si>
  <si>
    <t>How many people were injured in 24/07/2015 (day) in ('Pennsylvania',) (state) ?</t>
  </si>
  <si>
    <t>3-94415</t>
  </si>
  <si>
    <t>How many people were injured in 28/08/2016 (day) in ('New York',) (state) ?</t>
  </si>
  <si>
    <t>3-94430</t>
  </si>
  <si>
    <t>How many people were injured in 28/06/2015 (day) in ('Michigan',) (state) ?</t>
  </si>
  <si>
    <t>3-94447</t>
  </si>
  <si>
    <t>How many people were injured in 2016 (year) in ('New York', 'Mount Vernon') (city) ?</t>
  </si>
  <si>
    <t>3-94448</t>
  </si>
  <si>
    <t>How many people were injured in 2015 (year) in ('Massachusetts', 'Boston') (city) ?</t>
  </si>
  <si>
    <t>3-94449</t>
  </si>
  <si>
    <t>How many people were injured in 2016 (year) in ('North Carolina', 'Durham') (city) ?</t>
  </si>
  <si>
    <t>3-94452</t>
  </si>
  <si>
    <t>How many people were injured in 2016 (year) in ('Colorado', 'Denver') (city) ?</t>
  </si>
  <si>
    <t>3-94463</t>
  </si>
  <si>
    <t>How many people were injured in 2016 (year) in ('Illinois', 'Chicago (Englewood)') (city) ?</t>
  </si>
  <si>
    <t>3-94466</t>
  </si>
  <si>
    <t>How many people were injured in 2016 (year) in ('Indiana', 'Evansville') (city) ?</t>
  </si>
  <si>
    <t>3-94474</t>
  </si>
  <si>
    <t>How many people were injured in 2014 (year) in ('California', 'Bellflower') (city) ?</t>
  </si>
  <si>
    <t>3-94475</t>
  </si>
  <si>
    <t>How many people were injured in 2015 (year) in ('North Carolina', 'Stokes') (city) ?</t>
  </si>
  <si>
    <t>3-94476</t>
  </si>
  <si>
    <t>How many people were injured in 2016 (year) in ('North Carolina', 'Rocky Mount') (city) ?</t>
  </si>
  <si>
    <t>3-94477</t>
  </si>
  <si>
    <t>How many people were injured in 2015 (year) in ('Colorado', 'Aurora') (city) ?</t>
  </si>
  <si>
    <t>3-94478</t>
  </si>
  <si>
    <t>How many people were injured in 2016 (year) in ('Mississippi', 'Jackson') (city) ?</t>
  </si>
  <si>
    <t>3-94482</t>
  </si>
  <si>
    <t>How many people were injured in 2013 (year) in ('New York', 'New York') (city) ?</t>
  </si>
  <si>
    <t>3-94484</t>
  </si>
  <si>
    <t>How many people were injured in 2015 (year) in ('Louisiana', 'Baton Rouge') (city) ?</t>
  </si>
  <si>
    <t>3-94491</t>
  </si>
  <si>
    <t>How many people were injured in 2015 (year) in ('Pennsylvania', 'Erie') (city) ?</t>
  </si>
  <si>
    <t>3-94492</t>
  </si>
  <si>
    <t>How many people were injured in 2015 (year) in ('Louisiana', 'New Orleans') (city) ?</t>
  </si>
  <si>
    <t>3-94493</t>
  </si>
  <si>
    <t>How many people were injured in 2016 (year) in ('Kansas', 'Wichita') (city) ?</t>
  </si>
  <si>
    <t>3-94494</t>
  </si>
  <si>
    <t>How many people were injured in 2015 (year) in ('Louisiana', 'Shreveport') (city) ?</t>
  </si>
  <si>
    <t>3-94496</t>
  </si>
  <si>
    <t>How many people were injured in 2016 (year) in ('Texas', 'Austin') (city) ?</t>
  </si>
  <si>
    <t>3-94497</t>
  </si>
  <si>
    <t>How many people were injured in 2016 (year) in ('Missouri', 'Kansas City') (city) ?</t>
  </si>
  <si>
    <t>3-94501</t>
  </si>
  <si>
    <t>How many people were injured in 2015 (year) in ('Georgia', 'Atlanta') (city) ?</t>
  </si>
  <si>
    <t>3-94502</t>
  </si>
  <si>
    <t>How many people were injured in 2013 (year) in ('California', 'Madera') (city) ?</t>
  </si>
  <si>
    <t>3-94503</t>
  </si>
  <si>
    <t>How many people were injured in 2013 (year) in ('Nevada', 'Las Vegas') (city) ?</t>
  </si>
  <si>
    <t>3-94511</t>
  </si>
  <si>
    <t>How many people were injured in 2016 (year) in ('Virginia', 'Richmond') (city) ?</t>
  </si>
  <si>
    <t>3-94513</t>
  </si>
  <si>
    <t>How many people were injured in 2016 (year) in ('Minnesota', 'Minneapolis') (city) ?</t>
  </si>
  <si>
    <t>3-94527</t>
  </si>
  <si>
    <t>How many people were injured in 2015 (year) in ('Missouri', 'Kansas City') (city) ?</t>
  </si>
  <si>
    <t>3-94529</t>
  </si>
  <si>
    <t>How many people were injured in 2014 (year) in ('Pennsylvania', 'Braddock') (city) ?</t>
  </si>
  <si>
    <t>3-94530</t>
  </si>
  <si>
    <t>How many people were injured in 2015 (year) in ('Georgia', 'Savannah') (city) ?</t>
  </si>
  <si>
    <t>3-94531</t>
  </si>
  <si>
    <t>How many people were injured in 2016 (year) in ('Louisiana', 'Shreveport') (city) ?</t>
  </si>
  <si>
    <t>3-94532</t>
  </si>
  <si>
    <t>How many people were injured in 2016 (year) in ('Texas', 'Beaumont') (city) ?</t>
  </si>
  <si>
    <t>3-94533</t>
  </si>
  <si>
    <t>How many people were injured in 2016 (year) in ('Illinois', 'Champaign') (city) ?</t>
  </si>
  <si>
    <t>3-94538</t>
  </si>
  <si>
    <t>How many people were injured in 2015 (year) in ('Ohio', 'Dayton') (city) ?</t>
  </si>
  <si>
    <t>3-94542</t>
  </si>
  <si>
    <t>How many people were injured in 2013 (year) in ('California', 'Fresno') (city) ?</t>
  </si>
  <si>
    <t>3-94545</t>
  </si>
  <si>
    <t>How many people were injured in 2016 (year) in ('Texas', 'Houston') (city) ?</t>
  </si>
  <si>
    <t>3-94549</t>
  </si>
  <si>
    <t>How many people were injured in 2016 (year) in ('Mississippi', 'Meridian') (city) ?</t>
  </si>
  <si>
    <t>3-94554</t>
  </si>
  <si>
    <t>How many people were injured in 2016 (year) in ('Maryland', 'Baltimore') (city) ?</t>
  </si>
  <si>
    <t>3-94557</t>
  </si>
  <si>
    <t>How many people were injured in 2015 (year) in ('Alabama', 'Birmingham') (city) ?</t>
  </si>
  <si>
    <t>3-94558</t>
  </si>
  <si>
    <t>How many people were injured in 2016 (year) in ('Ohio', 'Cleveland') (city) ?</t>
  </si>
  <si>
    <t>3-94559</t>
  </si>
  <si>
    <t>How many people were injured in 2015 (year) in ('South Dakota', 'Letcher') (city) ?</t>
  </si>
  <si>
    <t>3-94562</t>
  </si>
  <si>
    <t>How many people were injured in 2016 (year) in ('New York', 'Buffalo') (city) ?</t>
  </si>
  <si>
    <t>3-94580</t>
  </si>
  <si>
    <t>How many people were injured in 2016 (year) in ('Florida', 'Apopka') (city) ?</t>
  </si>
  <si>
    <t>3-94583</t>
  </si>
  <si>
    <t>How many people were injured in 2015 (year) in ('Texas', 'Corpus Christi') (city) ?</t>
  </si>
  <si>
    <t>3-94590</t>
  </si>
  <si>
    <t>How many people were injured in 2015 (year) in ('District of Columbia', 'Washington') (city) ?</t>
  </si>
  <si>
    <t>3-94593</t>
  </si>
  <si>
    <t>How many people were injured in 2016 (year) in ('Texas', 'San Antonio') (city) ?</t>
  </si>
  <si>
    <t>3-94594</t>
  </si>
  <si>
    <t>How many people were injured in 2015 (year) in ('Maryland', 'Baltimore') (city) ?</t>
  </si>
  <si>
    <t>3-94596</t>
  </si>
  <si>
    <t>How many people were injured in 2013 (year) in ('Indiana', 'Indianapolis') (city) ?</t>
  </si>
  <si>
    <t>3-94600</t>
  </si>
  <si>
    <t>How many people were injured in 2016 (year) in ('West Virginia', 'Mannington') (city) ?</t>
  </si>
  <si>
    <t>3-94604</t>
  </si>
  <si>
    <t>How many people were injured in 2015 (year) in ('California', 'Coachella') (city) ?</t>
  </si>
  <si>
    <t>3-94606</t>
  </si>
  <si>
    <t>How many people were injured in 2015 (year) in ('Oklahoma', 'Tulsa') (city) ?</t>
  </si>
  <si>
    <t>3-94607</t>
  </si>
  <si>
    <t>How many people were injured in 2016 (year) in ('Maryland', 'District Heights (Forestville)') (city) ?</t>
  </si>
  <si>
    <t>3-94612</t>
  </si>
  <si>
    <t>How many people were injured in 2014 (year) in ('Pennsylvania', 'Pittsburgh') (city) ?</t>
  </si>
  <si>
    <t>3-94613</t>
  </si>
  <si>
    <t>How many people were injured in 2016 (year) in ('Virginia', 'Hampton') (city) ?</t>
  </si>
  <si>
    <t>3-94614</t>
  </si>
  <si>
    <t>How many people were injured in 2014 (year) in ('California', 'Compton') (city) ?</t>
  </si>
  <si>
    <t>3-94622</t>
  </si>
  <si>
    <t>How many people were injured in 2015 (year) in ('Illinois', 'Joliet') (city) ?</t>
  </si>
  <si>
    <t>3-94623</t>
  </si>
  <si>
    <t>How many people were injured in 2016 (year) in ('New Jersey', 'Orange') (city) ?</t>
  </si>
  <si>
    <t>3-94626</t>
  </si>
  <si>
    <t>How many people were injured in 2016 (year) in ('Florida', 'Miami') (city) ?</t>
  </si>
  <si>
    <t>3-94630</t>
  </si>
  <si>
    <t>How many people were injured in 2015 (year) in ('Rhode Island', 'Woonsocket') (city) ?</t>
  </si>
  <si>
    <t>3-94631</t>
  </si>
  <si>
    <t>How many people were injured in 2015 (year) in ('Ohio', 'Cincinnati (Evanston)') (city) ?</t>
  </si>
  <si>
    <t>3-94634</t>
  </si>
  <si>
    <t>How many people were injured in 2015 (year) in ('Ohio', 'Clark (county)') (city) ?</t>
  </si>
  <si>
    <t>3-94638</t>
  </si>
  <si>
    <t>How many people were injured in 2014 (year) in ('South Carolina', 'Moncks Corner') (city) ?</t>
  </si>
  <si>
    <t>3-94639</t>
  </si>
  <si>
    <t>How many people were injured in 2015 (year) in ('Alabama', 'Tuscaloosa') (city) ?</t>
  </si>
  <si>
    <t>3-94640</t>
  </si>
  <si>
    <t>How many people were injured in 2016 (year) in ('Washington', 'Tacoma') (city) ?</t>
  </si>
  <si>
    <t>3-94643</t>
  </si>
  <si>
    <t>How many people were injured in 2015 (year) in ('Ohio', 'Toledo') (city) ?</t>
  </si>
  <si>
    <t>3-94648</t>
  </si>
  <si>
    <t>How many people were injured in 2013 (year) in ('California', 'Palo Alto') (city) ?</t>
  </si>
  <si>
    <t>3-94649</t>
  </si>
  <si>
    <t>How many people were injured in 2016 (year) in ('Georgia', 'Savannah') (city) ?</t>
  </si>
  <si>
    <t>3-94653</t>
  </si>
  <si>
    <t>How many people were injured in 2016 (year) in ('California', 'San Francisco') (city) ?</t>
  </si>
  <si>
    <t>3-94655</t>
  </si>
  <si>
    <t>How many people were injured in 2016 (year) in ('Connecticut', 'Bridgeport') (city) ?</t>
  </si>
  <si>
    <t>3-94658</t>
  </si>
  <si>
    <t>How many people were injured in 2015 (year) in ('Alabama', 'Jasper') (city) ?</t>
  </si>
  <si>
    <t>3-94662</t>
  </si>
  <si>
    <t>How many people were injured in 2015 (year) in ('California', 'Sacramento') (city) ?</t>
  </si>
  <si>
    <t>3-94663</t>
  </si>
  <si>
    <t>How many people were injured in 2015 (year) in ('Ohio', 'Cincinnati') (city) ?</t>
  </si>
  <si>
    <t>3-94665</t>
  </si>
  <si>
    <t>How many people were injured in 2015 (year) in ('Tennessee', 'Chattanooga') (city) ?</t>
  </si>
  <si>
    <t>3-94675</t>
  </si>
  <si>
    <t>How many people were injured in 2015 (year) in ('Florida', 'Orlando') (city) ?</t>
  </si>
  <si>
    <t>3-94677</t>
  </si>
  <si>
    <t>How many people were injured in 2015 (year) in ('Tennessee', 'Nashville') (city) ?</t>
  </si>
  <si>
    <t>3-94678</t>
  </si>
  <si>
    <t>How many people were injured in 2013 (year) in ('Florida', 'Belle Glade') (city) ?</t>
  </si>
  <si>
    <t>3-94679</t>
  </si>
  <si>
    <t>How many people were injured in 2013 (year) in ('District of Columbia', 'Washington') (city) ?</t>
  </si>
  <si>
    <t>3-94684</t>
  </si>
  <si>
    <t>How many people were injured in 2015 (year) in ('Virginia', 'Newport News') (city) ?</t>
  </si>
  <si>
    <t>3-94685</t>
  </si>
  <si>
    <t>How many people were injured in 2015 (year) in ('Texas', 'Houston') (city) ?</t>
  </si>
  <si>
    <t>3-94695</t>
  </si>
  <si>
    <t>How many people were injured in 2016 (year) in ('Virginia', 'Norfolk') (city) ?</t>
  </si>
  <si>
    <t>3-94698</t>
  </si>
  <si>
    <t>How many people were injured in 2016 (year) in ('Kentucky', 'Louisville') (city) ?</t>
  </si>
  <si>
    <t>3-94700</t>
  </si>
  <si>
    <t>How many people were injured in 2015 (year) in ('California', 'Garden Grove') (city) ?</t>
  </si>
  <si>
    <t>3-94701</t>
  </si>
  <si>
    <t>How many people were injured in 2013 (year) in ('Texas', 'Houston') (city) ?</t>
  </si>
  <si>
    <t>3-94704</t>
  </si>
  <si>
    <t>How many people were injured in 2014 (year) in ('Florida', 'Miami') (city) ?</t>
  </si>
  <si>
    <t>3-94705</t>
  </si>
  <si>
    <t>How many people were injured in 2016 (year) in ('New Jersey', 'Bridgeton') (city) ?</t>
  </si>
  <si>
    <t>3-94708</t>
  </si>
  <si>
    <t>How many people were injured in 2016 (year) in ('Texas', 'Lufkin') (city) ?</t>
  </si>
  <si>
    <t>3-94709</t>
  </si>
  <si>
    <t>How many people were injured in 2014 (year) in ('California', 'Pomona') (city) ?</t>
  </si>
  <si>
    <t>3-94715</t>
  </si>
  <si>
    <t>How many people were injured in 2013 (year) in ('California', 'Vallejo') (city) ?</t>
  </si>
  <si>
    <t>3-94722</t>
  </si>
  <si>
    <t>How many people were injured in 2015 (year) in ('Indiana', 'Gary') (city) ?</t>
  </si>
  <si>
    <t>3-94728</t>
  </si>
  <si>
    <t>How many people were injured in 2015 (year) in ('Kentucky', 'Lexington') (city) ?</t>
  </si>
  <si>
    <t>3-94731</t>
  </si>
  <si>
    <t>How many people were injured in 2014 (year) in ('California', 'Antioch') (city) ?</t>
  </si>
  <si>
    <t>3-94736</t>
  </si>
  <si>
    <t>How many people were injured in 2016 (year) in ('Connecticut', 'Hartford') (city) ?</t>
  </si>
  <si>
    <t>3-94737</t>
  </si>
  <si>
    <t>How many people were injured in 2015 (year) in ('Texas', 'Killeen') (city) ?</t>
  </si>
  <si>
    <t>3-94746</t>
  </si>
  <si>
    <t>How many people were injured in 2016 (year) in ('Pennsylvania', 'Harrisburg (Steelton)') (city) ?</t>
  </si>
  <si>
    <t>3-94750</t>
  </si>
  <si>
    <t>How many people were injured in 2016 (year) in ('North Carolina', 'Charlotte') (city) ?</t>
  </si>
  <si>
    <t>3-94753</t>
  </si>
  <si>
    <t>How many people were injured in 2016 (year) in ('Florida', 'Jacksonville') (city) ?</t>
  </si>
  <si>
    <t>3-94756</t>
  </si>
  <si>
    <t>How many people were injured in 2014 (year) in ('Colorado', 'Wheat Ridge') (city) ?</t>
  </si>
  <si>
    <t>3-94762</t>
  </si>
  <si>
    <t>How many people were injured in 2015 (year) in ('Pennsylvania', 'Pittsburgh') (city) ?</t>
  </si>
  <si>
    <t>3-94769</t>
  </si>
  <si>
    <t>How many people were injured in 2013 (year) in ('North Carolina', 'Shelby') (city) ?</t>
  </si>
  <si>
    <t>3-94770</t>
  </si>
  <si>
    <t>How many people were injured in 2015 (year) in ('Kansas', 'Lawrence') (city) ?</t>
  </si>
  <si>
    <t>3-94773</t>
  </si>
  <si>
    <t>How many people were injured in 2016 (year) in ('Florida', 'Altamonte Springs') (city) ?</t>
  </si>
  <si>
    <t>3-94774</t>
  </si>
  <si>
    <t>How many people were injured in 2016 (year) in ('Nevada', 'Las Vegas') (city) ?</t>
  </si>
  <si>
    <t>3-94780</t>
  </si>
  <si>
    <t>How many people were injured in 2013 (year) in ('New Jersey', 'Trenton (Hamilton Township)') (city) ?</t>
  </si>
  <si>
    <t>3-94781</t>
  </si>
  <si>
    <t>How many people were injured in 2016 (year) in ('Pennsylvania', 'Reading') (city) ?</t>
  </si>
  <si>
    <t>3-94783</t>
  </si>
  <si>
    <t>How many people were injured in 2016 (year) in ('North Carolina', 'Rutherfordton') (city) ?</t>
  </si>
  <si>
    <t>3-94786</t>
  </si>
  <si>
    <t>How many people were injured in 2015 (year) in ('New York', 'Buffalo') (city) ?</t>
  </si>
  <si>
    <t>3-94787</t>
  </si>
  <si>
    <t>How many people were injured in 2016 (year) in ('Georgia', 'Atlanta') (city) ?</t>
  </si>
  <si>
    <t>3-94789</t>
  </si>
  <si>
    <t>How many people were injured in 2015 (year) in (None, 'Delhi') (city) ?</t>
  </si>
  <si>
    <t>3-94793</t>
  </si>
  <si>
    <t>How many people were injured in 2016 (year) in ('New York', 'Brooklyn') (city) ?</t>
  </si>
  <si>
    <t>3-94795</t>
  </si>
  <si>
    <t>How many people were injured in 2015 (year) in ('Texas', 'San Angelo') (city) ?</t>
  </si>
  <si>
    <t>3-94797</t>
  </si>
  <si>
    <t>How many people were injured in 2015 (year) in ('North Carolina', 'Charlotte') (city) ?</t>
  </si>
  <si>
    <t>3-94801</t>
  </si>
  <si>
    <t>How many people were injured in 2013 (year) in ('Delaware', 'Wilmington') (city) ?</t>
  </si>
  <si>
    <t>3-94804</t>
  </si>
  <si>
    <t>How many people were injured in 2014 (year) in ('Washington', 'Seattle') (city) ?</t>
  </si>
  <si>
    <t>3-94806</t>
  </si>
  <si>
    <t>How many people were injured in 2016 (year) in ('Ohio', 'Dayton') (city) ?</t>
  </si>
  <si>
    <t>3-94808</t>
  </si>
  <si>
    <t>How many people were injured in 2013 (year) in ('Kansas', 'Wichita') (city) ?</t>
  </si>
  <si>
    <t>3-94812</t>
  </si>
  <si>
    <t>How many people were injured in 2014 (year) in ('California', 'San Francisco') (city) ?</t>
  </si>
  <si>
    <t>3-94813</t>
  </si>
  <si>
    <t>How many people were injured in 2015 (year) in ('Florida', 'Miami Gardens') (city) ?</t>
  </si>
  <si>
    <t>3-94814</t>
  </si>
  <si>
    <t>How many people were injured in 2016 (year) in ('New Jersey', 'Newark') (city) ?</t>
  </si>
  <si>
    <t>3-94833</t>
  </si>
  <si>
    <t>How many people were injured in 2015 (year) in ('California', 'Fresno') (city) ?</t>
  </si>
  <si>
    <t>3-94834</t>
  </si>
  <si>
    <t>How many people were injured in 2016 (year) in ('Massachusetts', 'Boston') (city) ?</t>
  </si>
  <si>
    <t>3-94840</t>
  </si>
  <si>
    <t>How many people were injured in 2014 (year) in ('Tennessee', 'Clarksville') (city) ?</t>
  </si>
  <si>
    <t>3-94842</t>
  </si>
  <si>
    <t>How many people were injured in 2016 (year) in ('New Jersey', 'Trenton') (city) ?</t>
  </si>
  <si>
    <t>3-94846</t>
  </si>
  <si>
    <t>How many people were injured in 2016 (year) in ('California', 'Stockton') (city) ?</t>
  </si>
  <si>
    <t>3-94847</t>
  </si>
  <si>
    <t>How many people were injured in 2015 (year) in ('Arizona', 'Flagstaff') (city) ?</t>
  </si>
  <si>
    <t>3-94856</t>
  </si>
  <si>
    <t>How many people were injured in 2015 (year) in ('Nebraska', 'Omaha') (city) ?</t>
  </si>
  <si>
    <t>3-94858</t>
  </si>
  <si>
    <t>How many people were injured in 2013 (year) in ('Missouri', 'Kansas City') (city) ?</t>
  </si>
  <si>
    <t>3-94865</t>
  </si>
  <si>
    <t>How many people were injured in 2016 (year) in ('Arkansas', 'Little Rock') (city) ?</t>
  </si>
  <si>
    <t>3-94866</t>
  </si>
  <si>
    <t>How many people were injured in 2016 (year) in ('Texas', 'Dallas') (city) ?</t>
  </si>
  <si>
    <t>3-94867</t>
  </si>
  <si>
    <t>How many people were injured in 2015 (year) in ('South Carolina', 'Conway') (city) ?</t>
  </si>
  <si>
    <t>3-94871</t>
  </si>
  <si>
    <t>How many people were injured in 2016 (year) in ('Louisiana', 'Baton Rouge') (city) ?</t>
  </si>
  <si>
    <t>3-94878</t>
  </si>
  <si>
    <t>How many people were injured in 2016 (year) in ('Alabama', 'Ozark') (city) ?</t>
  </si>
  <si>
    <t>3-94880</t>
  </si>
  <si>
    <t>How many people were injured in 2014 (year) in ('Mississippi', 'Starkville') (city) ?</t>
  </si>
  <si>
    <t>3-94884</t>
  </si>
  <si>
    <t>How many people were injured in 2015 (year) in ('Texas', 'Dallas') (city) ?</t>
  </si>
  <si>
    <t>3-94891</t>
  </si>
  <si>
    <t>How many people were injured in 2016 (year) in ('Wisconsin', 'Milwaukee') (city) ?</t>
  </si>
  <si>
    <t>3-94897</t>
  </si>
  <si>
    <t>How many people were injured in 2016 (year) in ('California', 'Oakland') (city) ?</t>
  </si>
  <si>
    <t>3-94901</t>
  </si>
  <si>
    <t>How many people were injured in 2016 (year) in ('Delaware', 'Wilmington') (city) ?</t>
  </si>
  <si>
    <t>3-94907</t>
  </si>
  <si>
    <t>How many people were injured in 2016 (year) in ('California', 'Fresno') (city) ?</t>
  </si>
  <si>
    <t>3-94908</t>
  </si>
  <si>
    <t>How many people were injured in 2016 (year) in ('California', 'Sacramento') (city) ?</t>
  </si>
  <si>
    <t>3-94914</t>
  </si>
  <si>
    <t>How many people were injured in 2015 (year) in ('Indiana', 'Indianapolis') (city) ?</t>
  </si>
  <si>
    <t>3-94918</t>
  </si>
  <si>
    <t>How many people were injured in 2015 (year) in ('Washington', 'Seattle') (city) ?</t>
  </si>
  <si>
    <t>3-94919</t>
  </si>
  <si>
    <t>How many people were injured in 2015 (year) in ('California', 'Oakland') (city) ?</t>
  </si>
  <si>
    <t>3-94927</t>
  </si>
  <si>
    <t>How many people were injured in 2016 (year) in ('Louisiana', 'New Orleans') (city) ?</t>
  </si>
  <si>
    <t>3-94933</t>
  </si>
  <si>
    <t>How many people were injured in 2015 (year) in ('New Jersey', 'Newark') (city) ?</t>
  </si>
  <si>
    <t>3-94936</t>
  </si>
  <si>
    <t>How many people were injured in 2016 (year) in ('California', 'Lodi') (city) ?</t>
  </si>
  <si>
    <t>3-94939</t>
  </si>
  <si>
    <t>How many people were injured in 2015 (year) in ('Ohio', 'Cleveland') (city) ?</t>
  </si>
  <si>
    <t>3-94940</t>
  </si>
  <si>
    <t>How many people were injured in 2015 (year) in ('Florida', 'Lakeland') (city) ?</t>
  </si>
  <si>
    <t>3-94943</t>
  </si>
  <si>
    <t>How many people were injured in 2016 (year) in ('Florida', 'Orlando') (city) ?</t>
  </si>
  <si>
    <t>3-94952</t>
  </si>
  <si>
    <t>How many people were injured in 2016 (year) in ('Texas', 'Lubbock') (city) ?</t>
  </si>
  <si>
    <t>3-94962</t>
  </si>
  <si>
    <t>How many people were injured in 2016 (year) in ('California', 'San Diego') (city) ?</t>
  </si>
  <si>
    <t>3-94965</t>
  </si>
  <si>
    <t>How many people were injured in 2016 (year) in ('Utah', 'Logan') (city) ?</t>
  </si>
  <si>
    <t>3-94968</t>
  </si>
  <si>
    <t>How many people were injured in 2014 (year) in ('Ohio', 'Springfield') (city) ?</t>
  </si>
  <si>
    <t>3-94975</t>
  </si>
  <si>
    <t>How many people were injured in 2015 (year) in ('New York', 'Lake Placid') (city) ?</t>
  </si>
  <si>
    <t>3-94982</t>
  </si>
  <si>
    <t>How many people were injured in 2014 (year) in ('California', 'Sacramento') (city) ?</t>
  </si>
  <si>
    <t>3-94986</t>
  </si>
  <si>
    <t>How many people were injured in 2015 (year) in ('West Virginia', 'White Sulphur Springs') (city) ?</t>
  </si>
  <si>
    <t>3-94996</t>
  </si>
  <si>
    <t>How many people were injured in 2016 (year) in ('Indiana', 'Georgetown') (city) ?</t>
  </si>
  <si>
    <t>3-94997</t>
  </si>
  <si>
    <t>How many people were injured in 2015 (year) in ('California', 'Poway') (city) ?</t>
  </si>
  <si>
    <t>3-94998</t>
  </si>
  <si>
    <t>How many people were injured in 2016 (year) in ('Florida', 'Tampa') (city) ?</t>
  </si>
  <si>
    <t>3-94999</t>
  </si>
  <si>
    <t>How many people were injured in 2016 (year) in ('Missouri', 'Saint Louis') (city) ?</t>
  </si>
  <si>
    <t>3-95003</t>
  </si>
  <si>
    <t>How many people were injured in 2016 (year) in ('Alabama', 'Birmingham') (city) ?</t>
  </si>
  <si>
    <t>3-95007</t>
  </si>
  <si>
    <t>How many people were injured in 2016 (year) in ('Illinois', 'Rockford') (city) ?</t>
  </si>
  <si>
    <t>3-95014</t>
  </si>
  <si>
    <t>How many people were injured in 2013 (year) in ('California', 'Long Beach') (city) ?</t>
  </si>
  <si>
    <t>3-95016</t>
  </si>
  <si>
    <t>How many people were injured in 2013 (year) in ('California', 'Oakland') (city) ?</t>
  </si>
  <si>
    <t>3-95028</t>
  </si>
  <si>
    <t>How many people were injured in 2016 (year) in ('Pennsylvania', 'Pittsburgh') (city) ?</t>
  </si>
  <si>
    <t>3-95029</t>
  </si>
  <si>
    <t>How many people were injured in 2015 (year) in ('Missouri', 'Saint Louis') (city) ?</t>
  </si>
  <si>
    <t>3-95036</t>
  </si>
  <si>
    <t>How many people were injured in 2015 (year) in ('Texas', 'San Antonio') (city) ?</t>
  </si>
  <si>
    <t>3-95038</t>
  </si>
  <si>
    <t>How many people were injured in 2015 (year) in ('Arizona', 'Phoenix') (city) ?</t>
  </si>
  <si>
    <t>3-95040</t>
  </si>
  <si>
    <t>How many people were injured in 2016 (year) in ('Tennessee', 'Knoxville') (city) ?</t>
  </si>
  <si>
    <t>3-95048</t>
  </si>
  <si>
    <t>How many people were injured in 2015 (year) in ('California', 'Stockton') (city) ?</t>
  </si>
  <si>
    <t>3-95055</t>
  </si>
  <si>
    <t>How many people were injured in 2015 (year) in ('Florida', 'West Palm Beach') (city) ?</t>
  </si>
  <si>
    <t>3-95056</t>
  </si>
  <si>
    <t>How many people were injured in 2016 (year) in ('Indiana', 'Indianapolis') (city) ?</t>
  </si>
  <si>
    <t>3-95061</t>
  </si>
  <si>
    <t>How many people were injured in 2015 (year) in ('North Carolina', 'Rocky Mount') (city) ?</t>
  </si>
  <si>
    <t>3-95063</t>
  </si>
  <si>
    <t>How many people were injured in 2016 (year) in ('Arizona', 'Phoenix') (city) ?</t>
  </si>
  <si>
    <t>3-95066</t>
  </si>
  <si>
    <t>How many people were injured in 2016 (year) in ('Maine', 'New Sharon') (city) ?</t>
  </si>
  <si>
    <t>3-95067</t>
  </si>
  <si>
    <t>How many people were injured in 2015 (year) in ('Alabama', 'Montgomery') (city) ?</t>
  </si>
  <si>
    <t>3-95075</t>
  </si>
  <si>
    <t>How many people were injured in 2015 (year) in ('Florida', 'Miami') (city) ?</t>
  </si>
  <si>
    <t>3-95079</t>
  </si>
  <si>
    <t>How many people were injured in 2015 (year) in ('Arkansas', 'Little Rock') (city) ?</t>
  </si>
  <si>
    <t>3-95080</t>
  </si>
  <si>
    <t>How many people were injured in 2016 (year) in ('Arkansas', 'Eudora') (city) ?</t>
  </si>
  <si>
    <t>3-95084</t>
  </si>
  <si>
    <t>How many people were injured in 2014 (year) in ('Indiana', 'Franklin') (city) ?</t>
  </si>
  <si>
    <t>3-95092</t>
  </si>
  <si>
    <t>How many people were injured in 2015 (year) in ('New York', 'New York (Manhattan)') (city) ?</t>
  </si>
  <si>
    <t>3-95099</t>
  </si>
  <si>
    <t>How many people were injured in 2016 (year) in ('Idaho', 'Idaho Falls') (city) ?</t>
  </si>
  <si>
    <t>3-95102</t>
  </si>
  <si>
    <t>How many people were injured in 2016 (year) in ('Alabama', 'Montgomery') (city) ?</t>
  </si>
  <si>
    <t>3-95105</t>
  </si>
  <si>
    <t>How many people were injured in 2014 (year) in ('South Carolina', 'Columbia') (city) ?</t>
  </si>
  <si>
    <t>3-95106</t>
  </si>
  <si>
    <t>How many people were injured in 2016 (year) in ('South Carolina', 'Myrtle Beach') (city) ?</t>
  </si>
  <si>
    <t>3-95111</t>
  </si>
  <si>
    <t>How many people were injured in 2016 (year) in ('Illinois', 'Chicago (Chicago Lawn)') (city) ?</t>
  </si>
  <si>
    <t>3-95115</t>
  </si>
  <si>
    <t>How many people were injured in 2015 (year) in ('Mississippi', 'Forest') (city) ?</t>
  </si>
  <si>
    <t>3-95666</t>
  </si>
  <si>
    <t>How many people were injured in 07/2013 (month) in ('Kansas', 'Wichita') (city) ?</t>
  </si>
  <si>
    <t>3-95667</t>
  </si>
  <si>
    <t>How many people were injured in 06/2014 (month) in ('California', 'Sacramento') (city) ?</t>
  </si>
  <si>
    <t>3-95682</t>
  </si>
  <si>
    <t>How many people were injured in 07/2016 (month) in ('Kentucky', 'Lexington') (city) ?</t>
  </si>
  <si>
    <t>3-95697</t>
  </si>
  <si>
    <t>How many people were injured in 08/2016 (month) in ('Florida', 'Jacksonville') (city) ?</t>
  </si>
  <si>
    <t>3-95712</t>
  </si>
  <si>
    <t>How many people were injured in 08/2015 (month) in ('Georgia', 'Savannah') (city) ?</t>
  </si>
  <si>
    <t>3-95723</t>
  </si>
  <si>
    <t>How many people were injured in 12/2014 (month) in ('Florida', 'Tampa') (city) ?</t>
  </si>
  <si>
    <t>3-95727</t>
  </si>
  <si>
    <t>How many people were injured in 10/2016 (month) in ('Louisiana', 'Shreveport') (city) ?</t>
  </si>
  <si>
    <t>3-95740</t>
  </si>
  <si>
    <t>How many people were injured in 12/2015 (month) in ('Louisiana', 'New Orleans') (city) ?</t>
  </si>
  <si>
    <t>3-95743</t>
  </si>
  <si>
    <t>How many people were injured in 11/2015 (month) in ('Connecticut', 'Windham') (city) ?</t>
  </si>
  <si>
    <t>3-95759</t>
  </si>
  <si>
    <t>How many people were injured in 02/2015 (month) in ('Arkansas', 'Little Rock') (city) ?</t>
  </si>
  <si>
    <t>3-95761</t>
  </si>
  <si>
    <t>How many people were injured in 08/2016 (month) in ('Connecticut', 'Waterbury') (city) ?</t>
  </si>
  <si>
    <t>3-95765</t>
  </si>
  <si>
    <t>How many people were injured in 07/2016 (month) in ('Texas', 'Houston') (city) ?</t>
  </si>
  <si>
    <t>3-95768</t>
  </si>
  <si>
    <t>How many people were injured in 08/2013 (month) in ('New Jersey', 'Montclair') (city) ?</t>
  </si>
  <si>
    <t>3-95785</t>
  </si>
  <si>
    <t>How many people were injured in 11/2016 (month) in ('Tennessee', 'Dyersburg') (city) ?</t>
  </si>
  <si>
    <t>3-95786</t>
  </si>
  <si>
    <t>How many people were injured in 04/2016 (month) in ('Washington', 'Lakewood') (city) ?</t>
  </si>
  <si>
    <t>3-95788</t>
  </si>
  <si>
    <t>How many people were injured in 06/2015 (month) in ('Maryland', 'Baltimore') (city) ?</t>
  </si>
  <si>
    <t>3-95803</t>
  </si>
  <si>
    <t>How many people were injured in 09/2015 (month) in ('Oklahoma', 'Tulsa') (city) ?</t>
  </si>
  <si>
    <t>3-95805</t>
  </si>
  <si>
    <t>How many people were injured in 04/2016 (month) in ('Michigan', 'Gladwin') (city) ?</t>
  </si>
  <si>
    <t>3-95806</t>
  </si>
  <si>
    <t>How many people were injured in 09/2013 (month) in ('Florida', 'Kissimmee') (city) ?</t>
  </si>
  <si>
    <t>3-95807</t>
  </si>
  <si>
    <t>How many people were injured in 05/2016 (month) in ('Florida', 'Miami') (city) ?</t>
  </si>
  <si>
    <t>3-95815</t>
  </si>
  <si>
    <t>How many people were injured in 05/2016 (month) in ('Maryland', 'Baltimore') (city) ?</t>
  </si>
  <si>
    <t>3-95825</t>
  </si>
  <si>
    <t>How many people were injured in 04/2016 (month) in ('California', 'Fresno') (city) ?</t>
  </si>
  <si>
    <t>3-95832</t>
  </si>
  <si>
    <t>How many people were injured in 08/2015 (month) in ('North Carolina', 'Durham') (city) ?</t>
  </si>
  <si>
    <t>3-95835</t>
  </si>
  <si>
    <t>How many people were injured in 07/2015 (month) in ('Indiana', 'Indianapolis') (city) ?</t>
  </si>
  <si>
    <t>3-95839</t>
  </si>
  <si>
    <t>How many people were injured in 07/2016 (month) in ('Missouri', 'Kansas City') (city) ?</t>
  </si>
  <si>
    <t>3-95841</t>
  </si>
  <si>
    <t>How many people were injured in 01/2015 (month) in ('Florida', 'Lakeland') (city) ?</t>
  </si>
  <si>
    <t>3-95843</t>
  </si>
  <si>
    <t>How many people were injured in 08/2016 (month) in ('South Carolina', 'Coward') (city) ?</t>
  </si>
  <si>
    <t>3-95846</t>
  </si>
  <si>
    <t>How many people were injured in 09/2016 (month) in ('Maryland', 'Baltimore') (city) ?</t>
  </si>
  <si>
    <t>3-95849</t>
  </si>
  <si>
    <t>How many people were injured in 06/2015 (month) in ('Wyoming', 'Cheyenne') (city) ?</t>
  </si>
  <si>
    <t>3-95853</t>
  </si>
  <si>
    <t>How many people were injured in 11/2014 (month) in ('California', 'San Francisco') (city) ?</t>
  </si>
  <si>
    <t>3-95863</t>
  </si>
  <si>
    <t>How many people were injured in 12/2016 (month) in ('California', 'Sacramento') (city) ?</t>
  </si>
  <si>
    <t>3-95867</t>
  </si>
  <si>
    <t>How many people were injured in 04/2016 (month) in ('Florida', 'Miami') (city) ?</t>
  </si>
  <si>
    <t>3-95871</t>
  </si>
  <si>
    <t>How many people were injured in 05/2013 (month) in ('Arizona', 'Apache Junction') (city) ?</t>
  </si>
  <si>
    <t>3-95873</t>
  </si>
  <si>
    <t>How many people were injured in 07/2015 (month) in ('Tennessee', 'Nashville') (city) ?</t>
  </si>
  <si>
    <t>3-95874</t>
  </si>
  <si>
    <t>How many people were injured in 12/2016 (month) in ('Alabama', 'Montgomery') (city) ?</t>
  </si>
  <si>
    <t>3-95885</t>
  </si>
  <si>
    <t>How many people were injured in 09/2016 (month) in ('Michigan', 'Saginaw') (city) ?</t>
  </si>
  <si>
    <t>3-95887</t>
  </si>
  <si>
    <t>How many people were injured in 03/2016 (month) in ('California', 'Oakland') (city) ?</t>
  </si>
  <si>
    <t>3-95888</t>
  </si>
  <si>
    <t>How many people were injured in 04/2015 (month) in ('Alabama', 'Montgomery') (city) ?</t>
  </si>
  <si>
    <t>3-95889</t>
  </si>
  <si>
    <t>How many people were injured in 03/2015 (month) in ('Georgia', 'Atlanta') (city) ?</t>
  </si>
  <si>
    <t>3-95891</t>
  </si>
  <si>
    <t>How many people were injured in 09/2015 (month) in ('Indiana', 'Gary') (city) ?</t>
  </si>
  <si>
    <t>3-95903</t>
  </si>
  <si>
    <t>How many people were injured in 04/2016 (month) in ('South Carolina', 'Bluffton') (city) ?</t>
  </si>
  <si>
    <t>3-95906</t>
  </si>
  <si>
    <t>How many people were injured in 12/2016 (month) in ('North Carolina', 'Rocky Mount') (city) ?</t>
  </si>
  <si>
    <t>3-95907</t>
  </si>
  <si>
    <t>How many people were injured in 03/2013 (month) in ('New York', 'Mohawk') (city) ?</t>
  </si>
  <si>
    <t>3-95910</t>
  </si>
  <si>
    <t>How many people were injured in 09/2016 (month) in ('Pennsylvania', 'Pittsburgh') (city) ?</t>
  </si>
  <si>
    <t>3-95920</t>
  </si>
  <si>
    <t>How many people were injured in 11/2016 (month) in ('Texas', 'Houston') (city) ?</t>
  </si>
  <si>
    <t>3-95941</t>
  </si>
  <si>
    <t>How many people were injured in 10/2016 (month) in ('California', 'Fresno') (city) ?</t>
  </si>
  <si>
    <t>3-95954</t>
  </si>
  <si>
    <t>How many people were injured in 02/2016 (month) in ('Arizona', 'Phoenix') (city) ?</t>
  </si>
  <si>
    <t>3-95955</t>
  </si>
  <si>
    <t>How many people were injured in 11/2015 (month) in ('Alabama', 'Birmingham') (city) ?</t>
  </si>
  <si>
    <t>3-95964</t>
  </si>
  <si>
    <t>How many people were injured in 08/2015 (month) in ('Florida', 'Miami') (city) ?</t>
  </si>
  <si>
    <t>3-95976</t>
  </si>
  <si>
    <t>How many people were injured in 07/2015 (month) in ('Illinois', 'Rockford') (city) ?</t>
  </si>
  <si>
    <t>3-95985</t>
  </si>
  <si>
    <t>How many people were injured in 07/2014 (month) in ('Michigan', 'Kalamazoo') (city) ?</t>
  </si>
  <si>
    <t>3-95987</t>
  </si>
  <si>
    <t>How many people were injured in 01/2013 (month) in ('California', 'Brentwood') (city) ?</t>
  </si>
  <si>
    <t>3-95992</t>
  </si>
  <si>
    <t>How many people were injured in 05/2015 (month) in ('Ohio', 'Cincinnati') (city) ?</t>
  </si>
  <si>
    <t>3-95997</t>
  </si>
  <si>
    <t>How many people were injured in 08/2015 (month) in ('Missouri', 'Saint Louis') (city) ?</t>
  </si>
  <si>
    <t>3-95999</t>
  </si>
  <si>
    <t>How many people were injured in 11/2016 (month) in ('Texas', 'Fort Worth') (city) ?</t>
  </si>
  <si>
    <t>3-96005</t>
  </si>
  <si>
    <t>How many people were injured in 08/2016 (month) in ('Michigan', 'Pontiac') (city) ?</t>
  </si>
  <si>
    <t>3-96008</t>
  </si>
  <si>
    <t>How many people were injured in 05/2014 (month) in ('Georgia', 'Atlanta') (city) ?</t>
  </si>
  <si>
    <t>3-96017</t>
  </si>
  <si>
    <t>How many people were injured in 09/2016 (month) in ('South Carolina', 'Townville') (city) ?</t>
  </si>
  <si>
    <t>3-96026</t>
  </si>
  <si>
    <t>How many people were injured in 08/2016 (month) in ('Virginia', 'Newport News') (city) ?</t>
  </si>
  <si>
    <t>3-96037</t>
  </si>
  <si>
    <t>How many people were injured in 07/2016 (month) in ('Virginia', 'Norfolk') (city) ?</t>
  </si>
  <si>
    <t>3-96046</t>
  </si>
  <si>
    <t>How many people were injured in 07/2016 (month) in ('Maryland', 'Baltimore') (city) ?</t>
  </si>
  <si>
    <t>3-96051</t>
  </si>
  <si>
    <t>How many people were injured in 04/2016 (month) in ('Wisconsin', 'Milwaukee') (city) ?</t>
  </si>
  <si>
    <t>3-96056</t>
  </si>
  <si>
    <t>How many people were injured in 10/2016 (month) in ('Arizona', 'Peoria') (city) ?</t>
  </si>
  <si>
    <t>3-96060</t>
  </si>
  <si>
    <t>How many people were injured in 03/2016 (month) in ('Virginia', 'Annandale') (city) ?</t>
  </si>
  <si>
    <t>3-96067</t>
  </si>
  <si>
    <t>How many people were injured in 07/2013 (month) in ('California', 'San Francisco') (city) ?</t>
  </si>
  <si>
    <t>3-96070</t>
  </si>
  <si>
    <t>How many people were injured in 04/2015 (month) in ('North Carolina', 'Raleigh') (city) ?</t>
  </si>
  <si>
    <t>3-96071</t>
  </si>
  <si>
    <t>How many people were injured in 10/2013 (month) in ('Florida', 'Miami Gardens') (city) ?</t>
  </si>
  <si>
    <t>3-96087</t>
  </si>
  <si>
    <t>How many people were injured in 10/2015 (month) in ('South Carolina', 'Bamberg') (city) ?</t>
  </si>
  <si>
    <t>3-96104</t>
  </si>
  <si>
    <t>How many people were injured in 06/2015 (month) in ('Pennsylvania', 'Pittsburgh (Wilkinsburg)') (city) ?</t>
  </si>
  <si>
    <t>3-96110</t>
  </si>
  <si>
    <t>How many people were injured in 02/2016 (month) in ('Florida', 'Palatka') (city) ?</t>
  </si>
  <si>
    <t>3-96117</t>
  </si>
  <si>
    <t>How many people were injured in 05/2016 (month) in ('Tennessee', 'Smyrna') (city) ?</t>
  </si>
  <si>
    <t>3-96119</t>
  </si>
  <si>
    <t>How many people were injured in 11/2015 (month) in ('Georgia', 'Jefferson') (city) ?</t>
  </si>
  <si>
    <t>3-96133</t>
  </si>
  <si>
    <t>How many people were injured in 06/2016 (month) in ('Michigan', 'Redford') (city) ?</t>
  </si>
  <si>
    <t>3-96149</t>
  </si>
  <si>
    <t>How many people were injured in 09/2016 (month) in ('North Carolina', 'Wilmington') (city) ?</t>
  </si>
  <si>
    <t>3-96162</t>
  </si>
  <si>
    <t>How many people were injured in 05/2016 (month) in ('Alabama', 'Montgomery') (city) ?</t>
  </si>
  <si>
    <t>3-96163</t>
  </si>
  <si>
    <t>How many people were injured in 12/2014 (month) in ('Louisiana', 'New Orleans') (city) ?</t>
  </si>
  <si>
    <t>3-96171</t>
  </si>
  <si>
    <t>How many people were injured in 11/2016 (month) in ('Louisiana', 'New Orleans') (city) ?</t>
  </si>
  <si>
    <t>3-96176</t>
  </si>
  <si>
    <t>How many people were injured in 05/2016 (month) in ('Minnesota', 'Minneapolis') (city) ?</t>
  </si>
  <si>
    <t>3-96177</t>
  </si>
  <si>
    <t>How many people were injured in 10/2015 (month) in ('Pennsylvania', 'Erie') (city) ?</t>
  </si>
  <si>
    <t>3-96181</t>
  </si>
  <si>
    <t>How many people were injured in 10/2015 (month) in ('South Carolina', 'Rock Hill') (city) ?</t>
  </si>
  <si>
    <t>3-96188</t>
  </si>
  <si>
    <t>How many people were injured in 11/2014 (month) in ('Florida', 'Deland') (city) ?</t>
  </si>
  <si>
    <t>3-96194</t>
  </si>
  <si>
    <t>How many people were injured in 05/2016 (month) in ('Georgia', 'Jackson') (city) ?</t>
  </si>
  <si>
    <t>3-96196</t>
  </si>
  <si>
    <t>How many people were injured in 11/2016 (month) in ('California', 'Sacramento') (city) ?</t>
  </si>
  <si>
    <t>3-96199</t>
  </si>
  <si>
    <t>How many people were injured in 12/2015 (month) in ('Georgia', 'Savannah') (city) ?</t>
  </si>
  <si>
    <t>3-96201</t>
  </si>
  <si>
    <t>How many people were injured in 09/2015 (month) in ('Michigan', 'Albion') (city) ?</t>
  </si>
  <si>
    <t>3-96203</t>
  </si>
  <si>
    <t>How many people were injured in 08/2016 (month) in ('Georgia', 'Atlanta') (city) ?</t>
  </si>
  <si>
    <t>3-96239</t>
  </si>
  <si>
    <t>How many people were injured in 09/2016 (month) in ('Illinois', 'Joliet') (city) ?</t>
  </si>
  <si>
    <t>3-96242</t>
  </si>
  <si>
    <t>How many people were injured in 06/2016 (month) in ('Minnesota', 'Minneapolis') (city) ?</t>
  </si>
  <si>
    <t>3-96244</t>
  </si>
  <si>
    <t>How many people were injured in 08/2015 (month) in ('Ohio', 'Cincinnati') (city) ?</t>
  </si>
  <si>
    <t>3-96247</t>
  </si>
  <si>
    <t>How many people were injured in 03/2015 (month) in ('New Mexico', 'Albuquerque') (city) ?</t>
  </si>
  <si>
    <t>3-96249</t>
  </si>
  <si>
    <t>How many people were injured in 02/2016 (month) in ('North Carolina', 'Knightdale') (city) ?</t>
  </si>
  <si>
    <t>3-96253</t>
  </si>
  <si>
    <t>How many people were injured in 08/2016 (month) in ('California', 'Bakersfield') (city) ?</t>
  </si>
  <si>
    <t>3-96256</t>
  </si>
  <si>
    <t>How many people were injured in 02/2015 (month) in ('California', 'Fresno') (city) ?</t>
  </si>
  <si>
    <t>3-96265</t>
  </si>
  <si>
    <t>How many people were injured in 06/2015 (month) in ('New Jersey', 'Camden') (city) ?</t>
  </si>
  <si>
    <t>3-96267</t>
  </si>
  <si>
    <t>How many people were injured in 06/2016 (month) in ('Minnesota', 'Webster') (city) ?</t>
  </si>
  <si>
    <t>3-96275</t>
  </si>
  <si>
    <t>How many people were injured in 03/2013 (month) in ('California', 'Galt') (city) ?</t>
  </si>
  <si>
    <t>3-96278</t>
  </si>
  <si>
    <t>How many people were injured in 06/2016 (month) in ('Connecticut', 'Hartford') (city) ?</t>
  </si>
  <si>
    <t>3-96286</t>
  </si>
  <si>
    <t>How many people were injured in 06/2016 (month) in ('Virginia', 'Norfolk') (city) ?</t>
  </si>
  <si>
    <t>3-96287</t>
  </si>
  <si>
    <t>How many people were injured in 07/2015 (month) in ('Missouri', 'Saint Louis') (city) ?</t>
  </si>
  <si>
    <t>3-96291</t>
  </si>
  <si>
    <t>How many people were injured in 08/2016 (month) in ('Connecticut', 'Bridgeport') (city) ?</t>
  </si>
  <si>
    <t>3-96292</t>
  </si>
  <si>
    <t>How many people were injured in 02/2016 (month) in ('New Jersey', 'Paterson') (city) ?</t>
  </si>
  <si>
    <t>3-96307</t>
  </si>
  <si>
    <t>How many people were injured in 08/2016 (month) in ('Virginia', 'Norfolk') (city) ?</t>
  </si>
  <si>
    <t>3-96308</t>
  </si>
  <si>
    <t>How many people were injured in 06/2013 (month) in ('Texas', 'Houston') (city) ?</t>
  </si>
  <si>
    <t>3-96318</t>
  </si>
  <si>
    <t>How many people were injured in 12/2016 (month) in ('Florida', 'Titusville') (city) ?</t>
  </si>
  <si>
    <t>3-96319</t>
  </si>
  <si>
    <t>How many people were injured in 07/2015 (month) in ('California', 'Santa Paula') (city) ?</t>
  </si>
  <si>
    <t>3-96322</t>
  </si>
  <si>
    <t>How many people were injured in 06/2014 (month) in ('Florida', 'Miami') (city) ?</t>
  </si>
  <si>
    <t>3-96343</t>
  </si>
  <si>
    <t>How many people were injured in 12/2016 (month) in ('Virginia', 'Richmond') (city) ?</t>
  </si>
  <si>
    <t>3-96345</t>
  </si>
  <si>
    <t>How many people were injured in 12/2013 (month) in ('New York', 'Medford') (city) ?</t>
  </si>
  <si>
    <t>3-96350</t>
  </si>
  <si>
    <t>How many people were injured in 02/2013 (month) in ('California', 'Lancaster') (city) ?</t>
  </si>
  <si>
    <t>3-96351</t>
  </si>
  <si>
    <t>How many people were injured in 07/2016 (month) in ('Florida', 'Saint Petersburg') (city) ?</t>
  </si>
  <si>
    <t>3-96354</t>
  </si>
  <si>
    <t>How many people were injured in 11/2016 (month) in ('Louisiana', 'Baton Rouge') (city) ?</t>
  </si>
  <si>
    <t>3-96363</t>
  </si>
  <si>
    <t>How many people were injured in 06/2015 (month) in ('Florida', 'Miami Gardens') (city) ?</t>
  </si>
  <si>
    <t>3-96375</t>
  </si>
  <si>
    <t>How many people were injured in 12/2016 (month) in ('Maryland', 'Baltimore') (city) ?</t>
  </si>
  <si>
    <t>3-96377</t>
  </si>
  <si>
    <t>How many people were injured in 04/2016 (month) in ('Nevada', 'Las Vegas') (city) ?</t>
  </si>
  <si>
    <t>3-96378</t>
  </si>
  <si>
    <t>How many people were injured in 10/2016 (month) in ('Ohio', 'Toledo') (city) ?</t>
  </si>
  <si>
    <t>3-96380</t>
  </si>
  <si>
    <t>How many people were injured in 12/2015 (month) in ('Alabama', 'Mobile') (city) ?</t>
  </si>
  <si>
    <t>3-96407</t>
  </si>
  <si>
    <t>How many people were injured in 09/2016 (month) in ('North Carolina', 'New Bern') (city) ?</t>
  </si>
  <si>
    <t>3-96423</t>
  </si>
  <si>
    <t>How many people were injured in 11/2014 (month) in ('Florida', 'Miami') (city) ?</t>
  </si>
  <si>
    <t>3-96426</t>
  </si>
  <si>
    <t>How many people were injured in 08/2016 (month) in ('Texas', 'Dallas') (city) ?</t>
  </si>
  <si>
    <t>3-96430</t>
  </si>
  <si>
    <t>How many people were injured in 10/2016 (month) in ('Nevada', 'Reno') (city) ?</t>
  </si>
  <si>
    <t>3-96434</t>
  </si>
  <si>
    <t>How many people were injured in 05/2015 (month) in ('Maryland', 'Baltimore') (city) ?</t>
  </si>
  <si>
    <t>3-96440</t>
  </si>
  <si>
    <t>How many people were injured in 05/2015 (month) in ('Missouri', 'Kinloch') (city) ?</t>
  </si>
  <si>
    <t>3-96442</t>
  </si>
  <si>
    <t>How many people were injured in 06/2016 (month) in ('North Carolina', 'Henderson') (city) ?</t>
  </si>
  <si>
    <t>3-96445</t>
  </si>
  <si>
    <t>How many people were injured in 04/2016 (month) in ('Maryland', 'Temple Hills') (city) ?</t>
  </si>
  <si>
    <t>3-96452</t>
  </si>
  <si>
    <t>How many people were injured in 01/2014 (month) in ('North Carolina', 'Rocky Mount') (city) ?</t>
  </si>
  <si>
    <t>3-96453</t>
  </si>
  <si>
    <t>How many people were injured in 10/2015 (month) in ('Tennessee', 'Nashville') (city) ?</t>
  </si>
  <si>
    <t>3-96454</t>
  </si>
  <si>
    <t>How many people were injured in 04/2016 (month) in ('New Jersey', 'Orange') (city) ?</t>
  </si>
  <si>
    <t>3-96460</t>
  </si>
  <si>
    <t>How many people were injured in 02/2016 (month) in ('South Carolina', 'Spartanburg') (city) ?</t>
  </si>
  <si>
    <t>3-96469</t>
  </si>
  <si>
    <t>How many people were injured in 02/2016 (month) in ('Florida', 'Daytona Beach') (city) ?</t>
  </si>
  <si>
    <t>3-96470</t>
  </si>
  <si>
    <t>How many people were injured in 04/2015 (month) in ('Maryland', 'Baltimore') (city) ?</t>
  </si>
  <si>
    <t>3-96487</t>
  </si>
  <si>
    <t>How many people were injured in 04/2015 (month) in ('North Carolina', 'Charlotte') (city) ?</t>
  </si>
  <si>
    <t>3-96488</t>
  </si>
  <si>
    <t>How many people were injured in 02/2015 (month) in ('California', 'Long Beach') (city) ?</t>
  </si>
  <si>
    <t>3-96492</t>
  </si>
  <si>
    <t>How many people were injured in 07/2015 (month) in ('Texas', 'Dallas') (city) ?</t>
  </si>
  <si>
    <t>3-96501</t>
  </si>
  <si>
    <t>How many people were injured in 09/2016 (month) in ('Texas', 'Humble') (city) ?</t>
  </si>
  <si>
    <t>3-96502</t>
  </si>
  <si>
    <t>How many people were injured in 11/2015 (month) in ('Indiana', 'Indianapolis') (city) ?</t>
  </si>
  <si>
    <t>3-96505</t>
  </si>
  <si>
    <t>How many people were injured in 04/2016 (month) in ('California', 'Long Beach') (city) ?</t>
  </si>
  <si>
    <t>3-96519</t>
  </si>
  <si>
    <t>How many people were injured in 05/2015 (month) in ('New York', 'Buffalo') (city) ?</t>
  </si>
  <si>
    <t>3-96533</t>
  </si>
  <si>
    <t>How many people were injured in 07/2015 (month) in ('Georgia', 'Atlanta') (city) ?</t>
  </si>
  <si>
    <t>3-96534</t>
  </si>
  <si>
    <t>How many people were injured in 04/2015 (month) in ('New Jersey', 'Paterson') (city) ?</t>
  </si>
  <si>
    <t>3-96544</t>
  </si>
  <si>
    <t>How many people were injured in 02/2016 (month) in ('Massachusetts', 'Fitchburg') (city) ?</t>
  </si>
  <si>
    <t>3-96560</t>
  </si>
  <si>
    <t>How many people were injured in 09/2014 (month) in ('California', 'Highland') (city) ?</t>
  </si>
  <si>
    <t>3-96562</t>
  </si>
  <si>
    <t>How many people were injured in 07/2015 (month) in ('California', 'Stockton') (city) ?</t>
  </si>
  <si>
    <t>3-96565</t>
  </si>
  <si>
    <t>How many people were injured in 07/2016 (month) in ('Arkansas', 'West Memphis') (city) ?</t>
  </si>
  <si>
    <t>3-96569</t>
  </si>
  <si>
    <t>How many people were injured in 07/2015 (month) in ('Florida', 'Miami Gardens') (city) ?</t>
  </si>
  <si>
    <t>3-96571</t>
  </si>
  <si>
    <t>How many people were injured in 08/2016 (month) in ('Florida', 'Port Richey') (city) ?</t>
  </si>
  <si>
    <t>3-96576</t>
  </si>
  <si>
    <t>How many people were injured in 08/2014 (month) in ('Wisconsin', 'Milwaukee') (city) ?</t>
  </si>
  <si>
    <t>3-96582</t>
  </si>
  <si>
    <t>How many people were injured in 07/2015 (month) in ('Kentucky', 'Louisville') (city) ?</t>
  </si>
  <si>
    <t>3-96588</t>
  </si>
  <si>
    <t>How many people were injured in 02/2014 (month) in ('Nevada', 'Las Vegas') (city) ?</t>
  </si>
  <si>
    <t>3-96589</t>
  </si>
  <si>
    <t>How many people were injured in 10/2015 (month) in ('North Carolina', 'Four Oaks') (city) ?</t>
  </si>
  <si>
    <t>3-96595</t>
  </si>
  <si>
    <t>How many people were injured in 04/2016 (month) in ('Texas', 'Lubbock') (city) ?</t>
  </si>
  <si>
    <t>3-96599</t>
  </si>
  <si>
    <t>How many people were injured in 05/2014 (month) in ('California', 'Sacramento') (city) ?</t>
  </si>
  <si>
    <t>3-96611</t>
  </si>
  <si>
    <t>How many people were injured in 12/2015 (month) in ('California', 'Huntington Beach') (city) ?</t>
  </si>
  <si>
    <t>3-96612</t>
  </si>
  <si>
    <t>How many people were injured in 12/2015 (month) in ('Nebraska', 'Omaha') (city) ?</t>
  </si>
  <si>
    <t>3-96615</t>
  </si>
  <si>
    <t>How many people were injured in 08/2015 (month) in ('Maryland', 'Baltimore') (city) ?</t>
  </si>
  <si>
    <t>3-96618</t>
  </si>
  <si>
    <t>How many people were injured in 06/2015 (month) in ('Indiana', 'Indianapolis') (city) ?</t>
  </si>
  <si>
    <t>3-96619</t>
  </si>
  <si>
    <t>How many people were injured in 12/2016 (month) in ('New Jersey', 'Bloomfield') (city) ?</t>
  </si>
  <si>
    <t>3-96621</t>
  </si>
  <si>
    <t>How many people were injured in 05/2015 (month) in ('California', 'San Diego') (city) ?</t>
  </si>
  <si>
    <t>3-96624</t>
  </si>
  <si>
    <t>How many people were injured in 09/2016 (month) in ('Texas', 'Houston') (city) ?</t>
  </si>
  <si>
    <t>3-96632</t>
  </si>
  <si>
    <t>How many people were injured in 04/2013 (month) in ('California', 'Vallejo') (city) ?</t>
  </si>
  <si>
    <t>3-96637</t>
  </si>
  <si>
    <t>How many people were injured in 09/2016 (month) in ('Arkansas', 'Hot Springs National Park (Hot Springs)') (city) ?</t>
  </si>
  <si>
    <t>3-96641</t>
  </si>
  <si>
    <t>How many people were injured in 08/2016 (month) in ('Indiana', 'Evansville') (city) ?</t>
  </si>
  <si>
    <t>3-96644</t>
  </si>
  <si>
    <t>How many people were injured in 10/2014 (month) in ('North Carolina', 'Rutherford County') (city) ?</t>
  </si>
  <si>
    <t>3-96650</t>
  </si>
  <si>
    <t>How many people were injured in 07/2013 (month) in ('Florida', 'Pompano Beach') (city) ?</t>
  </si>
  <si>
    <t>3-96656</t>
  </si>
  <si>
    <t>How many people were injured in 11/2014 (month) in ('Maryland', 'Baltimore') (city) ?</t>
  </si>
  <si>
    <t>3-96657</t>
  </si>
  <si>
    <t>How many people were injured in 07/2015 (month) in ('Michigan', 'Saginaw') (city) ?</t>
  </si>
  <si>
    <t>3-96660</t>
  </si>
  <si>
    <t>How many people were injured in 11/2016 (month) in ('Texas', 'San Antonio') (city) ?</t>
  </si>
  <si>
    <t>3-96663</t>
  </si>
  <si>
    <t>How many people were injured in 10/2016 (month) in ('Louisiana', 'New Orleans') (city) ?</t>
  </si>
  <si>
    <t>3-96665</t>
  </si>
  <si>
    <t>How many people were injured in 11/2015 (month) in ('California', 'Fresno') (city) ?</t>
  </si>
  <si>
    <t>3-96669</t>
  </si>
  <si>
    <t>How many people were injured in 03/2013 (month) in ('California', 'Modesto') (city) ?</t>
  </si>
  <si>
    <t>3-98063</t>
  </si>
  <si>
    <t>How many people were injured in 08/2016 (month) in ('Washington',) (state) ?</t>
  </si>
  <si>
    <t>3-98066</t>
  </si>
  <si>
    <t>How many people were injured in 06/2014 (month) in ('Georgia',) (state) ?</t>
  </si>
  <si>
    <t>3-98069</t>
  </si>
  <si>
    <t>How many people were injured in 05/2015 (month) in ('Missouri',) (state) ?</t>
  </si>
  <si>
    <t>3-98072</t>
  </si>
  <si>
    <t>How many people were injured in 10/2015 (month) in ('Kentucky',) (state) ?</t>
  </si>
  <si>
    <t>3-98082</t>
  </si>
  <si>
    <t>How many people were injured in 06/2016 (month) in ('Delaware',) (state) ?</t>
  </si>
  <si>
    <t>3-98088</t>
  </si>
  <si>
    <t>How many people were injured in 11/2016 (month) in ('California',) (state) ?</t>
  </si>
  <si>
    <t>3-98091</t>
  </si>
  <si>
    <t>How many people were injured in 06/2015 (month) in ('Florida',) (state) ?</t>
  </si>
  <si>
    <t>3-98094</t>
  </si>
  <si>
    <t>How many people were injured in 08/2016 (month) in ('Texas',) (state) ?</t>
  </si>
  <si>
    <t>3-98095</t>
  </si>
  <si>
    <t>How many people were injured in 11/2016 (month) in ('New Jersey',) (state) ?</t>
  </si>
  <si>
    <t>3-98098</t>
  </si>
  <si>
    <t>How many people were injured in 07/2016 (month) in ('Louisiana',) (state) ?</t>
  </si>
  <si>
    <t>3-98105</t>
  </si>
  <si>
    <t>How many people were injured in 10/2016 (month) in ('Kansas',) (state) ?</t>
  </si>
  <si>
    <t>3-98111</t>
  </si>
  <si>
    <t>How many people were injured in 10/2016 (month) in ('Minnesota',) (state) ?</t>
  </si>
  <si>
    <t>3-98113</t>
  </si>
  <si>
    <t>How many people were injured in 06/2014 (month) in ('New York',) (state) ?</t>
  </si>
  <si>
    <t>3-98116</t>
  </si>
  <si>
    <t>How many people were injured in 04/2015 (month) in ('New York',) (state) ?</t>
  </si>
  <si>
    <t>3-98134</t>
  </si>
  <si>
    <t>How many people were injured in 01/2016 (month) in ('Illinois',) (state) ?</t>
  </si>
  <si>
    <t>3-98135</t>
  </si>
  <si>
    <t>How many people were injured in 09/2016 (month) in ('Michigan',) (state) ?</t>
  </si>
  <si>
    <t>3-98140</t>
  </si>
  <si>
    <t>How many people were injured in 10/2015 (month) in ('Arizona',) (state) ?</t>
  </si>
  <si>
    <t>3-98144</t>
  </si>
  <si>
    <t>How many people were injured in 08/2015 (month) in ('Tennessee',) (state) ?</t>
  </si>
  <si>
    <t>3-98154</t>
  </si>
  <si>
    <t>How many people were injured in 11/2016 (month) in ('Florida',) (state) ?</t>
  </si>
  <si>
    <t>3-98168</t>
  </si>
  <si>
    <t>How many people were injured in 03/2015 (month) in ('California',) (state) ?</t>
  </si>
  <si>
    <t>3-98188</t>
  </si>
  <si>
    <t>How many people were injured in 09/2016 (month) in ('North Carolina',) (state) ?</t>
  </si>
  <si>
    <t>3-98191</t>
  </si>
  <si>
    <t>How many people were injured in 06/2015 (month) in ('New York',) (state) ?</t>
  </si>
  <si>
    <t>3-98193</t>
  </si>
  <si>
    <t>How many people were injured in 07/2016 (month) in ('Pennsylvania',) (state) ?</t>
  </si>
  <si>
    <t>3-98194</t>
  </si>
  <si>
    <t>How many people were injured in 12/2016 (month) in ('Alabama',) (state) ?</t>
  </si>
  <si>
    <t>3-98199</t>
  </si>
  <si>
    <t>How many people were injured in 08/2016 (month) in ('Connecticut',) (state) ?</t>
  </si>
  <si>
    <t>3-98212</t>
  </si>
  <si>
    <t>How many people were injured in 07/2015 (month) in ('Ohio',) (state) ?</t>
  </si>
  <si>
    <t>3-98216</t>
  </si>
  <si>
    <t>How many people were injured in 03/2015 (month) in ('New Jersey',) (state) ?</t>
  </si>
  <si>
    <t>3-98217</t>
  </si>
  <si>
    <t>How many people were injured in 02/2016 (month) in ('Michigan',) (state) ?</t>
  </si>
  <si>
    <t>3-98219</t>
  </si>
  <si>
    <t>How many people were injured in 10/2016 (month) in ('Nevada',) (state) ?</t>
  </si>
  <si>
    <t>3-98221</t>
  </si>
  <si>
    <t>How many people were injured in 05/2013 (month) in ('Pennsylvania',) (state) ?</t>
  </si>
  <si>
    <t>3-98228</t>
  </si>
  <si>
    <t>How many people were injured in 12/2016 (month) in ('North Dakota',) (state) ?</t>
  </si>
  <si>
    <t>3-98236</t>
  </si>
  <si>
    <t>How many people were injured in 05/2016 (month) in ('California',) (state) ?</t>
  </si>
  <si>
    <t>3-98237</t>
  </si>
  <si>
    <t>How many people were injured in 07/2016 (month) in ('New York',) (state) ?</t>
  </si>
  <si>
    <t>3-98244</t>
  </si>
  <si>
    <t>How many people were injured in 07/2016 (month) in ('California',) (state) ?</t>
  </si>
  <si>
    <t>3-98245</t>
  </si>
  <si>
    <t>How many people were injured in 11/2016 (month) in ('Connecticut',) (state) ?</t>
  </si>
  <si>
    <t>3-98246</t>
  </si>
  <si>
    <t>How many people were injured in 02/2015 (month) in ('California',) (state) ?</t>
  </si>
  <si>
    <t>3-98252</t>
  </si>
  <si>
    <t>How many people were injured in 11/2015 (month) in ('Connecticut',) (state) ?</t>
  </si>
  <si>
    <t>3-98257</t>
  </si>
  <si>
    <t>How many people were injured in 04/2015 (month) in ('Idaho',) (state) ?</t>
  </si>
  <si>
    <t>3-98259</t>
  </si>
  <si>
    <t>How many people were injured in 10/2015 (month) in ('Georgia',) (state) ?</t>
  </si>
  <si>
    <t>3-98268</t>
  </si>
  <si>
    <t>How many people were injured in 06/2016 (month) in ('Wisconsin',) (state) ?</t>
  </si>
  <si>
    <t>3-98277</t>
  </si>
  <si>
    <t>How many people were injured in 07/2014 (month) in ('Virginia',) (state) ?</t>
  </si>
  <si>
    <t>3-98284</t>
  </si>
  <si>
    <t>How many people were injured in 10/2013 (month) in ('Connecticut',) (state) ?</t>
  </si>
  <si>
    <t>3-98291</t>
  </si>
  <si>
    <t>How many people were injured in 03/2016 (month) in ('Georgia',) (state) ?</t>
  </si>
  <si>
    <t>3-98295</t>
  </si>
  <si>
    <t>How many people were injured in 08/2016 (month) in ('Florida',) (state) ?</t>
  </si>
  <si>
    <t>3-98298</t>
  </si>
  <si>
    <t>How many people were injured in 09/2014 (month) in ('Michigan',) (state) ?</t>
  </si>
  <si>
    <t>3-98305</t>
  </si>
  <si>
    <t>How many people were injured in 06/2015 (month) in ('Indiana',) (state) ?</t>
  </si>
  <si>
    <t>3-98315</t>
  </si>
  <si>
    <t>How many people were injured in 04/2016 (month) in ('California',) (state) ?</t>
  </si>
  <si>
    <t>3-98320</t>
  </si>
  <si>
    <t>How many people were injured in 07/2016 (month) in ('Colorado',) (state) ?</t>
  </si>
  <si>
    <t>3-98321</t>
  </si>
  <si>
    <t>How many people were injured in 09/2016 (month) in ('Florida',) (state) ?</t>
  </si>
  <si>
    <t>3-98324</t>
  </si>
  <si>
    <t>How many people were injured in 08/2016 (month) in ('North Carolina',) (state) ?</t>
  </si>
  <si>
    <t>3-98327</t>
  </si>
  <si>
    <t>How many people were injured in 11/2016 (month) in ('Tennessee',) (state) ?</t>
  </si>
  <si>
    <t>3-98329</t>
  </si>
  <si>
    <t>How many people were injured in 04/2016 (month) in ('Maryland',) (state) ?</t>
  </si>
  <si>
    <t>3-98331</t>
  </si>
  <si>
    <t>How many people were injured in 12/2016 (month) in ('Massachusetts',) (state) ?</t>
  </si>
  <si>
    <t>3-98343</t>
  </si>
  <si>
    <t>How many people were injured in 11/2016 (month) in ('Pennsylvania',) (state) ?</t>
  </si>
  <si>
    <t>3-98363</t>
  </si>
  <si>
    <t>How many people were injured in 08/2015 (month) in ('Pennsylvania',) (state) ?</t>
  </si>
  <si>
    <t>3-98370</t>
  </si>
  <si>
    <t>How many people were injured in 10/2013 (month) in ('California',) (state) ?</t>
  </si>
  <si>
    <t>3-98372</t>
  </si>
  <si>
    <t>How many people were injured in 05/2016 (month) in ('Illinois',) (state) ?</t>
  </si>
  <si>
    <t>3-98373</t>
  </si>
  <si>
    <t>How many people were injured in 08/2015 (month) in ('Illinois',) (state) ?</t>
  </si>
  <si>
    <t>3-98380</t>
  </si>
  <si>
    <t>How many people were injured in 06/2016 (month) in ('Minnesota',) (state) ?</t>
  </si>
  <si>
    <t>3-98386</t>
  </si>
  <si>
    <t>How many people were injured in 03/2015 (month) in ('Florida',) (state) ?</t>
  </si>
  <si>
    <t>3-98394</t>
  </si>
  <si>
    <t>How many people were injured in 08/2015 (month) in ('Florida',) (state) ?</t>
  </si>
  <si>
    <t>3-98395</t>
  </si>
  <si>
    <t>How many people were injured in 07/2016 (month) in ('Ohio',) (state) ?</t>
  </si>
  <si>
    <t>3-98396</t>
  </si>
  <si>
    <t>How many people were injured in 08/2016 (month) in ('Pennsylvania',) (state) ?</t>
  </si>
  <si>
    <t>3-98398</t>
  </si>
  <si>
    <t>How many people were injured in 08/2013 (month) in ('Delaware',) (state) ?</t>
  </si>
  <si>
    <t>3-98402</t>
  </si>
  <si>
    <t>How many people were injured in 10/2015 (month) in ('South Carolina',) (state) ?</t>
  </si>
  <si>
    <t>3-98410</t>
  </si>
  <si>
    <t>How many people were injured in 04/2014 (month) in ('District of Columbia',) (state) ?</t>
  </si>
  <si>
    <t>3-98423</t>
  </si>
  <si>
    <t>How many people were injured in 06/2015 (month) in ('Kentucky',) (state) ?</t>
  </si>
  <si>
    <t>3-98426</t>
  </si>
  <si>
    <t>How many people were injured in 02/2015 (month) in ('Oregon',) (state) ?</t>
  </si>
  <si>
    <t>3-98431</t>
  </si>
  <si>
    <t>How many people were injured in 04/2015 (month) in ('North Carolina',) (state) ?</t>
  </si>
  <si>
    <t>3-98434</t>
  </si>
  <si>
    <t>How many people were injured in 02/2013 (month) in ('California',) (state) ?</t>
  </si>
  <si>
    <t>3-98440</t>
  </si>
  <si>
    <t>How many people were injured in 12/2016 (month) in ('Arkansas',) (state) ?</t>
  </si>
  <si>
    <t>3-98441</t>
  </si>
  <si>
    <t>How many people were injured in 08/2016 (month) in ('Indiana',) (state) ?</t>
  </si>
  <si>
    <t>3-98457</t>
  </si>
  <si>
    <t>How many people were injured in 05/2016 (month) in ('Florida',) (state) ?</t>
  </si>
  <si>
    <t>3-98459</t>
  </si>
  <si>
    <t>How many people were injured in 01/2013 (month) in ('California',) (state) ?</t>
  </si>
  <si>
    <t>3-98460</t>
  </si>
  <si>
    <t>How many people were injured in 03/2015 (month) in ('Kentucky',) (state) ?</t>
  </si>
  <si>
    <t>3-98463</t>
  </si>
  <si>
    <t>How many people were injured in 07/2013 (month) in ('California',) (state) ?</t>
  </si>
  <si>
    <t>3-98470</t>
  </si>
  <si>
    <t>How many people were injured in 05/2013 (month) in ('California',) (state) ?</t>
  </si>
  <si>
    <t>3-98471</t>
  </si>
  <si>
    <t>How many people were injured in 07/2014 (month) in ('Rhode Island',) (state) ?</t>
  </si>
  <si>
    <t>3-98473</t>
  </si>
  <si>
    <t>How many people were injured in 08/2016 (month) in ('Virginia',) (state) ?</t>
  </si>
  <si>
    <t>3-98475</t>
  </si>
  <si>
    <t>How many people were injured in 10/2016 (month) in ('Arizona',) (state) ?</t>
  </si>
  <si>
    <t>3-98476</t>
  </si>
  <si>
    <t>How many people were injured in 07/2015 (month) in ('Wisconsin',) (state) ?</t>
  </si>
  <si>
    <t>3-98485</t>
  </si>
  <si>
    <t>How many people were injured in 05/2016 (month) in ('New Jersey',) (state) ?</t>
  </si>
  <si>
    <t>3-98487</t>
  </si>
  <si>
    <t>How many people were injured in 03/2016 (month) in ('California',) (state) ?</t>
  </si>
  <si>
    <t>3-98494</t>
  </si>
  <si>
    <t>How many people were injured in 06/2015 (month) in ('Texas',) (state) ?</t>
  </si>
  <si>
    <t>3-98497</t>
  </si>
  <si>
    <t>How many people were injured in 07/2016 (month) in ('Illinois',) (state) ?</t>
  </si>
  <si>
    <t>3-98502</t>
  </si>
  <si>
    <t>How many people were injured in 08/2016 (month) in ('Minnesota',) (state) ?</t>
  </si>
  <si>
    <t>3-98506</t>
  </si>
  <si>
    <t>How many people were injured in 01/2015 (month) in ('Florida',) (state) ?</t>
  </si>
  <si>
    <t>3-98508</t>
  </si>
  <si>
    <t>How many people were injured in 11/2013 (month) in ('Michigan',) (state) ?</t>
  </si>
  <si>
    <t>3-98515</t>
  </si>
  <si>
    <t>How many people were injured in 01/2015 (month) in ('Virginia',) (state) ?</t>
  </si>
  <si>
    <t>3-98519</t>
  </si>
  <si>
    <t>How many people were injured in 06/2016 (month) in ('Massachusetts',) (state) ?</t>
  </si>
  <si>
    <t>3-98529</t>
  </si>
  <si>
    <t>How many people were injured in 12/2014 (month) in ('Illinois',) (state) ?</t>
  </si>
  <si>
    <t>3-98541</t>
  </si>
  <si>
    <t>How many people were injured in 07/2016 (month) in ('Arizona',) (state) ?</t>
  </si>
  <si>
    <t>3-98544</t>
  </si>
  <si>
    <t>How many people were injured in 06/2014 (month) in ('Massachusetts',) (state) ?</t>
  </si>
  <si>
    <t>3-98547</t>
  </si>
  <si>
    <t>How many people were injured in 07/2015 (month) in ('Indiana',) (state) ?</t>
  </si>
  <si>
    <t>3-98561</t>
  </si>
  <si>
    <t>How many people were injured in 03/2014 (month) in ('California',) (state) ?</t>
  </si>
  <si>
    <t>3-98579</t>
  </si>
  <si>
    <t>How many people were injured in 06/2016 (month) in ('Michigan',) (state) ?</t>
  </si>
  <si>
    <t>3-98582</t>
  </si>
  <si>
    <t>How many people were injured in 05/2015 (month) in ('Ohio',) (state) ?</t>
  </si>
  <si>
    <t>3-98584</t>
  </si>
  <si>
    <t>How many people were injured in 06/2015 (month) in ('Michigan',) (state) ?</t>
  </si>
  <si>
    <t>3-98586</t>
  </si>
  <si>
    <t>How many people were injured in 08/2015 (month) in ('New York',) (state) ?</t>
  </si>
  <si>
    <t>3-98595</t>
  </si>
  <si>
    <t>How many people were injured in 05/2015 (month) in ('Alabama',) (state) ?</t>
  </si>
  <si>
    <t>3-98596</t>
  </si>
  <si>
    <t>How many people were injured in 07/2015 (month) in ('Kentucky',) (state) ?</t>
  </si>
  <si>
    <t>3-98604</t>
  </si>
  <si>
    <t>How many people were injured in 12/2016 (month) in ('Arizona',) (state) ?</t>
  </si>
  <si>
    <t>3-98616</t>
  </si>
  <si>
    <t>How many people were injured in 08/2014 (month) in ('Pennsylvania',) (state) ?</t>
  </si>
  <si>
    <t>3-98618</t>
  </si>
  <si>
    <t>How many people were injured in 10/2015 (month) in ('Tennessee',) (state) ?</t>
  </si>
  <si>
    <t>3-98632</t>
  </si>
  <si>
    <t>How many people were injured in 05/2016 (month) in ('Nevada',) (state) ?</t>
  </si>
  <si>
    <t>3-98643</t>
  </si>
  <si>
    <t>How many people were injured in 07/2016 (month) in ('Texas',) (state) ?</t>
  </si>
  <si>
    <t>3-98658</t>
  </si>
  <si>
    <t>How many people were injured in 08/2016 (month) in ('Nevada',) (state) ?</t>
  </si>
  <si>
    <t>3-98666</t>
  </si>
  <si>
    <t>How many people were injured in 05/2015 (month) in ('Louisiana',) (state) ?</t>
  </si>
  <si>
    <t>3-98672</t>
  </si>
  <si>
    <t>How many people were injured in 10/2016 (month) in ('Florida',) (state) ?</t>
  </si>
  <si>
    <t>3-98679</t>
  </si>
  <si>
    <t>How many people were injured in 04/2016 (month) in ('Florida',) (state) ?</t>
  </si>
  <si>
    <t>3-98684</t>
  </si>
  <si>
    <t>How many people were injured in 02/2015 (month) in ('Mississippi',) (state) ?</t>
  </si>
  <si>
    <t>3-98685</t>
  </si>
  <si>
    <t>How many people were injured in 10/2016 (month) in ('Louisiana',) (state) ?</t>
  </si>
  <si>
    <t>3-98686</t>
  </si>
  <si>
    <t>How many people were injured in 09/2016 (month) in ('California',) (state) ?</t>
  </si>
  <si>
    <t>3-98688</t>
  </si>
  <si>
    <t>How many people were injured in 11/2016 (month) in ('Louisiana',) (state) ?</t>
  </si>
  <si>
    <t>3-98690</t>
  </si>
  <si>
    <t>How many people were injured in 08/2015 (month) in ('Connecticut',) (state) ?</t>
  </si>
  <si>
    <t>3-98694</t>
  </si>
  <si>
    <t>How many people were injured in 09/2014 (month) in ('California',) (state) ?</t>
  </si>
  <si>
    <t>3-98699</t>
  </si>
  <si>
    <t>How many people were injured in 09/2013 (month) in ('Kansas',) (state) ?</t>
  </si>
  <si>
    <t>3-98700</t>
  </si>
  <si>
    <t>How many people were injured in 05/2014 (month) in ('California',) (state) ?</t>
  </si>
  <si>
    <t>3-98702</t>
  </si>
  <si>
    <t>How many people were injured in 10/2016 (month) in ('Virginia',) (state) ?</t>
  </si>
  <si>
    <t>3-98704</t>
  </si>
  <si>
    <t>How many people were injured in 08/2016 (month) in ('Kentucky',) (state) ?</t>
  </si>
  <si>
    <t>3-98713</t>
  </si>
  <si>
    <t>How many people were injured in 08/2016 (month) in ('Massachusetts',) (state) ?</t>
  </si>
  <si>
    <t>3-98721</t>
  </si>
  <si>
    <t>How many people were injured in 2014 (year) in ('Florida',) (state) ?</t>
  </si>
  <si>
    <t>3-98722</t>
  </si>
  <si>
    <t>How many people were injured in 2015 (year) in ('Kentucky',) (state) ?</t>
  </si>
  <si>
    <t>3-98723</t>
  </si>
  <si>
    <t>How many people were injured in 2016 (year) in ('Washington',) (state) ?</t>
  </si>
  <si>
    <t>3-98727</t>
  </si>
  <si>
    <t>How many people were injured in 2015 (year) in ('Maryland',) (state) ?</t>
  </si>
  <si>
    <t>3-98728</t>
  </si>
  <si>
    <t>How many people were injured in 2013 (year) in ('South Carolina',) (state) ?</t>
  </si>
  <si>
    <t>3-98729</t>
  </si>
  <si>
    <t>How many people were injured in 2013 (year) in ('Florida',) (state) ?</t>
  </si>
  <si>
    <t>3-98730</t>
  </si>
  <si>
    <t>How many people were injured in 2013 (year) in ('Illinois',) (state) ?</t>
  </si>
  <si>
    <t>3-98732</t>
  </si>
  <si>
    <t>How many people were injured in 2014 (year) in ('New Jersey',) (state) ?</t>
  </si>
  <si>
    <t>3-98734</t>
  </si>
  <si>
    <t>How many people were injured in 2015 (year) in ('Ohio',) (state) ?</t>
  </si>
  <si>
    <t>3-98735</t>
  </si>
  <si>
    <t>How many people were injured in 2016 (year) in ('Arizona',) (state) ?</t>
  </si>
  <si>
    <t>3-98736</t>
  </si>
  <si>
    <t>How many people were injured in 2013 (year) in ('New York',) (state) ?</t>
  </si>
  <si>
    <t>3-98740</t>
  </si>
  <si>
    <t>How many people were injured in 2015 (year) in ('Kansas',) (state) ?</t>
  </si>
  <si>
    <t>3-98743</t>
  </si>
  <si>
    <t>How many people were injured in 2016 (year) in ('New York',) (state) ?</t>
  </si>
  <si>
    <t>3-98744</t>
  </si>
  <si>
    <t>How many people were injured in 2013 (year) in ('Wisconsin',) (state) ?</t>
  </si>
  <si>
    <t>3-98745</t>
  </si>
  <si>
    <t>How many people were injured in 2016 (year) in ('Wisconsin',) (state) ?</t>
  </si>
  <si>
    <t>3-98746</t>
  </si>
  <si>
    <t>How many people were injured in 2015 (year) in ('Texas',) (state) ?</t>
  </si>
  <si>
    <t>3-98747</t>
  </si>
  <si>
    <t>How many people were injured in 2015 (year) in ('California',) (state) ?</t>
  </si>
  <si>
    <t>3-98748</t>
  </si>
  <si>
    <t>How many people were injured in 2014 (year) in ('Louisiana',) (state) ?</t>
  </si>
  <si>
    <t>3-98749</t>
  </si>
  <si>
    <t>How many people were injured in 2016 (year) in ('Minnesota',) (state) ?</t>
  </si>
  <si>
    <t>3-98750</t>
  </si>
  <si>
    <t>How many people were injured in 2016 (year) in ('Pennsylvania',) (state) ?</t>
  </si>
  <si>
    <t>3-98752</t>
  </si>
  <si>
    <t>How many people were injured in 2016 (year) in ('Nevada',) (state) ?</t>
  </si>
  <si>
    <t>3-98754</t>
  </si>
  <si>
    <t>How many people were injured in 2016 (year) in ('Massachusetts',) (state) ?</t>
  </si>
  <si>
    <t>3-98755</t>
  </si>
  <si>
    <t>How many people were injured in 2016 (year) in ('California',) (state) ?</t>
  </si>
  <si>
    <t>3-98756</t>
  </si>
  <si>
    <t>How many people were injured in 2016 (year) in ('Georgia',) (state) ?</t>
  </si>
  <si>
    <t>3-98757</t>
  </si>
  <si>
    <t>How many people were injured in 2015 (year) in ('Tennessee',) (state) ?</t>
  </si>
  <si>
    <t>3-98762</t>
  </si>
  <si>
    <t>How many people were injured in 2014 (year) in ('New York',) (state) ?</t>
  </si>
  <si>
    <t>3-98766</t>
  </si>
  <si>
    <t>How many people were injured in 2015 (year) in ('Michigan',) (state) ?</t>
  </si>
  <si>
    <t>3-98767</t>
  </si>
  <si>
    <t>How many people were injured in 2016 (year) in ('Louisiana',) (state) ?</t>
  </si>
  <si>
    <t>3-98768</t>
  </si>
  <si>
    <t>How many people were injured in 2014 (year) in ('Oklahoma',) (state) ?</t>
  </si>
  <si>
    <t>3-98769</t>
  </si>
  <si>
    <t>How many people were injured in 2016 (year) in ('Mississippi',) (state) ?</t>
  </si>
  <si>
    <t>3-98771</t>
  </si>
  <si>
    <t>How many people were injured in 2014 (year) in ('Nevada',) (state) ?</t>
  </si>
  <si>
    <t>3-98772</t>
  </si>
  <si>
    <t>How many people were injured in 2016 (year) in ('Illinois',) (state) ?</t>
  </si>
  <si>
    <t>3-98773</t>
  </si>
  <si>
    <t>How many people were injured in 2014 (year) in ('Kentucky',) (state) ?</t>
  </si>
  <si>
    <t>3-98774</t>
  </si>
  <si>
    <t>How many people were injured in 2014 (year) in ('Arkansas',) (state) ?</t>
  </si>
  <si>
    <t>3-98775</t>
  </si>
  <si>
    <t>How many people were injured in 2014 (year) in ('Georgia',) (state) ?</t>
  </si>
  <si>
    <t>3-98776</t>
  </si>
  <si>
    <t>How many people were injured in 2014 (year) in ('Texas',) (state) ?</t>
  </si>
  <si>
    <t>3-98778</t>
  </si>
  <si>
    <t>How many people were injured in 2015 (year) in ('Louisiana',) (state) ?</t>
  </si>
  <si>
    <t>3-98779</t>
  </si>
  <si>
    <t>How many people were injured in 2015 (year) in ('North Carolina',) (state) ?</t>
  </si>
  <si>
    <t>3-98781</t>
  </si>
  <si>
    <t>How many people were injured in 2016 (year) in ('Alaska',) (state) ?</t>
  </si>
  <si>
    <t>3-98782</t>
  </si>
  <si>
    <t>How many people were injured in 2016 (year) in ('Maryland',) (state) ?</t>
  </si>
  <si>
    <t>3-98783</t>
  </si>
  <si>
    <t>How many people were injured in 2016 (year) in ('Alabama',) (state) ?</t>
  </si>
  <si>
    <t>3-98785</t>
  </si>
  <si>
    <t>How many people were injured in 2013 (year) in ('Virginia',) (state) ?</t>
  </si>
  <si>
    <t>3-98787</t>
  </si>
  <si>
    <t>How many people were injured in 2013 (year) in ('New Jersey',) (state) ?</t>
  </si>
  <si>
    <t>3-98788</t>
  </si>
  <si>
    <t>How many people were injured in 2013 (year) in ('Rhode Island',) (state) ?</t>
  </si>
  <si>
    <t>3-98789</t>
  </si>
  <si>
    <t>How many people were injured in 2014 (year) in ('Tennessee',) (state) ?</t>
  </si>
  <si>
    <t>3-98790</t>
  </si>
  <si>
    <t>How many people were injured in 2014 (year) in ('Wisconsin',) (state) ?</t>
  </si>
  <si>
    <t>3-98791</t>
  </si>
  <si>
    <t>How many people were injured in 2016 (year) in ('Kentucky',) (state) ?</t>
  </si>
  <si>
    <t>3-98792</t>
  </si>
  <si>
    <t>How many people were injured in 2014 (year) in ('California',) (state) ?</t>
  </si>
  <si>
    <t>3-98793</t>
  </si>
  <si>
    <t>How many people were injured in 2013 (year) in ('Ohio',) (state) ?</t>
  </si>
  <si>
    <t>3-98794</t>
  </si>
  <si>
    <t>How many people were injured in 2016 (year) in ('Texas',) (state) ?</t>
  </si>
  <si>
    <t>3-98795</t>
  </si>
  <si>
    <t>How many people were injured in 2014 (year) in ('Illinois',) (state) ?</t>
  </si>
  <si>
    <t>3-98796</t>
  </si>
  <si>
    <t>How many people were injured in 2015 (year) in ('Utah',) (state) ?</t>
  </si>
  <si>
    <t>3-98797</t>
  </si>
  <si>
    <t>How many people were injured in 2015 (year) in ('Nevada',) (state) ?</t>
  </si>
  <si>
    <t>3-98798</t>
  </si>
  <si>
    <t>How many people were injured in 2016 (year) in ('South Carolina',) (state) ?</t>
  </si>
  <si>
    <t>3-98799</t>
  </si>
  <si>
    <t>How many people were injured in 2013 (year) in ('Maryland',) (state) ?</t>
  </si>
  <si>
    <t>3-98802</t>
  </si>
  <si>
    <t>How many people were injured in 2013 (year) in ('Kentucky',) (state) ?</t>
  </si>
  <si>
    <t>3-98803</t>
  </si>
  <si>
    <t>How many people were injured in 2016 (year) in ('Arkansas',) (state) ?</t>
  </si>
  <si>
    <t>3-98807</t>
  </si>
  <si>
    <t>How many people were injured in 2015 (year) in ('New York',) (state) ?</t>
  </si>
  <si>
    <t>3-98808</t>
  </si>
  <si>
    <t>How many people were injured in 2013 (year) in ('California',) (state) ?</t>
  </si>
  <si>
    <t>3-98809</t>
  </si>
  <si>
    <t>How many people were injured in 2015 (year) in ('Washington',) (state) ?</t>
  </si>
  <si>
    <t>3-98810</t>
  </si>
  <si>
    <t>How many people were injured in 2016 (year) in ('Kansas',) (state) ?</t>
  </si>
  <si>
    <t>3-98811</t>
  </si>
  <si>
    <t>How many people were injured in 2015 (year) in ('Oklahoma',) (state) ?</t>
  </si>
  <si>
    <t>3-98812</t>
  </si>
  <si>
    <t>How many people were injured in 2014 (year) in ('Washington',) (state) ?</t>
  </si>
  <si>
    <t>3-98814</t>
  </si>
  <si>
    <t>How many people were injured in 2013 (year) in ('Michigan',) (state) ?</t>
  </si>
  <si>
    <t>3-98815</t>
  </si>
  <si>
    <t>How many people were injured in 2015 (year) in ('Idaho',) (state) ?</t>
  </si>
  <si>
    <t>3-98816</t>
  </si>
  <si>
    <t>How many people were injured in 2014 (year) in ('South Carolina',) (state) ?</t>
  </si>
  <si>
    <t>3-98817</t>
  </si>
  <si>
    <t>How many people were injured in 2016 (year) in ('Connecticut',) (state) ?</t>
  </si>
  <si>
    <t>3-98818</t>
  </si>
  <si>
    <t>How many people were injured in 2016 (year) in ('Colorado',) (state) ?</t>
  </si>
  <si>
    <t>3-98820</t>
  </si>
  <si>
    <t>How many people were injured in 2016 (year) in ('Florida',) (state) ?</t>
  </si>
  <si>
    <t>3-98821</t>
  </si>
  <si>
    <t>How many people were injured in 2016 (year) in ('Idaho',) (state) ?</t>
  </si>
  <si>
    <t>3-98822</t>
  </si>
  <si>
    <t>How many people were injured in 2015 (year) in ('Illinois',) (state) ?</t>
  </si>
  <si>
    <t>3-98824</t>
  </si>
  <si>
    <t>How many people were injured in 2015 (year) in ('Virginia',) (state) ?</t>
  </si>
  <si>
    <t>3-98825</t>
  </si>
  <si>
    <t>How many people were injured in 2015 (year) in ('South Carolina',) (state) ?</t>
  </si>
  <si>
    <t>3-98828</t>
  </si>
  <si>
    <t>How many people were injured in 2015 (year) in ('New Jersey',) (state) ?</t>
  </si>
  <si>
    <t>3-98829</t>
  </si>
  <si>
    <t>How many people were injured in 2013 (year) in ('Texas',) (state) ?</t>
  </si>
  <si>
    <t>3-98830</t>
  </si>
  <si>
    <t>How many people were injured in 2015 (year) in ('Mississippi',) (state) ?</t>
  </si>
  <si>
    <t>3-98831</t>
  </si>
  <si>
    <t>How many people were injured in 2015 (year) in ('Pennsylvania',) (state) ?</t>
  </si>
  <si>
    <t>3-98832</t>
  </si>
  <si>
    <t>How many people were injured in 2013 (year) in ('Colorado',) (state) ?</t>
  </si>
  <si>
    <t>3-98836</t>
  </si>
  <si>
    <t>How many people were injured in 2014 (year) in ('Pennsylvania',) (state) ?</t>
  </si>
  <si>
    <t>3-98837</t>
  </si>
  <si>
    <t>How many people were injured in 2016 (year) in ('New Jersey',) (state) ?</t>
  </si>
  <si>
    <t>3-98839</t>
  </si>
  <si>
    <t>How many people were injured in 2014 (year) in ('Michigan',) (state) ?</t>
  </si>
  <si>
    <t>3-98840</t>
  </si>
  <si>
    <t>How many people were injured in 2013 (year) in ('Arizona',) (state) ?</t>
  </si>
  <si>
    <t>3-98842</t>
  </si>
  <si>
    <t>How many people were injured in 2016 (year) in ('North Carolina',) (state) ?</t>
  </si>
  <si>
    <t>3-98844</t>
  </si>
  <si>
    <t>How many people were injured in 2016 (year) in ('Ohio',) (state) ?</t>
  </si>
  <si>
    <t>3-98845</t>
  </si>
  <si>
    <t>How many people were injured in 2015 (year) in ('Alabama',) (state) ?</t>
  </si>
  <si>
    <t>3-98847</t>
  </si>
  <si>
    <t>How many people were injured in 2015 (year) in ('Connecticut',) (state) ?</t>
  </si>
  <si>
    <t>3-98848</t>
  </si>
  <si>
    <t>How many people were injured in 2013 (year) in ('Tennessee',) (state) ?</t>
  </si>
  <si>
    <t>3-98849</t>
  </si>
  <si>
    <t>How many people were injured in 2014 (year) in ('Colorado',) (state) ?</t>
  </si>
  <si>
    <t>3-98851</t>
  </si>
  <si>
    <t>How many people were injured in 2016 (year) in ('Maine',) (state) ?</t>
  </si>
  <si>
    <t>3-98852</t>
  </si>
  <si>
    <t>How many people were injured in 2016 (year) in ('Delaware',) (state) ?</t>
  </si>
  <si>
    <t>3-98853</t>
  </si>
  <si>
    <t>How many people were injured in 2015 (year) in ('Arizona',) (state) ?</t>
  </si>
  <si>
    <t>3-98854</t>
  </si>
  <si>
    <t>How many people were injured in 2016 (year) in ('District of Columbia',) (state) ?</t>
  </si>
  <si>
    <t>3-98855</t>
  </si>
  <si>
    <t>How many people were injured in 2016 (year) in ('Michigan',) (state) ?</t>
  </si>
  <si>
    <t>3-98857</t>
  </si>
  <si>
    <t>How many people were injured in 2015 (year) in ('New Mexico',) (state) ?</t>
  </si>
  <si>
    <t>3-98858</t>
  </si>
  <si>
    <t>How many people were injured in 2013 (year) in ('Pennsylvania',) (state) ?</t>
  </si>
  <si>
    <t>3-98859</t>
  </si>
  <si>
    <t>How many people were injured in 2014 (year) in ('North Carolina',) (state) ?</t>
  </si>
  <si>
    <t>3-98860</t>
  </si>
  <si>
    <t>How many people were injured in 2016 (year) in ('Nebraska',) (state) ?</t>
  </si>
  <si>
    <t>3-98861</t>
  </si>
  <si>
    <t>How many people were injured in 2014 (year) in ('Virginia',) (state) ?</t>
  </si>
  <si>
    <t>3-98862</t>
  </si>
  <si>
    <t>How many people were injured in 2016 (year) in ('Tennessee',) (state) ?</t>
  </si>
  <si>
    <t>3-98864</t>
  </si>
  <si>
    <t>How many people were injured in 2016 (year) in ('Virginia',) (state) ?</t>
  </si>
  <si>
    <t>3-98867</t>
  </si>
  <si>
    <t>How many people were injured in 2015 (year) in ('Arkansas',) (state) ?</t>
  </si>
  <si>
    <t>3-98869</t>
  </si>
  <si>
    <t>How many people were injured in 2014 (year) in ('Mississippi',) (state) ?</t>
  </si>
  <si>
    <t>3-98870</t>
  </si>
  <si>
    <t>How many people were injured in 2015 (year) in ('Georgia',) (state) ?</t>
  </si>
  <si>
    <t>3-98871</t>
  </si>
  <si>
    <t>How many people were injured in 2015 (year) in ('Florida',) (state) ?</t>
  </si>
  <si>
    <t>3-98872</t>
  </si>
  <si>
    <t>How many people were injured in 2015 (year) in ('Colorado',) (state) ?</t>
  </si>
  <si>
    <t>3-98875</t>
  </si>
  <si>
    <t>How many people were injured in 09/12/2016 (day) in ('California', 'Fresno') (city) ?</t>
  </si>
  <si>
    <t>3-98877</t>
  </si>
  <si>
    <t>How many people were injured in 01/03/2015 (day) in ('Florida', 'Orange County') (city) ?</t>
  </si>
  <si>
    <t>3-98884</t>
  </si>
  <si>
    <t>How many people were injured in 15/05/2015 (day) in ('Louisiana', 'Baton Rouge') (city) ?</t>
  </si>
  <si>
    <t>3-98885</t>
  </si>
  <si>
    <t>How many people were injured in 10/10/2015 (day) in ('North Carolina', 'Charlotte') (city) ?</t>
  </si>
  <si>
    <t>3-98901</t>
  </si>
  <si>
    <t>How many people were injured in 28/12/2016 (day) in ('Florida', 'Crestview') (city) ?</t>
  </si>
  <si>
    <t>3-98909</t>
  </si>
  <si>
    <t>How many people were injured in 25/07/2016 (day) in ('New York', 'Dunkirk') (city) ?</t>
  </si>
  <si>
    <t>3-98915</t>
  </si>
  <si>
    <t>How many people were injured in 25/02/2016 (day) in ('Ohio', 'Cleveland') (city) ?</t>
  </si>
  <si>
    <t>3-98925</t>
  </si>
  <si>
    <t>How many people were injured in 26/11/2016 (day) in ('Pennsylvania', 'Pittsburgh') (city) ?</t>
  </si>
  <si>
    <t>3-98926</t>
  </si>
  <si>
    <t>How many people were injured in 29/04/2016 (day) in ('California', 'Oakland') (city) ?</t>
  </si>
  <si>
    <t>3-98927</t>
  </si>
  <si>
    <t>How many people were injured in 26/06/2016 (day) in ('Georgia', 'Atlanta') (city) ?</t>
  </si>
  <si>
    <t>3-98929</t>
  </si>
  <si>
    <t>How many people were injured in 18/10/2015 (day) in ('Louisiana', 'New Orleans') (city) ?</t>
  </si>
  <si>
    <t>3-98931</t>
  </si>
  <si>
    <t>How many people were injured in 27/11/2015 (day) in ('California', 'Sacramento') (city) ?</t>
  </si>
  <si>
    <t>3-98957</t>
  </si>
  <si>
    <t>How many people were injured in 17/12/2016 (day) in ('California', 'Oceanside') (city) ?</t>
  </si>
  <si>
    <t>3-98968</t>
  </si>
  <si>
    <t>How many people were injured in 08/05/2016 (day) in ('Texas', 'Austin') (city) ?</t>
  </si>
  <si>
    <t>3-98971</t>
  </si>
  <si>
    <t>How many people were injured in 14/07/2016 (day) in ('California', 'Oakland') (city) ?</t>
  </si>
  <si>
    <t>3-98973</t>
  </si>
  <si>
    <t>How many people were injured in 12/06/2015 (day) in ('Florida', 'Allapattah') (city) ?</t>
  </si>
  <si>
    <t>3-98983</t>
  </si>
  <si>
    <t>How many people were injured in 06/07/2014 (day) in ('Florida', 'Miami') (city) ?</t>
  </si>
  <si>
    <t>3-98988</t>
  </si>
  <si>
    <t>How many people were injured in 26/11/2015 (day) in ('Indiana', 'Indianapolis') (city) ?</t>
  </si>
  <si>
    <t>3-98989</t>
  </si>
  <si>
    <t>How many people were injured in 20/08/2016 (day) in ('South Carolina', 'Columbia') (city) ?</t>
  </si>
  <si>
    <t>3-98996</t>
  </si>
  <si>
    <t>How many people were injured in 02/05/2013 (day) in ('New Jersey', 'Newark') (city) ?</t>
  </si>
  <si>
    <t>3-98997</t>
  </si>
  <si>
    <t>How many people were injured in 15/12/2016 (day) in ('Texas', 'San Angelo') (city) ?</t>
  </si>
  <si>
    <t>3-99007</t>
  </si>
  <si>
    <t>How many people were injured in 04/10/2016 (day) in ('Tennessee', 'Nashville') (city) ?</t>
  </si>
  <si>
    <t>3-99009</t>
  </si>
  <si>
    <t>How many people were injured in 28/07/2016 (day) in ('New York', 'Elmira') (city) ?</t>
  </si>
  <si>
    <t>3-99011</t>
  </si>
  <si>
    <t>How many people were injured in 14/05/2016 (day) in ('Louisiana', 'Baton Rouge') (city) ?</t>
  </si>
  <si>
    <t>3-99016</t>
  </si>
  <si>
    <t>How many people were injured in 10/06/2016 (day) in ('California', 'Los Angeles (Boyle Heights)') (city) ?</t>
  </si>
  <si>
    <t>3-99018</t>
  </si>
  <si>
    <t>How many people were injured in 29/11/2013 (day) in ('Indiana', 'Indianapolis') (city) ?</t>
  </si>
  <si>
    <t>3-99019</t>
  </si>
  <si>
    <t>How many people were injured in 12/02/2014 (day) in ('California', 'Stockton') (city) ?</t>
  </si>
  <si>
    <t>3-99026</t>
  </si>
  <si>
    <t>How many people were injured in 17/10/2016 (day) in ('Illinois', 'Chicago (Englewood)') (city) ?</t>
  </si>
  <si>
    <t>3-99038</t>
  </si>
  <si>
    <t>How many people were injured in 11/07/2016 (day) in ('Maryland', 'Baltimore') (city) ?</t>
  </si>
  <si>
    <t>3-99042</t>
  </si>
  <si>
    <t>How many people were injured in 08/03/2016 (day) in ('Florida', 'Largo') (city) ?</t>
  </si>
  <si>
    <t>3-99051</t>
  </si>
  <si>
    <t>How many people were injured in 21/04/2016 (day) in ('Maryland', 'Baltimore') (city) ?</t>
  </si>
  <si>
    <t>3-99058</t>
  </si>
  <si>
    <t>How many people were injured in 13/04/2016 (day) in ('Kansas', 'Wichita') (city) ?</t>
  </si>
  <si>
    <t>3-99063</t>
  </si>
  <si>
    <t>How many people were injured in 05/11/2016 (day) in ('California', 'Oakland') (city) ?</t>
  </si>
  <si>
    <t>3-99078</t>
  </si>
  <si>
    <t>How many people were injured in 20/02/2016 (day) in ('Florida', 'Orlando') (city) ?</t>
  </si>
  <si>
    <t>3-99083</t>
  </si>
  <si>
    <t>How many people were injured in 18/11/2015 (day) in ('California', 'Fresno') (city) ?</t>
  </si>
  <si>
    <t>3-99091</t>
  </si>
  <si>
    <t>How many people were injured in 17/06/2015 (day) in ('Pennsylvania', 'Pittsburgh') (city) ?</t>
  </si>
  <si>
    <t>3-99095</t>
  </si>
  <si>
    <t>How many people were injured in 14/11/2015 (day) in ('Oregon', 'Lebanon') (city) ?</t>
  </si>
  <si>
    <t>3-99100</t>
  </si>
  <si>
    <t>How many people were injured in 02/09/2014 (day) in ('Mississippi', 'Jackson') (city) ?</t>
  </si>
  <si>
    <t>3-99101</t>
  </si>
  <si>
    <t>How many people were injured in 18/12/2016 (day) in ('Mississippi', 'Raymond') (city) ?</t>
  </si>
  <si>
    <t>3-99104</t>
  </si>
  <si>
    <t>How many people were injured in 21/10/2016 (day) in ('Pennsylvania', 'Pittsburgh') (city) ?</t>
  </si>
  <si>
    <t>3-99108</t>
  </si>
  <si>
    <t>How many people were injured in 18/04/2016 (day) in ('Wisconsin', 'Milwaukee') (city) ?</t>
  </si>
  <si>
    <t>3-99116</t>
  </si>
  <si>
    <t>How many people were injured in 05/07/2015 (day) in ('Indiana', 'Fort Wayne') (city) ?</t>
  </si>
  <si>
    <t>3-99119</t>
  </si>
  <si>
    <t>How many people were injured in 03/05/2015 (day) in ('Iowa', 'Iowa City') (city) ?</t>
  </si>
  <si>
    <t>3-99121</t>
  </si>
  <si>
    <t>How many people were injured in 19/01/2015 (day) in ('Texas', 'San Antonio') (city) ?</t>
  </si>
  <si>
    <t>3-99129</t>
  </si>
  <si>
    <t>How many people were injured in 13/01/2015 (day) in ('Virginia', 'Portsmouth') (city) ?</t>
  </si>
  <si>
    <t>3-99144</t>
  </si>
  <si>
    <t>How many people were injured in 20/08/2016 (day) in ('North Carolina', 'Durham') (city) ?</t>
  </si>
  <si>
    <t>3-99149</t>
  </si>
  <si>
    <t>How many people were injured in 23/01/2015 (day) in ('Massachusetts', 'Boston') (city) ?</t>
  </si>
  <si>
    <t>3-99153</t>
  </si>
  <si>
    <t>How many people were injured in 12/10/2014 (day) in ('Georgia', 'Atlanta') (city) ?</t>
  </si>
  <si>
    <t>3-99160</t>
  </si>
  <si>
    <t>How many people were injured in 11/11/2016 (day) in ('Texas', 'Houston') (city) ?</t>
  </si>
  <si>
    <t>3-99195</t>
  </si>
  <si>
    <t>How many people were injured in 27/07/2015 (day) in ('Missouri', 'Saint Louis') (city) ?</t>
  </si>
  <si>
    <t>3-99196</t>
  </si>
  <si>
    <t>How many people were injured in 20/02/2016 (day) in ('Alabama', 'Bessemer') (city) ?</t>
  </si>
  <si>
    <t>3-99197</t>
  </si>
  <si>
    <t>How many people were injured in 01/10/2016 (day) in ('California', 'Fresno') (city) ?</t>
  </si>
  <si>
    <t>3-99198</t>
  </si>
  <si>
    <t>How many people were injured in 28/11/2015 (day) in ('California', 'Fresno') (city) ?</t>
  </si>
  <si>
    <t>3-99201</t>
  </si>
  <si>
    <t>How many people were injured in 19/04/2015 (day) in ('Virginia', 'Richmond') (city) ?</t>
  </si>
  <si>
    <t>3-99221</t>
  </si>
  <si>
    <t>How many people were injured in 17/09/2016 (day) in ('Florida', 'Miami') (city) ?</t>
  </si>
  <si>
    <t>3-99222</t>
  </si>
  <si>
    <t>How many people were injured in 04/07/2016 (day) in ('Pennsylvania', 'Pittsburgh') (city) ?</t>
  </si>
  <si>
    <t>3-99235</t>
  </si>
  <si>
    <t>How many people were injured in 11/03/2016 (day) in ('New Jersey', 'Trenton') (city) ?</t>
  </si>
  <si>
    <t>3-99237</t>
  </si>
  <si>
    <t>How many people were injured in 24/04/2016 (day) in ('Illinois', 'Chicago (Englewood)') (city) ?</t>
  </si>
  <si>
    <t>3-99240</t>
  </si>
  <si>
    <t>How many people were injured in 02/06/2013 (day) in ('Virginia', 'Virginia Beach') (city) ?</t>
  </si>
  <si>
    <t>3-99245</t>
  </si>
  <si>
    <t>How many people were injured in 13/07/2013 (day) in ('District of Columbia', 'Washington') (city) ?</t>
  </si>
  <si>
    <t>3-99253</t>
  </si>
  <si>
    <t>How many people were injured in 10/08/2016 (day) in ('Illinois', 'Evanston') (city) ?</t>
  </si>
  <si>
    <t>3-99255</t>
  </si>
  <si>
    <t>How many people were injured in 17/01/2016 (day) in ('Georgia', 'Maysville') (city) ?</t>
  </si>
  <si>
    <t>3-99257</t>
  </si>
  <si>
    <t>How many people were injured in 27/07/2016 (day) in ('Florida', 'Gainesville') (city) ?</t>
  </si>
  <si>
    <t>3-99268</t>
  </si>
  <si>
    <t>How many people were injured in 31/07/2015 (day) in ('Tennessee', 'Nashville') (city) ?</t>
  </si>
  <si>
    <t>3-99274</t>
  </si>
  <si>
    <t>How many people were injured in 06/05/2016 (day) in ('Maryland', 'Bethesda') (city) ?</t>
  </si>
  <si>
    <t>3-99277</t>
  </si>
  <si>
    <t>How many people were injured in 28/10/2016 (day) in ('Florida', 'Miami Gardens') (city) ?</t>
  </si>
  <si>
    <t>3-99284</t>
  </si>
  <si>
    <t>How many people were injured in 14/07/2016 (day) in ('Michigan', 'Eastpointe') (city) ?</t>
  </si>
  <si>
    <t>3-99291</t>
  </si>
  <si>
    <t>How many people were injured in 27/09/2015 (day) in ('Missouri', 'Kansas City') (city) ?</t>
  </si>
  <si>
    <t>3-99294</t>
  </si>
  <si>
    <t>How many people were injured in 11/01/2016 (day) in ('Florida', 'Jacksonville') (city) ?</t>
  </si>
  <si>
    <t>3-99302</t>
  </si>
  <si>
    <t>How many people were injured in 26/03/2016 (day) in ('Maryland', 'Dundalk') (city) ?</t>
  </si>
  <si>
    <t>3-99308</t>
  </si>
  <si>
    <t>How many people were injured in 31/07/2016 (day) in ('Texas', 'Austin') (city) ?</t>
  </si>
  <si>
    <t>3-99310</t>
  </si>
  <si>
    <t>How many people were injured in 14/07/2015 (day) in ('Missouri', 'Saint Louis') (city) ?</t>
  </si>
  <si>
    <t>3-99312</t>
  </si>
  <si>
    <t>How many people were injured in 13/11/2016 (day) in ('Indiana', 'Indianapolis') (city) ?</t>
  </si>
  <si>
    <t>3-99315</t>
  </si>
  <si>
    <t>How many people were injured in 27/08/2016 (day) in ('Louisiana', 'New Orleans') (city) ?</t>
  </si>
  <si>
    <t>3-99339</t>
  </si>
  <si>
    <t>How many people were injured in 09/11/2013 (day) in ('Texas', 'Cypress') (city) ?</t>
  </si>
  <si>
    <t>3-99343</t>
  </si>
  <si>
    <t>How many people were injured in 23/02/2016 (day) in ('Florida', 'Sanford') (city) ?</t>
  </si>
  <si>
    <t>3-99344</t>
  </si>
  <si>
    <t>How many people were injured in 15/07/2015 (day) in ('Maryland', 'Baltimore') (city) ?</t>
  </si>
  <si>
    <t>3-99346</t>
  </si>
  <si>
    <t>How many people were injured in 25/10/2015 (day) in ('Florida', 'Orlando') (city) ?</t>
  </si>
  <si>
    <t>3-99347</t>
  </si>
  <si>
    <t>How many people were injured in 01/05/2016 (day) in ('Vermont', 'Moretown') (city) ?</t>
  </si>
  <si>
    <t>3-99362</t>
  </si>
  <si>
    <t>How many people were injured in 21/12/2014 (day) in ('Illinois', 'Calumet City') (city) ?</t>
  </si>
  <si>
    <t>3-99363</t>
  </si>
  <si>
    <t>How many people were injured in 25/04/2016 (day) in ('Indiana', 'Georgetown') (city) ?</t>
  </si>
  <si>
    <t>3-99364</t>
  </si>
  <si>
    <t>How many people were injured in 26/09/2016 (day) in ('Texas', 'Houston') (city) ?</t>
  </si>
  <si>
    <t>3-99366</t>
  </si>
  <si>
    <t>How many people were injured in 27/04/2016 (day) in ('Louisiana', 'Baton Rouge') (city) ?</t>
  </si>
  <si>
    <t>3-99376</t>
  </si>
  <si>
    <t>How many people were injured in 01/07/2015 (day) in ('Florida', 'Plant City') (city) ?</t>
  </si>
  <si>
    <t>3-99377</t>
  </si>
  <si>
    <t>How many people were injured in 23/11/2014 (day) in ('Colorado', 'Denver') (city) ?</t>
  </si>
  <si>
    <t>3-99396</t>
  </si>
  <si>
    <t>How many people were injured in 08/09/2015 (day) in (None, 'Karachi') (city) ?</t>
  </si>
  <si>
    <t>3-99398</t>
  </si>
  <si>
    <t>How many people were injured in 30/10/2016 (day) in ('Texas', 'San Antonio') (city) ?</t>
  </si>
  <si>
    <t>3-99405</t>
  </si>
  <si>
    <t>How many people were injured in 05/09/2016 (day) in ('Kentucky', 'Lexington') (city) ?</t>
  </si>
  <si>
    <t>3-99416</t>
  </si>
  <si>
    <t>How many people were injured in 09/06/2016 (day) in ('Massachusetts', 'Springfield') (city) ?</t>
  </si>
  <si>
    <t>3-99419</t>
  </si>
  <si>
    <t>How many people were injured in 21/02/2013 (day) in ('Oklahoma', 'Tulsa') (city) ?</t>
  </si>
  <si>
    <t>3-99431</t>
  </si>
  <si>
    <t>How many people were injured in 13/06/2016 (day) in ('California', 'Fresno') (city) ?</t>
  </si>
  <si>
    <t>3-99434</t>
  </si>
  <si>
    <t>How many people were injured in 30/11/2013 (day) in ('Michigan', 'Lansing') (city) ?</t>
  </si>
  <si>
    <t>3-99443</t>
  </si>
  <si>
    <t>How many people were injured in 29/04/2016 (day) in ('Tennessee', 'Lebanon') (city) ?</t>
  </si>
  <si>
    <t>3-99450</t>
  </si>
  <si>
    <t>How many people were injured in 15/12/2013 (day) in ('Florida', 'Homestead (Florida City)') (city) ?</t>
  </si>
  <si>
    <t>3-99459</t>
  </si>
  <si>
    <t>How many people were injured in 05/07/2014 (day) in ('Texas', 'Houston') (city) ?</t>
  </si>
  <si>
    <t>3-99479</t>
  </si>
  <si>
    <t>How many people were injured in 14/06/2016 (day) in ('Delaware', 'Wilmington') (city) ?</t>
  </si>
  <si>
    <t>3-99485</t>
  </si>
  <si>
    <t>How many people were injured in 01/01/2016 (day) in ('Nevada', 'Las Vegas') (city) ?</t>
  </si>
  <si>
    <t>3-99488</t>
  </si>
  <si>
    <t>How many people were injured in 10/04/2016 (day) in ('Wisconsin', 'Milwaukee') (city) ?</t>
  </si>
  <si>
    <t>3-99491</t>
  </si>
  <si>
    <t>How many people were injured in 16/07/2016 (day) in ('Texas', 'Dallas') (city) ?</t>
  </si>
  <si>
    <t>3-99492</t>
  </si>
  <si>
    <t>How many people were injured in 27/09/2014 (day) in ('Missouri', 'Saint Louis') (city) ?</t>
  </si>
  <si>
    <t>3-99506</t>
  </si>
  <si>
    <t>How many people were injured in 20/12/2015 (day) in ('North Carolina', 'Wilmington') (city) ?</t>
  </si>
  <si>
    <t>3-99513</t>
  </si>
  <si>
    <t>How many people were injured in 22/06/2013 (day) in ('Rhode Island', 'Providence') (city) ?</t>
  </si>
  <si>
    <t>3-99514</t>
  </si>
  <si>
    <t>How many people were injured in 26/09/2016 (day) in ('Georgia', 'Norcross') (city) ?</t>
  </si>
  <si>
    <t>3-99521</t>
  </si>
  <si>
    <t>How many people were injured in 26/07/2014 (day) in ('Arkansas', 'Pine Bluff') (city) ?</t>
  </si>
  <si>
    <t>3-99523</t>
  </si>
  <si>
    <t>How many people were injured in 02/04/2015 (day) in ('Florida', 'Debary') (city) ?</t>
  </si>
  <si>
    <t>3-99527</t>
  </si>
  <si>
    <t>How many people were injured in 08/01/2015 (day) in ('Massachusetts', 'Boston') (city) ?</t>
  </si>
  <si>
    <t>3-99529</t>
  </si>
  <si>
    <t>How many people were injured in 09/04/2016 (day) in ('New Mexico', 'Albuquerque') (city) ?</t>
  </si>
  <si>
    <t>3-99540</t>
  </si>
  <si>
    <t>How many people were injured in 17/07/2016 (day) in ('Texas', 'Houston') (city) ?</t>
  </si>
  <si>
    <t>3-99551</t>
  </si>
  <si>
    <t>How many people were injured in 04/07/2015 (day) in ('Kentucky', 'Louisville') (city) ?</t>
  </si>
  <si>
    <t>3-99553</t>
  </si>
  <si>
    <t>How many people were injured in 13/03/2015 (day) in ('Mississippi', 'Brookhaven') (city) ?</t>
  </si>
  <si>
    <t>3-99558</t>
  </si>
  <si>
    <t>How many people were injured in 23/07/2015 (day) in ('Ohio', 'Pike (county)') (city) ?</t>
  </si>
  <si>
    <t>3-99559</t>
  </si>
  <si>
    <t>How many people were injured in 05/07/2015 (day) in ('Ohio', 'Cincinnati') (city) ?</t>
  </si>
  <si>
    <t>3-99560</t>
  </si>
  <si>
    <t>How many people were injured in 01/01/2016 (day) in ('Florida', 'Orlando') (city) ?</t>
  </si>
  <si>
    <t>3-99562</t>
  </si>
  <si>
    <t>How many people were injured in 08/08/2016 (day) in ('Texas', 'Houston') (city) ?</t>
  </si>
  <si>
    <t>3-99572</t>
  </si>
  <si>
    <t>How many people were injured in 09/10/2016 (day) in ('California', 'Sacramento') (city) ?</t>
  </si>
  <si>
    <t>3-99579</t>
  </si>
  <si>
    <t>How many people were injured in 15/06/2013 (day) in ('Rhode Island', 'Providence') (city) ?</t>
  </si>
  <si>
    <t>3-99587</t>
  </si>
  <si>
    <t>How many people were injured in 16/07/2016 (day) in ('California', 'San Bernardino') (city) ?</t>
  </si>
  <si>
    <t>3-99588</t>
  </si>
  <si>
    <t>How many people were injured in 07/07/2016 (day) in ('Louisiana', 'Baton Rouge') (city) ?</t>
  </si>
  <si>
    <t>3-99590</t>
  </si>
  <si>
    <t>How many people were injured in 05/11/2016 (day) in ('Texas', 'San Antonio') (city) ?</t>
  </si>
  <si>
    <t>3-99593</t>
  </si>
  <si>
    <t>How many people were injured in 19/09/2015 (day) in ('Indiana', 'Indianapolis') (city) ?</t>
  </si>
  <si>
    <t>3-99596</t>
  </si>
  <si>
    <t>How many people were injured in 17/03/2015 (day) in ('California', 'Stockton') (city) ?</t>
  </si>
  <si>
    <t>3-99603</t>
  </si>
  <si>
    <t>How many people were injured in 05/09/2015 (day) in ('Florida', 'Daytona Beach') (city) ?</t>
  </si>
  <si>
    <t>3-99605</t>
  </si>
  <si>
    <t>How many people were injured in 20/08/2016 (day) in ('Connecticut', 'Hamden') (city) ?</t>
  </si>
  <si>
    <t>3-99607</t>
  </si>
  <si>
    <t>How many people were injured in 18/05/2016 (day) in ('Texas', 'Houston') (city) ?</t>
  </si>
  <si>
    <t>3-99622</t>
  </si>
  <si>
    <t>How many people were injured in 24/09/2016 (day) in ('Maryland', 'Baltimore') (city) ?</t>
  </si>
  <si>
    <t>3-99623</t>
  </si>
  <si>
    <t>How many people were injured in 06/10/2015 (day) in ('Maryland', 'Baltimore') (city) ?</t>
  </si>
  <si>
    <t>3-99629</t>
  </si>
  <si>
    <t>How many people were injured in 06/12/2015 (day) in ('Louisiana', 'New Orleans') (city) ?</t>
  </si>
  <si>
    <t>3-99633</t>
  </si>
  <si>
    <t>How many people were injured in 31/10/2016 (day) in ('Louisiana', 'Shreveport') (city) ?</t>
  </si>
  <si>
    <t>3-99634</t>
  </si>
  <si>
    <t>How many people were injured in 02/07/2016 (day) in ('Texas', 'Waco') (city) ?</t>
  </si>
  <si>
    <t>3-99642</t>
  </si>
  <si>
    <t>How many people were injured in 29/05/2016 (day) in ('New Jersey', 'Trenton') (city) ?</t>
  </si>
  <si>
    <t>3-99646</t>
  </si>
  <si>
    <t>How many people were injured in 27/12/2016 (day) in ('Wisconsin', 'Milwaukee') (city) ?</t>
  </si>
  <si>
    <t>3-99648</t>
  </si>
  <si>
    <t>How many people were injured in 28/06/2016 (day) in ('California', 'Los Angeles (county)') (city) ?</t>
  </si>
  <si>
    <t>3-99652</t>
  </si>
  <si>
    <t>How many people were injured in 16/07/2015 (day) in ('Texas', 'Dallas') (city) ?</t>
  </si>
  <si>
    <t>3-99658</t>
  </si>
  <si>
    <t>How many people were injured in 07/07/2015 (day) in ('Ohio', 'Cleveland') (city) ?</t>
  </si>
  <si>
    <t>3-99677</t>
  </si>
  <si>
    <t>How many people were injured in 06/01/2015 (day) in ('Florida', 'Miami') (city) ?</t>
  </si>
  <si>
    <t>3-99681</t>
  </si>
  <si>
    <t>How many people were injured in 30/05/2016 (day) in ('Maryland', 'Baltimore') (city) ?</t>
  </si>
  <si>
    <t>3-99688</t>
  </si>
  <si>
    <t>How many people were injured in 05/10/2013 (day) in ('California', 'Fresno') (city) ?</t>
  </si>
  <si>
    <t>3-99692</t>
  </si>
  <si>
    <t>How many people were injured in 23/11/2016 (day) in ('Oklahoma', 'Oklahoma City') (city) ?</t>
  </si>
  <si>
    <t>3-99697</t>
  </si>
  <si>
    <t>How many people were injured in 30/05/2016 (day) in ('California', 'Sacramento') (city) ?</t>
  </si>
  <si>
    <t>3-99711</t>
  </si>
  <si>
    <t>How many people were injured in 31/12/2015 (day) in ('Louisiana', 'New Orleans') (city) ?</t>
  </si>
  <si>
    <t>3-99712</t>
  </si>
  <si>
    <t>How many people were injured in 18/05/2016 (day) in ('South Dakota', 'Sioux Falls') (city) ?</t>
  </si>
  <si>
    <t>3-99713</t>
  </si>
  <si>
    <t>How many people were injured in 28/09/2015 (day) in ('Ohio', 'Dayton') (city) ?</t>
  </si>
  <si>
    <t>3-99728</t>
  </si>
  <si>
    <t>How many people were injured in 29/06/2014 (day) in ('Louisiana', 'New Orleans') (city) ?</t>
  </si>
  <si>
    <t>3-99734</t>
  </si>
  <si>
    <t>How many people were injured in 22/11/2016 (day) in ('Florida', 'Miami') (city) ?</t>
  </si>
  <si>
    <t>3-99738</t>
  </si>
  <si>
    <t>How many people were injured in 25/01/2015 (day) in ('Nevada', 'Las Vegas') (city) ?</t>
  </si>
  <si>
    <t>3-99739</t>
  </si>
  <si>
    <t>How many people were injured in 19/06/2015 (day) in ('Minnesota', 'Felton') (city) ?</t>
  </si>
  <si>
    <t>3-99747</t>
  </si>
  <si>
    <t>How many people were injured in 06/03/2016 (day) in ('California', 'Compton') (city) ?</t>
  </si>
  <si>
    <t>3-99748</t>
  </si>
  <si>
    <t>How many people were injured in 25/11/2016 (day) in ('New Jersey', 'Monroe Township') (city) ?</t>
  </si>
  <si>
    <t>3-99752</t>
  </si>
  <si>
    <t>How many people were injured in 01/01/2013 (day) in ('California', 'Hawthorne') (city) ?</t>
  </si>
  <si>
    <t>3-99753</t>
  </si>
  <si>
    <t>How many people were injured in 25/09/2016 (day) in ('Mississippi', 'Mccomb') (city) ?</t>
  </si>
  <si>
    <t>3-99788</t>
  </si>
  <si>
    <t>How many people were injured in 15/09/2015 (day) in ('New Jersey', 'Newark') (city) ?</t>
  </si>
  <si>
    <t>3-99790</t>
  </si>
  <si>
    <t>How many people were injured in 03/09/2016 (day) in ('Maryland', 'Baltimore') (city) ?</t>
  </si>
  <si>
    <t>3-99800</t>
  </si>
  <si>
    <t>How many people were injured in 06/07/2014 (day) in ('New York', 'Buffalo') (city) ?</t>
  </si>
  <si>
    <t>3-99805</t>
  </si>
  <si>
    <t>How many people were injured in 09/11/2015 (day) in ('Indiana', 'Indianapolis') (city) ?</t>
  </si>
  <si>
    <t>3-99812</t>
  </si>
  <si>
    <t>How many people were injured in 12/08/2016 (day) in ('Texas', 'Corpus Christi') (city) ?</t>
  </si>
  <si>
    <t>3-99815</t>
  </si>
  <si>
    <t>How many people were injured in 11/06/2016 (day) in ('North Carolina', 'Charlotte') (city) ?</t>
  </si>
  <si>
    <t>3-99816</t>
  </si>
  <si>
    <t>How many people were injured in 23/03/2014 (day) in ('California', 'San Francisco') (city) ?</t>
  </si>
  <si>
    <t>3-99824</t>
  </si>
  <si>
    <t>How many people were injured in 10/08/2016 (day) in ('California', 'San Francisco') (city) ?</t>
  </si>
  <si>
    <t>3-99825</t>
  </si>
  <si>
    <t>How many people were injured in 03/01/2016 (day) in ('Texas', 'Spring') (city) ?</t>
  </si>
  <si>
    <t>3-99838</t>
  </si>
  <si>
    <t>How many people were injured in 25/09/2015 (day) in ('Illinois', 'Danville') (city) ?</t>
  </si>
  <si>
    <t>3-99840</t>
  </si>
  <si>
    <t>How many people were injured in 25/08/2013 (day) in ('California', 'Oakland') (city) ?</t>
  </si>
  <si>
    <t>3-99846</t>
  </si>
  <si>
    <t>How many people were injured in 23/05/2016 (day) in ('New Jersey', 'Newark') (city) ?</t>
  </si>
  <si>
    <t>3-99849</t>
  </si>
  <si>
    <t>How many people were injured in 31/03/2016 (day) in ('Illinois', 'Chicago (Englewood)') (city) ?</t>
  </si>
  <si>
    <t>3-99860</t>
  </si>
  <si>
    <t>How many people were injured in 01/11/2015 (day) in ('Ohio', 'Dayton') (city) ?</t>
  </si>
  <si>
    <t>3-99862</t>
  </si>
  <si>
    <t>How many people were injured in 16/09/2016 (day) in ('Texas', 'Dallas') (city) ?</t>
  </si>
  <si>
    <t>3-99865</t>
  </si>
  <si>
    <t>How many people were injured in 01/07/2015 (day) in ('Kentucky', 'Lexington') (city) ?</t>
  </si>
  <si>
    <t>3-99869</t>
  </si>
  <si>
    <t>How many people were injured in 10/06/2013 (day) in ('Missouri', 'St Louis') (city) ?</t>
  </si>
  <si>
    <t>3-99870</t>
  </si>
  <si>
    <t>How many people were injured in 06/10/2013 (day) in ('Arizona', 'Avondale') (city) ?</t>
  </si>
  <si>
    <t>3-99871</t>
  </si>
  <si>
    <t>How many people were injured in 28/08/2016 (day) in ('Alabama', 'Dadeville') (city) ?</t>
  </si>
  <si>
    <t>3-99876</t>
  </si>
  <si>
    <t>How many people were injured in 10/03/2013 (day) in ('Kansas', 'Kansas City') (city) ?</t>
  </si>
  <si>
    <t>3-99879</t>
  </si>
  <si>
    <t>How many people were injured in 08/08/2016 (day) in ('Virginia', 'Newport News') (city) ?</t>
  </si>
  <si>
    <t>3-99885</t>
  </si>
  <si>
    <t>How many people were injured in 14/03/2016 (day) in ('Tennessee', 'Chattanooga') (city) ?</t>
  </si>
  <si>
    <t>3-99888</t>
  </si>
  <si>
    <t>How many people were injured in 15/08/2015 (day) in ('Pennsylvania', 'Pittsburgh') (city) ?</t>
  </si>
  <si>
    <t>3-99894</t>
  </si>
  <si>
    <t>How many people were injured in 02/07/2015 (day) in ('Texas', 'Dallas') (city) ?</t>
  </si>
  <si>
    <t>3-99903</t>
  </si>
  <si>
    <t>How many people were injured in 28/11/2016 (day) in ('California', 'Wilmington') (city) ?</t>
  </si>
  <si>
    <t>3-99912</t>
  </si>
  <si>
    <t>How many people were injured in 18/08/2016 (day) in ('Illinois', 'Peoria') (city) ?</t>
  </si>
  <si>
    <t>3-99917</t>
  </si>
  <si>
    <t>How many people were injured in 30/07/2016 (day) in ('Missouri', 'Saint Louis') (city) ?</t>
  </si>
  <si>
    <t>3-99919</t>
  </si>
  <si>
    <t>How many people were injured in 01/08/2016 (day) in ('South Carolina', 'Greenville') (city) ?</t>
  </si>
  <si>
    <t>3-99929</t>
  </si>
  <si>
    <t>How many people were injured in 06/11/2015 (day) in ('California', 'Bakersfield') (city) ?</t>
  </si>
  <si>
    <t>3-99930</t>
  </si>
  <si>
    <t>How many people were injured in 09/08/2016 (day) in ('Pennsylvania', 'Harrisburg') (city) ?</t>
  </si>
  <si>
    <t>3-99938</t>
  </si>
  <si>
    <t>How many people were injured in 12/08/2016 (day) in ('Texas', 'Dallas') (city) ?</t>
  </si>
  <si>
    <t>3-99946</t>
  </si>
  <si>
    <t>How many people were injured in 2016 (year) that involve the name Stephen (first) ?</t>
  </si>
  <si>
    <t>3-99948</t>
  </si>
  <si>
    <t>How many people were injured in 2014 (year) that involve the name Eugene (first) ?</t>
  </si>
  <si>
    <t>3-99952</t>
  </si>
  <si>
    <t>How many people were injured in 2014 (year) that involve the name Kenneth (first) ?</t>
  </si>
  <si>
    <t>3-99959</t>
  </si>
  <si>
    <t>How many people were injured in 2016 (year) that involve the name Taiquan (first) ?</t>
  </si>
  <si>
    <t>3-99975</t>
  </si>
  <si>
    <t>How many people were injured in 2015 (year) that involve the name Robert (first) ?</t>
  </si>
  <si>
    <t>3-99988</t>
  </si>
  <si>
    <t>How many people were injured in 2016 (year) that involve the name Derrius (first) ?</t>
  </si>
  <si>
    <t>3-99993</t>
  </si>
  <si>
    <t>How many people were injured in 2016 (year) that involve the name Kevin (first) ?</t>
  </si>
  <si>
    <t>3-99996</t>
  </si>
  <si>
    <t>How many people were injured in 2016 (year) that involve the name Emma (first) ?</t>
  </si>
  <si>
    <t>num+count</t>
  </si>
  <si>
    <t>count</t>
  </si>
  <si>
    <t>num</t>
  </si>
  <si>
    <t>location-participant</t>
  </si>
  <si>
    <t>location-time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</si>
</sst>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00"/>
    <numFmt numFmtId="167" formatCode="0.00%"/>
    <numFmt numFmtId="168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00"/>
      <name val="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9" activeCellId="1" sqref="A599:R599 S9"/>
    </sheetView>
  </sheetViews>
  <sheetFormatPr defaultRowHeight="12.8"/>
  <cols>
    <col collapsed="false" hidden="false" max="1" min="1" style="0" width="8.72959183673469"/>
    <col collapsed="false" hidden="false" max="2" min="2" style="0" width="10.8622448979592"/>
    <col collapsed="false" hidden="false" max="3" min="3" style="0" width="7.92857142857143"/>
    <col collapsed="false" hidden="false" max="4" min="4" style="0" width="10.0714285714286"/>
    <col collapsed="false" hidden="false" max="5" min="5" style="0" width="6.6530612244898"/>
    <col collapsed="false" hidden="false" max="6" min="6" style="0" width="25.1377551020408"/>
    <col collapsed="false" hidden="false" max="7" min="7" style="0" width="5.52551020408163"/>
    <col collapsed="false" hidden="false" max="8" min="8" style="0" width="4.53571428571429"/>
    <col collapsed="false" hidden="false" max="9" min="9" style="0" width="3.72448979591837"/>
    <col collapsed="false" hidden="false" max="10" min="10" style="0" width="4.73469387755102"/>
    <col collapsed="false" hidden="false" max="11" min="11" style="0" width="5.52551020408163"/>
    <col collapsed="false" hidden="false" max="12" min="12" style="0" width="4.51020408163265"/>
    <col collapsed="false" hidden="false" max="13" min="13" style="0" width="4.78571428571429"/>
    <col collapsed="false" hidden="false" max="16" min="14" style="0" width="7.07142857142857"/>
    <col collapsed="false" hidden="false" max="17" min="17" style="0" width="5.5"/>
    <col collapsed="false" hidden="false" max="18" min="18" style="0" width="5.35714285714286"/>
    <col collapsed="false" hidden="false" max="19" min="19" style="0" width="18.9234693877551"/>
    <col collapsed="false" hidden="false" max="20" min="20" style="0" width="11.530612244898"/>
    <col collapsed="false" hidden="false" max="21" min="21" style="0" width="5.5"/>
    <col collapsed="false" hidden="false" max="22" min="22" style="0" width="8.35204081632653"/>
    <col collapsed="false" hidden="false" max="23" min="23" style="0" width="5.35714285714286"/>
    <col collapsed="false" hidden="false" max="24" min="24" style="0" width="8.60204081632653"/>
    <col collapsed="false" hidden="false" max="25" min="25" style="0" width="4.95918367346939"/>
    <col collapsed="false" hidden="false" max="26" min="26" style="0" width="3.83163265306122"/>
    <col collapsed="false" hidden="false" max="27" min="27" style="0" width="4.95918367346939"/>
    <col collapsed="false" hidden="false" max="30" min="28" style="0" width="6.09183673469388"/>
    <col collapsed="false" hidden="false" max="31" min="31" style="0" width="6.6530612244898"/>
    <col collapsed="false" hidden="false" max="33" min="32" style="0" width="6.09183673469388"/>
    <col collapsed="false" hidden="false" max="34" min="34" style="0" width="6.6530612244898"/>
    <col collapsed="false" hidden="false" max="36" min="35" style="0" width="6.09183673469388"/>
    <col collapsed="false" hidden="false" max="1025" min="37" style="0" width="11.53061224489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  <c r="G1" s="0" t="n">
        <v>1</v>
      </c>
      <c r="H1" s="0" t="n">
        <v>1</v>
      </c>
      <c r="I1" s="0" t="n">
        <v>1</v>
      </c>
      <c r="J1" s="0" t="n">
        <v>0</v>
      </c>
      <c r="K1" s="0" t="n">
        <v>0</v>
      </c>
      <c r="L1" s="0" t="n">
        <v>1</v>
      </c>
      <c r="M1" s="0" t="n">
        <v>1</v>
      </c>
      <c r="N1" s="1" t="n">
        <f aca="false">IF(ISERROR(I1/(I1+J1)),0,(I1/(I1+J1)))</f>
        <v>1</v>
      </c>
      <c r="O1" s="1" t="n">
        <f aca="false">IF(ISERROR(I1/(I1+K1)),0,(I1/(I1+K1)))</f>
        <v>1</v>
      </c>
      <c r="P1" s="1" t="n">
        <f aca="false">IF(ISERROR((2*N1*O1)/(N1+O1)),0,(2*N1*O1)/(N1+O1))</f>
        <v>1</v>
      </c>
      <c r="S1" s="2"/>
      <c r="T1" s="2"/>
      <c r="U1" s="2"/>
      <c r="W1" s="2"/>
      <c r="Y1" s="3"/>
      <c r="AB1" s="4" t="s">
        <v>5</v>
      </c>
      <c r="AE1" s="0" t="s">
        <v>6</v>
      </c>
      <c r="AH1" s="4" t="s">
        <v>7</v>
      </c>
    </row>
    <row r="2" customFormat="false" ht="12.8" hidden="false" customHeight="false" outlineLevel="0" collapsed="false">
      <c r="A2" s="0" t="s">
        <v>8</v>
      </c>
      <c r="B2" s="0" t="s">
        <v>1</v>
      </c>
      <c r="C2" s="0" t="s">
        <v>9</v>
      </c>
      <c r="E2" s="0" t="s">
        <v>10</v>
      </c>
      <c r="F2" s="0" t="s">
        <v>11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v>1</v>
      </c>
      <c r="M2" s="0" t="s">
        <v>12</v>
      </c>
      <c r="N2" s="1" t="n">
        <f aca="false">IF(ISERROR(I2/(I2+J2)),0,(I2/(I2+J2)))</f>
        <v>0</v>
      </c>
      <c r="O2" s="1" t="n">
        <f aca="false">IF(ISERROR(I2/(I2+K2)),0,(I2/(I2+K2)))</f>
        <v>0</v>
      </c>
      <c r="P2" s="1" t="n">
        <f aca="false">IF(ISERROR((2*N2*O2)/(N2+O2)),0,(2*N2*O2)/(N2+O2))</f>
        <v>0</v>
      </c>
      <c r="S2" s="2"/>
      <c r="T2" s="2"/>
      <c r="U2" s="2" t="s">
        <v>13</v>
      </c>
      <c r="W2" s="2" t="s">
        <v>14</v>
      </c>
      <c r="Y2" s="3" t="s">
        <v>15</v>
      </c>
      <c r="Z2" s="3" t="s">
        <v>16</v>
      </c>
      <c r="AA2" s="3" t="s">
        <v>17</v>
      </c>
      <c r="AB2" s="4" t="s">
        <v>18</v>
      </c>
      <c r="AC2" s="3" t="s">
        <v>19</v>
      </c>
      <c r="AD2" s="3" t="s">
        <v>20</v>
      </c>
      <c r="AE2" s="4" t="s">
        <v>18</v>
      </c>
      <c r="AF2" s="3" t="s">
        <v>19</v>
      </c>
      <c r="AG2" s="3" t="s">
        <v>20</v>
      </c>
      <c r="AH2" s="4" t="s">
        <v>18</v>
      </c>
      <c r="AI2" s="3" t="s">
        <v>19</v>
      </c>
      <c r="AJ2" s="3" t="s">
        <v>20</v>
      </c>
    </row>
    <row r="3" customFormat="false" ht="12.8" hidden="false" customHeight="false" outlineLevel="0" collapsed="false">
      <c r="A3" s="0" t="s">
        <v>21</v>
      </c>
      <c r="B3" s="0" t="s">
        <v>22</v>
      </c>
      <c r="D3" s="0" t="s">
        <v>23</v>
      </c>
      <c r="E3" s="0" t="s">
        <v>3</v>
      </c>
      <c r="F3" s="0" t="s">
        <v>24</v>
      </c>
      <c r="G3" s="0" t="n">
        <v>1</v>
      </c>
      <c r="H3" s="0" t="n">
        <v>1</v>
      </c>
      <c r="I3" s="0" t="n">
        <v>0</v>
      </c>
      <c r="J3" s="0" t="n">
        <v>1</v>
      </c>
      <c r="K3" s="0" t="n">
        <v>1</v>
      </c>
      <c r="L3" s="0" t="n">
        <v>1</v>
      </c>
      <c r="M3" s="0" t="n">
        <v>1</v>
      </c>
      <c r="N3" s="1" t="n">
        <f aca="false">IF(ISERROR(I3/(I3+J3)),0,(I3/(I3+J3)))</f>
        <v>0</v>
      </c>
      <c r="O3" s="1" t="n">
        <f aca="false">IF(ISERROR(I3/(I3+K3)),0,(I3/(I3+K3)))</f>
        <v>0</v>
      </c>
      <c r="P3" s="1" t="n">
        <f aca="false">IF(ISERROR((2*N3*O3)/(N3+O3)),0,(2*N3*O3)/(N3+O3))</f>
        <v>0</v>
      </c>
      <c r="S3" s="2" t="s">
        <v>25</v>
      </c>
      <c r="T3" s="2" t="n">
        <f aca="false">COUNTA($A$1:$A$1032)</f>
        <v>1032</v>
      </c>
      <c r="U3" s="2" t="n">
        <f aca="false">COUNTIF($H$1:$H$1032,"&gt;0")</f>
        <v>569</v>
      </c>
      <c r="V3" s="5" t="n">
        <f aca="false">U3/T3</f>
        <v>0.551356589147287</v>
      </c>
      <c r="W3" s="2" t="n">
        <f aca="false">COUNTIF($H$1:$H$1032,"=0")</f>
        <v>463</v>
      </c>
      <c r="X3" s="5" t="n">
        <f aca="false">W3/T3</f>
        <v>0.448643410852713</v>
      </c>
      <c r="Y3" s="3" t="n">
        <f aca="false">SUM(I1:I1032)</f>
        <v>685</v>
      </c>
      <c r="Z3" s="3" t="n">
        <f aca="false">SUM(J1:J1032)</f>
        <v>106</v>
      </c>
      <c r="AA3" s="3" t="n">
        <f aca="false">SUM(K1:K1032)</f>
        <v>963</v>
      </c>
      <c r="AB3" s="4" t="n">
        <f aca="false">Y3/(Y3+Z3)</f>
        <v>0.865992414664981</v>
      </c>
      <c r="AC3" s="4" t="n">
        <f aca="false">Y3/(Y3+AA3)</f>
        <v>0.415655339805825</v>
      </c>
      <c r="AD3" s="4" t="n">
        <f aca="false">(2*AB3*AC3)/(AB3+AC3)</f>
        <v>0.561705617056171</v>
      </c>
      <c r="AE3" s="4"/>
      <c r="AF3" s="4"/>
      <c r="AG3" s="4"/>
      <c r="AH3" s="4" t="n">
        <f aca="false">AVERAGE(N$1:N$1023)</f>
        <v>0.5167015779919</v>
      </c>
      <c r="AI3" s="4" t="n">
        <f aca="false">AVERAGE(O$1:O$1023)</f>
        <v>0.45864249251346</v>
      </c>
      <c r="AJ3" s="4" t="n">
        <f aca="false">AVERAGE(P$1:P$1023)</f>
        <v>0.470760742461623</v>
      </c>
    </row>
    <row r="4" customFormat="false" ht="12.8" hidden="false" customHeight="false" outlineLevel="0" collapsed="false">
      <c r="A4" s="0" t="s">
        <v>26</v>
      </c>
      <c r="B4" s="0" t="s">
        <v>1</v>
      </c>
      <c r="C4" s="0" t="s">
        <v>2</v>
      </c>
      <c r="D4" s="0" t="s">
        <v>27</v>
      </c>
      <c r="F4" s="0" t="s">
        <v>28</v>
      </c>
      <c r="G4" s="0" t="n">
        <v>1</v>
      </c>
      <c r="H4" s="0" t="n">
        <v>1</v>
      </c>
      <c r="I4" s="0" t="n">
        <v>1</v>
      </c>
      <c r="J4" s="0" t="n">
        <v>0</v>
      </c>
      <c r="K4" s="0" t="n">
        <v>0</v>
      </c>
      <c r="L4" s="0" t="n">
        <v>1</v>
      </c>
      <c r="M4" s="0" t="n">
        <v>1</v>
      </c>
      <c r="N4" s="1" t="n">
        <f aca="false">IF(ISERROR(I4/(I4+J4)),0,(I4/(I4+J4)))</f>
        <v>1</v>
      </c>
      <c r="O4" s="1" t="n">
        <f aca="false">IF(ISERROR(I4/(I4+K4)),0,(I4/(I4+K4)))</f>
        <v>1</v>
      </c>
      <c r="P4" s="1" t="n">
        <f aca="false">IF(ISERROR((2*N4*O4)/(N4+O4)),0,(2*N4*O4)/(N4+O4))</f>
        <v>1</v>
      </c>
      <c r="S4" s="2" t="s">
        <v>1</v>
      </c>
      <c r="T4" s="2" t="n">
        <f aca="false">COUNTIF($B$1:$B$1032,S4)</f>
        <v>326</v>
      </c>
      <c r="U4" s="2" t="n">
        <f aca="false">SUMPRODUCT(-(-($H$1:$H$1032&gt;0)),-(-($B$1:$B$1032=S4)))</f>
        <v>195</v>
      </c>
      <c r="V4" s="5" t="n">
        <f aca="false">U4/T4</f>
        <v>0.598159509202454</v>
      </c>
      <c r="W4" s="2" t="n">
        <f aca="false">SUMPRODUCT(-(-($H$1:$H$1032=0)),-(-($B$1:$B$1032=S4)))</f>
        <v>131</v>
      </c>
      <c r="X4" s="5" t="n">
        <f aca="false">W4/T4</f>
        <v>0.401840490797546</v>
      </c>
      <c r="Y4" s="3" t="n">
        <f aca="false">SUMIFS(I$1:I$1032,$B$1:$B$1032,$S4)</f>
        <v>253</v>
      </c>
      <c r="Z4" s="3" t="n">
        <f aca="false">SUMIFS(J$1:J$1032,$B$1:$B$1032,$S4)</f>
        <v>33</v>
      </c>
      <c r="AA4" s="3" t="n">
        <f aca="false">SUMIFS(K$1:K$1032,$B$1:$B$1032,$S4)</f>
        <v>332</v>
      </c>
      <c r="AB4" s="4" t="n">
        <f aca="false">Y4/(Y4+Z4)</f>
        <v>0.884615384615385</v>
      </c>
      <c r="AC4" s="4" t="n">
        <f aca="false">Y4/(Y4+AA4)</f>
        <v>0.432478632478632</v>
      </c>
      <c r="AD4" s="4" t="n">
        <f aca="false">(2*AB4*AC4)/(AB4+AC4)</f>
        <v>0.580941446613088</v>
      </c>
      <c r="AE4" s="4"/>
      <c r="AF4" s="4"/>
      <c r="AG4" s="4"/>
      <c r="AH4" s="4" t="n">
        <f aca="false">AVERAGEIFS(N$1:N$1032,$B$1:$B$1032,$S4)</f>
        <v>0.568079900671925</v>
      </c>
      <c r="AI4" s="4" t="n">
        <f aca="false">AVERAGEIFS(O$1:O$1032,$B$1:$B$1032,$S4)</f>
        <v>0.485641250365177</v>
      </c>
      <c r="AJ4" s="4" t="n">
        <f aca="false">AVERAGEIFS(P$1:P$1032,$B$1:$B$1032,$S4)</f>
        <v>0.503437973069875</v>
      </c>
    </row>
    <row r="5" customFormat="false" ht="12.8" hidden="false" customHeight="false" outlineLevel="0" collapsed="false">
      <c r="A5" s="0" t="s">
        <v>29</v>
      </c>
      <c r="B5" s="0" t="s">
        <v>1</v>
      </c>
      <c r="C5" s="0" t="s">
        <v>2</v>
      </c>
      <c r="D5" s="0" t="s">
        <v>30</v>
      </c>
      <c r="F5" s="0" t="s">
        <v>31</v>
      </c>
      <c r="G5" s="0" t="n">
        <v>2</v>
      </c>
      <c r="H5" s="0" t="n">
        <v>2</v>
      </c>
      <c r="I5" s="0" t="n">
        <v>2</v>
      </c>
      <c r="J5" s="0" t="n">
        <v>0</v>
      </c>
      <c r="K5" s="0" t="n">
        <v>0</v>
      </c>
      <c r="L5" s="0" t="n">
        <v>1</v>
      </c>
      <c r="M5" s="0" t="n">
        <v>1</v>
      </c>
      <c r="N5" s="1" t="n">
        <f aca="false">IF(ISERROR(I5/(I5+J5)),0,(I5/(I5+J5)))</f>
        <v>1</v>
      </c>
      <c r="O5" s="1" t="n">
        <f aca="false">IF(ISERROR(I5/(I5+K5)),0,(I5/(I5+K5)))</f>
        <v>1</v>
      </c>
      <c r="P5" s="1" t="n">
        <f aca="false">IF(ISERROR((2*N5*O5)/(N5+O5)),0,(2*N5*O5)/(N5+O5))</f>
        <v>1</v>
      </c>
      <c r="S5" s="2" t="s">
        <v>22</v>
      </c>
      <c r="T5" s="2" t="n">
        <f aca="false">COUNTIF($B$1:$B$1032,S5)</f>
        <v>551</v>
      </c>
      <c r="U5" s="2" t="n">
        <f aca="false">SUMPRODUCT(-(-($H$1:$H$1032&gt;0)),-(-($B$1:$B$1032=S5)))</f>
        <v>277</v>
      </c>
      <c r="V5" s="5" t="n">
        <f aca="false">U5/T5</f>
        <v>0.502722323049002</v>
      </c>
      <c r="W5" s="2" t="n">
        <f aca="false">SUMPRODUCT(-(-($H$1:$H$1032=0)),-(-($B$1:$B$1032=S5)))</f>
        <v>274</v>
      </c>
      <c r="X5" s="5" t="n">
        <f aca="false">W5/T5</f>
        <v>0.497277676950998</v>
      </c>
      <c r="Y5" s="3" t="n">
        <f aca="false">SUMIFS(I$1:I$1032,$B$1:$B$1032,$S5)</f>
        <v>336</v>
      </c>
      <c r="Z5" s="3" t="n">
        <f aca="false">SUMIFS(J$1:J$1032,$B$1:$B$1032,$S5)</f>
        <v>70</v>
      </c>
      <c r="AA5" s="3" t="n">
        <f aca="false">SUMIFS(K$1:K$1032,$B$1:$B$1032,$S5)</f>
        <v>562</v>
      </c>
      <c r="AB5" s="4" t="n">
        <f aca="false">Y5/(Y5+Z5)</f>
        <v>0.827586206896552</v>
      </c>
      <c r="AC5" s="4" t="n">
        <f aca="false">Y5/(Y5+AA5)</f>
        <v>0.374164810690423</v>
      </c>
      <c r="AD5" s="4" t="n">
        <f aca="false">(2*AB5*AC5)/(AB5+AC5)</f>
        <v>0.515337423312884</v>
      </c>
      <c r="AE5" s="4"/>
      <c r="AF5" s="4"/>
      <c r="AG5" s="4"/>
      <c r="AH5" s="4" t="n">
        <f aca="false">AVERAGEIFS(N$1:N$1032,$B$1:$B$1032,$S5)</f>
        <v>0.46386872353297</v>
      </c>
      <c r="AI5" s="4" t="n">
        <f aca="false">AVERAGEIFS(O$1:O$1032,$B$1:$B$1032,$S5)</f>
        <v>0.401461988304094</v>
      </c>
      <c r="AJ5" s="4" t="n">
        <f aca="false">AVERAGEIFS(P$1:P$1032,$B$1:$B$1032,$S5)</f>
        <v>0.414339008440642</v>
      </c>
    </row>
    <row r="6" customFormat="false" ht="12.8" hidden="false" customHeight="false" outlineLevel="0" collapsed="false">
      <c r="A6" s="0" t="s">
        <v>32</v>
      </c>
      <c r="B6" s="0" t="s">
        <v>22</v>
      </c>
      <c r="C6" s="0" t="s">
        <v>9</v>
      </c>
      <c r="E6" s="0" t="s">
        <v>33</v>
      </c>
      <c r="F6" s="0" t="s">
        <v>34</v>
      </c>
      <c r="G6" s="0" t="n">
        <v>1</v>
      </c>
      <c r="H6" s="0" t="n">
        <v>1</v>
      </c>
      <c r="I6" s="0" t="n">
        <v>1</v>
      </c>
      <c r="J6" s="0" t="n">
        <v>0</v>
      </c>
      <c r="K6" s="0" t="n">
        <v>0</v>
      </c>
      <c r="L6" s="0" t="n">
        <v>1</v>
      </c>
      <c r="M6" s="0" t="n">
        <v>1</v>
      </c>
      <c r="N6" s="1" t="n">
        <f aca="false">IF(ISERROR(I6/(I6+J6)),0,(I6/(I6+J6)))</f>
        <v>1</v>
      </c>
      <c r="O6" s="1" t="n">
        <f aca="false">IF(ISERROR(I6/(I6+K6)),0,(I6/(I6+K6)))</f>
        <v>1</v>
      </c>
      <c r="P6" s="1" t="n">
        <f aca="false">IF(ISERROR((2*N6*O6)/(N6+O6)),0,(2*N6*O6)/(N6+O6))</f>
        <v>1</v>
      </c>
      <c r="S6" s="2" t="s">
        <v>35</v>
      </c>
      <c r="T6" s="2" t="n">
        <f aca="false">COUNTIF($B$1:$B$1032,S6)</f>
        <v>13</v>
      </c>
      <c r="U6" s="2" t="n">
        <f aca="false">SUMPRODUCT(-(-($H$1:$H$1032&gt;0)),-(-($B$1:$B$1032=S6)))</f>
        <v>2</v>
      </c>
      <c r="V6" s="5" t="n">
        <f aca="false">U6/T6</f>
        <v>0.153846153846154</v>
      </c>
      <c r="W6" s="2" t="n">
        <f aca="false">SUMPRODUCT(-(-($H$1:$H$1032=0)),-(-($B$1:$B$1032=S6)))</f>
        <v>11</v>
      </c>
      <c r="X6" s="5" t="n">
        <f aca="false">W6/T6</f>
        <v>0.846153846153846</v>
      </c>
      <c r="Y6" s="3" t="n">
        <f aca="false">SUMIFS(I$1:I$1032,$B$1:$B$1032,$S6)</f>
        <v>2</v>
      </c>
      <c r="Z6" s="3" t="n">
        <f aca="false">SUMIFS(J$1:J$1032,$B$1:$B$1032,$S6)</f>
        <v>0</v>
      </c>
      <c r="AA6" s="3" t="n">
        <f aca="false">SUMIFS(K$1:K$1032,$B$1:$B$1032,$S6)</f>
        <v>21</v>
      </c>
      <c r="AB6" s="4" t="n">
        <f aca="false">Y6/(Y6+Z6)</f>
        <v>1</v>
      </c>
      <c r="AC6" s="4" t="n">
        <f aca="false">Y6/(Y6+AA6)</f>
        <v>0.0869565217391304</v>
      </c>
      <c r="AD6" s="4" t="n">
        <v>0</v>
      </c>
      <c r="AE6" s="4"/>
      <c r="AF6" s="4"/>
      <c r="AG6" s="4"/>
      <c r="AH6" s="4" t="n">
        <f aca="false">AVERAGEIFS(N$1:N$1032,$B$1:$B$1032,$S6)</f>
        <v>0.153846153846154</v>
      </c>
      <c r="AI6" s="4" t="n">
        <f aca="false">AVERAGEIFS(O$1:O$1032,$B$1:$B$1032,$S6)</f>
        <v>0.153846153846154</v>
      </c>
      <c r="AJ6" s="4" t="n">
        <f aca="false">AVERAGEIFS(P$1:P$1032,$B$1:$B$1032,$S6)</f>
        <v>0.153846153846154</v>
      </c>
    </row>
    <row r="7" customFormat="false" ht="12.8" hidden="false" customHeight="false" outlineLevel="0" collapsed="false">
      <c r="A7" s="0" t="s">
        <v>36</v>
      </c>
      <c r="B7" s="0" t="s">
        <v>22</v>
      </c>
      <c r="C7" s="0" t="s">
        <v>2</v>
      </c>
      <c r="E7" s="0" t="s">
        <v>10</v>
      </c>
      <c r="F7" s="0" t="s">
        <v>37</v>
      </c>
      <c r="G7" s="0" t="n">
        <v>1</v>
      </c>
      <c r="H7" s="0" t="n">
        <v>1</v>
      </c>
      <c r="I7" s="0" t="n">
        <v>1</v>
      </c>
      <c r="J7" s="0" t="n">
        <v>0</v>
      </c>
      <c r="K7" s="0" t="n">
        <v>0</v>
      </c>
      <c r="L7" s="0" t="n">
        <v>1</v>
      </c>
      <c r="M7" s="0" t="n">
        <v>1</v>
      </c>
      <c r="N7" s="1" t="n">
        <f aca="false">IF(ISERROR(I7/(I7+J7)),0,(I7/(I7+J7)))</f>
        <v>1</v>
      </c>
      <c r="O7" s="1" t="n">
        <f aca="false">IF(ISERROR(I7/(I7+K7)),0,(I7/(I7+K7)))</f>
        <v>1</v>
      </c>
      <c r="P7" s="1" t="n">
        <f aca="false">IF(ISERROR((2*N7*O7)/(N7+O7)),0,(2*N7*O7)/(N7+O7))</f>
        <v>1</v>
      </c>
      <c r="S7" s="2" t="s">
        <v>38</v>
      </c>
      <c r="T7" s="2" t="n">
        <f aca="false">COUNTIF($B$1:$B$1032,S7)</f>
        <v>142</v>
      </c>
      <c r="U7" s="2" t="n">
        <f aca="false">SUMPRODUCT(-(-($H$1:$H$1032&gt;0)),-(-($B$1:$B$1032=S7)))</f>
        <v>95</v>
      </c>
      <c r="V7" s="5" t="n">
        <f aca="false">U7/T7</f>
        <v>0.669014084507042</v>
      </c>
      <c r="W7" s="2" t="n">
        <f aca="false">SUMPRODUCT(-(-($H$1:$H$1032=0)),-(-($B$1:$B$1032=S7)))</f>
        <v>47</v>
      </c>
      <c r="X7" s="5" t="n">
        <f aca="false">W7/T7</f>
        <v>0.330985915492958</v>
      </c>
      <c r="Y7" s="3" t="n">
        <f aca="false">SUMIFS(I$1:I$1032,$B$1:$B$1032,$S7)</f>
        <v>94</v>
      </c>
      <c r="Z7" s="3" t="n">
        <f aca="false">SUMIFS(J$1:J$1032,$B$1:$B$1032,$S7)</f>
        <v>3</v>
      </c>
      <c r="AA7" s="3" t="n">
        <f aca="false">SUMIFS(K$1:K$1032,$B$1:$B$1032,$S7)</f>
        <v>48</v>
      </c>
      <c r="AB7" s="4" t="n">
        <f aca="false">Y7/(Y7+Z7)</f>
        <v>0.969072164948454</v>
      </c>
      <c r="AC7" s="4" t="n">
        <f aca="false">Y7/(Y7+AA7)</f>
        <v>0.661971830985916</v>
      </c>
      <c r="AD7" s="4" t="n">
        <f aca="false">(2*AB7*AC7)/(AB7+AC7)</f>
        <v>0.786610878661088</v>
      </c>
      <c r="AE7" s="4"/>
      <c r="AF7" s="4"/>
      <c r="AG7" s="4"/>
      <c r="AH7" s="4" t="n">
        <f aca="false">AVERAGEIFS(N$1:N$1032,$B$1:$B$1032,$S7)</f>
        <v>0.654929577464789</v>
      </c>
      <c r="AI7" s="4" t="n">
        <f aca="false">AVERAGEIFS(O$1:O$1032,$B$1:$B$1032,$S7)</f>
        <v>0.661971830985916</v>
      </c>
      <c r="AJ7" s="4" t="n">
        <f aca="false">AVERAGEIFS(P$1:P$1032,$B$1:$B$1032,$S7)</f>
        <v>0.657276995305164</v>
      </c>
    </row>
    <row r="8" customFormat="false" ht="12.8" hidden="false" customHeight="false" outlineLevel="0" collapsed="false">
      <c r="A8" s="0" t="s">
        <v>39</v>
      </c>
      <c r="B8" s="0" t="s">
        <v>1</v>
      </c>
      <c r="C8" s="0" t="s">
        <v>2</v>
      </c>
      <c r="D8" s="0" t="s">
        <v>27</v>
      </c>
      <c r="F8" s="0" t="s">
        <v>40</v>
      </c>
      <c r="G8" s="0" t="n">
        <v>1</v>
      </c>
      <c r="H8" s="0" t="n">
        <v>1</v>
      </c>
      <c r="I8" s="0" t="n">
        <v>1</v>
      </c>
      <c r="J8" s="0" t="n">
        <v>0</v>
      </c>
      <c r="K8" s="0" t="n">
        <v>0</v>
      </c>
      <c r="L8" s="0" t="n">
        <v>1</v>
      </c>
      <c r="M8" s="0" t="n">
        <v>1</v>
      </c>
      <c r="N8" s="1" t="n">
        <f aca="false">IF(ISERROR(I8/(I8+J8)),0,(I8/(I8+J8)))</f>
        <v>1</v>
      </c>
      <c r="O8" s="1" t="n">
        <f aca="false">IF(ISERROR(I8/(I8+K8)),0,(I8/(I8+K8)))</f>
        <v>1</v>
      </c>
      <c r="P8" s="1" t="n">
        <f aca="false">IF(ISERROR((2*N8*O8)/(N8+O8)),0,(2*N8*O8)/(N8+O8))</f>
        <v>1</v>
      </c>
      <c r="S8" s="2"/>
      <c r="T8" s="2"/>
      <c r="U8" s="2"/>
      <c r="V8" s="5"/>
      <c r="W8" s="2"/>
      <c r="X8" s="5"/>
      <c r="Y8" s="3"/>
    </row>
    <row r="9" customFormat="false" ht="12.8" hidden="false" customHeight="false" outlineLevel="0" collapsed="false">
      <c r="A9" s="0" t="s">
        <v>41</v>
      </c>
      <c r="B9" s="0" t="s">
        <v>22</v>
      </c>
      <c r="D9" s="0" t="s">
        <v>23</v>
      </c>
      <c r="E9" s="0" t="s">
        <v>33</v>
      </c>
      <c r="F9" s="0" t="s">
        <v>42</v>
      </c>
      <c r="G9" s="0" t="n">
        <v>1</v>
      </c>
      <c r="H9" s="0" t="n">
        <v>1</v>
      </c>
      <c r="I9" s="0" t="n">
        <v>1</v>
      </c>
      <c r="J9" s="0" t="n">
        <v>0</v>
      </c>
      <c r="K9" s="0" t="n">
        <v>0</v>
      </c>
      <c r="L9" s="0" t="n">
        <v>1</v>
      </c>
      <c r="M9" s="0" t="n">
        <v>1</v>
      </c>
      <c r="N9" s="1" t="n">
        <f aca="false">IF(ISERROR(I9/(I9+J9)),0,(I9/(I9+J9)))</f>
        <v>1</v>
      </c>
      <c r="O9" s="1" t="n">
        <f aca="false">IF(ISERROR(I9/(I9+K9)),0,(I9/(I9+K9)))</f>
        <v>1</v>
      </c>
      <c r="P9" s="1" t="n">
        <f aca="false">IF(ISERROR((2*N9*O9)/(N9+O9)),0,(2*N9*O9)/(N9+O9))</f>
        <v>1</v>
      </c>
      <c r="S9" s="6" t="s">
        <v>43</v>
      </c>
      <c r="T9" s="6" t="n">
        <f aca="false">SUM(T10:T11)</f>
        <v>734</v>
      </c>
      <c r="U9" s="6" t="n">
        <f aca="false">SUM(U10:U11)</f>
        <v>362</v>
      </c>
      <c r="V9" s="7" t="n">
        <f aca="false">U9/T9</f>
        <v>0.493188010899183</v>
      </c>
      <c r="W9" s="6" t="n">
        <f aca="false">SUM(W10:W11)</f>
        <v>372</v>
      </c>
      <c r="X9" s="7" t="n">
        <f aca="false">W9/T9</f>
        <v>0.506811989100817</v>
      </c>
      <c r="Y9" s="6" t="n">
        <f aca="false">SUM(Y10:Y11)</f>
        <v>424</v>
      </c>
      <c r="Z9" s="6" t="n">
        <f aca="false">SUM(Z10:Z11)</f>
        <v>52</v>
      </c>
      <c r="AA9" s="6" t="n">
        <f aca="false">SUM(AA10:AA11)</f>
        <v>652</v>
      </c>
      <c r="AB9" s="8" t="n">
        <f aca="false">Y9/(Y9+Z9)</f>
        <v>0.890756302521008</v>
      </c>
      <c r="AC9" s="8" t="n">
        <f aca="false">Y9/(Y9+AA9)</f>
        <v>0.394052044609665</v>
      </c>
      <c r="AD9" s="8" t="n">
        <f aca="false">(2*AB9*AC9)/(AB9+AC9)</f>
        <v>0.54639175257732</v>
      </c>
      <c r="AE9" s="6" t="n">
        <f aca="false">SUM(AE10:AE11)</f>
        <v>342.533333333333</v>
      </c>
      <c r="AF9" s="6" t="n">
        <f aca="false">SUM(AF10:AF11)</f>
        <v>314.255555555556</v>
      </c>
      <c r="AG9" s="6" t="n">
        <f aca="false">SUM(AG10:AG11)</f>
        <v>319.871428571429</v>
      </c>
      <c r="AH9" s="8" t="n">
        <f aca="false">AE9/$T9</f>
        <v>0.466666666666667</v>
      </c>
      <c r="AI9" s="8" t="n">
        <f aca="false">AF9/$T9</f>
        <v>0.428141083863155</v>
      </c>
      <c r="AJ9" s="8" t="n">
        <f aca="false">AG9/$T9</f>
        <v>0.435792137018295</v>
      </c>
    </row>
    <row r="10" customFormat="false" ht="12.8" hidden="false" customHeight="false" outlineLevel="0" collapsed="false">
      <c r="A10" s="0" t="s">
        <v>44</v>
      </c>
      <c r="B10" s="0" t="s">
        <v>35</v>
      </c>
      <c r="C10" s="0" t="s">
        <v>9</v>
      </c>
      <c r="E10" s="0" t="s">
        <v>10</v>
      </c>
      <c r="F10" s="0" t="s">
        <v>45</v>
      </c>
      <c r="G10" s="0" t="n">
        <v>1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1</v>
      </c>
      <c r="M10" s="0" t="s">
        <v>12</v>
      </c>
      <c r="N10" s="1" t="n">
        <f aca="false">IF(ISERROR(I10/(I10+J10)),0,(I10/(I10+J10)))</f>
        <v>0</v>
      </c>
      <c r="O10" s="1" t="n">
        <f aca="false">IF(ISERROR(I10/(I10+K10)),0,(I10/(I10+K10)))</f>
        <v>0</v>
      </c>
      <c r="P10" s="1" t="n">
        <f aca="false">IF(ISERROR((2*N10*O10)/(N10+O10)),0,(2*N10*O10)/(N10+O10))</f>
        <v>0</v>
      </c>
      <c r="S10" s="9" t="s">
        <v>9</v>
      </c>
      <c r="T10" s="2" t="n">
        <f aca="false">COUNTIF($C$1:$C$1032,S10)</f>
        <v>443</v>
      </c>
      <c r="U10" s="2" t="n">
        <f aca="false">SUMPRODUCT(-(-($H$1:$H$1032&gt;0)),-(-($C$1:$C$1032=S10)))</f>
        <v>191</v>
      </c>
      <c r="V10" s="5" t="n">
        <f aca="false">U10/T10</f>
        <v>0.431151241534989</v>
      </c>
      <c r="W10" s="2" t="n">
        <f aca="false">SUMPRODUCT(-(-($H$1:$H$1032=0)),-(-($C$1:$C$1032=S10)))</f>
        <v>252</v>
      </c>
      <c r="X10" s="5" t="n">
        <f aca="false">W10/T10</f>
        <v>0.568848758465011</v>
      </c>
      <c r="Y10" s="3" t="n">
        <f aca="false">SUMIFS(I$1:I$1032,$C$1:$C$1032,$S10)</f>
        <v>221</v>
      </c>
      <c r="Z10" s="3" t="n">
        <f aca="false">SUMIFS(J$1:J$1032,$C$1:$C$1032,$S10)</f>
        <v>33</v>
      </c>
      <c r="AA10" s="3" t="n">
        <f aca="false">SUMIFS(K$1:K$1032,$C$1:$C$1032,$S10)</f>
        <v>417</v>
      </c>
      <c r="AB10" s="4" t="n">
        <f aca="false">Y10/(Y10+Z10)</f>
        <v>0.87007874015748</v>
      </c>
      <c r="AC10" s="4" t="n">
        <f aca="false">Y10/(Y10+AA10)</f>
        <v>0.346394984326019</v>
      </c>
      <c r="AD10" s="4" t="n">
        <f aca="false">(2*AB10*AC10)/(AB10+AC10)</f>
        <v>0.495515695067265</v>
      </c>
      <c r="AE10" s="10" t="n">
        <f aca="false">SUMIFS(N$1:N$1032,$C$1:$C$1032,$S10)</f>
        <v>181.666666666667</v>
      </c>
      <c r="AF10" s="10" t="n">
        <f aca="false">SUMIFS(O$1:O$1032,$C$1:$C$1032,$S10)</f>
        <v>165.2</v>
      </c>
      <c r="AG10" s="10" t="n">
        <f aca="false">SUMIFS(P$1:P$1032,$C$1:$C$1032,$S10)</f>
        <v>168.566666666667</v>
      </c>
      <c r="AH10" s="4" t="n">
        <f aca="false">AE10/$T10</f>
        <v>0.410082768999248</v>
      </c>
      <c r="AI10" s="4" t="n">
        <f aca="false">AF10/$T10</f>
        <v>0.372911963882619</v>
      </c>
      <c r="AJ10" s="4" t="n">
        <f aca="false">AG10/$T10</f>
        <v>0.380511662904439</v>
      </c>
    </row>
    <row r="11" customFormat="false" ht="12.8" hidden="false" customHeight="false" outlineLevel="0" collapsed="false">
      <c r="A11" s="0" t="s">
        <v>46</v>
      </c>
      <c r="B11" s="0" t="s">
        <v>22</v>
      </c>
      <c r="C11" s="0" t="s">
        <v>2</v>
      </c>
      <c r="D11" s="0" t="s">
        <v>30</v>
      </c>
      <c r="F11" s="0" t="s">
        <v>47</v>
      </c>
      <c r="G11" s="0" t="n">
        <v>1</v>
      </c>
      <c r="H11" s="0" t="n">
        <v>0</v>
      </c>
      <c r="I11" s="0" t="n">
        <v>0</v>
      </c>
      <c r="J11" s="0" t="n">
        <v>0</v>
      </c>
      <c r="K11" s="0" t="n">
        <v>1</v>
      </c>
      <c r="L11" s="0" t="n">
        <v>1</v>
      </c>
      <c r="M11" s="0" t="s">
        <v>12</v>
      </c>
      <c r="N11" s="1" t="n">
        <f aca="false">IF(ISERROR(I11/(I11+J11)),0,(I11/(I11+J11)))</f>
        <v>0</v>
      </c>
      <c r="O11" s="1" t="n">
        <f aca="false">IF(ISERROR(I11/(I11+K11)),0,(I11/(I11+K11)))</f>
        <v>0</v>
      </c>
      <c r="P11" s="1" t="n">
        <f aca="false">IF(ISERROR((2*N11*O11)/(N11+O11)),0,(2*N11*O11)/(N11+O11))</f>
        <v>0</v>
      </c>
      <c r="S11" s="9" t="s">
        <v>2</v>
      </c>
      <c r="T11" s="2" t="n">
        <f aca="false">COUNTIF($C$1:$C$1032,S11)</f>
        <v>291</v>
      </c>
      <c r="U11" s="2" t="n">
        <f aca="false">SUMPRODUCT(-(-($H$1:$H$1032&gt;0)),-(-($C$1:$C$1032=S11)))</f>
        <v>171</v>
      </c>
      <c r="V11" s="5" t="n">
        <f aca="false">U11/T11</f>
        <v>0.587628865979381</v>
      </c>
      <c r="W11" s="2" t="n">
        <f aca="false">SUMPRODUCT(-(-($H$1:$H$1032=0)),-(-($C$1:$C$1032=S11)))</f>
        <v>120</v>
      </c>
      <c r="X11" s="5" t="n">
        <f aca="false">W11/T11</f>
        <v>0.412371134020619</v>
      </c>
      <c r="Y11" s="3" t="n">
        <f aca="false">SUMIFS(I$1:I$1032,$C$1:$C$1032,$S11)</f>
        <v>203</v>
      </c>
      <c r="Z11" s="3" t="n">
        <f aca="false">SUMIFS(J$1:J$1032,$C$1:$C$1032,$S11)</f>
        <v>19</v>
      </c>
      <c r="AA11" s="3" t="n">
        <f aca="false">SUMIFS(K$1:K$1032,$C$1:$C$1032,$S11)</f>
        <v>235</v>
      </c>
      <c r="AB11" s="4" t="n">
        <f aca="false">Y11/(Y11+Z11)</f>
        <v>0.914414414414414</v>
      </c>
      <c r="AC11" s="4" t="n">
        <f aca="false">Y11/(Y11+AA11)</f>
        <v>0.463470319634703</v>
      </c>
      <c r="AD11" s="4" t="n">
        <f aca="false">(2*AB11*AC11)/(AB11+AC11)</f>
        <v>0.615151515151515</v>
      </c>
      <c r="AE11" s="10" t="n">
        <f aca="false">SUMIFS(N$1:N$1032,$C$1:$C$1032,$S11)</f>
        <v>160.866666666667</v>
      </c>
      <c r="AF11" s="10" t="n">
        <f aca="false">SUMIFS(O$1:O$1032,$C$1:$C$1032,$S11)</f>
        <v>149.055555555556</v>
      </c>
      <c r="AG11" s="10" t="n">
        <f aca="false">SUMIFS(P$1:P$1032,$C$1:$C$1032,$S11)</f>
        <v>151.304761904762</v>
      </c>
      <c r="AH11" s="4" t="n">
        <f aca="false">AE11/$T11</f>
        <v>0.552806414662085</v>
      </c>
      <c r="AI11" s="4" t="n">
        <f aca="false">AF11/$T11</f>
        <v>0.512218403970981</v>
      </c>
      <c r="AJ11" s="4" t="n">
        <f aca="false">AG11/$T11</f>
        <v>0.519947635411553</v>
      </c>
    </row>
    <row r="12" customFormat="false" ht="12.8" hidden="false" customHeight="false" outlineLevel="0" collapsed="false">
      <c r="A12" s="0" t="s">
        <v>48</v>
      </c>
      <c r="B12" s="0" t="s">
        <v>22</v>
      </c>
      <c r="C12" s="0" t="s">
        <v>2</v>
      </c>
      <c r="D12" s="0" t="s">
        <v>30</v>
      </c>
      <c r="F12" s="0" t="s">
        <v>49</v>
      </c>
      <c r="G12" s="0" t="n">
        <v>4</v>
      </c>
      <c r="H12" s="0" t="n">
        <v>1</v>
      </c>
      <c r="I12" s="0" t="n">
        <v>1</v>
      </c>
      <c r="J12" s="0" t="n">
        <v>0</v>
      </c>
      <c r="K12" s="0" t="n">
        <v>3</v>
      </c>
      <c r="L12" s="0" t="n">
        <v>1</v>
      </c>
      <c r="M12" s="0" t="n">
        <v>1</v>
      </c>
      <c r="N12" s="1" t="n">
        <f aca="false">IF(ISERROR(I12/(I12+J12)),0,(I12/(I12+J12)))</f>
        <v>1</v>
      </c>
      <c r="O12" s="1" t="n">
        <f aca="false">IF(ISERROR(I12/(I12+K12)),0,(I12/(I12+K12)))</f>
        <v>0.25</v>
      </c>
      <c r="P12" s="1" t="n">
        <f aca="false">IF(ISERROR((2*N12*O12)/(N12+O12)),0,(2*N12*O12)/(N12+O12))</f>
        <v>0.4</v>
      </c>
      <c r="S12" s="6" t="s">
        <v>50</v>
      </c>
      <c r="T12" s="6" t="n">
        <f aca="false">SUM(T13:T15)</f>
        <v>438</v>
      </c>
      <c r="U12" s="6" t="n">
        <f aca="false">SUM(U13:U15)</f>
        <v>286</v>
      </c>
      <c r="V12" s="7" t="n">
        <f aca="false">U12/T12</f>
        <v>0.65296803652968</v>
      </c>
      <c r="W12" s="6" t="n">
        <f aca="false">SUM(W13:W15)</f>
        <v>152</v>
      </c>
      <c r="X12" s="7" t="n">
        <f aca="false">W12/T12</f>
        <v>0.34703196347032</v>
      </c>
      <c r="Y12" s="6" t="n">
        <f aca="false">SUM(Y13:Y15)</f>
        <v>369</v>
      </c>
      <c r="Z12" s="6" t="n">
        <f aca="false">SUM(Z13:Z15)</f>
        <v>66</v>
      </c>
      <c r="AA12" s="6" t="n">
        <f aca="false">SUM(AA13:AA15)</f>
        <v>490</v>
      </c>
      <c r="AB12" s="8" t="n">
        <f aca="false">Y12/(Y12+Z12)</f>
        <v>0.848275862068966</v>
      </c>
      <c r="AC12" s="8" t="n">
        <f aca="false">Y12/(Y12+AA12)</f>
        <v>0.429569266589057</v>
      </c>
      <c r="AD12" s="8" t="n">
        <f aca="false">(2*AB12*AC12)/(AB12+AC12)</f>
        <v>0.57032457496136</v>
      </c>
      <c r="AE12" s="6" t="n">
        <f aca="false">SUM(AE13:AE15)</f>
        <v>267.452380952381</v>
      </c>
      <c r="AF12" s="6" t="n">
        <f aca="false">SUM(AF13:AF15)</f>
        <v>223.607936507936</v>
      </c>
      <c r="AG12" s="6" t="n">
        <f aca="false">SUM(AG13:AG15)</f>
        <v>232.997763347763</v>
      </c>
      <c r="AH12" s="8" t="n">
        <f aca="false">AE12/$T12</f>
        <v>0.610621874320505</v>
      </c>
      <c r="AI12" s="8" t="n">
        <f aca="false">AF12/$T12</f>
        <v>0.510520402986156</v>
      </c>
      <c r="AJ12" s="8" t="n">
        <f aca="false">AG12/$T12</f>
        <v>0.531958363807679</v>
      </c>
    </row>
    <row r="13" customFormat="false" ht="12.8" hidden="false" customHeight="false" outlineLevel="0" collapsed="false">
      <c r="A13" s="0" t="s">
        <v>51</v>
      </c>
      <c r="B13" s="0" t="s">
        <v>22</v>
      </c>
      <c r="C13" s="0" t="s">
        <v>9</v>
      </c>
      <c r="E13" s="0" t="s">
        <v>33</v>
      </c>
      <c r="F13" s="0" t="s">
        <v>52</v>
      </c>
      <c r="G13" s="0" t="n">
        <v>2</v>
      </c>
      <c r="H13" s="0" t="n">
        <v>0</v>
      </c>
      <c r="I13" s="0" t="n">
        <v>0</v>
      </c>
      <c r="J13" s="0" t="n">
        <v>0</v>
      </c>
      <c r="K13" s="0" t="n">
        <v>2</v>
      </c>
      <c r="L13" s="0" t="n">
        <v>1</v>
      </c>
      <c r="M13" s="0" t="s">
        <v>12</v>
      </c>
      <c r="N13" s="1" t="n">
        <f aca="false">IF(ISERROR(I13/(I13+J13)),0,(I13/(I13+J13)))</f>
        <v>0</v>
      </c>
      <c r="O13" s="1" t="n">
        <f aca="false">IF(ISERROR(I13/(I13+K13)),0,(I13/(I13+K13)))</f>
        <v>0</v>
      </c>
      <c r="P13" s="1" t="n">
        <f aca="false">IF(ISERROR((2*N13*O13)/(N13+O13)),0,(2*N13*O13)/(N13+O13))</f>
        <v>0</v>
      </c>
      <c r="S13" s="9" t="s">
        <v>30</v>
      </c>
      <c r="T13" s="2" t="n">
        <f aca="false">COUNTIF($D$1:$D$1032,S13)</f>
        <v>164</v>
      </c>
      <c r="U13" s="2" t="n">
        <f aca="false">SUMPRODUCT(-(-($H$1:$H$1032&gt;0)),-(-($D$1:$D$1032=S13)))</f>
        <v>101</v>
      </c>
      <c r="V13" s="5" t="n">
        <f aca="false">U13/T13</f>
        <v>0.615853658536585</v>
      </c>
      <c r="W13" s="2" t="n">
        <f aca="false">SUMPRODUCT(-(-($H$1:$H$1032=0)),-(-($D$1:$D$1032=S13)))</f>
        <v>63</v>
      </c>
      <c r="X13" s="5" t="n">
        <f aca="false">W13/T13</f>
        <v>0.384146341463415</v>
      </c>
      <c r="Y13" s="3" t="n">
        <f aca="false">SUMIFS(I$1:I$1032,$D$1:$D$1032,$S13)</f>
        <v>128</v>
      </c>
      <c r="Z13" s="3" t="n">
        <f aca="false">SUMIFS(J$1:J$1032,$D$1:$D$1032,$S13)</f>
        <v>1</v>
      </c>
      <c r="AA13" s="3" t="n">
        <f aca="false">SUMIFS(K$1:K$1032,$D$1:$D$1032,$S13)</f>
        <v>199</v>
      </c>
      <c r="AB13" s="4" t="n">
        <f aca="false">Y13/(Y13+Z13)</f>
        <v>0.992248062015504</v>
      </c>
      <c r="AC13" s="4" t="n">
        <f aca="false">Y13/(Y13+AA13)</f>
        <v>0.391437308868502</v>
      </c>
      <c r="AD13" s="4" t="n">
        <f aca="false">(2*AB13*AC13)/(AB13+AC13)</f>
        <v>0.56140350877193</v>
      </c>
      <c r="AE13" s="10" t="n">
        <f aca="false">SUMIFS(N$1:N$1032,$D$1:$D$1032,$S13)</f>
        <v>100.666666666667</v>
      </c>
      <c r="AF13" s="10" t="n">
        <f aca="false">SUMIFS(O$1:O$1032,$D$1:$D$1032,$S13)</f>
        <v>79.6666666666667</v>
      </c>
      <c r="AG13" s="10" t="n">
        <f aca="false">SUMIFS(P$1:P$1032,$D$1:$D$1032,$S13)</f>
        <v>85.8571428571429</v>
      </c>
      <c r="AH13" s="4" t="n">
        <f aca="false">AE13/$T13</f>
        <v>0.613821138211382</v>
      </c>
      <c r="AI13" s="4" t="n">
        <f aca="false">AF13/$T13</f>
        <v>0.485772357723577</v>
      </c>
      <c r="AJ13" s="4" t="n">
        <f aca="false">AG13/$T13</f>
        <v>0.523519163763066</v>
      </c>
    </row>
    <row r="14" customFormat="false" ht="12.8" hidden="false" customHeight="false" outlineLevel="0" collapsed="false">
      <c r="A14" s="0" t="s">
        <v>53</v>
      </c>
      <c r="B14" s="0" t="s">
        <v>1</v>
      </c>
      <c r="C14" s="0" t="s">
        <v>9</v>
      </c>
      <c r="D14" s="0" t="s">
        <v>23</v>
      </c>
      <c r="F14" s="0" t="s">
        <v>54</v>
      </c>
      <c r="G14" s="0" t="n">
        <v>3</v>
      </c>
      <c r="H14" s="0" t="n">
        <v>2</v>
      </c>
      <c r="I14" s="0" t="n">
        <v>2</v>
      </c>
      <c r="J14" s="0" t="n">
        <v>0</v>
      </c>
      <c r="K14" s="0" t="n">
        <v>1</v>
      </c>
      <c r="L14" s="0" t="n">
        <v>1</v>
      </c>
      <c r="M14" s="0" t="n">
        <v>1</v>
      </c>
      <c r="N14" s="1" t="n">
        <f aca="false">IF(ISERROR(I14/(I14+J14)),0,(I14/(I14+J14)))</f>
        <v>1</v>
      </c>
      <c r="O14" s="1" t="n">
        <f aca="false">IF(ISERROR(I14/(I14+K14)),0,(I14/(I14+K14)))</f>
        <v>0.666666666666667</v>
      </c>
      <c r="P14" s="1" t="n">
        <f aca="false">IF(ISERROR((2*N14*O14)/(N14+O14)),0,(2*N14*O14)/(N14+O14))</f>
        <v>0.8</v>
      </c>
      <c r="S14" s="9" t="s">
        <v>27</v>
      </c>
      <c r="T14" s="2" t="n">
        <f aca="false">COUNTIF($D$1:$D$1032,S14)</f>
        <v>142</v>
      </c>
      <c r="U14" s="2" t="n">
        <f aca="false">SUMPRODUCT(-(-($H$1:$H$1032&gt;0)),-(-($D$1:$D$1032=S14)))</f>
        <v>93</v>
      </c>
      <c r="V14" s="5" t="n">
        <f aca="false">U14/T14</f>
        <v>0.654929577464789</v>
      </c>
      <c r="W14" s="2" t="n">
        <f aca="false">SUMPRODUCT(-(-($H$1:$H$1032=0)),-(-($D$1:$D$1032=S14)))</f>
        <v>49</v>
      </c>
      <c r="X14" s="5" t="n">
        <f aca="false">W14/T14</f>
        <v>0.345070422535211</v>
      </c>
      <c r="Y14" s="3" t="n">
        <f aca="false">SUMIFS(I$1:I$1032,$D$1:$D$1032,$S14)</f>
        <v>125</v>
      </c>
      <c r="Z14" s="3" t="n">
        <f aca="false">SUMIFS(J$1:J$1032,$D$1:$D$1032,$S14)</f>
        <v>35</v>
      </c>
      <c r="AA14" s="3" t="n">
        <f aca="false">SUMIFS(K$1:K$1032,$D$1:$D$1032,$S14)</f>
        <v>159</v>
      </c>
      <c r="AB14" s="4" t="n">
        <f aca="false">Y14/(Y14+Z14)</f>
        <v>0.78125</v>
      </c>
      <c r="AC14" s="4" t="n">
        <f aca="false">Y14/(Y14+AA14)</f>
        <v>0.440140845070423</v>
      </c>
      <c r="AD14" s="4" t="n">
        <f aca="false">(2*AB14*AC14)/(AB14+AC14)</f>
        <v>0.563063063063063</v>
      </c>
      <c r="AE14" s="10" t="n">
        <f aca="false">SUMIFS(N$1:N$1032,$D$1:$D$1032,$S14)</f>
        <v>82.5916666666667</v>
      </c>
      <c r="AF14" s="10" t="n">
        <f aca="false">SUMIFS(O$1:O$1032,$D$1:$D$1032,$S14)</f>
        <v>71.6412698412698</v>
      </c>
      <c r="AG14" s="10" t="n">
        <f aca="false">SUMIFS(P$1:P$1032,$D$1:$D$1032,$S14)</f>
        <v>73.2</v>
      </c>
      <c r="AH14" s="4" t="n">
        <f aca="false">AE14/$T14</f>
        <v>0.581631455399061</v>
      </c>
      <c r="AI14" s="4" t="n">
        <f aca="false">AF14/$T14</f>
        <v>0.504515984797675</v>
      </c>
      <c r="AJ14" s="4" t="n">
        <f aca="false">AG14/$T14</f>
        <v>0.515492957746479</v>
      </c>
    </row>
    <row r="15" customFormat="false" ht="12.8" hidden="false" customHeight="false" outlineLevel="0" collapsed="false">
      <c r="A15" s="0" t="s">
        <v>55</v>
      </c>
      <c r="B15" s="0" t="s">
        <v>22</v>
      </c>
      <c r="C15" s="0" t="s">
        <v>9</v>
      </c>
      <c r="E15" s="0" t="s">
        <v>10</v>
      </c>
      <c r="F15" s="0" t="s">
        <v>56</v>
      </c>
      <c r="G15" s="0" t="n">
        <v>2</v>
      </c>
      <c r="H15" s="0" t="n">
        <v>0</v>
      </c>
      <c r="I15" s="0" t="n">
        <v>0</v>
      </c>
      <c r="J15" s="0" t="n">
        <v>0</v>
      </c>
      <c r="K15" s="0" t="n">
        <v>2</v>
      </c>
      <c r="L15" s="0" t="n">
        <v>1</v>
      </c>
      <c r="M15" s="0" t="s">
        <v>12</v>
      </c>
      <c r="N15" s="1" t="n">
        <f aca="false">IF(ISERROR(I15/(I15+J15)),0,(I15/(I15+J15)))</f>
        <v>0</v>
      </c>
      <c r="O15" s="1" t="n">
        <f aca="false">IF(ISERROR(I15/(I15+K15)),0,(I15/(I15+K15)))</f>
        <v>0</v>
      </c>
      <c r="P15" s="1" t="n">
        <f aca="false">IF(ISERROR((2*N15*O15)/(N15+O15)),0,(2*N15*O15)/(N15+O15))</f>
        <v>0</v>
      </c>
      <c r="S15" s="9" t="s">
        <v>23</v>
      </c>
      <c r="T15" s="2" t="n">
        <f aca="false">COUNTIF($D$1:$D$1032,S15)</f>
        <v>132</v>
      </c>
      <c r="U15" s="2" t="n">
        <f aca="false">SUMPRODUCT(-(-($H$1:$H$1032&gt;0)),-(-($D$1:$D$1032=S15)))</f>
        <v>92</v>
      </c>
      <c r="V15" s="5" t="n">
        <f aca="false">U15/T15</f>
        <v>0.696969696969697</v>
      </c>
      <c r="W15" s="2" t="n">
        <f aca="false">SUMPRODUCT(-(-($H$1:$H$1032=0)),-(-($D$1:$D$1032=S15)))</f>
        <v>40</v>
      </c>
      <c r="X15" s="5" t="n">
        <f aca="false">W15/T15</f>
        <v>0.303030303030303</v>
      </c>
      <c r="Y15" s="3" t="n">
        <f aca="false">SUMIFS(I$1:I$1032,$D$1:$D$1032,$S15)</f>
        <v>116</v>
      </c>
      <c r="Z15" s="3" t="n">
        <f aca="false">SUMIFS(J$1:J$1032,$D$1:$D$1032,$S15)</f>
        <v>30</v>
      </c>
      <c r="AA15" s="3" t="n">
        <f aca="false">SUMIFS(K$1:K$1032,$D$1:$D$1032,$S15)</f>
        <v>132</v>
      </c>
      <c r="AB15" s="4" t="n">
        <f aca="false">Y15/(Y15+Z15)</f>
        <v>0.794520547945205</v>
      </c>
      <c r="AC15" s="4" t="n">
        <f aca="false">Y15/(Y15+AA15)</f>
        <v>0.467741935483871</v>
      </c>
      <c r="AD15" s="4" t="n">
        <f aca="false">(2*AB15*AC15)/(AB15+AC15)</f>
        <v>0.588832487309645</v>
      </c>
      <c r="AE15" s="10" t="n">
        <f aca="false">SUMIFS(N$1:N$1032,$D$1:$D$1032,$S15)</f>
        <v>84.1940476190476</v>
      </c>
      <c r="AF15" s="10" t="n">
        <f aca="false">SUMIFS(O$1:O$1032,$D$1:$D$1032,$S15)</f>
        <v>72.3</v>
      </c>
      <c r="AG15" s="10" t="n">
        <f aca="false">SUMIFS(P$1:P$1032,$D$1:$D$1032,$S15)</f>
        <v>73.9406204906205</v>
      </c>
      <c r="AH15" s="4" t="n">
        <f aca="false">AE15/$T15</f>
        <v>0.637833694083694</v>
      </c>
      <c r="AI15" s="4" t="n">
        <f aca="false">AF15/$T15</f>
        <v>0.547727272727273</v>
      </c>
      <c r="AJ15" s="4" t="n">
        <f aca="false">AG15/$T15</f>
        <v>0.560156215838034</v>
      </c>
    </row>
    <row r="16" customFormat="false" ht="12.8" hidden="false" customHeight="false" outlineLevel="0" collapsed="false">
      <c r="A16" s="0" t="s">
        <v>57</v>
      </c>
      <c r="B16" s="0" t="s">
        <v>1</v>
      </c>
      <c r="C16" s="0" t="s">
        <v>2</v>
      </c>
      <c r="E16" s="0" t="s">
        <v>3</v>
      </c>
      <c r="F16" s="0" t="s">
        <v>58</v>
      </c>
      <c r="G16" s="0" t="n">
        <v>1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1</v>
      </c>
      <c r="M16" s="0" t="s">
        <v>12</v>
      </c>
      <c r="N16" s="1" t="n">
        <f aca="false">IF(ISERROR(I16/(I16+J16)),0,(I16/(I16+J16)))</f>
        <v>0</v>
      </c>
      <c r="O16" s="1" t="n">
        <f aca="false">IF(ISERROR(I16/(I16+K16)),0,(I16/(I16+K16)))</f>
        <v>0</v>
      </c>
      <c r="P16" s="1" t="n">
        <f aca="false">IF(ISERROR((2*N16*O16)/(N16+O16)),0,(2*N16*O16)/(N16+O16))</f>
        <v>0</v>
      </c>
      <c r="S16" s="6" t="s">
        <v>59</v>
      </c>
      <c r="T16" s="6" t="n">
        <f aca="false">SUM(T17:T19)</f>
        <v>892</v>
      </c>
      <c r="U16" s="6" t="n">
        <f aca="false">SUM(U17:U19)</f>
        <v>490</v>
      </c>
      <c r="V16" s="7" t="n">
        <f aca="false">U16/T16</f>
        <v>0.54932735426009</v>
      </c>
      <c r="W16" s="6" t="n">
        <f aca="false">SUM(W17:W19)</f>
        <v>402</v>
      </c>
      <c r="X16" s="7" t="n">
        <f aca="false">W16/T16</f>
        <v>0.45067264573991</v>
      </c>
      <c r="Y16" s="6" t="n">
        <f aca="false">SUM(Y17:Y19)</f>
        <v>577</v>
      </c>
      <c r="Z16" s="6" t="n">
        <f aca="false">SUM(Z17:Z19)</f>
        <v>94</v>
      </c>
      <c r="AA16" s="6" t="n">
        <f aca="false">SUM(AA17:AA19)</f>
        <v>784</v>
      </c>
      <c r="AB16" s="8" t="n">
        <f aca="false">Y16/(Y16+Z16)</f>
        <v>0.859910581222057</v>
      </c>
      <c r="AC16" s="8" t="n">
        <f aca="false">Y16/(Y16+AA16)</f>
        <v>0.423952975753123</v>
      </c>
      <c r="AD16" s="8" t="n">
        <f aca="false">(2*AB16*AC16)/(AB16+AC16)</f>
        <v>0.567913385826772</v>
      </c>
      <c r="AE16" s="6" t="n">
        <f aca="false">SUM(AE17:AE19)</f>
        <v>461.585714285714</v>
      </c>
      <c r="AF16" s="6" t="n">
        <f aca="false">SUM(AF17:AF19)</f>
        <v>413.185714285714</v>
      </c>
      <c r="AG16" s="6" t="n">
        <f aca="false">SUM(AG17:AG19)</f>
        <v>422.640620490621</v>
      </c>
      <c r="AH16" s="8" t="n">
        <f aca="false">AE16/$T16</f>
        <v>0.517472773862908</v>
      </c>
      <c r="AI16" s="8" t="n">
        <f aca="false">AF16/$T16</f>
        <v>0.46321268417681</v>
      </c>
      <c r="AJ16" s="8" t="n">
        <f aca="false">AG16/$T16</f>
        <v>0.473812354810113</v>
      </c>
    </row>
    <row r="17" customFormat="false" ht="12.8" hidden="false" customHeight="false" outlineLevel="0" collapsed="false">
      <c r="A17" s="0" t="s">
        <v>60</v>
      </c>
      <c r="B17" s="0" t="s">
        <v>1</v>
      </c>
      <c r="C17" s="0" t="s">
        <v>9</v>
      </c>
      <c r="E17" s="0" t="s">
        <v>10</v>
      </c>
      <c r="F17" s="0" t="s">
        <v>61</v>
      </c>
      <c r="G17" s="0" t="n">
        <v>1</v>
      </c>
      <c r="H17" s="0" t="n">
        <v>2</v>
      </c>
      <c r="I17" s="0" t="n">
        <v>1</v>
      </c>
      <c r="J17" s="0" t="n">
        <v>1</v>
      </c>
      <c r="K17" s="0" t="n">
        <v>0</v>
      </c>
      <c r="L17" s="0" t="n">
        <v>1</v>
      </c>
      <c r="M17" s="0" t="n">
        <v>1</v>
      </c>
      <c r="N17" s="1" t="n">
        <f aca="false">IF(ISERROR(I17/(I17+J17)),0,(I17/(I17+J17)))</f>
        <v>0.5</v>
      </c>
      <c r="O17" s="1" t="n">
        <f aca="false">IF(ISERROR(I17/(I17+K17)),0,(I17/(I17+K17)))</f>
        <v>1</v>
      </c>
      <c r="P17" s="1" t="n">
        <f aca="false">IF(ISERROR((2*N17*O17)/(N17+O17)),0,(2*N17*O17)/(N17+O17))</f>
        <v>0.666666666666667</v>
      </c>
      <c r="S17" s="9" t="s">
        <v>3</v>
      </c>
      <c r="T17" s="2" t="n">
        <f aca="false">COUNTIF($E$1:$E$1032,S17)</f>
        <v>462</v>
      </c>
      <c r="U17" s="2" t="n">
        <f aca="false">SUMPRODUCT(-(-($H$1:$H$1032&gt;0)),-(-($E$1:$E$1032=S17)))</f>
        <v>237</v>
      </c>
      <c r="V17" s="5" t="n">
        <f aca="false">U17/T17</f>
        <v>0.512987012987013</v>
      </c>
      <c r="W17" s="2" t="n">
        <f aca="false">SUMPRODUCT(-(-($H$1:$H$1032=0)),-(-($E$1:$E$1032=S17)))</f>
        <v>225</v>
      </c>
      <c r="X17" s="5" t="n">
        <f aca="false">W17/T17</f>
        <v>0.487012987012987</v>
      </c>
      <c r="Y17" s="3" t="n">
        <f aca="false">SUMIFS(I$1:I$1032,$E$1:$E$1032,$S17)</f>
        <v>271</v>
      </c>
      <c r="Z17" s="3" t="n">
        <f aca="false">SUMIFS(J$1:J$1032,$E$1:$E$1032,$S17)</f>
        <v>7</v>
      </c>
      <c r="AA17" s="3" t="n">
        <f aca="false">SUMIFS(K$1:K$1032,$E$1:$E$1032,$S17)</f>
        <v>393</v>
      </c>
      <c r="AB17" s="4" t="n">
        <f aca="false">Y17/(Y17+Z17)</f>
        <v>0.974820143884892</v>
      </c>
      <c r="AC17" s="4" t="n">
        <f aca="false">Y17/(Y17+AA17)</f>
        <v>0.408132530120482</v>
      </c>
      <c r="AD17" s="4" t="n">
        <f aca="false">(2*AB17*AC17)/(AB17+AC17)</f>
        <v>0.575371549893843</v>
      </c>
      <c r="AE17" s="10" t="n">
        <f aca="false">SUMIFS(N$1:N$1032,$E$1:$E$1032,$S17)</f>
        <v>231.5</v>
      </c>
      <c r="AF17" s="10" t="n">
        <f aca="false">SUMIFS(O$1:O$1032,$E$1:$E$1032,$S17)</f>
        <v>207.266666666667</v>
      </c>
      <c r="AG17" s="10" t="n">
        <f aca="false">SUMIFS(P$1:P$1032,$E$1:$E$1032,$S17)</f>
        <v>214.25</v>
      </c>
      <c r="AH17" s="4" t="n">
        <f aca="false">AE17/$T17</f>
        <v>0.501082251082251</v>
      </c>
      <c r="AI17" s="4" t="n">
        <f aca="false">AF17/$T17</f>
        <v>0.448629148629149</v>
      </c>
      <c r="AJ17" s="4" t="n">
        <f aca="false">AG17/$T17</f>
        <v>0.463744588744589</v>
      </c>
    </row>
    <row r="18" customFormat="false" ht="12.8" hidden="false" customHeight="false" outlineLevel="0" collapsed="false">
      <c r="A18" s="0" t="s">
        <v>62</v>
      </c>
      <c r="B18" s="0" t="s">
        <v>1</v>
      </c>
      <c r="C18" s="0" t="s">
        <v>9</v>
      </c>
      <c r="E18" s="0" t="s">
        <v>33</v>
      </c>
      <c r="F18" s="0" t="s">
        <v>63</v>
      </c>
      <c r="G18" s="0" t="n">
        <v>1</v>
      </c>
      <c r="H18" s="0" t="n">
        <v>1</v>
      </c>
      <c r="I18" s="0" t="n">
        <v>1</v>
      </c>
      <c r="J18" s="0" t="n">
        <v>0</v>
      </c>
      <c r="K18" s="0" t="n">
        <v>0</v>
      </c>
      <c r="L18" s="0" t="n">
        <v>1</v>
      </c>
      <c r="M18" s="0" t="n">
        <v>1</v>
      </c>
      <c r="N18" s="1" t="n">
        <f aca="false">IF(ISERROR(I18/(I18+J18)),0,(I18/(I18+J18)))</f>
        <v>1</v>
      </c>
      <c r="O18" s="1" t="n">
        <f aca="false">IF(ISERROR(I18/(I18+K18)),0,(I18/(I18+K18)))</f>
        <v>1</v>
      </c>
      <c r="P18" s="1" t="n">
        <f aca="false">IF(ISERROR((2*N18*O18)/(N18+O18)),0,(2*N18*O18)/(N18+O18))</f>
        <v>1</v>
      </c>
      <c r="S18" s="9" t="s">
        <v>10</v>
      </c>
      <c r="T18" s="2" t="n">
        <f aca="false">COUNTIF($E$1:$E$1032,S18)</f>
        <v>243</v>
      </c>
      <c r="U18" s="2" t="n">
        <f aca="false">SUMPRODUCT(-(-($H$1:$H$1032&gt;0)),-(-($E$1:$E$1032=S18)))</f>
        <v>136</v>
      </c>
      <c r="V18" s="5" t="n">
        <f aca="false">U18/T18</f>
        <v>0.559670781893004</v>
      </c>
      <c r="W18" s="2" t="n">
        <f aca="false">SUMPRODUCT(-(-($H$1:$H$1032=0)),-(-($E$1:$E$1032=S18)))</f>
        <v>107</v>
      </c>
      <c r="X18" s="5" t="n">
        <f aca="false">W18/T18</f>
        <v>0.440329218106996</v>
      </c>
      <c r="Y18" s="3" t="n">
        <f aca="false">SUMIFS(I$1:I$1032,$E$1:$E$1032,$S18)</f>
        <v>165</v>
      </c>
      <c r="Z18" s="3" t="n">
        <f aca="false">SUMIFS(J$1:J$1032,$E$1:$E$1032,$S18)</f>
        <v>22</v>
      </c>
      <c r="AA18" s="3" t="n">
        <f aca="false">SUMIFS(K$1:K$1032,$E$1:$E$1032,$S18)</f>
        <v>232</v>
      </c>
      <c r="AB18" s="4" t="n">
        <f aca="false">Y18/(Y18+Z18)</f>
        <v>0.882352941176471</v>
      </c>
      <c r="AC18" s="4" t="n">
        <f aca="false">Y18/(Y18+AA18)</f>
        <v>0.415617128463476</v>
      </c>
      <c r="AD18" s="4" t="n">
        <f aca="false">(2*AB18*AC18)/(AB18+AC18)</f>
        <v>0.565068493150685</v>
      </c>
      <c r="AE18" s="10" t="n">
        <f aca="false">SUMIFS(N$1:N$1032,$E$1:$E$1032,$S18)</f>
        <v>127.791666666667</v>
      </c>
      <c r="AF18" s="10" t="n">
        <f aca="false">SUMIFS(O$1:O$1032,$E$1:$E$1032,$S18)</f>
        <v>113.335714285714</v>
      </c>
      <c r="AG18" s="10" t="n">
        <f aca="false">SUMIFS(P$1:P$1032,$E$1:$E$1032,$S18)</f>
        <v>115.536507936508</v>
      </c>
      <c r="AH18" s="4" t="n">
        <f aca="false">AE18/$T18</f>
        <v>0.525891632373114</v>
      </c>
      <c r="AI18" s="4" t="n">
        <f aca="false">AF18/$T18</f>
        <v>0.466402116402116</v>
      </c>
      <c r="AJ18" s="4" t="n">
        <f aca="false">AG18/$T18</f>
        <v>0.475458880397152</v>
      </c>
    </row>
    <row r="19" customFormat="false" ht="12.8" hidden="false" customHeight="false" outlineLevel="0" collapsed="false">
      <c r="A19" s="0" t="s">
        <v>64</v>
      </c>
      <c r="B19" s="0" t="s">
        <v>1</v>
      </c>
      <c r="D19" s="0" t="s">
        <v>30</v>
      </c>
      <c r="E19" s="0" t="s">
        <v>33</v>
      </c>
      <c r="F19" s="0" t="s">
        <v>65</v>
      </c>
      <c r="G19" s="0" t="n">
        <v>3</v>
      </c>
      <c r="H19" s="0" t="n">
        <v>3</v>
      </c>
      <c r="I19" s="0" t="n">
        <v>3</v>
      </c>
      <c r="J19" s="0" t="n">
        <v>0</v>
      </c>
      <c r="K19" s="0" t="n">
        <v>0</v>
      </c>
      <c r="L19" s="0" t="n">
        <v>1</v>
      </c>
      <c r="M19" s="0" t="n">
        <v>1</v>
      </c>
      <c r="N19" s="1" t="n">
        <f aca="false">IF(ISERROR(I19/(I19+J19)),0,(I19/(I19+J19)))</f>
        <v>1</v>
      </c>
      <c r="O19" s="1" t="n">
        <f aca="false">IF(ISERROR(I19/(I19+K19)),0,(I19/(I19+K19)))</f>
        <v>1</v>
      </c>
      <c r="P19" s="1" t="n">
        <f aca="false">IF(ISERROR((2*N19*O19)/(N19+O19)),0,(2*N19*O19)/(N19+O19))</f>
        <v>1</v>
      </c>
      <c r="S19" s="9" t="s">
        <v>33</v>
      </c>
      <c r="T19" s="2" t="n">
        <f aca="false">COUNTIF($E$1:$E$1032,S19)</f>
        <v>187</v>
      </c>
      <c r="U19" s="2" t="n">
        <f aca="false">SUMPRODUCT(-(-($H$1:$H$1032&gt;0)),-(-($E$1:$E$1032=S19)))</f>
        <v>117</v>
      </c>
      <c r="V19" s="5" t="n">
        <f aca="false">U19/T19</f>
        <v>0.625668449197861</v>
      </c>
      <c r="W19" s="2" t="n">
        <f aca="false">SUMPRODUCT(-(-($H$1:$H$1032=0)),-(-($E$1:$E$1032=S19)))</f>
        <v>70</v>
      </c>
      <c r="X19" s="5" t="n">
        <f aca="false">W19/T19</f>
        <v>0.374331550802139</v>
      </c>
      <c r="Y19" s="3" t="n">
        <f aca="false">SUMIFS(I$1:I$1032,$E$1:$E$1032,$S19)</f>
        <v>141</v>
      </c>
      <c r="Z19" s="3" t="n">
        <f aca="false">SUMIFS(J$1:J$1032,$E$1:$E$1032,$S19)</f>
        <v>65</v>
      </c>
      <c r="AA19" s="3" t="n">
        <f aca="false">SUMIFS(K$1:K$1032,$E$1:$E$1032,$S19)</f>
        <v>159</v>
      </c>
      <c r="AB19" s="4" t="n">
        <f aca="false">Y19/(Y19+Z19)</f>
        <v>0.684466019417476</v>
      </c>
      <c r="AC19" s="4" t="n">
        <f aca="false">Y19/(Y19+AA19)</f>
        <v>0.47</v>
      </c>
      <c r="AD19" s="4" t="n">
        <f aca="false">(2*AB19*AC19)/(AB19+AC19)</f>
        <v>0.557312252964427</v>
      </c>
      <c r="AE19" s="10" t="n">
        <f aca="false">SUMIFS(N$1:N$1032,$E$1:$E$1032,$S19)</f>
        <v>102.294047619048</v>
      </c>
      <c r="AF19" s="10" t="n">
        <f aca="false">SUMIFS(O$1:O$1032,$E$1:$E$1032,$S19)</f>
        <v>92.5833333333333</v>
      </c>
      <c r="AG19" s="10" t="n">
        <f aca="false">SUMIFS(P$1:P$1032,$E$1:$E$1032,$S19)</f>
        <v>92.8541125541126</v>
      </c>
      <c r="AH19" s="4" t="n">
        <f aca="false">AE19/$T19</f>
        <v>0.547026992615228</v>
      </c>
      <c r="AI19" s="4" t="n">
        <f aca="false">AF19/$T19</f>
        <v>0.495098039215686</v>
      </c>
      <c r="AJ19" s="4" t="n">
        <f aca="false">AG19/$T19</f>
        <v>0.496546056439105</v>
      </c>
    </row>
    <row r="20" customFormat="false" ht="12.8" hidden="false" customHeight="false" outlineLevel="0" collapsed="false">
      <c r="A20" s="0" t="s">
        <v>66</v>
      </c>
      <c r="B20" s="0" t="s">
        <v>1</v>
      </c>
      <c r="C20" s="0" t="s">
        <v>2</v>
      </c>
      <c r="D20" s="0" t="s">
        <v>27</v>
      </c>
      <c r="F20" s="0" t="s">
        <v>67</v>
      </c>
      <c r="G20" s="0" t="n">
        <v>2</v>
      </c>
      <c r="H20" s="0" t="n">
        <v>0</v>
      </c>
      <c r="I20" s="0" t="n">
        <v>0</v>
      </c>
      <c r="J20" s="0" t="n">
        <v>0</v>
      </c>
      <c r="K20" s="0" t="n">
        <v>2</v>
      </c>
      <c r="L20" s="0" t="n">
        <v>1</v>
      </c>
      <c r="M20" s="0" t="s">
        <v>12</v>
      </c>
      <c r="N20" s="1" t="n">
        <f aca="false">IF(ISERROR(I20/(I20+J20)),0,(I20/(I20+J20)))</f>
        <v>0</v>
      </c>
      <c r="O20" s="1" t="n">
        <f aca="false">IF(ISERROR(I20/(I20+K20)),0,(I20/(I20+K20)))</f>
        <v>0</v>
      </c>
      <c r="P20" s="1" t="n">
        <f aca="false">IF(ISERROR((2*N20*O20)/(N20+O20)),0,(2*N20*O20)/(N20+O20))</f>
        <v>0</v>
      </c>
      <c r="S20" s="2"/>
      <c r="T20" s="2"/>
      <c r="U20" s="2"/>
      <c r="V20" s="5"/>
      <c r="W20" s="2"/>
      <c r="X20" s="5"/>
      <c r="Y20" s="2"/>
      <c r="Z20" s="2"/>
      <c r="AA20" s="2"/>
      <c r="AB20" s="4"/>
      <c r="AC20" s="4"/>
      <c r="AD20" s="4"/>
      <c r="AE20" s="4"/>
      <c r="AF20" s="4"/>
      <c r="AG20" s="4"/>
    </row>
    <row r="21" customFormat="false" ht="12.8" hidden="false" customHeight="false" outlineLevel="0" collapsed="false">
      <c r="A21" s="0" t="s">
        <v>68</v>
      </c>
      <c r="B21" s="0" t="s">
        <v>22</v>
      </c>
      <c r="C21" s="0" t="s">
        <v>9</v>
      </c>
      <c r="E21" s="0" t="s">
        <v>10</v>
      </c>
      <c r="F21" s="0" t="s">
        <v>69</v>
      </c>
      <c r="G21" s="0" t="n">
        <v>1</v>
      </c>
      <c r="H21" s="0" t="n">
        <v>1</v>
      </c>
      <c r="I21" s="0" t="n">
        <v>1</v>
      </c>
      <c r="J21" s="0" t="n">
        <v>0</v>
      </c>
      <c r="K21" s="0" t="n">
        <v>0</v>
      </c>
      <c r="L21" s="0" t="n">
        <v>1</v>
      </c>
      <c r="M21" s="0" t="n">
        <v>1</v>
      </c>
      <c r="N21" s="1" t="n">
        <f aca="false">IF(ISERROR(I21/(I21+J21)),0,(I21/(I21+J21)))</f>
        <v>1</v>
      </c>
      <c r="O21" s="1" t="n">
        <f aca="false">IF(ISERROR(I21/(I21+K21)),0,(I21/(I21+K21)))</f>
        <v>1</v>
      </c>
      <c r="P21" s="1" t="n">
        <f aca="false">IF(ISERROR((2*N21*O21)/(N21+O21)),0,(2*N21*O21)/(N21+O21))</f>
        <v>1</v>
      </c>
      <c r="S21" s="2"/>
      <c r="T21" s="2"/>
      <c r="U21" s="2"/>
      <c r="V21" s="5"/>
      <c r="W21" s="2"/>
      <c r="X21" s="5"/>
      <c r="Y21" s="2"/>
      <c r="Z21" s="2"/>
      <c r="AA21" s="2"/>
      <c r="AB21" s="4"/>
      <c r="AC21" s="4"/>
      <c r="AD21" s="4"/>
      <c r="AE21" s="4"/>
      <c r="AF21" s="4"/>
      <c r="AG21" s="4"/>
    </row>
    <row r="22" customFormat="false" ht="12.8" hidden="false" customHeight="false" outlineLevel="0" collapsed="false">
      <c r="A22" s="0" t="s">
        <v>70</v>
      </c>
      <c r="B22" s="0" t="s">
        <v>1</v>
      </c>
      <c r="C22" s="0" t="s">
        <v>9</v>
      </c>
      <c r="D22" s="0" t="s">
        <v>23</v>
      </c>
      <c r="F22" s="0" t="s">
        <v>71</v>
      </c>
      <c r="G22" s="0" t="n">
        <v>2</v>
      </c>
      <c r="H22" s="0" t="n">
        <v>2</v>
      </c>
      <c r="I22" s="0" t="n">
        <v>2</v>
      </c>
      <c r="J22" s="0" t="n">
        <v>0</v>
      </c>
      <c r="K22" s="0" t="n">
        <v>0</v>
      </c>
      <c r="L22" s="0" t="n">
        <v>1</v>
      </c>
      <c r="M22" s="0" t="n">
        <v>1</v>
      </c>
      <c r="N22" s="1" t="n">
        <f aca="false">IF(ISERROR(I22/(I22+J22)),0,(I22/(I22+J22)))</f>
        <v>1</v>
      </c>
      <c r="O22" s="1" t="n">
        <f aca="false">IF(ISERROR(I22/(I22+K22)),0,(I22/(I22+K22)))</f>
        <v>1</v>
      </c>
      <c r="P22" s="1" t="n">
        <f aca="false">IF(ISERROR((2*N22*O22)/(N22+O22)),0,(2*N22*O22)/(N22+O22))</f>
        <v>1</v>
      </c>
      <c r="S22" s="2"/>
      <c r="T22" s="2"/>
      <c r="U22" s="2"/>
      <c r="V22" s="5"/>
      <c r="W22" s="2"/>
      <c r="X22" s="5"/>
      <c r="Y22" s="2"/>
      <c r="Z22" s="2"/>
      <c r="AA22" s="2"/>
      <c r="AB22" s="4"/>
      <c r="AC22" s="4"/>
      <c r="AD22" s="4"/>
      <c r="AE22" s="4"/>
      <c r="AF22" s="4"/>
      <c r="AG22" s="4"/>
    </row>
    <row r="23" customFormat="false" ht="12.8" hidden="false" customHeight="false" outlineLevel="0" collapsed="false">
      <c r="A23" s="0" t="s">
        <v>72</v>
      </c>
      <c r="B23" s="0" t="s">
        <v>1</v>
      </c>
      <c r="D23" s="0" t="s">
        <v>30</v>
      </c>
      <c r="E23" s="0" t="s">
        <v>10</v>
      </c>
      <c r="F23" s="0" t="s">
        <v>73</v>
      </c>
      <c r="G23" s="0" t="n">
        <v>2</v>
      </c>
      <c r="H23" s="0" t="n">
        <v>0</v>
      </c>
      <c r="I23" s="0" t="n">
        <v>0</v>
      </c>
      <c r="J23" s="0" t="n">
        <v>0</v>
      </c>
      <c r="K23" s="0" t="n">
        <v>2</v>
      </c>
      <c r="L23" s="0" t="n">
        <v>1</v>
      </c>
      <c r="M23" s="0" t="s">
        <v>12</v>
      </c>
      <c r="N23" s="1" t="n">
        <f aca="false">IF(ISERROR(I23/(I23+J23)),0,(I23/(I23+J23)))</f>
        <v>0</v>
      </c>
      <c r="O23" s="1" t="n">
        <f aca="false">IF(ISERROR(I23/(I23+K23)),0,(I23/(I23+K23)))</f>
        <v>0</v>
      </c>
      <c r="P23" s="1" t="n">
        <f aca="false">IF(ISERROR((2*N23*O23)/(N23+O23)),0,(2*N23*O23)/(N23+O23))</f>
        <v>0</v>
      </c>
    </row>
    <row r="24" customFormat="false" ht="12.8" hidden="false" customHeight="false" outlineLevel="0" collapsed="false">
      <c r="A24" s="0" t="s">
        <v>74</v>
      </c>
      <c r="B24" s="0" t="s">
        <v>22</v>
      </c>
      <c r="D24" s="0" t="s">
        <v>30</v>
      </c>
      <c r="E24" s="0" t="s">
        <v>10</v>
      </c>
      <c r="F24" s="0" t="s">
        <v>75</v>
      </c>
      <c r="G24" s="0" t="n">
        <v>3</v>
      </c>
      <c r="H24" s="0" t="n">
        <v>0</v>
      </c>
      <c r="I24" s="0" t="n">
        <v>0</v>
      </c>
      <c r="J24" s="0" t="n">
        <v>0</v>
      </c>
      <c r="K24" s="0" t="n">
        <v>3</v>
      </c>
      <c r="L24" s="0" t="n">
        <v>1</v>
      </c>
      <c r="M24" s="0" t="s">
        <v>12</v>
      </c>
      <c r="N24" s="1" t="n">
        <f aca="false">IF(ISERROR(I24/(I24+J24)),0,(I24/(I24+J24)))</f>
        <v>0</v>
      </c>
      <c r="O24" s="1" t="n">
        <f aca="false">IF(ISERROR(I24/(I24+K24)),0,(I24/(I24+K24)))</f>
        <v>0</v>
      </c>
      <c r="P24" s="1" t="n">
        <f aca="false">IF(ISERROR((2*N24*O24)/(N24+O24)),0,(2*N24*O24)/(N24+O24))</f>
        <v>0</v>
      </c>
      <c r="S24" s="11"/>
    </row>
    <row r="25" customFormat="false" ht="12.8" hidden="false" customHeight="false" outlineLevel="0" collapsed="false">
      <c r="A25" s="0" t="s">
        <v>76</v>
      </c>
      <c r="B25" s="0" t="s">
        <v>1</v>
      </c>
      <c r="C25" s="0" t="s">
        <v>9</v>
      </c>
      <c r="E25" s="0" t="s">
        <v>33</v>
      </c>
      <c r="F25" s="0" t="s">
        <v>77</v>
      </c>
      <c r="G25" s="0" t="n">
        <v>3</v>
      </c>
      <c r="H25" s="0" t="n">
        <v>0</v>
      </c>
      <c r="I25" s="0" t="n">
        <v>0</v>
      </c>
      <c r="J25" s="0" t="n">
        <v>0</v>
      </c>
      <c r="K25" s="0" t="n">
        <v>3</v>
      </c>
      <c r="L25" s="0" t="n">
        <v>1</v>
      </c>
      <c r="M25" s="0" t="s">
        <v>12</v>
      </c>
      <c r="N25" s="1" t="n">
        <f aca="false">IF(ISERROR(I25/(I25+J25)),0,(I25/(I25+J25)))</f>
        <v>0</v>
      </c>
      <c r="O25" s="1" t="n">
        <f aca="false">IF(ISERROR(I25/(I25+K25)),0,(I25/(I25+K25)))</f>
        <v>0</v>
      </c>
      <c r="P25" s="1" t="n">
        <f aca="false">IF(ISERROR((2*N25*O25)/(N25+O25)),0,(2*N25*O25)/(N25+O25))</f>
        <v>0</v>
      </c>
      <c r="S25" s="11"/>
      <c r="T25" s="12"/>
    </row>
    <row r="26" customFormat="false" ht="12.8" hidden="false" customHeight="false" outlineLevel="0" collapsed="false">
      <c r="A26" s="0" t="s">
        <v>78</v>
      </c>
      <c r="B26" s="0" t="s">
        <v>22</v>
      </c>
      <c r="C26" s="0" t="s">
        <v>9</v>
      </c>
      <c r="D26" s="0" t="s">
        <v>27</v>
      </c>
      <c r="F26" s="0" t="s">
        <v>79</v>
      </c>
      <c r="G26" s="0" t="n">
        <v>3</v>
      </c>
      <c r="H26" s="0" t="n">
        <v>0</v>
      </c>
      <c r="I26" s="0" t="n">
        <v>0</v>
      </c>
      <c r="J26" s="0" t="n">
        <v>0</v>
      </c>
      <c r="K26" s="0" t="n">
        <v>3</v>
      </c>
      <c r="L26" s="0" t="n">
        <v>1</v>
      </c>
      <c r="M26" s="0" t="s">
        <v>12</v>
      </c>
      <c r="N26" s="1" t="n">
        <f aca="false">IF(ISERROR(I26/(I26+J26)),0,(I26/(I26+J26)))</f>
        <v>0</v>
      </c>
      <c r="O26" s="1" t="n">
        <f aca="false">IF(ISERROR(I26/(I26+K26)),0,(I26/(I26+K26)))</f>
        <v>0</v>
      </c>
      <c r="P26" s="1" t="n">
        <f aca="false">IF(ISERROR((2*N26*O26)/(N26+O26)),0,(2*N26*O26)/(N26+O26))</f>
        <v>0</v>
      </c>
    </row>
    <row r="27" customFormat="false" ht="12.8" hidden="false" customHeight="false" outlineLevel="0" collapsed="false">
      <c r="A27" s="0" t="s">
        <v>80</v>
      </c>
      <c r="B27" s="0" t="s">
        <v>1</v>
      </c>
      <c r="C27" s="0" t="s">
        <v>9</v>
      </c>
      <c r="E27" s="0" t="s">
        <v>10</v>
      </c>
      <c r="F27" s="0" t="s">
        <v>81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1</v>
      </c>
      <c r="L27" s="0" t="n">
        <v>1</v>
      </c>
      <c r="M27" s="0" t="s">
        <v>12</v>
      </c>
      <c r="N27" s="1" t="n">
        <f aca="false">IF(ISERROR(I27/(I27+J27)),0,(I27/(I27+J27)))</f>
        <v>0</v>
      </c>
      <c r="O27" s="1" t="n">
        <f aca="false">IF(ISERROR(I27/(I27+K27)),0,(I27/(I27+K27)))</f>
        <v>0</v>
      </c>
      <c r="P27" s="1" t="n">
        <f aca="false">IF(ISERROR((2*N27*O27)/(N27+O27)),0,(2*N27*O27)/(N27+O27))</f>
        <v>0</v>
      </c>
    </row>
    <row r="28" customFormat="false" ht="12.8" hidden="false" customHeight="false" outlineLevel="0" collapsed="false">
      <c r="A28" s="0" t="s">
        <v>82</v>
      </c>
      <c r="B28" s="0" t="s">
        <v>1</v>
      </c>
      <c r="C28" s="0" t="s">
        <v>2</v>
      </c>
      <c r="E28" s="0" t="s">
        <v>3</v>
      </c>
      <c r="F28" s="0" t="s">
        <v>83</v>
      </c>
      <c r="G28" s="0" t="n">
        <v>1</v>
      </c>
      <c r="H28" s="0" t="n">
        <v>1</v>
      </c>
      <c r="I28" s="0" t="n">
        <v>1</v>
      </c>
      <c r="J28" s="0" t="n">
        <v>0</v>
      </c>
      <c r="K28" s="0" t="n">
        <v>0</v>
      </c>
      <c r="L28" s="0" t="n">
        <v>1</v>
      </c>
      <c r="M28" s="0" t="n">
        <v>1</v>
      </c>
      <c r="N28" s="1" t="n">
        <f aca="false">IF(ISERROR(I28/(I28+J28)),0,(I28/(I28+J28)))</f>
        <v>1</v>
      </c>
      <c r="O28" s="1" t="n">
        <f aca="false">IF(ISERROR(I28/(I28+K28)),0,(I28/(I28+K28)))</f>
        <v>1</v>
      </c>
      <c r="P28" s="1" t="n">
        <f aca="false">IF(ISERROR((2*N28*O28)/(N28+O28)),0,(2*N28*O28)/(N28+O28))</f>
        <v>1</v>
      </c>
    </row>
    <row r="29" customFormat="false" ht="12.8" hidden="false" customHeight="false" outlineLevel="0" collapsed="false">
      <c r="A29" s="0" t="s">
        <v>84</v>
      </c>
      <c r="B29" s="0" t="s">
        <v>35</v>
      </c>
      <c r="C29" s="0" t="s">
        <v>9</v>
      </c>
      <c r="E29" s="0" t="s">
        <v>33</v>
      </c>
      <c r="F29" s="0" t="s">
        <v>85</v>
      </c>
      <c r="G29" s="0" t="n">
        <v>1</v>
      </c>
      <c r="H29" s="0" t="n">
        <v>0</v>
      </c>
      <c r="I29" s="0" t="n">
        <v>0</v>
      </c>
      <c r="J29" s="0" t="n">
        <v>0</v>
      </c>
      <c r="K29" s="0" t="n">
        <v>1</v>
      </c>
      <c r="L29" s="0" t="n">
        <v>1</v>
      </c>
      <c r="M29" s="0" t="s">
        <v>12</v>
      </c>
      <c r="N29" s="1" t="n">
        <f aca="false">IF(ISERROR(I29/(I29+J29)),0,(I29/(I29+J29)))</f>
        <v>0</v>
      </c>
      <c r="O29" s="1" t="n">
        <f aca="false">IF(ISERROR(I29/(I29+K29)),0,(I29/(I29+K29)))</f>
        <v>0</v>
      </c>
      <c r="P29" s="1" t="n">
        <f aca="false">IF(ISERROR((2*N29*O29)/(N29+O29)),0,(2*N29*O29)/(N29+O29))</f>
        <v>0</v>
      </c>
    </row>
    <row r="30" customFormat="false" ht="12.8" hidden="false" customHeight="false" outlineLevel="0" collapsed="false">
      <c r="A30" s="0" t="s">
        <v>86</v>
      </c>
      <c r="B30" s="0" t="s">
        <v>35</v>
      </c>
      <c r="D30" s="0" t="s">
        <v>27</v>
      </c>
      <c r="E30" s="0" t="s">
        <v>33</v>
      </c>
      <c r="F30" s="0" t="s">
        <v>87</v>
      </c>
      <c r="G30" s="0" t="n">
        <v>1</v>
      </c>
      <c r="H30" s="0" t="n">
        <v>0</v>
      </c>
      <c r="I30" s="0" t="n">
        <v>0</v>
      </c>
      <c r="J30" s="0" t="n">
        <v>0</v>
      </c>
      <c r="K30" s="0" t="n">
        <v>1</v>
      </c>
      <c r="L30" s="0" t="n">
        <v>1</v>
      </c>
      <c r="M30" s="0" t="s">
        <v>12</v>
      </c>
      <c r="N30" s="1" t="n">
        <f aca="false">IF(ISERROR(I30/(I30+J30)),0,(I30/(I30+J30)))</f>
        <v>0</v>
      </c>
      <c r="O30" s="1" t="n">
        <f aca="false">IF(ISERROR(I30/(I30+K30)),0,(I30/(I30+K30)))</f>
        <v>0</v>
      </c>
      <c r="P30" s="1" t="n">
        <f aca="false">IF(ISERROR((2*N30*O30)/(N30+O30)),0,(2*N30*O30)/(N30+O30))</f>
        <v>0</v>
      </c>
    </row>
    <row r="31" customFormat="false" ht="12.8" hidden="false" customHeight="false" outlineLevel="0" collapsed="false">
      <c r="A31" s="0" t="s">
        <v>88</v>
      </c>
      <c r="B31" s="0" t="s">
        <v>22</v>
      </c>
      <c r="C31" s="0" t="s">
        <v>9</v>
      </c>
      <c r="E31" s="0" t="s">
        <v>33</v>
      </c>
      <c r="F31" s="0" t="s">
        <v>89</v>
      </c>
      <c r="G31" s="0" t="n">
        <v>1</v>
      </c>
      <c r="H31" s="0" t="n">
        <v>3</v>
      </c>
      <c r="I31" s="0" t="n">
        <v>1</v>
      </c>
      <c r="J31" s="0" t="n">
        <v>2</v>
      </c>
      <c r="K31" s="0" t="n">
        <v>0</v>
      </c>
      <c r="L31" s="0" t="n">
        <v>1</v>
      </c>
      <c r="M31" s="0" t="n">
        <v>1</v>
      </c>
      <c r="N31" s="1" t="n">
        <f aca="false">IF(ISERROR(I31/(I31+J31)),0,(I31/(I31+J31)))</f>
        <v>0.333333333333333</v>
      </c>
      <c r="O31" s="1" t="n">
        <f aca="false">IF(ISERROR(I31/(I31+K31)),0,(I31/(I31+K31)))</f>
        <v>1</v>
      </c>
      <c r="P31" s="1" t="n">
        <f aca="false">IF(ISERROR((2*N31*O31)/(N31+O31)),0,(2*N31*O31)/(N31+O31))</f>
        <v>0.5</v>
      </c>
    </row>
    <row r="32" customFormat="false" ht="12.8" hidden="false" customHeight="false" outlineLevel="0" collapsed="false">
      <c r="A32" s="0" t="s">
        <v>90</v>
      </c>
      <c r="B32" s="0" t="s">
        <v>22</v>
      </c>
      <c r="C32" s="0" t="s">
        <v>9</v>
      </c>
      <c r="E32" s="0" t="s">
        <v>33</v>
      </c>
      <c r="F32" s="0" t="s">
        <v>91</v>
      </c>
      <c r="G32" s="0" t="n">
        <v>2</v>
      </c>
      <c r="H32" s="0" t="n">
        <v>1</v>
      </c>
      <c r="I32" s="0" t="n">
        <v>1</v>
      </c>
      <c r="J32" s="0" t="n">
        <v>0</v>
      </c>
      <c r="K32" s="0" t="n">
        <v>1</v>
      </c>
      <c r="L32" s="0" t="n">
        <v>1</v>
      </c>
      <c r="M32" s="0" t="n">
        <v>1</v>
      </c>
      <c r="N32" s="1" t="n">
        <f aca="false">IF(ISERROR(I32/(I32+J32)),0,(I32/(I32+J32)))</f>
        <v>1</v>
      </c>
      <c r="O32" s="1" t="n">
        <f aca="false">IF(ISERROR(I32/(I32+K32)),0,(I32/(I32+K32)))</f>
        <v>0.5</v>
      </c>
      <c r="P32" s="1" t="n">
        <f aca="false">IF(ISERROR((2*N32*O32)/(N32+O32)),0,(2*N32*O32)/(N32+O32))</f>
        <v>0.666666666666667</v>
      </c>
    </row>
    <row r="33" customFormat="false" ht="12.8" hidden="false" customHeight="false" outlineLevel="0" collapsed="false">
      <c r="A33" s="0" t="s">
        <v>92</v>
      </c>
      <c r="B33" s="0" t="s">
        <v>35</v>
      </c>
      <c r="C33" s="0" t="s">
        <v>9</v>
      </c>
      <c r="E33" s="0" t="s">
        <v>33</v>
      </c>
      <c r="F33" s="0" t="s">
        <v>93</v>
      </c>
      <c r="G33" s="0" t="n">
        <v>1</v>
      </c>
      <c r="H33" s="0" t="n">
        <v>0</v>
      </c>
      <c r="I33" s="0" t="n">
        <v>0</v>
      </c>
      <c r="J33" s="0" t="n">
        <v>0</v>
      </c>
      <c r="K33" s="0" t="n">
        <v>1</v>
      </c>
      <c r="L33" s="0" t="n">
        <v>1</v>
      </c>
      <c r="M33" s="0" t="s">
        <v>12</v>
      </c>
      <c r="N33" s="1" t="n">
        <f aca="false">IF(ISERROR(I33/(I33+J33)),0,(I33/(I33+J33)))</f>
        <v>0</v>
      </c>
      <c r="O33" s="1" t="n">
        <f aca="false">IF(ISERROR(I33/(I33+K33)),0,(I33/(I33+K33)))</f>
        <v>0</v>
      </c>
      <c r="P33" s="1" t="n">
        <f aca="false">IF(ISERROR((2*N33*O33)/(N33+O33)),0,(2*N33*O33)/(N33+O33))</f>
        <v>0</v>
      </c>
    </row>
    <row r="34" customFormat="false" ht="12.8" hidden="false" customHeight="false" outlineLevel="0" collapsed="false">
      <c r="A34" s="0" t="s">
        <v>94</v>
      </c>
      <c r="B34" s="0" t="s">
        <v>22</v>
      </c>
      <c r="C34" s="0" t="s">
        <v>2</v>
      </c>
      <c r="D34" s="0" t="s">
        <v>30</v>
      </c>
      <c r="F34" s="0" t="s">
        <v>95</v>
      </c>
      <c r="G34" s="0" t="n">
        <v>9</v>
      </c>
      <c r="H34" s="0" t="n">
        <v>3</v>
      </c>
      <c r="I34" s="0" t="n">
        <v>3</v>
      </c>
      <c r="J34" s="0" t="n">
        <v>0</v>
      </c>
      <c r="K34" s="0" t="n">
        <v>6</v>
      </c>
      <c r="L34" s="0" t="n">
        <v>1</v>
      </c>
      <c r="M34" s="0" t="n">
        <v>1</v>
      </c>
      <c r="N34" s="1" t="n">
        <f aca="false">IF(ISERROR(I34/(I34+J34)),0,(I34/(I34+J34)))</f>
        <v>1</v>
      </c>
      <c r="O34" s="1" t="n">
        <f aca="false">IF(ISERROR(I34/(I34+K34)),0,(I34/(I34+K34)))</f>
        <v>0.333333333333333</v>
      </c>
      <c r="P34" s="1" t="n">
        <f aca="false">IF(ISERROR((2*N34*O34)/(N34+O34)),0,(2*N34*O34)/(N34+O34))</f>
        <v>0.5</v>
      </c>
    </row>
    <row r="35" customFormat="false" ht="12.8" hidden="false" customHeight="false" outlineLevel="0" collapsed="false">
      <c r="A35" s="0" t="s">
        <v>96</v>
      </c>
      <c r="B35" s="0" t="s">
        <v>35</v>
      </c>
      <c r="C35" s="0" t="s">
        <v>9</v>
      </c>
      <c r="E35" s="0" t="s">
        <v>33</v>
      </c>
      <c r="F35" s="0" t="s">
        <v>97</v>
      </c>
      <c r="G35" s="0" t="n">
        <v>1</v>
      </c>
      <c r="H35" s="0" t="n">
        <v>0</v>
      </c>
      <c r="I35" s="0" t="n">
        <v>0</v>
      </c>
      <c r="J35" s="0" t="n">
        <v>0</v>
      </c>
      <c r="K35" s="0" t="n">
        <v>1</v>
      </c>
      <c r="L35" s="0" t="n">
        <v>1</v>
      </c>
      <c r="M35" s="0" t="s">
        <v>12</v>
      </c>
      <c r="N35" s="1" t="n">
        <f aca="false">IF(ISERROR(I35/(I35+J35)),0,(I35/(I35+J35)))</f>
        <v>0</v>
      </c>
      <c r="O35" s="1" t="n">
        <f aca="false">IF(ISERROR(I35/(I35+K35)),0,(I35/(I35+K35)))</f>
        <v>0</v>
      </c>
      <c r="P35" s="1" t="n">
        <f aca="false">IF(ISERROR((2*N35*O35)/(N35+O35)),0,(2*N35*O35)/(N35+O35))</f>
        <v>0</v>
      </c>
    </row>
    <row r="36" customFormat="false" ht="12.8" hidden="false" customHeight="false" outlineLevel="0" collapsed="false">
      <c r="A36" s="0" t="s">
        <v>98</v>
      </c>
      <c r="B36" s="0" t="s">
        <v>1</v>
      </c>
      <c r="D36" s="0" t="s">
        <v>30</v>
      </c>
      <c r="E36" s="0" t="s">
        <v>33</v>
      </c>
      <c r="F36" s="0" t="s">
        <v>99</v>
      </c>
      <c r="G36" s="0" t="n">
        <v>2</v>
      </c>
      <c r="H36" s="0" t="n">
        <v>1</v>
      </c>
      <c r="I36" s="0" t="n">
        <v>1</v>
      </c>
      <c r="J36" s="0" t="n">
        <v>0</v>
      </c>
      <c r="K36" s="0" t="n">
        <v>1</v>
      </c>
      <c r="L36" s="0" t="n">
        <v>1</v>
      </c>
      <c r="M36" s="0" t="n">
        <v>1</v>
      </c>
      <c r="N36" s="1" t="n">
        <f aca="false">IF(ISERROR(I36/(I36+J36)),0,(I36/(I36+J36)))</f>
        <v>1</v>
      </c>
      <c r="O36" s="1" t="n">
        <f aca="false">IF(ISERROR(I36/(I36+K36)),0,(I36/(I36+K36)))</f>
        <v>0.5</v>
      </c>
      <c r="P36" s="1" t="n">
        <f aca="false">IF(ISERROR((2*N36*O36)/(N36+O36)),0,(2*N36*O36)/(N36+O36))</f>
        <v>0.666666666666667</v>
      </c>
    </row>
    <row r="37" customFormat="false" ht="12.8" hidden="false" customHeight="false" outlineLevel="0" collapsed="false">
      <c r="A37" s="0" t="s">
        <v>100</v>
      </c>
      <c r="B37" s="0" t="s">
        <v>22</v>
      </c>
      <c r="D37" s="0" t="s">
        <v>23</v>
      </c>
      <c r="E37" s="0" t="s">
        <v>3</v>
      </c>
      <c r="F37" s="0" t="s">
        <v>101</v>
      </c>
      <c r="G37" s="0" t="n">
        <v>2</v>
      </c>
      <c r="H37" s="0" t="n">
        <v>0</v>
      </c>
      <c r="I37" s="0" t="n">
        <v>0</v>
      </c>
      <c r="J37" s="0" t="n">
        <v>0</v>
      </c>
      <c r="K37" s="0" t="n">
        <v>2</v>
      </c>
      <c r="L37" s="0" t="n">
        <v>1</v>
      </c>
      <c r="M37" s="0" t="s">
        <v>12</v>
      </c>
      <c r="N37" s="1" t="n">
        <f aca="false">IF(ISERROR(I37/(I37+J37)),0,(I37/(I37+J37)))</f>
        <v>0</v>
      </c>
      <c r="O37" s="1" t="n">
        <f aca="false">IF(ISERROR(I37/(I37+K37)),0,(I37/(I37+K37)))</f>
        <v>0</v>
      </c>
      <c r="P37" s="1" t="n">
        <f aca="false">IF(ISERROR((2*N37*O37)/(N37+O37)),0,(2*N37*O37)/(N37+O37))</f>
        <v>0</v>
      </c>
    </row>
    <row r="38" customFormat="false" ht="12.8" hidden="false" customHeight="false" outlineLevel="0" collapsed="false">
      <c r="A38" s="0" t="s">
        <v>102</v>
      </c>
      <c r="B38" s="0" t="s">
        <v>1</v>
      </c>
      <c r="D38" s="0" t="s">
        <v>30</v>
      </c>
      <c r="E38" s="0" t="s">
        <v>33</v>
      </c>
      <c r="F38" s="0" t="s">
        <v>103</v>
      </c>
      <c r="G38" s="0" t="n">
        <v>1</v>
      </c>
      <c r="H38" s="0" t="n">
        <v>0</v>
      </c>
      <c r="I38" s="0" t="n">
        <v>0</v>
      </c>
      <c r="J38" s="0" t="n">
        <v>0</v>
      </c>
      <c r="K38" s="0" t="n">
        <v>1</v>
      </c>
      <c r="L38" s="0" t="n">
        <v>1</v>
      </c>
      <c r="M38" s="0" t="s">
        <v>12</v>
      </c>
      <c r="N38" s="1" t="n">
        <f aca="false">IF(ISERROR(I38/(I38+J38)),0,(I38/(I38+J38)))</f>
        <v>0</v>
      </c>
      <c r="O38" s="1" t="n">
        <f aca="false">IF(ISERROR(I38/(I38+K38)),0,(I38/(I38+K38)))</f>
        <v>0</v>
      </c>
      <c r="P38" s="1" t="n">
        <f aca="false">IF(ISERROR((2*N38*O38)/(N38+O38)),0,(2*N38*O38)/(N38+O38))</f>
        <v>0</v>
      </c>
    </row>
    <row r="39" customFormat="false" ht="12.8" hidden="false" customHeight="false" outlineLevel="0" collapsed="false">
      <c r="A39" s="0" t="s">
        <v>104</v>
      </c>
      <c r="B39" s="0" t="s">
        <v>1</v>
      </c>
      <c r="C39" s="0" t="s">
        <v>9</v>
      </c>
      <c r="E39" s="0" t="s">
        <v>3</v>
      </c>
      <c r="F39" s="0" t="s">
        <v>105</v>
      </c>
      <c r="G39" s="0" t="n">
        <v>1</v>
      </c>
      <c r="H39" s="0" t="n">
        <v>0</v>
      </c>
      <c r="I39" s="0" t="n">
        <v>0</v>
      </c>
      <c r="J39" s="0" t="n">
        <v>0</v>
      </c>
      <c r="K39" s="0" t="n">
        <v>1</v>
      </c>
      <c r="L39" s="0" t="n">
        <v>1</v>
      </c>
      <c r="M39" s="0" t="s">
        <v>12</v>
      </c>
      <c r="N39" s="1" t="n">
        <f aca="false">IF(ISERROR(I39/(I39+J39)),0,(I39/(I39+J39)))</f>
        <v>0</v>
      </c>
      <c r="O39" s="1" t="n">
        <f aca="false">IF(ISERROR(I39/(I39+K39)),0,(I39/(I39+K39)))</f>
        <v>0</v>
      </c>
      <c r="P39" s="1" t="n">
        <f aca="false">IF(ISERROR((2*N39*O39)/(N39+O39)),0,(2*N39*O39)/(N39+O39))</f>
        <v>0</v>
      </c>
    </row>
    <row r="40" customFormat="false" ht="12.8" hidden="false" customHeight="false" outlineLevel="0" collapsed="false">
      <c r="A40" s="0" t="s">
        <v>106</v>
      </c>
      <c r="B40" s="0" t="s">
        <v>1</v>
      </c>
      <c r="C40" s="0" t="s">
        <v>2</v>
      </c>
      <c r="D40" s="0" t="s">
        <v>27</v>
      </c>
      <c r="F40" s="0" t="s">
        <v>107</v>
      </c>
      <c r="G40" s="0" t="n">
        <v>2</v>
      </c>
      <c r="H40" s="0" t="n">
        <v>0</v>
      </c>
      <c r="I40" s="0" t="n">
        <v>0</v>
      </c>
      <c r="J40" s="0" t="n">
        <v>0</v>
      </c>
      <c r="K40" s="0" t="n">
        <v>2</v>
      </c>
      <c r="L40" s="0" t="n">
        <v>1</v>
      </c>
      <c r="M40" s="0" t="s">
        <v>12</v>
      </c>
      <c r="N40" s="1" t="n">
        <f aca="false">IF(ISERROR(I40/(I40+J40)),0,(I40/(I40+J40)))</f>
        <v>0</v>
      </c>
      <c r="O40" s="1" t="n">
        <f aca="false">IF(ISERROR(I40/(I40+K40)),0,(I40/(I40+K40)))</f>
        <v>0</v>
      </c>
      <c r="P40" s="1" t="n">
        <f aca="false">IF(ISERROR((2*N40*O40)/(N40+O40)),0,(2*N40*O40)/(N40+O40))</f>
        <v>0</v>
      </c>
    </row>
    <row r="41" customFormat="false" ht="12.8" hidden="false" customHeight="false" outlineLevel="0" collapsed="false">
      <c r="A41" s="0" t="s">
        <v>108</v>
      </c>
      <c r="B41" s="0" t="s">
        <v>22</v>
      </c>
      <c r="C41" s="0" t="s">
        <v>2</v>
      </c>
      <c r="E41" s="0" t="s">
        <v>10</v>
      </c>
      <c r="F41" s="0" t="s">
        <v>109</v>
      </c>
      <c r="G41" s="0" t="n">
        <v>1</v>
      </c>
      <c r="H41" s="0" t="n">
        <v>1</v>
      </c>
      <c r="I41" s="0" t="n">
        <v>1</v>
      </c>
      <c r="J41" s="0" t="n">
        <v>0</v>
      </c>
      <c r="K41" s="0" t="n">
        <v>0</v>
      </c>
      <c r="L41" s="0" t="n">
        <v>1</v>
      </c>
      <c r="M41" s="0" t="n">
        <v>1</v>
      </c>
      <c r="N41" s="1" t="n">
        <f aca="false">IF(ISERROR(I41/(I41+J41)),0,(I41/(I41+J41)))</f>
        <v>1</v>
      </c>
      <c r="O41" s="1" t="n">
        <f aca="false">IF(ISERROR(I41/(I41+K41)),0,(I41/(I41+K41)))</f>
        <v>1</v>
      </c>
      <c r="P41" s="1" t="n">
        <f aca="false">IF(ISERROR((2*N41*O41)/(N41+O41)),0,(2*N41*O41)/(N41+O41))</f>
        <v>1</v>
      </c>
    </row>
    <row r="42" customFormat="false" ht="12.8" hidden="false" customHeight="false" outlineLevel="0" collapsed="false">
      <c r="A42" s="0" t="s">
        <v>110</v>
      </c>
      <c r="B42" s="0" t="s">
        <v>1</v>
      </c>
      <c r="D42" s="0" t="s">
        <v>27</v>
      </c>
      <c r="E42" s="0" t="s">
        <v>10</v>
      </c>
      <c r="F42" s="0" t="s">
        <v>111</v>
      </c>
      <c r="G42" s="0" t="n">
        <v>1</v>
      </c>
      <c r="H42" s="0" t="n">
        <v>0</v>
      </c>
      <c r="I42" s="0" t="n">
        <v>0</v>
      </c>
      <c r="J42" s="0" t="n">
        <v>0</v>
      </c>
      <c r="K42" s="0" t="n">
        <v>1</v>
      </c>
      <c r="L42" s="0" t="n">
        <v>1</v>
      </c>
      <c r="M42" s="0" t="s">
        <v>12</v>
      </c>
      <c r="N42" s="1" t="n">
        <f aca="false">IF(ISERROR(I42/(I42+J42)),0,(I42/(I42+J42)))</f>
        <v>0</v>
      </c>
      <c r="O42" s="1" t="n">
        <f aca="false">IF(ISERROR(I42/(I42+K42)),0,(I42/(I42+K42)))</f>
        <v>0</v>
      </c>
      <c r="P42" s="1" t="n">
        <f aca="false">IF(ISERROR((2*N42*O42)/(N42+O42)),0,(2*N42*O42)/(N42+O42))</f>
        <v>0</v>
      </c>
    </row>
    <row r="43" customFormat="false" ht="12.8" hidden="false" customHeight="false" outlineLevel="0" collapsed="false">
      <c r="A43" s="0" t="s">
        <v>112</v>
      </c>
      <c r="B43" s="0" t="s">
        <v>22</v>
      </c>
      <c r="D43" s="0" t="s">
        <v>27</v>
      </c>
      <c r="E43" s="0" t="s">
        <v>10</v>
      </c>
      <c r="F43" s="0" t="s">
        <v>113</v>
      </c>
      <c r="G43" s="0" t="n">
        <v>2</v>
      </c>
      <c r="H43" s="0" t="n">
        <v>2</v>
      </c>
      <c r="I43" s="0" t="n">
        <v>2</v>
      </c>
      <c r="J43" s="0" t="n">
        <v>0</v>
      </c>
      <c r="K43" s="0" t="n">
        <v>0</v>
      </c>
      <c r="L43" s="0" t="n">
        <v>1</v>
      </c>
      <c r="M43" s="0" t="n">
        <v>1</v>
      </c>
      <c r="N43" s="1" t="n">
        <f aca="false">IF(ISERROR(I43/(I43+J43)),0,(I43/(I43+J43)))</f>
        <v>1</v>
      </c>
      <c r="O43" s="1" t="n">
        <f aca="false">IF(ISERROR(I43/(I43+K43)),0,(I43/(I43+K43)))</f>
        <v>1</v>
      </c>
      <c r="P43" s="1" t="n">
        <f aca="false">IF(ISERROR((2*N43*O43)/(N43+O43)),0,(2*N43*O43)/(N43+O43))</f>
        <v>1</v>
      </c>
    </row>
    <row r="44" customFormat="false" ht="12.8" hidden="false" customHeight="false" outlineLevel="0" collapsed="false">
      <c r="A44" s="0" t="s">
        <v>114</v>
      </c>
      <c r="B44" s="0" t="s">
        <v>38</v>
      </c>
      <c r="C44" s="0" t="s">
        <v>2</v>
      </c>
      <c r="E44" s="0" t="s">
        <v>33</v>
      </c>
      <c r="F44" s="0" t="s">
        <v>115</v>
      </c>
      <c r="G44" s="0" t="n">
        <v>1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1</v>
      </c>
      <c r="M44" s="0" t="s">
        <v>12</v>
      </c>
      <c r="N44" s="1" t="n">
        <f aca="false">IF(ISERROR(I44/(I44+J44)),0,(I44/(I44+J44)))</f>
        <v>0</v>
      </c>
      <c r="O44" s="1" t="n">
        <f aca="false">IF(ISERROR(I44/(I44+K44)),0,(I44/(I44+K44)))</f>
        <v>0</v>
      </c>
      <c r="P44" s="1" t="n">
        <f aca="false">IF(ISERROR((2*N44*O44)/(N44+O44)),0,(2*N44*O44)/(N44+O44))</f>
        <v>0</v>
      </c>
    </row>
    <row r="45" customFormat="false" ht="12.8" hidden="false" customHeight="false" outlineLevel="0" collapsed="false">
      <c r="A45" s="0" t="s">
        <v>116</v>
      </c>
      <c r="B45" s="0" t="s">
        <v>1</v>
      </c>
      <c r="C45" s="0" t="s">
        <v>9</v>
      </c>
      <c r="D45" s="0" t="s">
        <v>23</v>
      </c>
      <c r="F45" s="0" t="s">
        <v>117</v>
      </c>
      <c r="G45" s="0" t="n">
        <v>5</v>
      </c>
      <c r="H45" s="0" t="n">
        <v>1</v>
      </c>
      <c r="I45" s="0" t="n">
        <v>1</v>
      </c>
      <c r="J45" s="0" t="n">
        <v>0</v>
      </c>
      <c r="K45" s="0" t="n">
        <v>4</v>
      </c>
      <c r="L45" s="0" t="n">
        <v>1</v>
      </c>
      <c r="M45" s="0" t="n">
        <v>1</v>
      </c>
      <c r="N45" s="1" t="n">
        <f aca="false">IF(ISERROR(I45/(I45+J45)),0,(I45/(I45+J45)))</f>
        <v>1</v>
      </c>
      <c r="O45" s="1" t="n">
        <f aca="false">IF(ISERROR(I45/(I45+K45)),0,(I45/(I45+K45)))</f>
        <v>0.2</v>
      </c>
      <c r="P45" s="1" t="n">
        <f aca="false">IF(ISERROR((2*N45*O45)/(N45+O45)),0,(2*N45*O45)/(N45+O45))</f>
        <v>0.333333333333333</v>
      </c>
    </row>
    <row r="46" customFormat="false" ht="12.8" hidden="false" customHeight="false" outlineLevel="0" collapsed="false">
      <c r="A46" s="0" t="s">
        <v>118</v>
      </c>
      <c r="B46" s="0" t="s">
        <v>1</v>
      </c>
      <c r="C46" s="0" t="s">
        <v>9</v>
      </c>
      <c r="D46" s="0" t="s">
        <v>23</v>
      </c>
      <c r="F46" s="0" t="s">
        <v>119</v>
      </c>
      <c r="G46" s="0" t="n">
        <v>1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v>1</v>
      </c>
      <c r="M46" s="0" t="s">
        <v>12</v>
      </c>
      <c r="N46" s="1" t="n">
        <f aca="false">IF(ISERROR(I46/(I46+J46)),0,(I46/(I46+J46)))</f>
        <v>0</v>
      </c>
      <c r="O46" s="1" t="n">
        <f aca="false">IF(ISERROR(I46/(I46+K46)),0,(I46/(I46+K46)))</f>
        <v>0</v>
      </c>
      <c r="P46" s="1" t="n">
        <f aca="false">IF(ISERROR((2*N46*O46)/(N46+O46)),0,(2*N46*O46)/(N46+O46))</f>
        <v>0</v>
      </c>
    </row>
    <row r="47" customFormat="false" ht="12.8" hidden="false" customHeight="false" outlineLevel="0" collapsed="false">
      <c r="A47" s="0" t="s">
        <v>120</v>
      </c>
      <c r="B47" s="0" t="s">
        <v>38</v>
      </c>
      <c r="C47" s="0" t="s">
        <v>2</v>
      </c>
      <c r="E47" s="0" t="s">
        <v>33</v>
      </c>
      <c r="F47" s="0" t="s">
        <v>121</v>
      </c>
      <c r="G47" s="0" t="n">
        <v>1</v>
      </c>
      <c r="H47" s="0" t="n">
        <v>1</v>
      </c>
      <c r="I47" s="0" t="n">
        <v>1</v>
      </c>
      <c r="J47" s="0" t="n">
        <v>0</v>
      </c>
      <c r="K47" s="0" t="n">
        <v>0</v>
      </c>
      <c r="L47" s="0" t="n">
        <v>1</v>
      </c>
      <c r="M47" s="0" t="n">
        <v>1</v>
      </c>
      <c r="N47" s="1" t="n">
        <f aca="false">IF(ISERROR(I47/(I47+J47)),0,(I47/(I47+J47)))</f>
        <v>1</v>
      </c>
      <c r="O47" s="1" t="n">
        <f aca="false">IF(ISERROR(I47/(I47+K47)),0,(I47/(I47+K47)))</f>
        <v>1</v>
      </c>
      <c r="P47" s="1" t="n">
        <f aca="false">IF(ISERROR((2*N47*O47)/(N47+O47)),0,(2*N47*O47)/(N47+O47))</f>
        <v>1</v>
      </c>
    </row>
    <row r="48" customFormat="false" ht="12.8" hidden="false" customHeight="false" outlineLevel="0" collapsed="false">
      <c r="A48" s="0" t="s">
        <v>122</v>
      </c>
      <c r="B48" s="0" t="s">
        <v>1</v>
      </c>
      <c r="C48" s="0" t="s">
        <v>9</v>
      </c>
      <c r="E48" s="0" t="s">
        <v>33</v>
      </c>
      <c r="F48" s="0" t="s">
        <v>123</v>
      </c>
      <c r="G48" s="0" t="n">
        <v>2</v>
      </c>
      <c r="H48" s="0" t="n">
        <v>0</v>
      </c>
      <c r="I48" s="0" t="n">
        <v>0</v>
      </c>
      <c r="J48" s="0" t="n">
        <v>0</v>
      </c>
      <c r="K48" s="0" t="n">
        <v>2</v>
      </c>
      <c r="L48" s="0" t="n">
        <v>1</v>
      </c>
      <c r="M48" s="0" t="s">
        <v>12</v>
      </c>
      <c r="N48" s="1" t="n">
        <f aca="false">IF(ISERROR(I48/(I48+J48)),0,(I48/(I48+J48)))</f>
        <v>0</v>
      </c>
      <c r="O48" s="1" t="n">
        <f aca="false">IF(ISERROR(I48/(I48+K48)),0,(I48/(I48+K48)))</f>
        <v>0</v>
      </c>
      <c r="P48" s="1" t="n">
        <f aca="false">IF(ISERROR((2*N48*O48)/(N48+O48)),0,(2*N48*O48)/(N48+O48))</f>
        <v>0</v>
      </c>
    </row>
    <row r="49" customFormat="false" ht="12.8" hidden="false" customHeight="false" outlineLevel="0" collapsed="false">
      <c r="A49" s="0" t="s">
        <v>124</v>
      </c>
      <c r="B49" s="0" t="s">
        <v>1</v>
      </c>
      <c r="D49" s="0" t="s">
        <v>30</v>
      </c>
      <c r="E49" s="0" t="s">
        <v>33</v>
      </c>
      <c r="F49" s="0" t="s">
        <v>125</v>
      </c>
      <c r="G49" s="0" t="n">
        <v>2</v>
      </c>
      <c r="H49" s="0" t="n">
        <v>0</v>
      </c>
      <c r="I49" s="0" t="n">
        <v>0</v>
      </c>
      <c r="J49" s="0" t="n">
        <v>0</v>
      </c>
      <c r="K49" s="0" t="n">
        <v>2</v>
      </c>
      <c r="L49" s="0" t="n">
        <v>1</v>
      </c>
      <c r="M49" s="0" t="s">
        <v>12</v>
      </c>
      <c r="N49" s="1" t="n">
        <f aca="false">IF(ISERROR(I49/(I49+J49)),0,(I49/(I49+J49)))</f>
        <v>0</v>
      </c>
      <c r="O49" s="1" t="n">
        <f aca="false">IF(ISERROR(I49/(I49+K49)),0,(I49/(I49+K49)))</f>
        <v>0</v>
      </c>
      <c r="P49" s="1" t="n">
        <f aca="false">IF(ISERROR((2*N49*O49)/(N49+O49)),0,(2*N49*O49)/(N49+O49))</f>
        <v>0</v>
      </c>
    </row>
    <row r="50" customFormat="false" ht="12.8" hidden="false" customHeight="false" outlineLevel="0" collapsed="false">
      <c r="A50" s="0" t="s">
        <v>126</v>
      </c>
      <c r="B50" s="0" t="s">
        <v>22</v>
      </c>
      <c r="C50" s="0" t="s">
        <v>9</v>
      </c>
      <c r="E50" s="0" t="s">
        <v>33</v>
      </c>
      <c r="F50" s="0" t="s">
        <v>127</v>
      </c>
      <c r="G50" s="0" t="n">
        <v>2</v>
      </c>
      <c r="H50" s="0" t="n">
        <v>2</v>
      </c>
      <c r="I50" s="0" t="n">
        <v>2</v>
      </c>
      <c r="J50" s="0" t="n">
        <v>0</v>
      </c>
      <c r="K50" s="0" t="n">
        <v>0</v>
      </c>
      <c r="L50" s="0" t="n">
        <v>1</v>
      </c>
      <c r="M50" s="0" t="n">
        <v>1</v>
      </c>
      <c r="N50" s="1" t="n">
        <f aca="false">IF(ISERROR(I50/(I50+J50)),0,(I50/(I50+J50)))</f>
        <v>1</v>
      </c>
      <c r="O50" s="1" t="n">
        <f aca="false">IF(ISERROR(I50/(I50+K50)),0,(I50/(I50+K50)))</f>
        <v>1</v>
      </c>
      <c r="P50" s="1" t="n">
        <f aca="false">IF(ISERROR((2*N50*O50)/(N50+O50)),0,(2*N50*O50)/(N50+O50))</f>
        <v>1</v>
      </c>
    </row>
    <row r="51" customFormat="false" ht="12.8" hidden="false" customHeight="false" outlineLevel="0" collapsed="false">
      <c r="A51" s="0" t="s">
        <v>128</v>
      </c>
      <c r="B51" s="0" t="s">
        <v>22</v>
      </c>
      <c r="D51" s="0" t="s">
        <v>23</v>
      </c>
      <c r="E51" s="0" t="s">
        <v>3</v>
      </c>
      <c r="F51" s="0" t="s">
        <v>129</v>
      </c>
      <c r="G51" s="0" t="n">
        <v>2</v>
      </c>
      <c r="H51" s="0" t="n">
        <v>0</v>
      </c>
      <c r="I51" s="0" t="n">
        <v>0</v>
      </c>
      <c r="J51" s="0" t="n">
        <v>0</v>
      </c>
      <c r="K51" s="0" t="n">
        <v>2</v>
      </c>
      <c r="L51" s="0" t="n">
        <v>1</v>
      </c>
      <c r="M51" s="0" t="s">
        <v>12</v>
      </c>
      <c r="N51" s="1" t="n">
        <f aca="false">IF(ISERROR(I51/(I51+J51)),0,(I51/(I51+J51)))</f>
        <v>0</v>
      </c>
      <c r="O51" s="1" t="n">
        <f aca="false">IF(ISERROR(I51/(I51+K51)),0,(I51/(I51+K51)))</f>
        <v>0</v>
      </c>
      <c r="P51" s="1" t="n">
        <f aca="false">IF(ISERROR((2*N51*O51)/(N51+O51)),0,(2*N51*O51)/(N51+O51))</f>
        <v>0</v>
      </c>
    </row>
    <row r="52" customFormat="false" ht="12.8" hidden="false" customHeight="false" outlineLevel="0" collapsed="false">
      <c r="A52" s="0" t="s">
        <v>130</v>
      </c>
      <c r="B52" s="0" t="s">
        <v>22</v>
      </c>
      <c r="C52" s="0" t="s">
        <v>9</v>
      </c>
      <c r="E52" s="0" t="s">
        <v>10</v>
      </c>
      <c r="F52" s="0" t="s">
        <v>131</v>
      </c>
      <c r="G52" s="0" t="n">
        <v>1</v>
      </c>
      <c r="H52" s="0" t="n">
        <v>1</v>
      </c>
      <c r="I52" s="0" t="n">
        <v>1</v>
      </c>
      <c r="J52" s="0" t="n">
        <v>0</v>
      </c>
      <c r="K52" s="0" t="n">
        <v>0</v>
      </c>
      <c r="L52" s="0" t="n">
        <v>1</v>
      </c>
      <c r="M52" s="0" t="n">
        <v>1</v>
      </c>
      <c r="N52" s="1" t="n">
        <f aca="false">IF(ISERROR(I52/(I52+J52)),0,(I52/(I52+J52)))</f>
        <v>1</v>
      </c>
      <c r="O52" s="1" t="n">
        <f aca="false">IF(ISERROR(I52/(I52+K52)),0,(I52/(I52+K52)))</f>
        <v>1</v>
      </c>
      <c r="P52" s="1" t="n">
        <f aca="false">IF(ISERROR((2*N52*O52)/(N52+O52)),0,(2*N52*O52)/(N52+O52))</f>
        <v>1</v>
      </c>
    </row>
    <row r="53" customFormat="false" ht="12.8" hidden="false" customHeight="false" outlineLevel="0" collapsed="false">
      <c r="A53" s="0" t="s">
        <v>132</v>
      </c>
      <c r="B53" s="0" t="s">
        <v>22</v>
      </c>
      <c r="C53" s="0" t="s">
        <v>2</v>
      </c>
      <c r="E53" s="0" t="s">
        <v>3</v>
      </c>
      <c r="F53" s="0" t="s">
        <v>133</v>
      </c>
      <c r="G53" s="0" t="n">
        <v>3</v>
      </c>
      <c r="H53" s="0" t="n">
        <v>3</v>
      </c>
      <c r="I53" s="0" t="n">
        <v>3</v>
      </c>
      <c r="J53" s="0" t="n">
        <v>0</v>
      </c>
      <c r="K53" s="0" t="n">
        <v>0</v>
      </c>
      <c r="L53" s="0" t="n">
        <v>1</v>
      </c>
      <c r="M53" s="0" t="n">
        <v>1</v>
      </c>
      <c r="N53" s="1" t="n">
        <f aca="false">IF(ISERROR(I53/(I53+J53)),0,(I53/(I53+J53)))</f>
        <v>1</v>
      </c>
      <c r="O53" s="1" t="n">
        <f aca="false">IF(ISERROR(I53/(I53+K53)),0,(I53/(I53+K53)))</f>
        <v>1</v>
      </c>
      <c r="P53" s="1" t="n">
        <f aca="false">IF(ISERROR((2*N53*O53)/(N53+O53)),0,(2*N53*O53)/(N53+O53))</f>
        <v>1</v>
      </c>
    </row>
    <row r="54" customFormat="false" ht="12.8" hidden="false" customHeight="false" outlineLevel="0" collapsed="false">
      <c r="A54" s="0" t="s">
        <v>134</v>
      </c>
      <c r="B54" s="0" t="s">
        <v>22</v>
      </c>
      <c r="C54" s="0" t="s">
        <v>2</v>
      </c>
      <c r="E54" s="0" t="s">
        <v>3</v>
      </c>
      <c r="F54" s="0" t="s">
        <v>135</v>
      </c>
      <c r="G54" s="0" t="n">
        <v>1</v>
      </c>
      <c r="H54" s="0" t="n">
        <v>0</v>
      </c>
      <c r="I54" s="0" t="n">
        <v>0</v>
      </c>
      <c r="J54" s="0" t="n">
        <v>0</v>
      </c>
      <c r="K54" s="0" t="n">
        <v>1</v>
      </c>
      <c r="L54" s="0" t="n">
        <v>1</v>
      </c>
      <c r="M54" s="0" t="s">
        <v>12</v>
      </c>
      <c r="N54" s="1" t="n">
        <f aca="false">IF(ISERROR(I54/(I54+J54)),0,(I54/(I54+J54)))</f>
        <v>0</v>
      </c>
      <c r="O54" s="1" t="n">
        <f aca="false">IF(ISERROR(I54/(I54+K54)),0,(I54/(I54+K54)))</f>
        <v>0</v>
      </c>
      <c r="P54" s="1" t="n">
        <f aca="false">IF(ISERROR((2*N54*O54)/(N54+O54)),0,(2*N54*O54)/(N54+O54))</f>
        <v>0</v>
      </c>
    </row>
    <row r="55" customFormat="false" ht="12.8" hidden="false" customHeight="false" outlineLevel="0" collapsed="false">
      <c r="A55" s="0" t="s">
        <v>136</v>
      </c>
      <c r="B55" s="0" t="s">
        <v>22</v>
      </c>
      <c r="C55" s="0" t="s">
        <v>2</v>
      </c>
      <c r="E55" s="0" t="s">
        <v>10</v>
      </c>
      <c r="F55" s="0" t="s">
        <v>137</v>
      </c>
      <c r="G55" s="0" t="n">
        <v>4</v>
      </c>
      <c r="H55" s="0" t="n">
        <v>3</v>
      </c>
      <c r="I55" s="0" t="n">
        <v>3</v>
      </c>
      <c r="J55" s="0" t="n">
        <v>0</v>
      </c>
      <c r="K55" s="0" t="n">
        <v>1</v>
      </c>
      <c r="L55" s="0" t="n">
        <v>1</v>
      </c>
      <c r="M55" s="0" t="n">
        <v>1</v>
      </c>
      <c r="N55" s="1" t="n">
        <f aca="false">IF(ISERROR(I55/(I55+J55)),0,(I55/(I55+J55)))</f>
        <v>1</v>
      </c>
      <c r="O55" s="1" t="n">
        <f aca="false">IF(ISERROR(I55/(I55+K55)),0,(I55/(I55+K55)))</f>
        <v>0.75</v>
      </c>
      <c r="P55" s="1" t="n">
        <f aca="false">IF(ISERROR((2*N55*O55)/(N55+O55)),0,(2*N55*O55)/(N55+O55))</f>
        <v>0.857142857142857</v>
      </c>
    </row>
    <row r="56" customFormat="false" ht="12.8" hidden="false" customHeight="false" outlineLevel="0" collapsed="false">
      <c r="A56" s="0" t="s">
        <v>138</v>
      </c>
      <c r="B56" s="0" t="s">
        <v>35</v>
      </c>
      <c r="D56" s="0" t="s">
        <v>30</v>
      </c>
      <c r="E56" s="0" t="s">
        <v>33</v>
      </c>
      <c r="F56" s="0" t="s">
        <v>139</v>
      </c>
      <c r="G56" s="0" t="n">
        <v>1</v>
      </c>
      <c r="H56" s="0" t="n">
        <v>1</v>
      </c>
      <c r="I56" s="0" t="n">
        <v>1</v>
      </c>
      <c r="J56" s="0" t="n">
        <v>0</v>
      </c>
      <c r="K56" s="0" t="n">
        <v>0</v>
      </c>
      <c r="L56" s="0" t="n">
        <v>1</v>
      </c>
      <c r="M56" s="0" t="n">
        <v>1</v>
      </c>
      <c r="N56" s="1" t="n">
        <f aca="false">IF(ISERROR(I56/(I56+J56)),0,(I56/(I56+J56)))</f>
        <v>1</v>
      </c>
      <c r="O56" s="1" t="n">
        <f aca="false">IF(ISERROR(I56/(I56+K56)),0,(I56/(I56+K56)))</f>
        <v>1</v>
      </c>
      <c r="P56" s="1" t="n">
        <f aca="false">IF(ISERROR((2*N56*O56)/(N56+O56)),0,(2*N56*O56)/(N56+O56))</f>
        <v>1</v>
      </c>
    </row>
    <row r="57" customFormat="false" ht="12.8" hidden="false" customHeight="false" outlineLevel="0" collapsed="false">
      <c r="A57" s="0" t="s">
        <v>140</v>
      </c>
      <c r="B57" s="0" t="s">
        <v>22</v>
      </c>
      <c r="C57" s="0" t="s">
        <v>2</v>
      </c>
      <c r="E57" s="0" t="s">
        <v>10</v>
      </c>
      <c r="F57" s="0" t="s">
        <v>141</v>
      </c>
      <c r="G57" s="0" t="n">
        <v>1</v>
      </c>
      <c r="H57" s="0" t="n">
        <v>1</v>
      </c>
      <c r="I57" s="0" t="n">
        <v>1</v>
      </c>
      <c r="J57" s="0" t="n">
        <v>0</v>
      </c>
      <c r="K57" s="0" t="n">
        <v>0</v>
      </c>
      <c r="L57" s="0" t="n">
        <v>1</v>
      </c>
      <c r="M57" s="0" t="n">
        <v>1</v>
      </c>
      <c r="N57" s="1" t="n">
        <f aca="false">IF(ISERROR(I57/(I57+J57)),0,(I57/(I57+J57)))</f>
        <v>1</v>
      </c>
      <c r="O57" s="1" t="n">
        <f aca="false">IF(ISERROR(I57/(I57+K57)),0,(I57/(I57+K57)))</f>
        <v>1</v>
      </c>
      <c r="P57" s="1" t="n">
        <f aca="false">IF(ISERROR((2*N57*O57)/(N57+O57)),0,(2*N57*O57)/(N57+O57))</f>
        <v>1</v>
      </c>
    </row>
    <row r="58" customFormat="false" ht="12.8" hidden="false" customHeight="false" outlineLevel="0" collapsed="false">
      <c r="A58" s="0" t="s">
        <v>142</v>
      </c>
      <c r="B58" s="0" t="s">
        <v>22</v>
      </c>
      <c r="D58" s="0" t="s">
        <v>27</v>
      </c>
      <c r="E58" s="0" t="s">
        <v>10</v>
      </c>
      <c r="F58" s="0" t="s">
        <v>143</v>
      </c>
      <c r="G58" s="0" t="n">
        <v>2</v>
      </c>
      <c r="H58" s="0" t="n">
        <v>2</v>
      </c>
      <c r="I58" s="0" t="n">
        <v>2</v>
      </c>
      <c r="J58" s="0" t="n">
        <v>0</v>
      </c>
      <c r="K58" s="0" t="n">
        <v>0</v>
      </c>
      <c r="L58" s="0" t="n">
        <v>1</v>
      </c>
      <c r="M58" s="0" t="n">
        <v>1</v>
      </c>
      <c r="N58" s="1" t="n">
        <f aca="false">IF(ISERROR(I58/(I58+J58)),0,(I58/(I58+J58)))</f>
        <v>1</v>
      </c>
      <c r="O58" s="1" t="n">
        <f aca="false">IF(ISERROR(I58/(I58+K58)),0,(I58/(I58+K58)))</f>
        <v>1</v>
      </c>
      <c r="P58" s="1" t="n">
        <f aca="false">IF(ISERROR((2*N58*O58)/(N58+O58)),0,(2*N58*O58)/(N58+O58))</f>
        <v>1</v>
      </c>
    </row>
    <row r="59" customFormat="false" ht="12.8" hidden="false" customHeight="false" outlineLevel="0" collapsed="false">
      <c r="A59" s="0" t="s">
        <v>144</v>
      </c>
      <c r="B59" s="0" t="s">
        <v>22</v>
      </c>
      <c r="C59" s="0" t="s">
        <v>2</v>
      </c>
      <c r="E59" s="0" t="s">
        <v>3</v>
      </c>
      <c r="F59" s="0" t="s">
        <v>145</v>
      </c>
      <c r="G59" s="0" t="n">
        <v>1</v>
      </c>
      <c r="H59" s="0" t="n">
        <v>0</v>
      </c>
      <c r="I59" s="0" t="n">
        <v>0</v>
      </c>
      <c r="J59" s="0" t="n">
        <v>0</v>
      </c>
      <c r="K59" s="0" t="n">
        <v>1</v>
      </c>
      <c r="L59" s="0" t="n">
        <v>1</v>
      </c>
      <c r="M59" s="0" t="s">
        <v>12</v>
      </c>
      <c r="N59" s="1" t="n">
        <f aca="false">IF(ISERROR(I59/(I59+J59)),0,(I59/(I59+J59)))</f>
        <v>0</v>
      </c>
      <c r="O59" s="1" t="n">
        <f aca="false">IF(ISERROR(I59/(I59+K59)),0,(I59/(I59+K59)))</f>
        <v>0</v>
      </c>
      <c r="P59" s="1" t="n">
        <f aca="false">IF(ISERROR((2*N59*O59)/(N59+O59)),0,(2*N59*O59)/(N59+O59))</f>
        <v>0</v>
      </c>
    </row>
    <row r="60" customFormat="false" ht="12.8" hidden="false" customHeight="false" outlineLevel="0" collapsed="false">
      <c r="A60" s="0" t="s">
        <v>146</v>
      </c>
      <c r="B60" s="0" t="s">
        <v>22</v>
      </c>
      <c r="C60" s="0" t="s">
        <v>2</v>
      </c>
      <c r="D60" s="0" t="s">
        <v>23</v>
      </c>
      <c r="F60" s="0" t="s">
        <v>147</v>
      </c>
      <c r="G60" s="0" t="n">
        <v>1</v>
      </c>
      <c r="H60" s="0" t="n">
        <v>2</v>
      </c>
      <c r="I60" s="0" t="n">
        <v>1</v>
      </c>
      <c r="J60" s="0" t="n">
        <v>1</v>
      </c>
      <c r="K60" s="0" t="n">
        <v>0</v>
      </c>
      <c r="L60" s="0" t="n">
        <v>1</v>
      </c>
      <c r="M60" s="0" t="n">
        <v>1</v>
      </c>
      <c r="N60" s="1" t="n">
        <f aca="false">IF(ISERROR(I60/(I60+J60)),0,(I60/(I60+J60)))</f>
        <v>0.5</v>
      </c>
      <c r="O60" s="1" t="n">
        <f aca="false">IF(ISERROR(I60/(I60+K60)),0,(I60/(I60+K60)))</f>
        <v>1</v>
      </c>
      <c r="P60" s="1" t="n">
        <f aca="false">IF(ISERROR((2*N60*O60)/(N60+O60)),0,(2*N60*O60)/(N60+O60))</f>
        <v>0.666666666666667</v>
      </c>
    </row>
    <row r="61" customFormat="false" ht="12.8" hidden="false" customHeight="false" outlineLevel="0" collapsed="false">
      <c r="A61" s="0" t="s">
        <v>148</v>
      </c>
      <c r="B61" s="0" t="s">
        <v>22</v>
      </c>
      <c r="C61" s="0" t="s">
        <v>9</v>
      </c>
      <c r="E61" s="0" t="s">
        <v>10</v>
      </c>
      <c r="F61" s="0" t="s">
        <v>149</v>
      </c>
      <c r="G61" s="0" t="n">
        <v>1</v>
      </c>
      <c r="H61" s="0" t="n">
        <v>0</v>
      </c>
      <c r="I61" s="0" t="n">
        <v>0</v>
      </c>
      <c r="J61" s="0" t="n">
        <v>0</v>
      </c>
      <c r="K61" s="0" t="n">
        <v>1</v>
      </c>
      <c r="L61" s="0" t="n">
        <v>1</v>
      </c>
      <c r="M61" s="0" t="s">
        <v>12</v>
      </c>
      <c r="N61" s="1" t="n">
        <f aca="false">IF(ISERROR(I61/(I61+J61)),0,(I61/(I61+J61)))</f>
        <v>0</v>
      </c>
      <c r="O61" s="1" t="n">
        <f aca="false">IF(ISERROR(I61/(I61+K61)),0,(I61/(I61+K61)))</f>
        <v>0</v>
      </c>
      <c r="P61" s="1" t="n">
        <f aca="false">IF(ISERROR((2*N61*O61)/(N61+O61)),0,(2*N61*O61)/(N61+O61))</f>
        <v>0</v>
      </c>
    </row>
    <row r="62" customFormat="false" ht="12.8" hidden="false" customHeight="false" outlineLevel="0" collapsed="false">
      <c r="A62" s="0" t="s">
        <v>150</v>
      </c>
      <c r="B62" s="0" t="s">
        <v>22</v>
      </c>
      <c r="C62" s="0" t="s">
        <v>9</v>
      </c>
      <c r="E62" s="0" t="s">
        <v>10</v>
      </c>
      <c r="F62" s="0" t="s">
        <v>151</v>
      </c>
      <c r="G62" s="0" t="n">
        <v>1</v>
      </c>
      <c r="H62" s="0" t="n">
        <v>0</v>
      </c>
      <c r="I62" s="0" t="n">
        <v>0</v>
      </c>
      <c r="J62" s="0" t="n">
        <v>0</v>
      </c>
      <c r="K62" s="0" t="n">
        <v>1</v>
      </c>
      <c r="L62" s="0" t="n">
        <v>1</v>
      </c>
      <c r="M62" s="0" t="s">
        <v>12</v>
      </c>
      <c r="N62" s="1" t="n">
        <f aca="false">IF(ISERROR(I62/(I62+J62)),0,(I62/(I62+J62)))</f>
        <v>0</v>
      </c>
      <c r="O62" s="1" t="n">
        <f aca="false">IF(ISERROR(I62/(I62+K62)),0,(I62/(I62+K62)))</f>
        <v>0</v>
      </c>
      <c r="P62" s="1" t="n">
        <f aca="false">IF(ISERROR((2*N62*O62)/(N62+O62)),0,(2*N62*O62)/(N62+O62))</f>
        <v>0</v>
      </c>
    </row>
    <row r="63" customFormat="false" ht="12.8" hidden="false" customHeight="false" outlineLevel="0" collapsed="false">
      <c r="A63" s="0" t="s">
        <v>152</v>
      </c>
      <c r="B63" s="0" t="s">
        <v>35</v>
      </c>
      <c r="D63" s="0" t="s">
        <v>30</v>
      </c>
      <c r="E63" s="0" t="s">
        <v>33</v>
      </c>
      <c r="F63" s="0" t="s">
        <v>153</v>
      </c>
      <c r="G63" s="0" t="n">
        <v>1</v>
      </c>
      <c r="H63" s="0" t="n">
        <v>0</v>
      </c>
      <c r="I63" s="0" t="n">
        <v>0</v>
      </c>
      <c r="J63" s="0" t="n">
        <v>0</v>
      </c>
      <c r="K63" s="0" t="n">
        <v>1</v>
      </c>
      <c r="L63" s="0" t="n">
        <v>1</v>
      </c>
      <c r="M63" s="0" t="s">
        <v>12</v>
      </c>
      <c r="N63" s="1" t="n">
        <f aca="false">IF(ISERROR(I63/(I63+J63)),0,(I63/(I63+J63)))</f>
        <v>0</v>
      </c>
      <c r="O63" s="1" t="n">
        <f aca="false">IF(ISERROR(I63/(I63+K63)),0,(I63/(I63+K63)))</f>
        <v>0</v>
      </c>
      <c r="P63" s="1" t="n">
        <f aca="false">IF(ISERROR((2*N63*O63)/(N63+O63)),0,(2*N63*O63)/(N63+O63))</f>
        <v>0</v>
      </c>
    </row>
    <row r="64" customFormat="false" ht="12.8" hidden="false" customHeight="false" outlineLevel="0" collapsed="false">
      <c r="A64" s="0" t="s">
        <v>154</v>
      </c>
      <c r="B64" s="0" t="s">
        <v>1</v>
      </c>
      <c r="C64" s="0" t="s">
        <v>9</v>
      </c>
      <c r="E64" s="0" t="s">
        <v>10</v>
      </c>
      <c r="F64" s="0" t="s">
        <v>155</v>
      </c>
      <c r="G64" s="0" t="n">
        <v>2</v>
      </c>
      <c r="H64" s="0" t="n">
        <v>0</v>
      </c>
      <c r="I64" s="0" t="n">
        <v>0</v>
      </c>
      <c r="J64" s="0" t="n">
        <v>0</v>
      </c>
      <c r="K64" s="0" t="n">
        <v>2</v>
      </c>
      <c r="L64" s="0" t="n">
        <v>1</v>
      </c>
      <c r="M64" s="0" t="s">
        <v>12</v>
      </c>
      <c r="N64" s="1" t="n">
        <f aca="false">IF(ISERROR(I64/(I64+J64)),0,(I64/(I64+J64)))</f>
        <v>0</v>
      </c>
      <c r="O64" s="1" t="n">
        <f aca="false">IF(ISERROR(I64/(I64+K64)),0,(I64/(I64+K64)))</f>
        <v>0</v>
      </c>
      <c r="P64" s="1" t="n">
        <f aca="false">IF(ISERROR((2*N64*O64)/(N64+O64)),0,(2*N64*O64)/(N64+O64))</f>
        <v>0</v>
      </c>
    </row>
    <row r="65" customFormat="false" ht="12.8" hidden="false" customHeight="false" outlineLevel="0" collapsed="false">
      <c r="A65" s="0" t="s">
        <v>156</v>
      </c>
      <c r="B65" s="0" t="s">
        <v>1</v>
      </c>
      <c r="D65" s="0" t="s">
        <v>30</v>
      </c>
      <c r="E65" s="0" t="s">
        <v>3</v>
      </c>
      <c r="F65" s="0" t="s">
        <v>157</v>
      </c>
      <c r="G65" s="0" t="n">
        <v>1</v>
      </c>
      <c r="H65" s="0" t="n">
        <v>1</v>
      </c>
      <c r="I65" s="0" t="n">
        <v>1</v>
      </c>
      <c r="J65" s="0" t="n">
        <v>0</v>
      </c>
      <c r="K65" s="0" t="n">
        <v>0</v>
      </c>
      <c r="L65" s="0" t="n">
        <v>1</v>
      </c>
      <c r="M65" s="0" t="n">
        <v>1</v>
      </c>
      <c r="N65" s="1" t="n">
        <f aca="false">IF(ISERROR(I65/(I65+J65)),0,(I65/(I65+J65)))</f>
        <v>1</v>
      </c>
      <c r="O65" s="1" t="n">
        <f aca="false">IF(ISERROR(I65/(I65+K65)),0,(I65/(I65+K65)))</f>
        <v>1</v>
      </c>
      <c r="P65" s="1" t="n">
        <f aca="false">IF(ISERROR((2*N65*O65)/(N65+O65)),0,(2*N65*O65)/(N65+O65))</f>
        <v>1</v>
      </c>
    </row>
    <row r="66" customFormat="false" ht="12.8" hidden="false" customHeight="false" outlineLevel="0" collapsed="false">
      <c r="A66" s="0" t="s">
        <v>158</v>
      </c>
      <c r="B66" s="0" t="s">
        <v>1</v>
      </c>
      <c r="C66" s="0" t="s">
        <v>9</v>
      </c>
      <c r="E66" s="0" t="s">
        <v>33</v>
      </c>
      <c r="F66" s="0" t="s">
        <v>159</v>
      </c>
      <c r="G66" s="0" t="n">
        <v>3</v>
      </c>
      <c r="H66" s="0" t="n">
        <v>0</v>
      </c>
      <c r="I66" s="0" t="n">
        <v>0</v>
      </c>
      <c r="J66" s="0" t="n">
        <v>0</v>
      </c>
      <c r="K66" s="0" t="n">
        <v>3</v>
      </c>
      <c r="L66" s="0" t="n">
        <v>1</v>
      </c>
      <c r="M66" s="0" t="s">
        <v>12</v>
      </c>
      <c r="N66" s="1" t="n">
        <f aca="false">IF(ISERROR(I66/(I66+J66)),0,(I66/(I66+J66)))</f>
        <v>0</v>
      </c>
      <c r="O66" s="1" t="n">
        <f aca="false">IF(ISERROR(I66/(I66+K66)),0,(I66/(I66+K66)))</f>
        <v>0</v>
      </c>
      <c r="P66" s="1" t="n">
        <f aca="false">IF(ISERROR((2*N66*O66)/(N66+O66)),0,(2*N66*O66)/(N66+O66))</f>
        <v>0</v>
      </c>
    </row>
    <row r="67" customFormat="false" ht="12.8" hidden="false" customHeight="false" outlineLevel="0" collapsed="false">
      <c r="A67" s="0" t="s">
        <v>160</v>
      </c>
      <c r="B67" s="0" t="s">
        <v>22</v>
      </c>
      <c r="C67" s="0" t="s">
        <v>9</v>
      </c>
      <c r="D67" s="0" t="s">
        <v>23</v>
      </c>
      <c r="F67" s="0" t="s">
        <v>161</v>
      </c>
      <c r="G67" s="0" t="n">
        <v>1</v>
      </c>
      <c r="H67" s="0" t="n">
        <v>0</v>
      </c>
      <c r="I67" s="0" t="n">
        <v>0</v>
      </c>
      <c r="J67" s="0" t="n">
        <v>0</v>
      </c>
      <c r="K67" s="0" t="n">
        <v>1</v>
      </c>
      <c r="L67" s="0" t="n">
        <v>1</v>
      </c>
      <c r="M67" s="0" t="s">
        <v>12</v>
      </c>
      <c r="N67" s="1" t="n">
        <f aca="false">IF(ISERROR(I67/(I67+J67)),0,(I67/(I67+J67)))</f>
        <v>0</v>
      </c>
      <c r="O67" s="1" t="n">
        <f aca="false">IF(ISERROR(I67/(I67+K67)),0,(I67/(I67+K67)))</f>
        <v>0</v>
      </c>
      <c r="P67" s="1" t="n">
        <f aca="false">IF(ISERROR((2*N67*O67)/(N67+O67)),0,(2*N67*O67)/(N67+O67))</f>
        <v>0</v>
      </c>
    </row>
    <row r="68" customFormat="false" ht="12.8" hidden="false" customHeight="false" outlineLevel="0" collapsed="false">
      <c r="A68" s="0" t="s">
        <v>162</v>
      </c>
      <c r="B68" s="0" t="s">
        <v>22</v>
      </c>
      <c r="C68" s="0" t="s">
        <v>2</v>
      </c>
      <c r="D68" s="0" t="s">
        <v>27</v>
      </c>
      <c r="F68" s="0" t="s">
        <v>163</v>
      </c>
      <c r="G68" s="0" t="n">
        <v>1</v>
      </c>
      <c r="H68" s="0" t="n">
        <v>1</v>
      </c>
      <c r="I68" s="0" t="n">
        <v>1</v>
      </c>
      <c r="J68" s="0" t="n">
        <v>0</v>
      </c>
      <c r="K68" s="0" t="n">
        <v>0</v>
      </c>
      <c r="L68" s="0" t="n">
        <v>1</v>
      </c>
      <c r="M68" s="0" t="n">
        <v>1</v>
      </c>
      <c r="N68" s="1" t="n">
        <f aca="false">IF(ISERROR(I68/(I68+J68)),0,(I68/(I68+J68)))</f>
        <v>1</v>
      </c>
      <c r="O68" s="1" t="n">
        <f aca="false">IF(ISERROR(I68/(I68+K68)),0,(I68/(I68+K68)))</f>
        <v>1</v>
      </c>
      <c r="P68" s="1" t="n">
        <f aca="false">IF(ISERROR((2*N68*O68)/(N68+O68)),0,(2*N68*O68)/(N68+O68))</f>
        <v>1</v>
      </c>
    </row>
    <row r="69" customFormat="false" ht="12.8" hidden="false" customHeight="false" outlineLevel="0" collapsed="false">
      <c r="A69" s="0" t="s">
        <v>164</v>
      </c>
      <c r="B69" s="0" t="s">
        <v>22</v>
      </c>
      <c r="C69" s="0" t="s">
        <v>9</v>
      </c>
      <c r="D69" s="0" t="s">
        <v>23</v>
      </c>
      <c r="F69" s="0" t="s">
        <v>165</v>
      </c>
      <c r="G69" s="0" t="n">
        <v>5</v>
      </c>
      <c r="H69" s="0" t="n">
        <v>0</v>
      </c>
      <c r="I69" s="0" t="n">
        <v>0</v>
      </c>
      <c r="J69" s="0" t="n">
        <v>0</v>
      </c>
      <c r="K69" s="0" t="n">
        <v>5</v>
      </c>
      <c r="L69" s="0" t="n">
        <v>1</v>
      </c>
      <c r="M69" s="0" t="s">
        <v>12</v>
      </c>
      <c r="N69" s="1" t="n">
        <f aca="false">IF(ISERROR(I69/(I69+J69)),0,(I69/(I69+J69)))</f>
        <v>0</v>
      </c>
      <c r="O69" s="1" t="n">
        <f aca="false">IF(ISERROR(I69/(I69+K69)),0,(I69/(I69+K69)))</f>
        <v>0</v>
      </c>
      <c r="P69" s="1" t="n">
        <f aca="false">IF(ISERROR((2*N69*O69)/(N69+O69)),0,(2*N69*O69)/(N69+O69))</f>
        <v>0</v>
      </c>
    </row>
    <row r="70" customFormat="false" ht="12.8" hidden="false" customHeight="false" outlineLevel="0" collapsed="false">
      <c r="A70" s="0" t="s">
        <v>166</v>
      </c>
      <c r="B70" s="0" t="s">
        <v>22</v>
      </c>
      <c r="D70" s="0" t="s">
        <v>30</v>
      </c>
      <c r="E70" s="0" t="s">
        <v>33</v>
      </c>
      <c r="F70" s="0" t="s">
        <v>167</v>
      </c>
      <c r="G70" s="0" t="n">
        <v>4</v>
      </c>
      <c r="H70" s="0" t="n">
        <v>0</v>
      </c>
      <c r="I70" s="0" t="n">
        <v>0</v>
      </c>
      <c r="J70" s="0" t="n">
        <v>0</v>
      </c>
      <c r="K70" s="0" t="n">
        <v>4</v>
      </c>
      <c r="L70" s="0" t="n">
        <v>1</v>
      </c>
      <c r="M70" s="0" t="s">
        <v>12</v>
      </c>
      <c r="N70" s="1" t="n">
        <f aca="false">IF(ISERROR(I70/(I70+J70)),0,(I70/(I70+J70)))</f>
        <v>0</v>
      </c>
      <c r="O70" s="1" t="n">
        <f aca="false">IF(ISERROR(I70/(I70+K70)),0,(I70/(I70+K70)))</f>
        <v>0</v>
      </c>
      <c r="P70" s="1" t="n">
        <f aca="false">IF(ISERROR((2*N70*O70)/(N70+O70)),0,(2*N70*O70)/(N70+O70))</f>
        <v>0</v>
      </c>
    </row>
    <row r="71" customFormat="false" ht="12.8" hidden="false" customHeight="false" outlineLevel="0" collapsed="false">
      <c r="A71" s="0" t="s">
        <v>168</v>
      </c>
      <c r="B71" s="0" t="s">
        <v>1</v>
      </c>
      <c r="D71" s="0" t="s">
        <v>30</v>
      </c>
      <c r="E71" s="0" t="s">
        <v>33</v>
      </c>
      <c r="F71" s="0" t="s">
        <v>169</v>
      </c>
      <c r="G71" s="0" t="n">
        <v>1</v>
      </c>
      <c r="H71" s="0" t="n">
        <v>1</v>
      </c>
      <c r="I71" s="0" t="n">
        <v>1</v>
      </c>
      <c r="J71" s="0" t="n">
        <v>0</v>
      </c>
      <c r="K71" s="0" t="n">
        <v>0</v>
      </c>
      <c r="L71" s="0" t="n">
        <v>1</v>
      </c>
      <c r="M71" s="0" t="n">
        <v>1</v>
      </c>
      <c r="N71" s="1" t="n">
        <f aca="false">IF(ISERROR(I71/(I71+J71)),0,(I71/(I71+J71)))</f>
        <v>1</v>
      </c>
      <c r="O71" s="1" t="n">
        <f aca="false">IF(ISERROR(I71/(I71+K71)),0,(I71/(I71+K71)))</f>
        <v>1</v>
      </c>
      <c r="P71" s="1" t="n">
        <f aca="false">IF(ISERROR((2*N71*O71)/(N71+O71)),0,(2*N71*O71)/(N71+O71))</f>
        <v>1</v>
      </c>
    </row>
    <row r="72" customFormat="false" ht="12.8" hidden="false" customHeight="false" outlineLevel="0" collapsed="false">
      <c r="A72" s="0" t="s">
        <v>170</v>
      </c>
      <c r="B72" s="0" t="s">
        <v>22</v>
      </c>
      <c r="C72" s="0" t="s">
        <v>9</v>
      </c>
      <c r="E72" s="0" t="s">
        <v>10</v>
      </c>
      <c r="F72" s="0" t="s">
        <v>171</v>
      </c>
      <c r="G72" s="0" t="n">
        <v>2</v>
      </c>
      <c r="H72" s="0" t="n">
        <v>0</v>
      </c>
      <c r="I72" s="0" t="n">
        <v>0</v>
      </c>
      <c r="J72" s="0" t="n">
        <v>0</v>
      </c>
      <c r="K72" s="0" t="n">
        <v>2</v>
      </c>
      <c r="L72" s="0" t="n">
        <v>1</v>
      </c>
      <c r="M72" s="0" t="s">
        <v>12</v>
      </c>
      <c r="N72" s="1" t="n">
        <f aca="false">IF(ISERROR(I72/(I72+J72)),0,(I72/(I72+J72)))</f>
        <v>0</v>
      </c>
      <c r="O72" s="1" t="n">
        <f aca="false">IF(ISERROR(I72/(I72+K72)),0,(I72/(I72+K72)))</f>
        <v>0</v>
      </c>
      <c r="P72" s="1" t="n">
        <f aca="false">IF(ISERROR((2*N72*O72)/(N72+O72)),0,(2*N72*O72)/(N72+O72))</f>
        <v>0</v>
      </c>
    </row>
    <row r="73" customFormat="false" ht="12.8" hidden="false" customHeight="false" outlineLevel="0" collapsed="false">
      <c r="A73" s="0" t="s">
        <v>172</v>
      </c>
      <c r="B73" s="0" t="s">
        <v>22</v>
      </c>
      <c r="C73" s="0" t="s">
        <v>2</v>
      </c>
      <c r="E73" s="0" t="s">
        <v>3</v>
      </c>
      <c r="F73" s="0" t="s">
        <v>173</v>
      </c>
      <c r="G73" s="0" t="n">
        <v>1</v>
      </c>
      <c r="H73" s="0" t="n">
        <v>1</v>
      </c>
      <c r="I73" s="0" t="n">
        <v>1</v>
      </c>
      <c r="J73" s="0" t="n">
        <v>0</v>
      </c>
      <c r="K73" s="0" t="n">
        <v>0</v>
      </c>
      <c r="L73" s="0" t="n">
        <v>1</v>
      </c>
      <c r="M73" s="0" t="n">
        <v>1</v>
      </c>
      <c r="N73" s="1" t="n">
        <f aca="false">IF(ISERROR(I73/(I73+J73)),0,(I73/(I73+J73)))</f>
        <v>1</v>
      </c>
      <c r="O73" s="1" t="n">
        <f aca="false">IF(ISERROR(I73/(I73+K73)),0,(I73/(I73+K73)))</f>
        <v>1</v>
      </c>
      <c r="P73" s="1" t="n">
        <f aca="false">IF(ISERROR((2*N73*O73)/(N73+O73)),0,(2*N73*O73)/(N73+O73))</f>
        <v>1</v>
      </c>
    </row>
    <row r="74" customFormat="false" ht="12.8" hidden="false" customHeight="false" outlineLevel="0" collapsed="false">
      <c r="A74" s="0" t="s">
        <v>174</v>
      </c>
      <c r="B74" s="0" t="s">
        <v>1</v>
      </c>
      <c r="D74" s="0" t="s">
        <v>30</v>
      </c>
      <c r="E74" s="0" t="s">
        <v>33</v>
      </c>
      <c r="F74" s="0" t="s">
        <v>175</v>
      </c>
      <c r="G74" s="0" t="n">
        <v>2</v>
      </c>
      <c r="H74" s="0" t="n">
        <v>0</v>
      </c>
      <c r="I74" s="0" t="n">
        <v>0</v>
      </c>
      <c r="J74" s="0" t="n">
        <v>0</v>
      </c>
      <c r="K74" s="0" t="n">
        <v>2</v>
      </c>
      <c r="L74" s="0" t="n">
        <v>1</v>
      </c>
      <c r="M74" s="0" t="s">
        <v>12</v>
      </c>
      <c r="N74" s="1" t="n">
        <f aca="false">IF(ISERROR(I74/(I74+J74)),0,(I74/(I74+J74)))</f>
        <v>0</v>
      </c>
      <c r="O74" s="1" t="n">
        <f aca="false">IF(ISERROR(I74/(I74+K74)),0,(I74/(I74+K74)))</f>
        <v>0</v>
      </c>
      <c r="P74" s="1" t="n">
        <f aca="false">IF(ISERROR((2*N74*O74)/(N74+O74)),0,(2*N74*O74)/(N74+O74))</f>
        <v>0</v>
      </c>
    </row>
    <row r="75" customFormat="false" ht="12.8" hidden="false" customHeight="false" outlineLevel="0" collapsed="false">
      <c r="A75" s="0" t="s">
        <v>176</v>
      </c>
      <c r="B75" s="0" t="s">
        <v>22</v>
      </c>
      <c r="C75" s="0" t="s">
        <v>2</v>
      </c>
      <c r="E75" s="0" t="s">
        <v>10</v>
      </c>
      <c r="F75" s="0" t="s">
        <v>177</v>
      </c>
      <c r="G75" s="0" t="n">
        <v>1</v>
      </c>
      <c r="H75" s="0" t="n">
        <v>1</v>
      </c>
      <c r="I75" s="0" t="n">
        <v>1</v>
      </c>
      <c r="J75" s="0" t="n">
        <v>0</v>
      </c>
      <c r="K75" s="0" t="n">
        <v>0</v>
      </c>
      <c r="L75" s="0" t="n">
        <v>1</v>
      </c>
      <c r="M75" s="0" t="n">
        <v>1</v>
      </c>
      <c r="N75" s="1" t="n">
        <f aca="false">IF(ISERROR(I75/(I75+J75)),0,(I75/(I75+J75)))</f>
        <v>1</v>
      </c>
      <c r="O75" s="1" t="n">
        <f aca="false">IF(ISERROR(I75/(I75+K75)),0,(I75/(I75+K75)))</f>
        <v>1</v>
      </c>
      <c r="P75" s="1" t="n">
        <f aca="false">IF(ISERROR((2*N75*O75)/(N75+O75)),0,(2*N75*O75)/(N75+O75))</f>
        <v>1</v>
      </c>
    </row>
    <row r="76" customFormat="false" ht="12.8" hidden="false" customHeight="false" outlineLevel="0" collapsed="false">
      <c r="A76" s="0" t="s">
        <v>178</v>
      </c>
      <c r="B76" s="0" t="s">
        <v>22</v>
      </c>
      <c r="D76" s="0" t="s">
        <v>30</v>
      </c>
      <c r="E76" s="0" t="s">
        <v>10</v>
      </c>
      <c r="F76" s="0" t="s">
        <v>179</v>
      </c>
      <c r="G76" s="0" t="n">
        <v>1</v>
      </c>
      <c r="H76" s="0" t="n">
        <v>1</v>
      </c>
      <c r="I76" s="0" t="n">
        <v>1</v>
      </c>
      <c r="J76" s="0" t="n">
        <v>0</v>
      </c>
      <c r="K76" s="0" t="n">
        <v>0</v>
      </c>
      <c r="L76" s="0" t="n">
        <v>1</v>
      </c>
      <c r="M76" s="0" t="n">
        <v>1</v>
      </c>
      <c r="N76" s="1" t="n">
        <f aca="false">IF(ISERROR(I76/(I76+J76)),0,(I76/(I76+J76)))</f>
        <v>1</v>
      </c>
      <c r="O76" s="1" t="n">
        <f aca="false">IF(ISERROR(I76/(I76+K76)),0,(I76/(I76+K76)))</f>
        <v>1</v>
      </c>
      <c r="P76" s="1" t="n">
        <f aca="false">IF(ISERROR((2*N76*O76)/(N76+O76)),0,(2*N76*O76)/(N76+O76))</f>
        <v>1</v>
      </c>
    </row>
    <row r="77" customFormat="false" ht="12.8" hidden="false" customHeight="false" outlineLevel="0" collapsed="false">
      <c r="A77" s="0" t="s">
        <v>180</v>
      </c>
      <c r="B77" s="0" t="s">
        <v>22</v>
      </c>
      <c r="D77" s="0" t="s">
        <v>30</v>
      </c>
      <c r="E77" s="0" t="s">
        <v>10</v>
      </c>
      <c r="F77" s="0" t="s">
        <v>181</v>
      </c>
      <c r="G77" s="0" t="n">
        <v>1</v>
      </c>
      <c r="H77" s="0" t="n">
        <v>0</v>
      </c>
      <c r="I77" s="0" t="n">
        <v>0</v>
      </c>
      <c r="J77" s="0" t="n">
        <v>0</v>
      </c>
      <c r="K77" s="0" t="n">
        <v>1</v>
      </c>
      <c r="L77" s="0" t="n">
        <v>1</v>
      </c>
      <c r="M77" s="0" t="s">
        <v>12</v>
      </c>
      <c r="N77" s="1" t="n">
        <f aca="false">IF(ISERROR(I77/(I77+J77)),0,(I77/(I77+J77)))</f>
        <v>0</v>
      </c>
      <c r="O77" s="1" t="n">
        <f aca="false">IF(ISERROR(I77/(I77+K77)),0,(I77/(I77+K77)))</f>
        <v>0</v>
      </c>
      <c r="P77" s="1" t="n">
        <f aca="false">IF(ISERROR((2*N77*O77)/(N77+O77)),0,(2*N77*O77)/(N77+O77))</f>
        <v>0</v>
      </c>
    </row>
    <row r="78" customFormat="false" ht="12.8" hidden="false" customHeight="false" outlineLevel="0" collapsed="false">
      <c r="A78" s="0" t="s">
        <v>182</v>
      </c>
      <c r="B78" s="0" t="s">
        <v>22</v>
      </c>
      <c r="C78" s="0" t="s">
        <v>2</v>
      </c>
      <c r="E78" s="0" t="s">
        <v>3</v>
      </c>
      <c r="F78" s="0" t="s">
        <v>183</v>
      </c>
      <c r="G78" s="0" t="n">
        <v>1</v>
      </c>
      <c r="H78" s="0" t="n">
        <v>1</v>
      </c>
      <c r="I78" s="0" t="n">
        <v>1</v>
      </c>
      <c r="J78" s="0" t="n">
        <v>0</v>
      </c>
      <c r="K78" s="0" t="n">
        <v>0</v>
      </c>
      <c r="L78" s="0" t="n">
        <v>1</v>
      </c>
      <c r="M78" s="0" t="n">
        <v>1</v>
      </c>
      <c r="N78" s="1" t="n">
        <f aca="false">IF(ISERROR(I78/(I78+J78)),0,(I78/(I78+J78)))</f>
        <v>1</v>
      </c>
      <c r="O78" s="1" t="n">
        <f aca="false">IF(ISERROR(I78/(I78+K78)),0,(I78/(I78+K78)))</f>
        <v>1</v>
      </c>
      <c r="P78" s="1" t="n">
        <f aca="false">IF(ISERROR((2*N78*O78)/(N78+O78)),0,(2*N78*O78)/(N78+O78))</f>
        <v>1</v>
      </c>
    </row>
    <row r="79" customFormat="false" ht="12.8" hidden="false" customHeight="false" outlineLevel="0" collapsed="false">
      <c r="A79" s="0" t="s">
        <v>184</v>
      </c>
      <c r="B79" s="0" t="s">
        <v>22</v>
      </c>
      <c r="C79" s="0" t="s">
        <v>9</v>
      </c>
      <c r="E79" s="0" t="s">
        <v>10</v>
      </c>
      <c r="F79" s="0" t="s">
        <v>185</v>
      </c>
      <c r="G79" s="0" t="n">
        <v>1</v>
      </c>
      <c r="H79" s="0" t="n">
        <v>1</v>
      </c>
      <c r="I79" s="0" t="n">
        <v>1</v>
      </c>
      <c r="J79" s="0" t="n">
        <v>0</v>
      </c>
      <c r="K79" s="0" t="n">
        <v>0</v>
      </c>
      <c r="L79" s="0" t="n">
        <v>1</v>
      </c>
      <c r="M79" s="0" t="n">
        <v>1</v>
      </c>
      <c r="N79" s="1" t="n">
        <f aca="false">IF(ISERROR(I79/(I79+J79)),0,(I79/(I79+J79)))</f>
        <v>1</v>
      </c>
      <c r="O79" s="1" t="n">
        <f aca="false">IF(ISERROR(I79/(I79+K79)),0,(I79/(I79+K79)))</f>
        <v>1</v>
      </c>
      <c r="P79" s="1" t="n">
        <f aca="false">IF(ISERROR((2*N79*O79)/(N79+O79)),0,(2*N79*O79)/(N79+O79))</f>
        <v>1</v>
      </c>
    </row>
    <row r="80" customFormat="false" ht="12.8" hidden="false" customHeight="false" outlineLevel="0" collapsed="false">
      <c r="A80" s="0" t="s">
        <v>186</v>
      </c>
      <c r="B80" s="0" t="s">
        <v>22</v>
      </c>
      <c r="C80" s="0" t="s">
        <v>2</v>
      </c>
      <c r="D80" s="0" t="s">
        <v>30</v>
      </c>
      <c r="F80" s="0" t="s">
        <v>187</v>
      </c>
      <c r="G80" s="0" t="n">
        <v>2</v>
      </c>
      <c r="H80" s="0" t="n">
        <v>0</v>
      </c>
      <c r="I80" s="0" t="n">
        <v>0</v>
      </c>
      <c r="J80" s="0" t="n">
        <v>0</v>
      </c>
      <c r="K80" s="0" t="n">
        <v>2</v>
      </c>
      <c r="L80" s="0" t="n">
        <v>1</v>
      </c>
      <c r="M80" s="0" t="s">
        <v>12</v>
      </c>
      <c r="N80" s="1" t="n">
        <f aca="false">IF(ISERROR(I80/(I80+J80)),0,(I80/(I80+J80)))</f>
        <v>0</v>
      </c>
      <c r="O80" s="1" t="n">
        <f aca="false">IF(ISERROR(I80/(I80+K80)),0,(I80/(I80+K80)))</f>
        <v>0</v>
      </c>
      <c r="P80" s="1" t="n">
        <f aca="false">IF(ISERROR((2*N80*O80)/(N80+O80)),0,(2*N80*O80)/(N80+O80))</f>
        <v>0</v>
      </c>
    </row>
    <row r="81" customFormat="false" ht="12.8" hidden="false" customHeight="false" outlineLevel="0" collapsed="false">
      <c r="A81" s="0" t="s">
        <v>188</v>
      </c>
      <c r="B81" s="0" t="s">
        <v>22</v>
      </c>
      <c r="C81" s="0" t="s">
        <v>9</v>
      </c>
      <c r="E81" s="0" t="s">
        <v>10</v>
      </c>
      <c r="F81" s="0" t="s">
        <v>189</v>
      </c>
      <c r="G81" s="0" t="n">
        <v>1</v>
      </c>
      <c r="H81" s="0" t="n">
        <v>0</v>
      </c>
      <c r="I81" s="0" t="n">
        <v>0</v>
      </c>
      <c r="J81" s="0" t="n">
        <v>0</v>
      </c>
      <c r="K81" s="0" t="n">
        <v>1</v>
      </c>
      <c r="L81" s="0" t="n">
        <v>1</v>
      </c>
      <c r="M81" s="0" t="s">
        <v>12</v>
      </c>
      <c r="N81" s="1" t="n">
        <f aca="false">IF(ISERROR(I81/(I81+J81)),0,(I81/(I81+J81)))</f>
        <v>0</v>
      </c>
      <c r="O81" s="1" t="n">
        <f aca="false">IF(ISERROR(I81/(I81+K81)),0,(I81/(I81+K81)))</f>
        <v>0</v>
      </c>
      <c r="P81" s="1" t="n">
        <f aca="false">IF(ISERROR((2*N81*O81)/(N81+O81)),0,(2*N81*O81)/(N81+O81))</f>
        <v>0</v>
      </c>
    </row>
    <row r="82" customFormat="false" ht="12.8" hidden="false" customHeight="false" outlineLevel="0" collapsed="false">
      <c r="A82" s="0" t="s">
        <v>190</v>
      </c>
      <c r="B82" s="0" t="s">
        <v>22</v>
      </c>
      <c r="C82" s="0" t="s">
        <v>2</v>
      </c>
      <c r="E82" s="0" t="s">
        <v>3</v>
      </c>
      <c r="F82" s="0" t="s">
        <v>191</v>
      </c>
      <c r="G82" s="0" t="n">
        <v>1</v>
      </c>
      <c r="H82" s="0" t="n">
        <v>0</v>
      </c>
      <c r="I82" s="0" t="n">
        <v>0</v>
      </c>
      <c r="J82" s="0" t="n">
        <v>0</v>
      </c>
      <c r="K82" s="0" t="n">
        <v>1</v>
      </c>
      <c r="L82" s="0" t="n">
        <v>1</v>
      </c>
      <c r="M82" s="0" t="s">
        <v>12</v>
      </c>
      <c r="N82" s="1" t="n">
        <f aca="false">IF(ISERROR(I82/(I82+J82)),0,(I82/(I82+J82)))</f>
        <v>0</v>
      </c>
      <c r="O82" s="1" t="n">
        <f aca="false">IF(ISERROR(I82/(I82+K82)),0,(I82/(I82+K82)))</f>
        <v>0</v>
      </c>
      <c r="P82" s="1" t="n">
        <f aca="false">IF(ISERROR((2*N82*O82)/(N82+O82)),0,(2*N82*O82)/(N82+O82))</f>
        <v>0</v>
      </c>
    </row>
    <row r="83" customFormat="false" ht="12.8" hidden="false" customHeight="false" outlineLevel="0" collapsed="false">
      <c r="A83" s="0" t="s">
        <v>192</v>
      </c>
      <c r="B83" s="0" t="s">
        <v>22</v>
      </c>
      <c r="C83" s="0" t="s">
        <v>2</v>
      </c>
      <c r="D83" s="0" t="s">
        <v>27</v>
      </c>
      <c r="F83" s="0" t="s">
        <v>193</v>
      </c>
      <c r="G83" s="0" t="n">
        <v>9</v>
      </c>
      <c r="H83" s="0" t="n">
        <v>5</v>
      </c>
      <c r="I83" s="0" t="n">
        <v>5</v>
      </c>
      <c r="J83" s="0" t="n">
        <v>0</v>
      </c>
      <c r="K83" s="0" t="n">
        <v>4</v>
      </c>
      <c r="L83" s="0" t="n">
        <v>1</v>
      </c>
      <c r="M83" s="0" t="n">
        <v>1</v>
      </c>
      <c r="N83" s="1" t="n">
        <f aca="false">IF(ISERROR(I83/(I83+J83)),0,(I83/(I83+J83)))</f>
        <v>1</v>
      </c>
      <c r="O83" s="1" t="n">
        <f aca="false">IF(ISERROR(I83/(I83+K83)),0,(I83/(I83+K83)))</f>
        <v>0.555555555555556</v>
      </c>
      <c r="P83" s="1" t="n">
        <f aca="false">IF(ISERROR((2*N83*O83)/(N83+O83)),0,(2*N83*O83)/(N83+O83))</f>
        <v>0.714285714285714</v>
      </c>
    </row>
    <row r="84" customFormat="false" ht="12.8" hidden="false" customHeight="false" outlineLevel="0" collapsed="false">
      <c r="A84" s="0" t="s">
        <v>194</v>
      </c>
      <c r="B84" s="0" t="s">
        <v>1</v>
      </c>
      <c r="C84" s="0" t="s">
        <v>9</v>
      </c>
      <c r="E84" s="0" t="s">
        <v>10</v>
      </c>
      <c r="F84" s="0" t="s">
        <v>195</v>
      </c>
      <c r="G84" s="0" t="n">
        <v>1</v>
      </c>
      <c r="H84" s="0" t="n">
        <v>0</v>
      </c>
      <c r="I84" s="0" t="n">
        <v>0</v>
      </c>
      <c r="J84" s="0" t="n">
        <v>0</v>
      </c>
      <c r="K84" s="0" t="n">
        <v>1</v>
      </c>
      <c r="L84" s="0" t="n">
        <v>1</v>
      </c>
      <c r="M84" s="0" t="s">
        <v>12</v>
      </c>
      <c r="N84" s="1" t="n">
        <f aca="false">IF(ISERROR(I84/(I84+J84)),0,(I84/(I84+J84)))</f>
        <v>0</v>
      </c>
      <c r="O84" s="1" t="n">
        <f aca="false">IF(ISERROR(I84/(I84+K84)),0,(I84/(I84+K84)))</f>
        <v>0</v>
      </c>
      <c r="P84" s="1" t="n">
        <f aca="false">IF(ISERROR((2*N84*O84)/(N84+O84)),0,(2*N84*O84)/(N84+O84))</f>
        <v>0</v>
      </c>
    </row>
    <row r="85" customFormat="false" ht="12.8" hidden="false" customHeight="false" outlineLevel="0" collapsed="false">
      <c r="A85" s="0" t="s">
        <v>196</v>
      </c>
      <c r="B85" s="0" t="s">
        <v>22</v>
      </c>
      <c r="D85" s="0" t="s">
        <v>30</v>
      </c>
      <c r="E85" s="0" t="s">
        <v>10</v>
      </c>
      <c r="F85" s="0" t="s">
        <v>197</v>
      </c>
      <c r="G85" s="0" t="n">
        <v>2</v>
      </c>
      <c r="H85" s="0" t="n">
        <v>1</v>
      </c>
      <c r="I85" s="0" t="n">
        <v>1</v>
      </c>
      <c r="J85" s="0" t="n">
        <v>0</v>
      </c>
      <c r="K85" s="0" t="n">
        <v>1</v>
      </c>
      <c r="L85" s="0" t="n">
        <v>1</v>
      </c>
      <c r="M85" s="0" t="n">
        <v>1</v>
      </c>
      <c r="N85" s="1" t="n">
        <f aca="false">IF(ISERROR(I85/(I85+J85)),0,(I85/(I85+J85)))</f>
        <v>1</v>
      </c>
      <c r="O85" s="1" t="n">
        <f aca="false">IF(ISERROR(I85/(I85+K85)),0,(I85/(I85+K85)))</f>
        <v>0.5</v>
      </c>
      <c r="P85" s="1" t="n">
        <f aca="false">IF(ISERROR((2*N85*O85)/(N85+O85)),0,(2*N85*O85)/(N85+O85))</f>
        <v>0.666666666666667</v>
      </c>
    </row>
    <row r="86" customFormat="false" ht="12.8" hidden="false" customHeight="false" outlineLevel="0" collapsed="false">
      <c r="A86" s="0" t="s">
        <v>198</v>
      </c>
      <c r="B86" s="0" t="s">
        <v>22</v>
      </c>
      <c r="D86" s="0" t="s">
        <v>30</v>
      </c>
      <c r="E86" s="0" t="s">
        <v>33</v>
      </c>
      <c r="F86" s="0" t="s">
        <v>199</v>
      </c>
      <c r="G86" s="0" t="n">
        <v>2</v>
      </c>
      <c r="H86" s="0" t="n">
        <v>0</v>
      </c>
      <c r="I86" s="0" t="n">
        <v>0</v>
      </c>
      <c r="J86" s="0" t="n">
        <v>0</v>
      </c>
      <c r="K86" s="0" t="n">
        <v>2</v>
      </c>
      <c r="L86" s="0" t="n">
        <v>1</v>
      </c>
      <c r="M86" s="0" t="s">
        <v>12</v>
      </c>
      <c r="N86" s="1" t="n">
        <f aca="false">IF(ISERROR(I86/(I86+J86)),0,(I86/(I86+J86)))</f>
        <v>0</v>
      </c>
      <c r="O86" s="1" t="n">
        <f aca="false">IF(ISERROR(I86/(I86+K86)),0,(I86/(I86+K86)))</f>
        <v>0</v>
      </c>
      <c r="P86" s="1" t="n">
        <f aca="false">IF(ISERROR((2*N86*O86)/(N86+O86)),0,(2*N86*O86)/(N86+O86))</f>
        <v>0</v>
      </c>
    </row>
    <row r="87" customFormat="false" ht="12.8" hidden="false" customHeight="false" outlineLevel="0" collapsed="false">
      <c r="A87" s="0" t="s">
        <v>200</v>
      </c>
      <c r="B87" s="0" t="s">
        <v>22</v>
      </c>
      <c r="D87" s="0" t="s">
        <v>23</v>
      </c>
      <c r="E87" s="0" t="s">
        <v>3</v>
      </c>
      <c r="F87" s="0" t="s">
        <v>201</v>
      </c>
      <c r="G87" s="0" t="n">
        <v>5</v>
      </c>
      <c r="H87" s="0" t="n">
        <v>0</v>
      </c>
      <c r="I87" s="0" t="n">
        <v>0</v>
      </c>
      <c r="J87" s="0" t="n">
        <v>0</v>
      </c>
      <c r="K87" s="0" t="n">
        <v>5</v>
      </c>
      <c r="L87" s="0" t="n">
        <v>1</v>
      </c>
      <c r="M87" s="0" t="s">
        <v>12</v>
      </c>
      <c r="N87" s="1" t="n">
        <f aca="false">IF(ISERROR(I87/(I87+J87)),0,(I87/(I87+J87)))</f>
        <v>0</v>
      </c>
      <c r="O87" s="1" t="n">
        <f aca="false">IF(ISERROR(I87/(I87+K87)),0,(I87/(I87+K87)))</f>
        <v>0</v>
      </c>
      <c r="P87" s="1" t="n">
        <f aca="false">IF(ISERROR((2*N87*O87)/(N87+O87)),0,(2*N87*O87)/(N87+O87))</f>
        <v>0</v>
      </c>
    </row>
    <row r="88" customFormat="false" ht="12.8" hidden="false" customHeight="false" outlineLevel="0" collapsed="false">
      <c r="A88" s="0" t="s">
        <v>202</v>
      </c>
      <c r="B88" s="0" t="s">
        <v>1</v>
      </c>
      <c r="D88" s="0" t="s">
        <v>30</v>
      </c>
      <c r="E88" s="0" t="s">
        <v>33</v>
      </c>
      <c r="F88" s="0" t="s">
        <v>203</v>
      </c>
      <c r="G88" s="0" t="n">
        <v>1</v>
      </c>
      <c r="H88" s="0" t="n">
        <v>1</v>
      </c>
      <c r="I88" s="0" t="n">
        <v>1</v>
      </c>
      <c r="J88" s="0" t="n">
        <v>0</v>
      </c>
      <c r="K88" s="0" t="n">
        <v>0</v>
      </c>
      <c r="L88" s="0" t="n">
        <v>1</v>
      </c>
      <c r="M88" s="0" t="n">
        <v>1</v>
      </c>
      <c r="N88" s="1" t="n">
        <f aca="false">IF(ISERROR(I88/(I88+J88)),0,(I88/(I88+J88)))</f>
        <v>1</v>
      </c>
      <c r="O88" s="1" t="n">
        <f aca="false">IF(ISERROR(I88/(I88+K88)),0,(I88/(I88+K88)))</f>
        <v>1</v>
      </c>
      <c r="P88" s="1" t="n">
        <f aca="false">IF(ISERROR((2*N88*O88)/(N88+O88)),0,(2*N88*O88)/(N88+O88))</f>
        <v>1</v>
      </c>
    </row>
    <row r="89" customFormat="false" ht="12.8" hidden="false" customHeight="false" outlineLevel="0" collapsed="false">
      <c r="A89" s="0" t="s">
        <v>204</v>
      </c>
      <c r="B89" s="0" t="s">
        <v>1</v>
      </c>
      <c r="D89" s="0" t="s">
        <v>23</v>
      </c>
      <c r="E89" s="0" t="s">
        <v>3</v>
      </c>
      <c r="F89" s="0" t="s">
        <v>205</v>
      </c>
      <c r="G89" s="0" t="n">
        <v>1</v>
      </c>
      <c r="H89" s="0" t="n">
        <v>1</v>
      </c>
      <c r="I89" s="0" t="n">
        <v>1</v>
      </c>
      <c r="J89" s="0" t="n">
        <v>0</v>
      </c>
      <c r="K89" s="0" t="n">
        <v>0</v>
      </c>
      <c r="L89" s="0" t="n">
        <v>1</v>
      </c>
      <c r="M89" s="0" t="n">
        <v>1</v>
      </c>
      <c r="N89" s="1" t="n">
        <f aca="false">IF(ISERROR(I89/(I89+J89)),0,(I89/(I89+J89)))</f>
        <v>1</v>
      </c>
      <c r="O89" s="1" t="n">
        <f aca="false">IF(ISERROR(I89/(I89+K89)),0,(I89/(I89+K89)))</f>
        <v>1</v>
      </c>
      <c r="P89" s="1" t="n">
        <f aca="false">IF(ISERROR((2*N89*O89)/(N89+O89)),0,(2*N89*O89)/(N89+O89))</f>
        <v>1</v>
      </c>
    </row>
    <row r="90" customFormat="false" ht="12.8" hidden="false" customHeight="false" outlineLevel="0" collapsed="false">
      <c r="A90" s="0" t="s">
        <v>206</v>
      </c>
      <c r="B90" s="0" t="s">
        <v>1</v>
      </c>
      <c r="D90" s="0" t="s">
        <v>30</v>
      </c>
      <c r="E90" s="0" t="s">
        <v>33</v>
      </c>
      <c r="F90" s="0" t="s">
        <v>207</v>
      </c>
      <c r="G90" s="0" t="n">
        <v>1</v>
      </c>
      <c r="H90" s="0" t="n">
        <v>1</v>
      </c>
      <c r="I90" s="0" t="n">
        <v>1</v>
      </c>
      <c r="J90" s="0" t="n">
        <v>0</v>
      </c>
      <c r="K90" s="0" t="n">
        <v>0</v>
      </c>
      <c r="L90" s="0" t="n">
        <v>1</v>
      </c>
      <c r="M90" s="0" t="n">
        <v>1</v>
      </c>
      <c r="N90" s="1" t="n">
        <f aca="false">IF(ISERROR(I90/(I90+J90)),0,(I90/(I90+J90)))</f>
        <v>1</v>
      </c>
      <c r="O90" s="1" t="n">
        <f aca="false">IF(ISERROR(I90/(I90+K90)),0,(I90/(I90+K90)))</f>
        <v>1</v>
      </c>
      <c r="P90" s="1" t="n">
        <f aca="false">IF(ISERROR((2*N90*O90)/(N90+O90)),0,(2*N90*O90)/(N90+O90))</f>
        <v>1</v>
      </c>
    </row>
    <row r="91" customFormat="false" ht="12.8" hidden="false" customHeight="false" outlineLevel="0" collapsed="false">
      <c r="A91" s="0" t="s">
        <v>208</v>
      </c>
      <c r="B91" s="0" t="s">
        <v>22</v>
      </c>
      <c r="D91" s="0" t="s">
        <v>27</v>
      </c>
      <c r="E91" s="0" t="s">
        <v>10</v>
      </c>
      <c r="F91" s="0" t="s">
        <v>209</v>
      </c>
      <c r="G91" s="0" t="n">
        <v>2</v>
      </c>
      <c r="H91" s="0" t="n">
        <v>1</v>
      </c>
      <c r="I91" s="0" t="n">
        <v>1</v>
      </c>
      <c r="J91" s="0" t="n">
        <v>0</v>
      </c>
      <c r="K91" s="0" t="n">
        <v>1</v>
      </c>
      <c r="L91" s="0" t="n">
        <v>1</v>
      </c>
      <c r="M91" s="0" t="n">
        <v>1</v>
      </c>
      <c r="N91" s="1" t="n">
        <f aca="false">IF(ISERROR(I91/(I91+J91)),0,(I91/(I91+J91)))</f>
        <v>1</v>
      </c>
      <c r="O91" s="1" t="n">
        <f aca="false">IF(ISERROR(I91/(I91+K91)),0,(I91/(I91+K91)))</f>
        <v>0.5</v>
      </c>
      <c r="P91" s="1" t="n">
        <f aca="false">IF(ISERROR((2*N91*O91)/(N91+O91)),0,(2*N91*O91)/(N91+O91))</f>
        <v>0.666666666666667</v>
      </c>
    </row>
    <row r="92" customFormat="false" ht="12.8" hidden="false" customHeight="false" outlineLevel="0" collapsed="false">
      <c r="A92" s="0" t="s">
        <v>210</v>
      </c>
      <c r="B92" s="0" t="s">
        <v>1</v>
      </c>
      <c r="C92" s="0" t="s">
        <v>9</v>
      </c>
      <c r="E92" s="0" t="s">
        <v>3</v>
      </c>
      <c r="F92" s="0" t="s">
        <v>211</v>
      </c>
      <c r="G92" s="0" t="n">
        <v>1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v>1</v>
      </c>
      <c r="M92" s="0" t="s">
        <v>12</v>
      </c>
      <c r="N92" s="1" t="n">
        <f aca="false">IF(ISERROR(I92/(I92+J92)),0,(I92/(I92+J92)))</f>
        <v>0</v>
      </c>
      <c r="O92" s="1" t="n">
        <f aca="false">IF(ISERROR(I92/(I92+K92)),0,(I92/(I92+K92)))</f>
        <v>0</v>
      </c>
      <c r="P92" s="1" t="n">
        <f aca="false">IF(ISERROR((2*N92*O92)/(N92+O92)),0,(2*N92*O92)/(N92+O92))</f>
        <v>0</v>
      </c>
    </row>
    <row r="93" customFormat="false" ht="12.8" hidden="false" customHeight="false" outlineLevel="0" collapsed="false">
      <c r="A93" s="0" t="s">
        <v>212</v>
      </c>
      <c r="B93" s="0" t="s">
        <v>1</v>
      </c>
      <c r="D93" s="0" t="s">
        <v>30</v>
      </c>
      <c r="E93" s="0" t="s">
        <v>10</v>
      </c>
      <c r="F93" s="0" t="s">
        <v>213</v>
      </c>
      <c r="G93" s="0" t="n">
        <v>3</v>
      </c>
      <c r="H93" s="0" t="n">
        <v>1</v>
      </c>
      <c r="I93" s="0" t="n">
        <v>1</v>
      </c>
      <c r="J93" s="0" t="n">
        <v>0</v>
      </c>
      <c r="K93" s="0" t="n">
        <v>2</v>
      </c>
      <c r="L93" s="0" t="n">
        <v>1</v>
      </c>
      <c r="M93" s="0" t="n">
        <v>1</v>
      </c>
      <c r="N93" s="1" t="n">
        <f aca="false">IF(ISERROR(I93/(I93+J93)),0,(I93/(I93+J93)))</f>
        <v>1</v>
      </c>
      <c r="O93" s="1" t="n">
        <f aca="false">IF(ISERROR(I93/(I93+K93)),0,(I93/(I93+K93)))</f>
        <v>0.333333333333333</v>
      </c>
      <c r="P93" s="1" t="n">
        <f aca="false">IF(ISERROR((2*N93*O93)/(N93+O93)),0,(2*N93*O93)/(N93+O93))</f>
        <v>0.5</v>
      </c>
    </row>
    <row r="94" customFormat="false" ht="12.8" hidden="false" customHeight="false" outlineLevel="0" collapsed="false">
      <c r="A94" s="0" t="s">
        <v>214</v>
      </c>
      <c r="B94" s="0" t="s">
        <v>1</v>
      </c>
      <c r="C94" s="0" t="s">
        <v>2</v>
      </c>
      <c r="D94" s="0" t="s">
        <v>27</v>
      </c>
      <c r="F94" s="0" t="s">
        <v>215</v>
      </c>
      <c r="G94" s="0" t="n">
        <v>2</v>
      </c>
      <c r="H94" s="0" t="n">
        <v>1</v>
      </c>
      <c r="I94" s="0" t="n">
        <v>1</v>
      </c>
      <c r="J94" s="0" t="n">
        <v>0</v>
      </c>
      <c r="K94" s="0" t="n">
        <v>1</v>
      </c>
      <c r="L94" s="0" t="n">
        <v>1</v>
      </c>
      <c r="M94" s="0" t="n">
        <v>1</v>
      </c>
      <c r="N94" s="1" t="n">
        <f aca="false">IF(ISERROR(I94/(I94+J94)),0,(I94/(I94+J94)))</f>
        <v>1</v>
      </c>
      <c r="O94" s="1" t="n">
        <f aca="false">IF(ISERROR(I94/(I94+K94)),0,(I94/(I94+K94)))</f>
        <v>0.5</v>
      </c>
      <c r="P94" s="1" t="n">
        <f aca="false">IF(ISERROR((2*N94*O94)/(N94+O94)),0,(2*N94*O94)/(N94+O94))</f>
        <v>0.666666666666667</v>
      </c>
    </row>
    <row r="95" customFormat="false" ht="12.8" hidden="false" customHeight="false" outlineLevel="0" collapsed="false">
      <c r="A95" s="0" t="s">
        <v>216</v>
      </c>
      <c r="B95" s="0" t="s">
        <v>1</v>
      </c>
      <c r="C95" s="0" t="s">
        <v>9</v>
      </c>
      <c r="E95" s="0" t="s">
        <v>3</v>
      </c>
      <c r="F95" s="0" t="s">
        <v>217</v>
      </c>
      <c r="G95" s="0" t="n">
        <v>3</v>
      </c>
      <c r="H95" s="0" t="n">
        <v>1</v>
      </c>
      <c r="I95" s="0" t="n">
        <v>1</v>
      </c>
      <c r="J95" s="0" t="n">
        <v>0</v>
      </c>
      <c r="K95" s="0" t="n">
        <v>2</v>
      </c>
      <c r="L95" s="0" t="n">
        <v>1</v>
      </c>
      <c r="M95" s="0" t="n">
        <v>1</v>
      </c>
      <c r="N95" s="1" t="n">
        <f aca="false">IF(ISERROR(I95/(I95+J95)),0,(I95/(I95+J95)))</f>
        <v>1</v>
      </c>
      <c r="O95" s="1" t="n">
        <f aca="false">IF(ISERROR(I95/(I95+K95)),0,(I95/(I95+K95)))</f>
        <v>0.333333333333333</v>
      </c>
      <c r="P95" s="1" t="n">
        <f aca="false">IF(ISERROR((2*N95*O95)/(N95+O95)),0,(2*N95*O95)/(N95+O95))</f>
        <v>0.5</v>
      </c>
    </row>
    <row r="96" customFormat="false" ht="12.8" hidden="false" customHeight="false" outlineLevel="0" collapsed="false">
      <c r="A96" s="0" t="s">
        <v>218</v>
      </c>
      <c r="B96" s="0" t="s">
        <v>22</v>
      </c>
      <c r="C96" s="0" t="s">
        <v>9</v>
      </c>
      <c r="E96" s="0" t="s">
        <v>10</v>
      </c>
      <c r="F96" s="0" t="s">
        <v>219</v>
      </c>
      <c r="G96" s="0" t="n">
        <v>4</v>
      </c>
      <c r="H96" s="0" t="n">
        <v>1</v>
      </c>
      <c r="I96" s="0" t="n">
        <v>1</v>
      </c>
      <c r="J96" s="0" t="n">
        <v>0</v>
      </c>
      <c r="K96" s="0" t="n">
        <v>3</v>
      </c>
      <c r="L96" s="0" t="n">
        <v>1</v>
      </c>
      <c r="M96" s="0" t="n">
        <v>1</v>
      </c>
      <c r="N96" s="1" t="n">
        <f aca="false">IF(ISERROR(I96/(I96+J96)),0,(I96/(I96+J96)))</f>
        <v>1</v>
      </c>
      <c r="O96" s="1" t="n">
        <f aca="false">IF(ISERROR(I96/(I96+K96)),0,(I96/(I96+K96)))</f>
        <v>0.25</v>
      </c>
      <c r="P96" s="1" t="n">
        <f aca="false">IF(ISERROR((2*N96*O96)/(N96+O96)),0,(2*N96*O96)/(N96+O96))</f>
        <v>0.4</v>
      </c>
    </row>
    <row r="97" customFormat="false" ht="12.8" hidden="false" customHeight="false" outlineLevel="0" collapsed="false">
      <c r="A97" s="0" t="s">
        <v>220</v>
      </c>
      <c r="B97" s="0" t="s">
        <v>22</v>
      </c>
      <c r="C97" s="0" t="s">
        <v>2</v>
      </c>
      <c r="D97" s="0" t="s">
        <v>27</v>
      </c>
      <c r="F97" s="0" t="s">
        <v>221</v>
      </c>
      <c r="G97" s="0" t="n">
        <v>1</v>
      </c>
      <c r="H97" s="0" t="n">
        <v>2</v>
      </c>
      <c r="I97" s="0" t="n">
        <v>1</v>
      </c>
      <c r="J97" s="0" t="n">
        <v>1</v>
      </c>
      <c r="K97" s="0" t="n">
        <v>0</v>
      </c>
      <c r="L97" s="0" t="n">
        <v>1</v>
      </c>
      <c r="M97" s="0" t="n">
        <v>1</v>
      </c>
      <c r="N97" s="1" t="n">
        <f aca="false">IF(ISERROR(I97/(I97+J97)),0,(I97/(I97+J97)))</f>
        <v>0.5</v>
      </c>
      <c r="O97" s="1" t="n">
        <f aca="false">IF(ISERROR(I97/(I97+K97)),0,(I97/(I97+K97)))</f>
        <v>1</v>
      </c>
      <c r="P97" s="1" t="n">
        <f aca="false">IF(ISERROR((2*N97*O97)/(N97+O97)),0,(2*N97*O97)/(N97+O97))</f>
        <v>0.666666666666667</v>
      </c>
    </row>
    <row r="98" customFormat="false" ht="12.8" hidden="false" customHeight="false" outlineLevel="0" collapsed="false">
      <c r="A98" s="0" t="s">
        <v>222</v>
      </c>
      <c r="B98" s="0" t="s">
        <v>22</v>
      </c>
      <c r="C98" s="0" t="s">
        <v>9</v>
      </c>
      <c r="D98" s="0" t="s">
        <v>23</v>
      </c>
      <c r="F98" s="0" t="s">
        <v>223</v>
      </c>
      <c r="G98" s="0" t="n">
        <v>2</v>
      </c>
      <c r="H98" s="0" t="n">
        <v>0</v>
      </c>
      <c r="I98" s="0" t="n">
        <v>0</v>
      </c>
      <c r="J98" s="0" t="n">
        <v>0</v>
      </c>
      <c r="K98" s="0" t="n">
        <v>2</v>
      </c>
      <c r="L98" s="0" t="n">
        <v>1</v>
      </c>
      <c r="M98" s="0" t="s">
        <v>12</v>
      </c>
      <c r="N98" s="1" t="n">
        <f aca="false">IF(ISERROR(I98/(I98+J98)),0,(I98/(I98+J98)))</f>
        <v>0</v>
      </c>
      <c r="O98" s="1" t="n">
        <f aca="false">IF(ISERROR(I98/(I98+K98)),0,(I98/(I98+K98)))</f>
        <v>0</v>
      </c>
      <c r="P98" s="1" t="n">
        <f aca="false">IF(ISERROR((2*N98*O98)/(N98+O98)),0,(2*N98*O98)/(N98+O98))</f>
        <v>0</v>
      </c>
    </row>
    <row r="99" customFormat="false" ht="12.8" hidden="false" customHeight="false" outlineLevel="0" collapsed="false">
      <c r="A99" s="0" t="s">
        <v>224</v>
      </c>
      <c r="B99" s="0" t="s">
        <v>22</v>
      </c>
      <c r="D99" s="0" t="s">
        <v>30</v>
      </c>
      <c r="E99" s="0" t="s">
        <v>33</v>
      </c>
      <c r="F99" s="0" t="s">
        <v>225</v>
      </c>
      <c r="G99" s="0" t="n">
        <v>1</v>
      </c>
      <c r="H99" s="0" t="n">
        <v>1</v>
      </c>
      <c r="I99" s="0" t="n">
        <v>1</v>
      </c>
      <c r="J99" s="0" t="n">
        <v>0</v>
      </c>
      <c r="K99" s="0" t="n">
        <v>0</v>
      </c>
      <c r="L99" s="0" t="n">
        <v>1</v>
      </c>
      <c r="M99" s="0" t="n">
        <v>1</v>
      </c>
      <c r="N99" s="1" t="n">
        <f aca="false">IF(ISERROR(I99/(I99+J99)),0,(I99/(I99+J99)))</f>
        <v>1</v>
      </c>
      <c r="O99" s="1" t="n">
        <f aca="false">IF(ISERROR(I99/(I99+K99)),0,(I99/(I99+K99)))</f>
        <v>1</v>
      </c>
      <c r="P99" s="1" t="n">
        <f aca="false">IF(ISERROR((2*N99*O99)/(N99+O99)),0,(2*N99*O99)/(N99+O99))</f>
        <v>1</v>
      </c>
    </row>
    <row r="100" customFormat="false" ht="12.8" hidden="false" customHeight="false" outlineLevel="0" collapsed="false">
      <c r="A100" s="0" t="s">
        <v>226</v>
      </c>
      <c r="B100" s="0" t="s">
        <v>1</v>
      </c>
      <c r="D100" s="0" t="s">
        <v>23</v>
      </c>
      <c r="E100" s="0" t="s">
        <v>10</v>
      </c>
      <c r="F100" s="0" t="s">
        <v>227</v>
      </c>
      <c r="G100" s="0" t="n">
        <v>2</v>
      </c>
      <c r="H100" s="0" t="n">
        <v>1</v>
      </c>
      <c r="I100" s="0" t="n">
        <v>1</v>
      </c>
      <c r="J100" s="0" t="n">
        <v>0</v>
      </c>
      <c r="K100" s="0" t="n">
        <v>1</v>
      </c>
      <c r="L100" s="0" t="n">
        <v>1</v>
      </c>
      <c r="M100" s="0" t="n">
        <v>1</v>
      </c>
      <c r="N100" s="1" t="n">
        <f aca="false">IF(ISERROR(I100/(I100+J100)),0,(I100/(I100+J100)))</f>
        <v>1</v>
      </c>
      <c r="O100" s="1" t="n">
        <f aca="false">IF(ISERROR(I100/(I100+K100)),0,(I100/(I100+K100)))</f>
        <v>0.5</v>
      </c>
      <c r="P100" s="1" t="n">
        <f aca="false">IF(ISERROR((2*N100*O100)/(N100+O100)),0,(2*N100*O100)/(N100+O100))</f>
        <v>0.666666666666667</v>
      </c>
    </row>
    <row r="101" customFormat="false" ht="12.8" hidden="false" customHeight="false" outlineLevel="0" collapsed="false">
      <c r="A101" s="0" t="s">
        <v>228</v>
      </c>
      <c r="B101" s="0" t="s">
        <v>1</v>
      </c>
      <c r="D101" s="0" t="s">
        <v>23</v>
      </c>
      <c r="E101" s="0" t="s">
        <v>33</v>
      </c>
      <c r="F101" s="0" t="s">
        <v>229</v>
      </c>
      <c r="G101" s="0" t="n">
        <v>1</v>
      </c>
      <c r="H101" s="0" t="n">
        <v>1</v>
      </c>
      <c r="I101" s="0" t="n">
        <v>1</v>
      </c>
      <c r="J101" s="0" t="n">
        <v>0</v>
      </c>
      <c r="K101" s="0" t="n">
        <v>0</v>
      </c>
      <c r="L101" s="0" t="n">
        <v>1</v>
      </c>
      <c r="M101" s="0" t="n">
        <v>1</v>
      </c>
      <c r="N101" s="1" t="n">
        <f aca="false">IF(ISERROR(I101/(I101+J101)),0,(I101/(I101+J101)))</f>
        <v>1</v>
      </c>
      <c r="O101" s="1" t="n">
        <f aca="false">IF(ISERROR(I101/(I101+K101)),0,(I101/(I101+K101)))</f>
        <v>1</v>
      </c>
      <c r="P101" s="1" t="n">
        <f aca="false">IF(ISERROR((2*N101*O101)/(N101+O101)),0,(2*N101*O101)/(N101+O101))</f>
        <v>1</v>
      </c>
    </row>
    <row r="102" customFormat="false" ht="12.8" hidden="false" customHeight="false" outlineLevel="0" collapsed="false">
      <c r="A102" s="0" t="s">
        <v>230</v>
      </c>
      <c r="B102" s="0" t="s">
        <v>22</v>
      </c>
      <c r="D102" s="0" t="s">
        <v>27</v>
      </c>
      <c r="E102" s="0" t="s">
        <v>3</v>
      </c>
      <c r="F102" s="0" t="s">
        <v>231</v>
      </c>
      <c r="G102" s="0" t="n">
        <v>1</v>
      </c>
      <c r="H102" s="0" t="n">
        <v>1</v>
      </c>
      <c r="I102" s="0" t="n">
        <v>1</v>
      </c>
      <c r="J102" s="0" t="n">
        <v>0</v>
      </c>
      <c r="K102" s="0" t="n">
        <v>0</v>
      </c>
      <c r="L102" s="0" t="n">
        <v>1</v>
      </c>
      <c r="M102" s="0" t="n">
        <v>1</v>
      </c>
      <c r="N102" s="1" t="n">
        <f aca="false">IF(ISERROR(I102/(I102+J102)),0,(I102/(I102+J102)))</f>
        <v>1</v>
      </c>
      <c r="O102" s="1" t="n">
        <f aca="false">IF(ISERROR(I102/(I102+K102)),0,(I102/(I102+K102)))</f>
        <v>1</v>
      </c>
      <c r="P102" s="1" t="n">
        <f aca="false">IF(ISERROR((2*N102*O102)/(N102+O102)),0,(2*N102*O102)/(N102+O102))</f>
        <v>1</v>
      </c>
    </row>
    <row r="103" customFormat="false" ht="12.8" hidden="false" customHeight="false" outlineLevel="0" collapsed="false">
      <c r="A103" s="0" t="s">
        <v>232</v>
      </c>
      <c r="B103" s="0" t="s">
        <v>22</v>
      </c>
      <c r="C103" s="0" t="s">
        <v>9</v>
      </c>
      <c r="E103" s="0" t="s">
        <v>3</v>
      </c>
      <c r="F103" s="0" t="s">
        <v>233</v>
      </c>
      <c r="G103" s="0" t="n">
        <v>1</v>
      </c>
      <c r="H103" s="0" t="n">
        <v>0</v>
      </c>
      <c r="I103" s="0" t="n">
        <v>0</v>
      </c>
      <c r="J103" s="0" t="n">
        <v>0</v>
      </c>
      <c r="K103" s="0" t="n">
        <v>1</v>
      </c>
      <c r="L103" s="0" t="n">
        <v>1</v>
      </c>
      <c r="M103" s="0" t="s">
        <v>12</v>
      </c>
      <c r="N103" s="1" t="n">
        <f aca="false">IF(ISERROR(I103/(I103+J103)),0,(I103/(I103+J103)))</f>
        <v>0</v>
      </c>
      <c r="O103" s="1" t="n">
        <f aca="false">IF(ISERROR(I103/(I103+K103)),0,(I103/(I103+K103)))</f>
        <v>0</v>
      </c>
      <c r="P103" s="1" t="n">
        <f aca="false">IF(ISERROR((2*N103*O103)/(N103+O103)),0,(2*N103*O103)/(N103+O103))</f>
        <v>0</v>
      </c>
    </row>
    <row r="104" customFormat="false" ht="12.8" hidden="false" customHeight="false" outlineLevel="0" collapsed="false">
      <c r="A104" s="0" t="s">
        <v>234</v>
      </c>
      <c r="B104" s="0" t="s">
        <v>22</v>
      </c>
      <c r="C104" s="0" t="s">
        <v>9</v>
      </c>
      <c r="E104" s="0" t="s">
        <v>10</v>
      </c>
      <c r="F104" s="0" t="s">
        <v>235</v>
      </c>
      <c r="G104" s="0" t="n">
        <v>1</v>
      </c>
      <c r="H104" s="0" t="n">
        <v>0</v>
      </c>
      <c r="I104" s="0" t="n">
        <v>0</v>
      </c>
      <c r="J104" s="0" t="n">
        <v>0</v>
      </c>
      <c r="K104" s="0" t="n">
        <v>1</v>
      </c>
      <c r="L104" s="0" t="n">
        <v>1</v>
      </c>
      <c r="M104" s="0" t="s">
        <v>12</v>
      </c>
      <c r="N104" s="1" t="n">
        <f aca="false">IF(ISERROR(I104/(I104+J104)),0,(I104/(I104+J104)))</f>
        <v>0</v>
      </c>
      <c r="O104" s="1" t="n">
        <f aca="false">IF(ISERROR(I104/(I104+K104)),0,(I104/(I104+K104)))</f>
        <v>0</v>
      </c>
      <c r="P104" s="1" t="n">
        <f aca="false">IF(ISERROR((2*N104*O104)/(N104+O104)),0,(2*N104*O104)/(N104+O104))</f>
        <v>0</v>
      </c>
    </row>
    <row r="105" customFormat="false" ht="12.8" hidden="false" customHeight="false" outlineLevel="0" collapsed="false">
      <c r="A105" s="0" t="s">
        <v>236</v>
      </c>
      <c r="B105" s="0" t="s">
        <v>22</v>
      </c>
      <c r="C105" s="0" t="s">
        <v>9</v>
      </c>
      <c r="E105" s="0" t="s">
        <v>10</v>
      </c>
      <c r="F105" s="0" t="s">
        <v>237</v>
      </c>
      <c r="G105" s="0" t="n">
        <v>2</v>
      </c>
      <c r="H105" s="0" t="n">
        <v>3</v>
      </c>
      <c r="I105" s="0" t="n">
        <v>2</v>
      </c>
      <c r="J105" s="0" t="n">
        <v>1</v>
      </c>
      <c r="K105" s="0" t="n">
        <v>0</v>
      </c>
      <c r="L105" s="0" t="n">
        <v>1</v>
      </c>
      <c r="M105" s="0" t="n">
        <v>1</v>
      </c>
      <c r="N105" s="1" t="n">
        <f aca="false">IF(ISERROR(I105/(I105+J105)),0,(I105/(I105+J105)))</f>
        <v>0.666666666666667</v>
      </c>
      <c r="O105" s="1" t="n">
        <f aca="false">IF(ISERROR(I105/(I105+K105)),0,(I105/(I105+K105)))</f>
        <v>1</v>
      </c>
      <c r="P105" s="1" t="n">
        <f aca="false">IF(ISERROR((2*N105*O105)/(N105+O105)),0,(2*N105*O105)/(N105+O105))</f>
        <v>0.8</v>
      </c>
    </row>
    <row r="106" customFormat="false" ht="12.8" hidden="false" customHeight="false" outlineLevel="0" collapsed="false">
      <c r="A106" s="0" t="s">
        <v>238</v>
      </c>
      <c r="B106" s="0" t="s">
        <v>1</v>
      </c>
      <c r="C106" s="0" t="s">
        <v>2</v>
      </c>
      <c r="D106" s="0" t="s">
        <v>30</v>
      </c>
      <c r="F106" s="0" t="s">
        <v>239</v>
      </c>
      <c r="G106" s="0" t="n">
        <v>1</v>
      </c>
      <c r="H106" s="0" t="n">
        <v>1</v>
      </c>
      <c r="I106" s="0" t="n">
        <v>1</v>
      </c>
      <c r="J106" s="0" t="n">
        <v>0</v>
      </c>
      <c r="K106" s="0" t="n">
        <v>0</v>
      </c>
      <c r="L106" s="0" t="n">
        <v>1</v>
      </c>
      <c r="M106" s="0" t="n">
        <v>1</v>
      </c>
      <c r="N106" s="1" t="n">
        <f aca="false">IF(ISERROR(I106/(I106+J106)),0,(I106/(I106+J106)))</f>
        <v>1</v>
      </c>
      <c r="O106" s="1" t="n">
        <f aca="false">IF(ISERROR(I106/(I106+K106)),0,(I106/(I106+K106)))</f>
        <v>1</v>
      </c>
      <c r="P106" s="1" t="n">
        <f aca="false">IF(ISERROR((2*N106*O106)/(N106+O106)),0,(2*N106*O106)/(N106+O106))</f>
        <v>1</v>
      </c>
    </row>
    <row r="107" customFormat="false" ht="12.8" hidden="false" customHeight="false" outlineLevel="0" collapsed="false">
      <c r="A107" s="0" t="s">
        <v>240</v>
      </c>
      <c r="B107" s="0" t="s">
        <v>22</v>
      </c>
      <c r="C107" s="0" t="s">
        <v>2</v>
      </c>
      <c r="D107" s="0" t="s">
        <v>23</v>
      </c>
      <c r="F107" s="0" t="s">
        <v>241</v>
      </c>
      <c r="G107" s="0" t="n">
        <v>2</v>
      </c>
      <c r="H107" s="0" t="n">
        <v>1</v>
      </c>
      <c r="I107" s="0" t="n">
        <v>1</v>
      </c>
      <c r="J107" s="0" t="n">
        <v>0</v>
      </c>
      <c r="K107" s="0" t="n">
        <v>1</v>
      </c>
      <c r="L107" s="0" t="n">
        <v>1</v>
      </c>
      <c r="M107" s="0" t="n">
        <v>1</v>
      </c>
      <c r="N107" s="1" t="n">
        <f aca="false">IF(ISERROR(I107/(I107+J107)),0,(I107/(I107+J107)))</f>
        <v>1</v>
      </c>
      <c r="O107" s="1" t="n">
        <f aca="false">IF(ISERROR(I107/(I107+K107)),0,(I107/(I107+K107)))</f>
        <v>0.5</v>
      </c>
      <c r="P107" s="1" t="n">
        <f aca="false">IF(ISERROR((2*N107*O107)/(N107+O107)),0,(2*N107*O107)/(N107+O107))</f>
        <v>0.666666666666667</v>
      </c>
    </row>
    <row r="108" customFormat="false" ht="12.8" hidden="false" customHeight="false" outlineLevel="0" collapsed="false">
      <c r="A108" s="0" t="s">
        <v>242</v>
      </c>
      <c r="B108" s="0" t="s">
        <v>1</v>
      </c>
      <c r="C108" s="0" t="s">
        <v>9</v>
      </c>
      <c r="D108" s="0" t="s">
        <v>23</v>
      </c>
      <c r="F108" s="0" t="s">
        <v>243</v>
      </c>
      <c r="G108" s="0" t="n">
        <v>3</v>
      </c>
      <c r="H108" s="0" t="n">
        <v>0</v>
      </c>
      <c r="I108" s="0" t="n">
        <v>0</v>
      </c>
      <c r="J108" s="0" t="n">
        <v>0</v>
      </c>
      <c r="K108" s="0" t="n">
        <v>3</v>
      </c>
      <c r="L108" s="0" t="n">
        <v>1</v>
      </c>
      <c r="M108" s="0" t="s">
        <v>12</v>
      </c>
      <c r="N108" s="1" t="n">
        <f aca="false">IF(ISERROR(I108/(I108+J108)),0,(I108/(I108+J108)))</f>
        <v>0</v>
      </c>
      <c r="O108" s="1" t="n">
        <f aca="false">IF(ISERROR(I108/(I108+K108)),0,(I108/(I108+K108)))</f>
        <v>0</v>
      </c>
      <c r="P108" s="1" t="n">
        <f aca="false">IF(ISERROR((2*N108*O108)/(N108+O108)),0,(2*N108*O108)/(N108+O108))</f>
        <v>0</v>
      </c>
    </row>
    <row r="109" customFormat="false" ht="12.8" hidden="false" customHeight="false" outlineLevel="0" collapsed="false">
      <c r="A109" s="0" t="s">
        <v>244</v>
      </c>
      <c r="B109" s="0" t="s">
        <v>1</v>
      </c>
      <c r="C109" s="0" t="s">
        <v>2</v>
      </c>
      <c r="E109" s="0" t="s">
        <v>3</v>
      </c>
      <c r="F109" s="0" t="s">
        <v>245</v>
      </c>
      <c r="G109" s="0" t="n">
        <v>2</v>
      </c>
      <c r="H109" s="0" t="n">
        <v>1</v>
      </c>
      <c r="I109" s="0" t="n">
        <v>1</v>
      </c>
      <c r="J109" s="0" t="n">
        <v>0</v>
      </c>
      <c r="K109" s="0" t="n">
        <v>1</v>
      </c>
      <c r="L109" s="0" t="n">
        <v>1</v>
      </c>
      <c r="M109" s="0" t="n">
        <v>1</v>
      </c>
      <c r="N109" s="1" t="n">
        <f aca="false">IF(ISERROR(I109/(I109+J109)),0,(I109/(I109+J109)))</f>
        <v>1</v>
      </c>
      <c r="O109" s="1" t="n">
        <f aca="false">IF(ISERROR(I109/(I109+K109)),0,(I109/(I109+K109)))</f>
        <v>0.5</v>
      </c>
      <c r="P109" s="1" t="n">
        <f aca="false">IF(ISERROR((2*N109*O109)/(N109+O109)),0,(2*N109*O109)/(N109+O109))</f>
        <v>0.666666666666667</v>
      </c>
    </row>
    <row r="110" customFormat="false" ht="12.8" hidden="false" customHeight="false" outlineLevel="0" collapsed="false">
      <c r="A110" s="0" t="s">
        <v>246</v>
      </c>
      <c r="B110" s="0" t="s">
        <v>1</v>
      </c>
      <c r="D110" s="0" t="s">
        <v>30</v>
      </c>
      <c r="E110" s="0" t="s">
        <v>10</v>
      </c>
      <c r="F110" s="0" t="s">
        <v>247</v>
      </c>
      <c r="G110" s="0" t="n">
        <v>3</v>
      </c>
      <c r="H110" s="0" t="n">
        <v>0</v>
      </c>
      <c r="I110" s="0" t="n">
        <v>0</v>
      </c>
      <c r="J110" s="0" t="n">
        <v>0</v>
      </c>
      <c r="K110" s="0" t="n">
        <v>3</v>
      </c>
      <c r="L110" s="0" t="n">
        <v>1</v>
      </c>
      <c r="M110" s="0" t="s">
        <v>12</v>
      </c>
      <c r="N110" s="1" t="n">
        <f aca="false">IF(ISERROR(I110/(I110+J110)),0,(I110/(I110+J110)))</f>
        <v>0</v>
      </c>
      <c r="O110" s="1" t="n">
        <f aca="false">IF(ISERROR(I110/(I110+K110)),0,(I110/(I110+K110)))</f>
        <v>0</v>
      </c>
      <c r="P110" s="1" t="n">
        <f aca="false">IF(ISERROR((2*N110*O110)/(N110+O110)),0,(2*N110*O110)/(N110+O110))</f>
        <v>0</v>
      </c>
    </row>
    <row r="111" customFormat="false" ht="12.8" hidden="false" customHeight="false" outlineLevel="0" collapsed="false">
      <c r="A111" s="0" t="s">
        <v>248</v>
      </c>
      <c r="B111" s="0" t="s">
        <v>1</v>
      </c>
      <c r="D111" s="0" t="s">
        <v>23</v>
      </c>
      <c r="E111" s="0" t="s">
        <v>10</v>
      </c>
      <c r="F111" s="0" t="s">
        <v>249</v>
      </c>
      <c r="G111" s="0" t="n">
        <v>2</v>
      </c>
      <c r="H111" s="0" t="n">
        <v>1</v>
      </c>
      <c r="I111" s="0" t="n">
        <v>1</v>
      </c>
      <c r="J111" s="0" t="n">
        <v>0</v>
      </c>
      <c r="K111" s="0" t="n">
        <v>1</v>
      </c>
      <c r="L111" s="0" t="n">
        <v>1</v>
      </c>
      <c r="M111" s="0" t="n">
        <v>1</v>
      </c>
      <c r="N111" s="1" t="n">
        <f aca="false">IF(ISERROR(I111/(I111+J111)),0,(I111/(I111+J111)))</f>
        <v>1</v>
      </c>
      <c r="O111" s="1" t="n">
        <f aca="false">IF(ISERROR(I111/(I111+K111)),0,(I111/(I111+K111)))</f>
        <v>0.5</v>
      </c>
      <c r="P111" s="1" t="n">
        <f aca="false">IF(ISERROR((2*N111*O111)/(N111+O111)),0,(2*N111*O111)/(N111+O111))</f>
        <v>0.666666666666667</v>
      </c>
    </row>
    <row r="112" customFormat="false" ht="12.8" hidden="false" customHeight="false" outlineLevel="0" collapsed="false">
      <c r="A112" s="0" t="s">
        <v>250</v>
      </c>
      <c r="B112" s="0" t="s">
        <v>22</v>
      </c>
      <c r="D112" s="0" t="s">
        <v>27</v>
      </c>
      <c r="E112" s="0" t="s">
        <v>3</v>
      </c>
      <c r="F112" s="0" t="s">
        <v>251</v>
      </c>
      <c r="G112" s="0" t="n">
        <v>1</v>
      </c>
      <c r="H112" s="0" t="n">
        <v>1</v>
      </c>
      <c r="I112" s="0" t="n">
        <v>1</v>
      </c>
      <c r="J112" s="0" t="n">
        <v>0</v>
      </c>
      <c r="K112" s="0" t="n">
        <v>0</v>
      </c>
      <c r="L112" s="0" t="n">
        <v>1</v>
      </c>
      <c r="M112" s="0" t="n">
        <v>1</v>
      </c>
      <c r="N112" s="1" t="n">
        <f aca="false">IF(ISERROR(I112/(I112+J112)),0,(I112/(I112+J112)))</f>
        <v>1</v>
      </c>
      <c r="O112" s="1" t="n">
        <f aca="false">IF(ISERROR(I112/(I112+K112)),0,(I112/(I112+K112)))</f>
        <v>1</v>
      </c>
      <c r="P112" s="1" t="n">
        <f aca="false">IF(ISERROR((2*N112*O112)/(N112+O112)),0,(2*N112*O112)/(N112+O112))</f>
        <v>1</v>
      </c>
    </row>
    <row r="113" customFormat="false" ht="12.8" hidden="false" customHeight="false" outlineLevel="0" collapsed="false">
      <c r="A113" s="0" t="s">
        <v>252</v>
      </c>
      <c r="B113" s="0" t="s">
        <v>1</v>
      </c>
      <c r="C113" s="0" t="s">
        <v>9</v>
      </c>
      <c r="E113" s="0" t="s">
        <v>3</v>
      </c>
      <c r="F113" s="0" t="s">
        <v>253</v>
      </c>
      <c r="G113" s="0" t="n">
        <v>1</v>
      </c>
      <c r="H113" s="0" t="n">
        <v>0</v>
      </c>
      <c r="I113" s="0" t="n">
        <v>0</v>
      </c>
      <c r="J113" s="0" t="n">
        <v>0</v>
      </c>
      <c r="K113" s="0" t="n">
        <v>1</v>
      </c>
      <c r="L113" s="0" t="n">
        <v>1</v>
      </c>
      <c r="M113" s="0" t="s">
        <v>12</v>
      </c>
      <c r="N113" s="1" t="n">
        <f aca="false">IF(ISERROR(I113/(I113+J113)),0,(I113/(I113+J113)))</f>
        <v>0</v>
      </c>
      <c r="O113" s="1" t="n">
        <f aca="false">IF(ISERROR(I113/(I113+K113)),0,(I113/(I113+K113)))</f>
        <v>0</v>
      </c>
      <c r="P113" s="1" t="n">
        <f aca="false">IF(ISERROR((2*N113*O113)/(N113+O113)),0,(2*N113*O113)/(N113+O113))</f>
        <v>0</v>
      </c>
    </row>
    <row r="114" customFormat="false" ht="12.8" hidden="false" customHeight="false" outlineLevel="0" collapsed="false">
      <c r="A114" s="0" t="s">
        <v>254</v>
      </c>
      <c r="B114" s="0" t="s">
        <v>22</v>
      </c>
      <c r="C114" s="0" t="s">
        <v>9</v>
      </c>
      <c r="E114" s="0" t="s">
        <v>10</v>
      </c>
      <c r="F114" s="0" t="s">
        <v>255</v>
      </c>
      <c r="G114" s="0" t="n">
        <v>3</v>
      </c>
      <c r="H114" s="0" t="n">
        <v>0</v>
      </c>
      <c r="I114" s="0" t="n">
        <v>0</v>
      </c>
      <c r="J114" s="0" t="n">
        <v>0</v>
      </c>
      <c r="K114" s="0" t="n">
        <v>3</v>
      </c>
      <c r="L114" s="0" t="n">
        <v>1</v>
      </c>
      <c r="M114" s="0" t="s">
        <v>12</v>
      </c>
      <c r="N114" s="1" t="n">
        <f aca="false">IF(ISERROR(I114/(I114+J114)),0,(I114/(I114+J114)))</f>
        <v>0</v>
      </c>
      <c r="O114" s="1" t="n">
        <f aca="false">IF(ISERROR(I114/(I114+K114)),0,(I114/(I114+K114)))</f>
        <v>0</v>
      </c>
      <c r="P114" s="1" t="n">
        <f aca="false">IF(ISERROR((2*N114*O114)/(N114+O114)),0,(2*N114*O114)/(N114+O114))</f>
        <v>0</v>
      </c>
    </row>
    <row r="115" customFormat="false" ht="12.8" hidden="false" customHeight="false" outlineLevel="0" collapsed="false">
      <c r="A115" s="0" t="s">
        <v>256</v>
      </c>
      <c r="B115" s="0" t="s">
        <v>22</v>
      </c>
      <c r="C115" s="0" t="s">
        <v>9</v>
      </c>
      <c r="E115" s="0" t="s">
        <v>10</v>
      </c>
      <c r="F115" s="0" t="s">
        <v>257</v>
      </c>
      <c r="G115" s="0" t="n">
        <v>1</v>
      </c>
      <c r="H115" s="0" t="n">
        <v>0</v>
      </c>
      <c r="I115" s="0" t="n">
        <v>0</v>
      </c>
      <c r="J115" s="0" t="n">
        <v>0</v>
      </c>
      <c r="K115" s="0" t="n">
        <v>1</v>
      </c>
      <c r="L115" s="0" t="n">
        <v>1</v>
      </c>
      <c r="M115" s="0" t="s">
        <v>12</v>
      </c>
      <c r="N115" s="1" t="n">
        <f aca="false">IF(ISERROR(I115/(I115+J115)),0,(I115/(I115+J115)))</f>
        <v>0</v>
      </c>
      <c r="O115" s="1" t="n">
        <f aca="false">IF(ISERROR(I115/(I115+K115)),0,(I115/(I115+K115)))</f>
        <v>0</v>
      </c>
      <c r="P115" s="1" t="n">
        <f aca="false">IF(ISERROR((2*N115*O115)/(N115+O115)),0,(2*N115*O115)/(N115+O115))</f>
        <v>0</v>
      </c>
    </row>
    <row r="116" customFormat="false" ht="12.8" hidden="false" customHeight="false" outlineLevel="0" collapsed="false">
      <c r="A116" s="0" t="s">
        <v>258</v>
      </c>
      <c r="B116" s="0" t="s">
        <v>1</v>
      </c>
      <c r="C116" s="0" t="s">
        <v>2</v>
      </c>
      <c r="E116" s="0" t="s">
        <v>10</v>
      </c>
      <c r="F116" s="0" t="s">
        <v>259</v>
      </c>
      <c r="G116" s="0" t="n">
        <v>1</v>
      </c>
      <c r="H116" s="0" t="n">
        <v>1</v>
      </c>
      <c r="I116" s="0" t="n">
        <v>1</v>
      </c>
      <c r="J116" s="0" t="n">
        <v>0</v>
      </c>
      <c r="K116" s="0" t="n">
        <v>0</v>
      </c>
      <c r="L116" s="0" t="n">
        <v>1</v>
      </c>
      <c r="M116" s="0" t="n">
        <v>1</v>
      </c>
      <c r="N116" s="1" t="n">
        <f aca="false">IF(ISERROR(I116/(I116+J116)),0,(I116/(I116+J116)))</f>
        <v>1</v>
      </c>
      <c r="O116" s="1" t="n">
        <f aca="false">IF(ISERROR(I116/(I116+K116)),0,(I116/(I116+K116)))</f>
        <v>1</v>
      </c>
      <c r="P116" s="1" t="n">
        <f aca="false">IF(ISERROR((2*N116*O116)/(N116+O116)),0,(2*N116*O116)/(N116+O116))</f>
        <v>1</v>
      </c>
    </row>
    <row r="117" customFormat="false" ht="12.8" hidden="false" customHeight="false" outlineLevel="0" collapsed="false">
      <c r="A117" s="0" t="s">
        <v>260</v>
      </c>
      <c r="B117" s="0" t="s">
        <v>1</v>
      </c>
      <c r="D117" s="0" t="s">
        <v>23</v>
      </c>
      <c r="E117" s="0" t="s">
        <v>10</v>
      </c>
      <c r="F117" s="0" t="s">
        <v>261</v>
      </c>
      <c r="G117" s="0" t="n">
        <v>2</v>
      </c>
      <c r="H117" s="0" t="n">
        <v>2</v>
      </c>
      <c r="I117" s="0" t="n">
        <v>2</v>
      </c>
      <c r="J117" s="0" t="n">
        <v>0</v>
      </c>
      <c r="K117" s="0" t="n">
        <v>0</v>
      </c>
      <c r="L117" s="0" t="n">
        <v>1</v>
      </c>
      <c r="M117" s="0" t="n">
        <v>1</v>
      </c>
      <c r="N117" s="1" t="n">
        <f aca="false">IF(ISERROR(I117/(I117+J117)),0,(I117/(I117+J117)))</f>
        <v>1</v>
      </c>
      <c r="O117" s="1" t="n">
        <f aca="false">IF(ISERROR(I117/(I117+K117)),0,(I117/(I117+K117)))</f>
        <v>1</v>
      </c>
      <c r="P117" s="1" t="n">
        <f aca="false">IF(ISERROR((2*N117*O117)/(N117+O117)),0,(2*N117*O117)/(N117+O117))</f>
        <v>1</v>
      </c>
    </row>
    <row r="118" customFormat="false" ht="12.8" hidden="false" customHeight="false" outlineLevel="0" collapsed="false">
      <c r="A118" s="0" t="s">
        <v>262</v>
      </c>
      <c r="B118" s="0" t="s">
        <v>1</v>
      </c>
      <c r="C118" s="0" t="s">
        <v>9</v>
      </c>
      <c r="D118" s="0" t="s">
        <v>27</v>
      </c>
      <c r="F118" s="0" t="s">
        <v>263</v>
      </c>
      <c r="G118" s="0" t="n">
        <v>2</v>
      </c>
      <c r="H118" s="0" t="n">
        <v>0</v>
      </c>
      <c r="I118" s="0" t="n">
        <v>0</v>
      </c>
      <c r="J118" s="0" t="n">
        <v>0</v>
      </c>
      <c r="K118" s="0" t="n">
        <v>2</v>
      </c>
      <c r="L118" s="0" t="n">
        <v>1</v>
      </c>
      <c r="M118" s="0" t="s">
        <v>12</v>
      </c>
      <c r="N118" s="1" t="n">
        <f aca="false">IF(ISERROR(I118/(I118+J118)),0,(I118/(I118+J118)))</f>
        <v>0</v>
      </c>
      <c r="O118" s="1" t="n">
        <f aca="false">IF(ISERROR(I118/(I118+K118)),0,(I118/(I118+K118)))</f>
        <v>0</v>
      </c>
      <c r="P118" s="1" t="n">
        <f aca="false">IF(ISERROR((2*N118*O118)/(N118+O118)),0,(2*N118*O118)/(N118+O118))</f>
        <v>0</v>
      </c>
    </row>
    <row r="119" customFormat="false" ht="12.8" hidden="false" customHeight="false" outlineLevel="0" collapsed="false">
      <c r="A119" s="0" t="s">
        <v>264</v>
      </c>
      <c r="B119" s="0" t="s">
        <v>22</v>
      </c>
      <c r="D119" s="0" t="s">
        <v>30</v>
      </c>
      <c r="E119" s="0" t="s">
        <v>10</v>
      </c>
      <c r="F119" s="0" t="s">
        <v>265</v>
      </c>
      <c r="G119" s="0" t="n">
        <v>4</v>
      </c>
      <c r="H119" s="0" t="n">
        <v>3</v>
      </c>
      <c r="I119" s="0" t="n">
        <v>3</v>
      </c>
      <c r="J119" s="0" t="n">
        <v>0</v>
      </c>
      <c r="K119" s="0" t="n">
        <v>1</v>
      </c>
      <c r="L119" s="0" t="n">
        <v>1</v>
      </c>
      <c r="M119" s="0" t="n">
        <v>1</v>
      </c>
      <c r="N119" s="1" t="n">
        <f aca="false">IF(ISERROR(I119/(I119+J119)),0,(I119/(I119+J119)))</f>
        <v>1</v>
      </c>
      <c r="O119" s="1" t="n">
        <f aca="false">IF(ISERROR(I119/(I119+K119)),0,(I119/(I119+K119)))</f>
        <v>0.75</v>
      </c>
      <c r="P119" s="1" t="n">
        <f aca="false">IF(ISERROR((2*N119*O119)/(N119+O119)),0,(2*N119*O119)/(N119+O119))</f>
        <v>0.857142857142857</v>
      </c>
    </row>
    <row r="120" customFormat="false" ht="12.8" hidden="false" customHeight="false" outlineLevel="0" collapsed="false">
      <c r="A120" s="0" t="s">
        <v>266</v>
      </c>
      <c r="B120" s="0" t="s">
        <v>22</v>
      </c>
      <c r="D120" s="0" t="s">
        <v>30</v>
      </c>
      <c r="E120" s="0" t="s">
        <v>33</v>
      </c>
      <c r="F120" s="0" t="s">
        <v>267</v>
      </c>
      <c r="G120" s="0" t="n">
        <v>2</v>
      </c>
      <c r="H120" s="0" t="n">
        <v>2</v>
      </c>
      <c r="I120" s="0" t="n">
        <v>2</v>
      </c>
      <c r="J120" s="0" t="n">
        <v>0</v>
      </c>
      <c r="K120" s="0" t="n">
        <v>0</v>
      </c>
      <c r="L120" s="0" t="n">
        <v>1</v>
      </c>
      <c r="M120" s="0" t="n">
        <v>1</v>
      </c>
      <c r="N120" s="1" t="n">
        <f aca="false">IF(ISERROR(I120/(I120+J120)),0,(I120/(I120+J120)))</f>
        <v>1</v>
      </c>
      <c r="O120" s="1" t="n">
        <f aca="false">IF(ISERROR(I120/(I120+K120)),0,(I120/(I120+K120)))</f>
        <v>1</v>
      </c>
      <c r="P120" s="1" t="n">
        <f aca="false">IF(ISERROR((2*N120*O120)/(N120+O120)),0,(2*N120*O120)/(N120+O120))</f>
        <v>1</v>
      </c>
    </row>
    <row r="121" customFormat="false" ht="12.8" hidden="false" customHeight="false" outlineLevel="0" collapsed="false">
      <c r="A121" s="0" t="s">
        <v>268</v>
      </c>
      <c r="B121" s="0" t="s">
        <v>22</v>
      </c>
      <c r="C121" s="0" t="s">
        <v>9</v>
      </c>
      <c r="E121" s="0" t="s">
        <v>3</v>
      </c>
      <c r="F121" s="0" t="s">
        <v>269</v>
      </c>
      <c r="G121" s="0" t="n">
        <v>1</v>
      </c>
      <c r="H121" s="0" t="n">
        <v>0</v>
      </c>
      <c r="I121" s="0" t="n">
        <v>0</v>
      </c>
      <c r="J121" s="0" t="n">
        <v>0</v>
      </c>
      <c r="K121" s="0" t="n">
        <v>1</v>
      </c>
      <c r="L121" s="0" t="n">
        <v>1</v>
      </c>
      <c r="M121" s="0" t="s">
        <v>12</v>
      </c>
      <c r="N121" s="1" t="n">
        <f aca="false">IF(ISERROR(I121/(I121+J121)),0,(I121/(I121+J121)))</f>
        <v>0</v>
      </c>
      <c r="O121" s="1" t="n">
        <f aca="false">IF(ISERROR(I121/(I121+K121)),0,(I121/(I121+K121)))</f>
        <v>0</v>
      </c>
      <c r="P121" s="1" t="n">
        <f aca="false">IF(ISERROR((2*N121*O121)/(N121+O121)),0,(2*N121*O121)/(N121+O121))</f>
        <v>0</v>
      </c>
    </row>
    <row r="122" customFormat="false" ht="12.8" hidden="false" customHeight="false" outlineLevel="0" collapsed="false">
      <c r="A122" s="0" t="s">
        <v>270</v>
      </c>
      <c r="B122" s="0" t="s">
        <v>22</v>
      </c>
      <c r="C122" s="0" t="s">
        <v>9</v>
      </c>
      <c r="D122" s="0" t="s">
        <v>27</v>
      </c>
      <c r="F122" s="0" t="s">
        <v>271</v>
      </c>
      <c r="G122" s="0" t="n">
        <v>2</v>
      </c>
      <c r="H122" s="0" t="n">
        <v>0</v>
      </c>
      <c r="I122" s="0" t="n">
        <v>0</v>
      </c>
      <c r="J122" s="0" t="n">
        <v>0</v>
      </c>
      <c r="K122" s="0" t="n">
        <v>2</v>
      </c>
      <c r="L122" s="0" t="n">
        <v>1</v>
      </c>
      <c r="M122" s="0" t="s">
        <v>12</v>
      </c>
      <c r="N122" s="1" t="n">
        <f aca="false">IF(ISERROR(I122/(I122+J122)),0,(I122/(I122+J122)))</f>
        <v>0</v>
      </c>
      <c r="O122" s="1" t="n">
        <f aca="false">IF(ISERROR(I122/(I122+K122)),0,(I122/(I122+K122)))</f>
        <v>0</v>
      </c>
      <c r="P122" s="1" t="n">
        <f aca="false">IF(ISERROR((2*N122*O122)/(N122+O122)),0,(2*N122*O122)/(N122+O122))</f>
        <v>0</v>
      </c>
    </row>
    <row r="123" customFormat="false" ht="12.8" hidden="false" customHeight="false" outlineLevel="0" collapsed="false">
      <c r="A123" s="0" t="s">
        <v>272</v>
      </c>
      <c r="B123" s="0" t="s">
        <v>1</v>
      </c>
      <c r="D123" s="0" t="s">
        <v>30</v>
      </c>
      <c r="E123" s="0" t="s">
        <v>3</v>
      </c>
      <c r="F123" s="0" t="s">
        <v>273</v>
      </c>
      <c r="G123" s="0" t="n">
        <v>2</v>
      </c>
      <c r="H123" s="0" t="n">
        <v>0</v>
      </c>
      <c r="I123" s="0" t="n">
        <v>0</v>
      </c>
      <c r="J123" s="0" t="n">
        <v>0</v>
      </c>
      <c r="K123" s="0" t="n">
        <v>2</v>
      </c>
      <c r="L123" s="0" t="n">
        <v>1</v>
      </c>
      <c r="M123" s="0" t="s">
        <v>12</v>
      </c>
      <c r="N123" s="1" t="n">
        <f aca="false">IF(ISERROR(I123/(I123+J123)),0,(I123/(I123+J123)))</f>
        <v>0</v>
      </c>
      <c r="O123" s="1" t="n">
        <f aca="false">IF(ISERROR(I123/(I123+K123)),0,(I123/(I123+K123)))</f>
        <v>0</v>
      </c>
      <c r="P123" s="1" t="n">
        <f aca="false">IF(ISERROR((2*N123*O123)/(N123+O123)),0,(2*N123*O123)/(N123+O123))</f>
        <v>0</v>
      </c>
    </row>
    <row r="124" customFormat="false" ht="12.8" hidden="false" customHeight="false" outlineLevel="0" collapsed="false">
      <c r="A124" s="0" t="s">
        <v>274</v>
      </c>
      <c r="B124" s="0" t="s">
        <v>22</v>
      </c>
      <c r="D124" s="0" t="s">
        <v>30</v>
      </c>
      <c r="E124" s="0" t="s">
        <v>33</v>
      </c>
      <c r="F124" s="0" t="s">
        <v>275</v>
      </c>
      <c r="G124" s="0" t="n">
        <v>3</v>
      </c>
      <c r="H124" s="0" t="n">
        <v>1</v>
      </c>
      <c r="I124" s="0" t="n">
        <v>1</v>
      </c>
      <c r="J124" s="0" t="n">
        <v>0</v>
      </c>
      <c r="K124" s="0" t="n">
        <v>2</v>
      </c>
      <c r="L124" s="0" t="n">
        <v>1</v>
      </c>
      <c r="M124" s="0" t="n">
        <v>1</v>
      </c>
      <c r="N124" s="1" t="n">
        <f aca="false">IF(ISERROR(I124/(I124+J124)),0,(I124/(I124+J124)))</f>
        <v>1</v>
      </c>
      <c r="O124" s="1" t="n">
        <f aca="false">IF(ISERROR(I124/(I124+K124)),0,(I124/(I124+K124)))</f>
        <v>0.333333333333333</v>
      </c>
      <c r="P124" s="1" t="n">
        <f aca="false">IF(ISERROR((2*N124*O124)/(N124+O124)),0,(2*N124*O124)/(N124+O124))</f>
        <v>0.5</v>
      </c>
    </row>
    <row r="125" customFormat="false" ht="12.8" hidden="false" customHeight="false" outlineLevel="0" collapsed="false">
      <c r="A125" s="0" t="s">
        <v>276</v>
      </c>
      <c r="B125" s="0" t="s">
        <v>1</v>
      </c>
      <c r="C125" s="0" t="s">
        <v>9</v>
      </c>
      <c r="E125" s="0" t="s">
        <v>3</v>
      </c>
      <c r="F125" s="0" t="s">
        <v>277</v>
      </c>
      <c r="G125" s="0" t="n">
        <v>1</v>
      </c>
      <c r="H125" s="0" t="n">
        <v>1</v>
      </c>
      <c r="I125" s="0" t="n">
        <v>1</v>
      </c>
      <c r="J125" s="0" t="n">
        <v>0</v>
      </c>
      <c r="K125" s="0" t="n">
        <v>0</v>
      </c>
      <c r="L125" s="0" t="n">
        <v>1</v>
      </c>
      <c r="M125" s="0" t="n">
        <v>1</v>
      </c>
      <c r="N125" s="1" t="n">
        <f aca="false">IF(ISERROR(I125/(I125+J125)),0,(I125/(I125+J125)))</f>
        <v>1</v>
      </c>
      <c r="O125" s="1" t="n">
        <f aca="false">IF(ISERROR(I125/(I125+K125)),0,(I125/(I125+K125)))</f>
        <v>1</v>
      </c>
      <c r="P125" s="1" t="n">
        <f aca="false">IF(ISERROR((2*N125*O125)/(N125+O125)),0,(2*N125*O125)/(N125+O125))</f>
        <v>1</v>
      </c>
    </row>
    <row r="126" customFormat="false" ht="12.8" hidden="false" customHeight="false" outlineLevel="0" collapsed="false">
      <c r="A126" s="0" t="s">
        <v>278</v>
      </c>
      <c r="B126" s="0" t="s">
        <v>1</v>
      </c>
      <c r="C126" s="0" t="s">
        <v>9</v>
      </c>
      <c r="E126" s="0" t="s">
        <v>3</v>
      </c>
      <c r="F126" s="0" t="s">
        <v>279</v>
      </c>
      <c r="G126" s="0" t="n">
        <v>1</v>
      </c>
      <c r="H126" s="0" t="n">
        <v>0</v>
      </c>
      <c r="I126" s="0" t="n">
        <v>0</v>
      </c>
      <c r="J126" s="0" t="n">
        <v>0</v>
      </c>
      <c r="K126" s="0" t="n">
        <v>1</v>
      </c>
      <c r="L126" s="0" t="n">
        <v>1</v>
      </c>
      <c r="M126" s="0" t="s">
        <v>12</v>
      </c>
      <c r="N126" s="1" t="n">
        <f aca="false">IF(ISERROR(I126/(I126+J126)),0,(I126/(I126+J126)))</f>
        <v>0</v>
      </c>
      <c r="O126" s="1" t="n">
        <f aca="false">IF(ISERROR(I126/(I126+K126)),0,(I126/(I126+K126)))</f>
        <v>0</v>
      </c>
      <c r="P126" s="1" t="n">
        <f aca="false">IF(ISERROR((2*N126*O126)/(N126+O126)),0,(2*N126*O126)/(N126+O126))</f>
        <v>0</v>
      </c>
    </row>
    <row r="127" customFormat="false" ht="12.8" hidden="false" customHeight="false" outlineLevel="0" collapsed="false">
      <c r="A127" s="0" t="s">
        <v>280</v>
      </c>
      <c r="B127" s="0" t="s">
        <v>1</v>
      </c>
      <c r="C127" s="0" t="s">
        <v>9</v>
      </c>
      <c r="E127" s="0" t="s">
        <v>3</v>
      </c>
      <c r="F127" s="0" t="s">
        <v>281</v>
      </c>
      <c r="G127" s="0" t="n">
        <v>2</v>
      </c>
      <c r="H127" s="0" t="n">
        <v>0</v>
      </c>
      <c r="I127" s="0" t="n">
        <v>0</v>
      </c>
      <c r="J127" s="0" t="n">
        <v>0</v>
      </c>
      <c r="K127" s="0" t="n">
        <v>2</v>
      </c>
      <c r="L127" s="0" t="n">
        <v>1</v>
      </c>
      <c r="M127" s="0" t="s">
        <v>12</v>
      </c>
      <c r="N127" s="1" t="n">
        <f aca="false">IF(ISERROR(I127/(I127+J127)),0,(I127/(I127+J127)))</f>
        <v>0</v>
      </c>
      <c r="O127" s="1" t="n">
        <f aca="false">IF(ISERROR(I127/(I127+K127)),0,(I127/(I127+K127)))</f>
        <v>0</v>
      </c>
      <c r="P127" s="1" t="n">
        <f aca="false">IF(ISERROR((2*N127*O127)/(N127+O127)),0,(2*N127*O127)/(N127+O127))</f>
        <v>0</v>
      </c>
    </row>
    <row r="128" customFormat="false" ht="12.8" hidden="false" customHeight="false" outlineLevel="0" collapsed="false">
      <c r="A128" s="0" t="s">
        <v>282</v>
      </c>
      <c r="B128" s="0" t="s">
        <v>1</v>
      </c>
      <c r="C128" s="0" t="s">
        <v>2</v>
      </c>
      <c r="D128" s="0" t="s">
        <v>27</v>
      </c>
      <c r="F128" s="0" t="s">
        <v>283</v>
      </c>
      <c r="G128" s="0" t="n">
        <v>2</v>
      </c>
      <c r="H128" s="0" t="n">
        <v>0</v>
      </c>
      <c r="I128" s="0" t="n">
        <v>0</v>
      </c>
      <c r="J128" s="0" t="n">
        <v>0</v>
      </c>
      <c r="K128" s="0" t="n">
        <v>2</v>
      </c>
      <c r="L128" s="0" t="n">
        <v>1</v>
      </c>
      <c r="M128" s="0" t="s">
        <v>12</v>
      </c>
      <c r="N128" s="1" t="n">
        <f aca="false">IF(ISERROR(I128/(I128+J128)),0,(I128/(I128+J128)))</f>
        <v>0</v>
      </c>
      <c r="O128" s="1" t="n">
        <f aca="false">IF(ISERROR(I128/(I128+K128)),0,(I128/(I128+K128)))</f>
        <v>0</v>
      </c>
      <c r="P128" s="1" t="n">
        <f aca="false">IF(ISERROR((2*N128*O128)/(N128+O128)),0,(2*N128*O128)/(N128+O128))</f>
        <v>0</v>
      </c>
    </row>
    <row r="129" customFormat="false" ht="12.8" hidden="false" customHeight="false" outlineLevel="0" collapsed="false">
      <c r="A129" s="0" t="s">
        <v>284</v>
      </c>
      <c r="B129" s="0" t="s">
        <v>22</v>
      </c>
      <c r="C129" s="0" t="s">
        <v>9</v>
      </c>
      <c r="E129" s="0" t="s">
        <v>10</v>
      </c>
      <c r="F129" s="0" t="s">
        <v>285</v>
      </c>
      <c r="G129" s="0" t="n">
        <v>2</v>
      </c>
      <c r="H129" s="0" t="n">
        <v>0</v>
      </c>
      <c r="I129" s="0" t="n">
        <v>0</v>
      </c>
      <c r="J129" s="0" t="n">
        <v>0</v>
      </c>
      <c r="K129" s="0" t="n">
        <v>2</v>
      </c>
      <c r="L129" s="0" t="n">
        <v>1</v>
      </c>
      <c r="M129" s="0" t="s">
        <v>12</v>
      </c>
      <c r="N129" s="1" t="n">
        <f aca="false">IF(ISERROR(I129/(I129+J129)),0,(I129/(I129+J129)))</f>
        <v>0</v>
      </c>
      <c r="O129" s="1" t="n">
        <f aca="false">IF(ISERROR(I129/(I129+K129)),0,(I129/(I129+K129)))</f>
        <v>0</v>
      </c>
      <c r="P129" s="1" t="n">
        <f aca="false">IF(ISERROR((2*N129*O129)/(N129+O129)),0,(2*N129*O129)/(N129+O129))</f>
        <v>0</v>
      </c>
    </row>
    <row r="130" customFormat="false" ht="12.8" hidden="false" customHeight="false" outlineLevel="0" collapsed="false">
      <c r="A130" s="0" t="s">
        <v>286</v>
      </c>
      <c r="B130" s="0" t="s">
        <v>22</v>
      </c>
      <c r="C130" s="0" t="s">
        <v>2</v>
      </c>
      <c r="E130" s="0" t="s">
        <v>3</v>
      </c>
      <c r="F130" s="0" t="s">
        <v>287</v>
      </c>
      <c r="G130" s="0" t="n">
        <v>1</v>
      </c>
      <c r="H130" s="0" t="n">
        <v>0</v>
      </c>
      <c r="I130" s="0" t="n">
        <v>0</v>
      </c>
      <c r="J130" s="0" t="n">
        <v>0</v>
      </c>
      <c r="K130" s="0" t="n">
        <v>1</v>
      </c>
      <c r="L130" s="0" t="n">
        <v>1</v>
      </c>
      <c r="M130" s="0" t="s">
        <v>12</v>
      </c>
      <c r="N130" s="1" t="n">
        <f aca="false">IF(ISERROR(I130/(I130+J130)),0,(I130/(I130+J130)))</f>
        <v>0</v>
      </c>
      <c r="O130" s="1" t="n">
        <f aca="false">IF(ISERROR(I130/(I130+K130)),0,(I130/(I130+K130)))</f>
        <v>0</v>
      </c>
      <c r="P130" s="1" t="n">
        <f aca="false">IF(ISERROR((2*N130*O130)/(N130+O130)),0,(2*N130*O130)/(N130+O130))</f>
        <v>0</v>
      </c>
    </row>
    <row r="131" customFormat="false" ht="12.8" hidden="false" customHeight="false" outlineLevel="0" collapsed="false">
      <c r="A131" s="0" t="s">
        <v>288</v>
      </c>
      <c r="B131" s="0" t="s">
        <v>22</v>
      </c>
      <c r="C131" s="0" t="s">
        <v>9</v>
      </c>
      <c r="E131" s="0" t="s">
        <v>33</v>
      </c>
      <c r="F131" s="0" t="s">
        <v>289</v>
      </c>
      <c r="G131" s="0" t="n">
        <v>1</v>
      </c>
      <c r="H131" s="0" t="n">
        <v>0</v>
      </c>
      <c r="I131" s="0" t="n">
        <v>0</v>
      </c>
      <c r="J131" s="0" t="n">
        <v>0</v>
      </c>
      <c r="K131" s="0" t="n">
        <v>1</v>
      </c>
      <c r="L131" s="0" t="n">
        <v>1</v>
      </c>
      <c r="M131" s="0" t="s">
        <v>12</v>
      </c>
      <c r="N131" s="1" t="n">
        <f aca="false">IF(ISERROR(I131/(I131+J131)),0,(I131/(I131+J131)))</f>
        <v>0</v>
      </c>
      <c r="O131" s="1" t="n">
        <f aca="false">IF(ISERROR(I131/(I131+K131)),0,(I131/(I131+K131)))</f>
        <v>0</v>
      </c>
      <c r="P131" s="1" t="n">
        <f aca="false">IF(ISERROR((2*N131*O131)/(N131+O131)),0,(2*N131*O131)/(N131+O131))</f>
        <v>0</v>
      </c>
    </row>
    <row r="132" customFormat="false" ht="12.8" hidden="false" customHeight="false" outlineLevel="0" collapsed="false">
      <c r="A132" s="0" t="s">
        <v>290</v>
      </c>
      <c r="B132" s="0" t="s">
        <v>22</v>
      </c>
      <c r="C132" s="0" t="s">
        <v>9</v>
      </c>
      <c r="E132" s="0" t="s">
        <v>10</v>
      </c>
      <c r="F132" s="0" t="s">
        <v>291</v>
      </c>
      <c r="G132" s="0" t="n">
        <v>1</v>
      </c>
      <c r="H132" s="0" t="n">
        <v>0</v>
      </c>
      <c r="I132" s="0" t="n">
        <v>0</v>
      </c>
      <c r="J132" s="0" t="n">
        <v>0</v>
      </c>
      <c r="K132" s="0" t="n">
        <v>1</v>
      </c>
      <c r="L132" s="0" t="n">
        <v>1</v>
      </c>
      <c r="M132" s="0" t="s">
        <v>12</v>
      </c>
      <c r="N132" s="1" t="n">
        <f aca="false">IF(ISERROR(I132/(I132+J132)),0,(I132/(I132+J132)))</f>
        <v>0</v>
      </c>
      <c r="O132" s="1" t="n">
        <f aca="false">IF(ISERROR(I132/(I132+K132)),0,(I132/(I132+K132)))</f>
        <v>0</v>
      </c>
      <c r="P132" s="1" t="n">
        <f aca="false">IF(ISERROR((2*N132*O132)/(N132+O132)),0,(2*N132*O132)/(N132+O132))</f>
        <v>0</v>
      </c>
    </row>
    <row r="133" customFormat="false" ht="12.8" hidden="false" customHeight="false" outlineLevel="0" collapsed="false">
      <c r="A133" s="0" t="s">
        <v>292</v>
      </c>
      <c r="B133" s="0" t="s">
        <v>22</v>
      </c>
      <c r="C133" s="0" t="s">
        <v>2</v>
      </c>
      <c r="E133" s="0" t="s">
        <v>3</v>
      </c>
      <c r="F133" s="0" t="s">
        <v>293</v>
      </c>
      <c r="G133" s="0" t="n">
        <v>2</v>
      </c>
      <c r="H133" s="0" t="n">
        <v>0</v>
      </c>
      <c r="I133" s="0" t="n">
        <v>0</v>
      </c>
      <c r="J133" s="0" t="n">
        <v>0</v>
      </c>
      <c r="K133" s="0" t="n">
        <v>2</v>
      </c>
      <c r="L133" s="0" t="n">
        <v>1</v>
      </c>
      <c r="M133" s="0" t="s">
        <v>12</v>
      </c>
      <c r="N133" s="1" t="n">
        <f aca="false">IF(ISERROR(I133/(I133+J133)),0,(I133/(I133+J133)))</f>
        <v>0</v>
      </c>
      <c r="O133" s="1" t="n">
        <f aca="false">IF(ISERROR(I133/(I133+K133)),0,(I133/(I133+K133)))</f>
        <v>0</v>
      </c>
      <c r="P133" s="1" t="n">
        <f aca="false">IF(ISERROR((2*N133*O133)/(N133+O133)),0,(2*N133*O133)/(N133+O133))</f>
        <v>0</v>
      </c>
    </row>
    <row r="134" customFormat="false" ht="12.8" hidden="false" customHeight="false" outlineLevel="0" collapsed="false">
      <c r="A134" s="0" t="s">
        <v>294</v>
      </c>
      <c r="B134" s="0" t="s">
        <v>22</v>
      </c>
      <c r="C134" s="0" t="s">
        <v>2</v>
      </c>
      <c r="D134" s="0" t="s">
        <v>27</v>
      </c>
      <c r="F134" s="0" t="s">
        <v>295</v>
      </c>
      <c r="G134" s="0" t="n">
        <v>2</v>
      </c>
      <c r="H134" s="0" t="n">
        <v>1</v>
      </c>
      <c r="I134" s="0" t="n">
        <v>1</v>
      </c>
      <c r="J134" s="0" t="n">
        <v>0</v>
      </c>
      <c r="K134" s="0" t="n">
        <v>1</v>
      </c>
      <c r="L134" s="0" t="n">
        <v>1</v>
      </c>
      <c r="M134" s="0" t="n">
        <v>1</v>
      </c>
      <c r="N134" s="1" t="n">
        <f aca="false">IF(ISERROR(I134/(I134+J134)),0,(I134/(I134+J134)))</f>
        <v>1</v>
      </c>
      <c r="O134" s="1" t="n">
        <f aca="false">IF(ISERROR(I134/(I134+K134)),0,(I134/(I134+K134)))</f>
        <v>0.5</v>
      </c>
      <c r="P134" s="1" t="n">
        <f aca="false">IF(ISERROR((2*N134*O134)/(N134+O134)),0,(2*N134*O134)/(N134+O134))</f>
        <v>0.666666666666667</v>
      </c>
    </row>
    <row r="135" customFormat="false" ht="12.8" hidden="false" customHeight="false" outlineLevel="0" collapsed="false">
      <c r="A135" s="0" t="s">
        <v>296</v>
      </c>
      <c r="B135" s="0" t="s">
        <v>22</v>
      </c>
      <c r="C135" s="0" t="s">
        <v>9</v>
      </c>
      <c r="D135" s="0" t="s">
        <v>27</v>
      </c>
      <c r="F135" s="0" t="s">
        <v>297</v>
      </c>
      <c r="G135" s="0" t="n">
        <v>7</v>
      </c>
      <c r="H135" s="0" t="n">
        <v>0</v>
      </c>
      <c r="I135" s="0" t="n">
        <v>0</v>
      </c>
      <c r="J135" s="0" t="n">
        <v>0</v>
      </c>
      <c r="K135" s="0" t="n">
        <v>7</v>
      </c>
      <c r="L135" s="0" t="n">
        <v>1</v>
      </c>
      <c r="M135" s="0" t="s">
        <v>12</v>
      </c>
      <c r="N135" s="1" t="n">
        <f aca="false">IF(ISERROR(I135/(I135+J135)),0,(I135/(I135+J135)))</f>
        <v>0</v>
      </c>
      <c r="O135" s="1" t="n">
        <f aca="false">IF(ISERROR(I135/(I135+K135)),0,(I135/(I135+K135)))</f>
        <v>0</v>
      </c>
      <c r="P135" s="1" t="n">
        <f aca="false">IF(ISERROR((2*N135*O135)/(N135+O135)),0,(2*N135*O135)/(N135+O135))</f>
        <v>0</v>
      </c>
    </row>
    <row r="136" customFormat="false" ht="12.8" hidden="false" customHeight="false" outlineLevel="0" collapsed="false">
      <c r="A136" s="0" t="s">
        <v>298</v>
      </c>
      <c r="B136" s="0" t="s">
        <v>1</v>
      </c>
      <c r="D136" s="0" t="s">
        <v>23</v>
      </c>
      <c r="E136" s="0" t="s">
        <v>3</v>
      </c>
      <c r="F136" s="0" t="s">
        <v>299</v>
      </c>
      <c r="G136" s="0" t="n">
        <v>2</v>
      </c>
      <c r="H136" s="0" t="n">
        <v>2</v>
      </c>
      <c r="I136" s="0" t="n">
        <v>2</v>
      </c>
      <c r="J136" s="0" t="n">
        <v>0</v>
      </c>
      <c r="K136" s="0" t="n">
        <v>0</v>
      </c>
      <c r="L136" s="0" t="n">
        <v>1</v>
      </c>
      <c r="M136" s="0" t="n">
        <v>1</v>
      </c>
      <c r="N136" s="1" t="n">
        <f aca="false">IF(ISERROR(I136/(I136+J136)),0,(I136/(I136+J136)))</f>
        <v>1</v>
      </c>
      <c r="O136" s="1" t="n">
        <f aca="false">IF(ISERROR(I136/(I136+K136)),0,(I136/(I136+K136)))</f>
        <v>1</v>
      </c>
      <c r="P136" s="1" t="n">
        <f aca="false">IF(ISERROR((2*N136*O136)/(N136+O136)),0,(2*N136*O136)/(N136+O136))</f>
        <v>1</v>
      </c>
    </row>
    <row r="137" customFormat="false" ht="12.8" hidden="false" customHeight="false" outlineLevel="0" collapsed="false">
      <c r="A137" s="0" t="s">
        <v>300</v>
      </c>
      <c r="B137" s="0" t="s">
        <v>1</v>
      </c>
      <c r="D137" s="0" t="s">
        <v>23</v>
      </c>
      <c r="E137" s="0" t="s">
        <v>33</v>
      </c>
      <c r="F137" s="0" t="s">
        <v>301</v>
      </c>
      <c r="G137" s="0" t="n">
        <v>1</v>
      </c>
      <c r="H137" s="0" t="n">
        <v>1</v>
      </c>
      <c r="I137" s="0" t="n">
        <v>1</v>
      </c>
      <c r="J137" s="0" t="n">
        <v>0</v>
      </c>
      <c r="K137" s="0" t="n">
        <v>0</v>
      </c>
      <c r="L137" s="0" t="n">
        <v>1</v>
      </c>
      <c r="M137" s="0" t="n">
        <v>1</v>
      </c>
      <c r="N137" s="1" t="n">
        <f aca="false">IF(ISERROR(I137/(I137+J137)),0,(I137/(I137+J137)))</f>
        <v>1</v>
      </c>
      <c r="O137" s="1" t="n">
        <f aca="false">IF(ISERROR(I137/(I137+K137)),0,(I137/(I137+K137)))</f>
        <v>1</v>
      </c>
      <c r="P137" s="1" t="n">
        <f aca="false">IF(ISERROR((2*N137*O137)/(N137+O137)),0,(2*N137*O137)/(N137+O137))</f>
        <v>1</v>
      </c>
    </row>
    <row r="138" customFormat="false" ht="12.8" hidden="false" customHeight="false" outlineLevel="0" collapsed="false">
      <c r="A138" s="0" t="s">
        <v>302</v>
      </c>
      <c r="B138" s="0" t="s">
        <v>22</v>
      </c>
      <c r="C138" s="0" t="s">
        <v>2</v>
      </c>
      <c r="E138" s="0" t="s">
        <v>3</v>
      </c>
      <c r="F138" s="0" t="s">
        <v>303</v>
      </c>
      <c r="G138" s="0" t="n">
        <v>3</v>
      </c>
      <c r="H138" s="0" t="n">
        <v>0</v>
      </c>
      <c r="I138" s="0" t="n">
        <v>0</v>
      </c>
      <c r="J138" s="0" t="n">
        <v>0</v>
      </c>
      <c r="K138" s="0" t="n">
        <v>3</v>
      </c>
      <c r="L138" s="0" t="n">
        <v>1</v>
      </c>
      <c r="M138" s="0" t="s">
        <v>12</v>
      </c>
      <c r="N138" s="1" t="n">
        <f aca="false">IF(ISERROR(I138/(I138+J138)),0,(I138/(I138+J138)))</f>
        <v>0</v>
      </c>
      <c r="O138" s="1" t="n">
        <f aca="false">IF(ISERROR(I138/(I138+K138)),0,(I138/(I138+K138)))</f>
        <v>0</v>
      </c>
      <c r="P138" s="1" t="n">
        <f aca="false">IF(ISERROR((2*N138*O138)/(N138+O138)),0,(2*N138*O138)/(N138+O138))</f>
        <v>0</v>
      </c>
    </row>
    <row r="139" customFormat="false" ht="12.8" hidden="false" customHeight="false" outlineLevel="0" collapsed="false">
      <c r="A139" s="0" t="s">
        <v>304</v>
      </c>
      <c r="B139" s="0" t="s">
        <v>1</v>
      </c>
      <c r="D139" s="0" t="s">
        <v>23</v>
      </c>
      <c r="E139" s="0" t="s">
        <v>3</v>
      </c>
      <c r="F139" s="0" t="s">
        <v>305</v>
      </c>
      <c r="G139" s="0" t="n">
        <v>3</v>
      </c>
      <c r="H139" s="0" t="n">
        <v>1</v>
      </c>
      <c r="I139" s="0" t="n">
        <v>1</v>
      </c>
      <c r="J139" s="0" t="n">
        <v>0</v>
      </c>
      <c r="K139" s="0" t="n">
        <v>2</v>
      </c>
      <c r="L139" s="0" t="n">
        <v>1</v>
      </c>
      <c r="M139" s="0" t="n">
        <v>1</v>
      </c>
      <c r="N139" s="1" t="n">
        <f aca="false">IF(ISERROR(I139/(I139+J139)),0,(I139/(I139+J139)))</f>
        <v>1</v>
      </c>
      <c r="O139" s="1" t="n">
        <f aca="false">IF(ISERROR(I139/(I139+K139)),0,(I139/(I139+K139)))</f>
        <v>0.333333333333333</v>
      </c>
      <c r="P139" s="1" t="n">
        <f aca="false">IF(ISERROR((2*N139*O139)/(N139+O139)),0,(2*N139*O139)/(N139+O139))</f>
        <v>0.5</v>
      </c>
    </row>
    <row r="140" customFormat="false" ht="12.8" hidden="false" customHeight="false" outlineLevel="0" collapsed="false">
      <c r="A140" s="0" t="s">
        <v>306</v>
      </c>
      <c r="B140" s="0" t="s">
        <v>22</v>
      </c>
      <c r="D140" s="0" t="s">
        <v>30</v>
      </c>
      <c r="E140" s="0" t="s">
        <v>33</v>
      </c>
      <c r="F140" s="0" t="s">
        <v>307</v>
      </c>
      <c r="G140" s="0" t="n">
        <v>2</v>
      </c>
      <c r="H140" s="0" t="n">
        <v>1</v>
      </c>
      <c r="I140" s="0" t="n">
        <v>1</v>
      </c>
      <c r="J140" s="0" t="n">
        <v>0</v>
      </c>
      <c r="K140" s="0" t="n">
        <v>1</v>
      </c>
      <c r="L140" s="0" t="n">
        <v>1</v>
      </c>
      <c r="M140" s="0" t="n">
        <v>1</v>
      </c>
      <c r="N140" s="1" t="n">
        <f aca="false">IF(ISERROR(I140/(I140+J140)),0,(I140/(I140+J140)))</f>
        <v>1</v>
      </c>
      <c r="O140" s="1" t="n">
        <f aca="false">IF(ISERROR(I140/(I140+K140)),0,(I140/(I140+K140)))</f>
        <v>0.5</v>
      </c>
      <c r="P140" s="1" t="n">
        <f aca="false">IF(ISERROR((2*N140*O140)/(N140+O140)),0,(2*N140*O140)/(N140+O140))</f>
        <v>0.666666666666667</v>
      </c>
    </row>
    <row r="141" customFormat="false" ht="12.8" hidden="false" customHeight="false" outlineLevel="0" collapsed="false">
      <c r="A141" s="0" t="s">
        <v>308</v>
      </c>
      <c r="B141" s="0" t="s">
        <v>22</v>
      </c>
      <c r="C141" s="0" t="s">
        <v>2</v>
      </c>
      <c r="E141" s="0" t="s">
        <v>3</v>
      </c>
      <c r="F141" s="0" t="s">
        <v>309</v>
      </c>
      <c r="G141" s="0" t="n">
        <v>1</v>
      </c>
      <c r="H141" s="0" t="n">
        <v>0</v>
      </c>
      <c r="I141" s="0" t="n">
        <v>0</v>
      </c>
      <c r="J141" s="0" t="n">
        <v>0</v>
      </c>
      <c r="K141" s="0" t="n">
        <v>1</v>
      </c>
      <c r="L141" s="0" t="n">
        <v>1</v>
      </c>
      <c r="M141" s="0" t="s">
        <v>12</v>
      </c>
      <c r="N141" s="1" t="n">
        <f aca="false">IF(ISERROR(I141/(I141+J141)),0,(I141/(I141+J141)))</f>
        <v>0</v>
      </c>
      <c r="O141" s="1" t="n">
        <f aca="false">IF(ISERROR(I141/(I141+K141)),0,(I141/(I141+K141)))</f>
        <v>0</v>
      </c>
      <c r="P141" s="1" t="n">
        <f aca="false">IF(ISERROR((2*N141*O141)/(N141+O141)),0,(2*N141*O141)/(N141+O141))</f>
        <v>0</v>
      </c>
    </row>
    <row r="142" customFormat="false" ht="12.8" hidden="false" customHeight="false" outlineLevel="0" collapsed="false">
      <c r="A142" s="0" t="s">
        <v>310</v>
      </c>
      <c r="B142" s="0" t="s">
        <v>1</v>
      </c>
      <c r="C142" s="0" t="s">
        <v>9</v>
      </c>
      <c r="E142" s="0" t="s">
        <v>3</v>
      </c>
      <c r="F142" s="0" t="s">
        <v>311</v>
      </c>
      <c r="G142" s="0" t="n">
        <v>2</v>
      </c>
      <c r="H142" s="0" t="n">
        <v>1</v>
      </c>
      <c r="I142" s="0" t="n">
        <v>1</v>
      </c>
      <c r="J142" s="0" t="n">
        <v>0</v>
      </c>
      <c r="K142" s="0" t="n">
        <v>1</v>
      </c>
      <c r="L142" s="0" t="n">
        <v>1</v>
      </c>
      <c r="M142" s="0" t="n">
        <v>1</v>
      </c>
      <c r="N142" s="1" t="n">
        <f aca="false">IF(ISERROR(I142/(I142+J142)),0,(I142/(I142+J142)))</f>
        <v>1</v>
      </c>
      <c r="O142" s="1" t="n">
        <f aca="false">IF(ISERROR(I142/(I142+K142)),0,(I142/(I142+K142)))</f>
        <v>0.5</v>
      </c>
      <c r="P142" s="1" t="n">
        <f aca="false">IF(ISERROR((2*N142*O142)/(N142+O142)),0,(2*N142*O142)/(N142+O142))</f>
        <v>0.666666666666667</v>
      </c>
    </row>
    <row r="143" customFormat="false" ht="12.8" hidden="false" customHeight="false" outlineLevel="0" collapsed="false">
      <c r="A143" s="0" t="s">
        <v>312</v>
      </c>
      <c r="B143" s="0" t="s">
        <v>22</v>
      </c>
      <c r="C143" s="0" t="s">
        <v>2</v>
      </c>
      <c r="E143" s="0" t="s">
        <v>3</v>
      </c>
      <c r="F143" s="0" t="s">
        <v>313</v>
      </c>
      <c r="G143" s="0" t="n">
        <v>1</v>
      </c>
      <c r="H143" s="0" t="n">
        <v>0</v>
      </c>
      <c r="I143" s="0" t="n">
        <v>0</v>
      </c>
      <c r="J143" s="0" t="n">
        <v>0</v>
      </c>
      <c r="K143" s="0" t="n">
        <v>1</v>
      </c>
      <c r="L143" s="0" t="n">
        <v>1</v>
      </c>
      <c r="M143" s="0" t="s">
        <v>12</v>
      </c>
      <c r="N143" s="1" t="n">
        <f aca="false">IF(ISERROR(I143/(I143+J143)),0,(I143/(I143+J143)))</f>
        <v>0</v>
      </c>
      <c r="O143" s="1" t="n">
        <f aca="false">IF(ISERROR(I143/(I143+K143)),0,(I143/(I143+K143)))</f>
        <v>0</v>
      </c>
      <c r="P143" s="1" t="n">
        <f aca="false">IF(ISERROR((2*N143*O143)/(N143+O143)),0,(2*N143*O143)/(N143+O143))</f>
        <v>0</v>
      </c>
    </row>
    <row r="144" customFormat="false" ht="12.8" hidden="false" customHeight="false" outlineLevel="0" collapsed="false">
      <c r="A144" s="0" t="s">
        <v>314</v>
      </c>
      <c r="B144" s="0" t="s">
        <v>1</v>
      </c>
      <c r="D144" s="0" t="s">
        <v>27</v>
      </c>
      <c r="E144" s="0" t="s">
        <v>3</v>
      </c>
      <c r="F144" s="0" t="s">
        <v>315</v>
      </c>
      <c r="G144" s="0" t="n">
        <v>1</v>
      </c>
      <c r="H144" s="0" t="n">
        <v>0</v>
      </c>
      <c r="I144" s="0" t="n">
        <v>0</v>
      </c>
      <c r="J144" s="0" t="n">
        <v>0</v>
      </c>
      <c r="K144" s="0" t="n">
        <v>1</v>
      </c>
      <c r="L144" s="0" t="n">
        <v>1</v>
      </c>
      <c r="M144" s="0" t="s">
        <v>12</v>
      </c>
      <c r="N144" s="1" t="n">
        <f aca="false">IF(ISERROR(I144/(I144+J144)),0,(I144/(I144+J144)))</f>
        <v>0</v>
      </c>
      <c r="O144" s="1" t="n">
        <f aca="false">IF(ISERROR(I144/(I144+K144)),0,(I144/(I144+K144)))</f>
        <v>0</v>
      </c>
      <c r="P144" s="1" t="n">
        <f aca="false">IF(ISERROR((2*N144*O144)/(N144+O144)),0,(2*N144*O144)/(N144+O144))</f>
        <v>0</v>
      </c>
    </row>
    <row r="145" customFormat="false" ht="12.8" hidden="false" customHeight="false" outlineLevel="0" collapsed="false">
      <c r="A145" s="0" t="s">
        <v>316</v>
      </c>
      <c r="B145" s="0" t="s">
        <v>22</v>
      </c>
      <c r="C145" s="0" t="s">
        <v>2</v>
      </c>
      <c r="E145" s="0" t="s">
        <v>3</v>
      </c>
      <c r="F145" s="0" t="s">
        <v>317</v>
      </c>
      <c r="G145" s="0" t="n">
        <v>2</v>
      </c>
      <c r="H145" s="0" t="n">
        <v>0</v>
      </c>
      <c r="I145" s="0" t="n">
        <v>0</v>
      </c>
      <c r="J145" s="0" t="n">
        <v>0</v>
      </c>
      <c r="K145" s="0" t="n">
        <v>2</v>
      </c>
      <c r="L145" s="0" t="n">
        <v>1</v>
      </c>
      <c r="M145" s="0" t="s">
        <v>12</v>
      </c>
      <c r="N145" s="1" t="n">
        <f aca="false">IF(ISERROR(I145/(I145+J145)),0,(I145/(I145+J145)))</f>
        <v>0</v>
      </c>
      <c r="O145" s="1" t="n">
        <f aca="false">IF(ISERROR(I145/(I145+K145)),0,(I145/(I145+K145)))</f>
        <v>0</v>
      </c>
      <c r="P145" s="1" t="n">
        <f aca="false">IF(ISERROR((2*N145*O145)/(N145+O145)),0,(2*N145*O145)/(N145+O145))</f>
        <v>0</v>
      </c>
    </row>
    <row r="146" customFormat="false" ht="12.8" hidden="false" customHeight="false" outlineLevel="0" collapsed="false">
      <c r="A146" s="0" t="s">
        <v>318</v>
      </c>
      <c r="B146" s="0" t="s">
        <v>1</v>
      </c>
      <c r="C146" s="0" t="s">
        <v>9</v>
      </c>
      <c r="E146" s="0" t="s">
        <v>3</v>
      </c>
      <c r="F146" s="0" t="s">
        <v>319</v>
      </c>
      <c r="G146" s="0" t="n">
        <v>1</v>
      </c>
      <c r="H146" s="0" t="n">
        <v>0</v>
      </c>
      <c r="I146" s="0" t="n">
        <v>0</v>
      </c>
      <c r="J146" s="0" t="n">
        <v>0</v>
      </c>
      <c r="K146" s="0" t="n">
        <v>1</v>
      </c>
      <c r="L146" s="0" t="n">
        <v>1</v>
      </c>
      <c r="M146" s="0" t="s">
        <v>12</v>
      </c>
      <c r="N146" s="1" t="n">
        <f aca="false">IF(ISERROR(I146/(I146+J146)),0,(I146/(I146+J146)))</f>
        <v>0</v>
      </c>
      <c r="O146" s="1" t="n">
        <f aca="false">IF(ISERROR(I146/(I146+K146)),0,(I146/(I146+K146)))</f>
        <v>0</v>
      </c>
      <c r="P146" s="1" t="n">
        <f aca="false">IF(ISERROR((2*N146*O146)/(N146+O146)),0,(2*N146*O146)/(N146+O146))</f>
        <v>0</v>
      </c>
    </row>
    <row r="147" customFormat="false" ht="12.8" hidden="false" customHeight="false" outlineLevel="0" collapsed="false">
      <c r="A147" s="0" t="s">
        <v>320</v>
      </c>
      <c r="B147" s="0" t="s">
        <v>1</v>
      </c>
      <c r="D147" s="0" t="s">
        <v>30</v>
      </c>
      <c r="E147" s="0" t="s">
        <v>10</v>
      </c>
      <c r="F147" s="0" t="s">
        <v>321</v>
      </c>
      <c r="G147" s="0" t="n">
        <v>3</v>
      </c>
      <c r="H147" s="0" t="n">
        <v>1</v>
      </c>
      <c r="I147" s="0" t="n">
        <v>1</v>
      </c>
      <c r="J147" s="0" t="n">
        <v>0</v>
      </c>
      <c r="K147" s="0" t="n">
        <v>2</v>
      </c>
      <c r="L147" s="0" t="n">
        <v>1</v>
      </c>
      <c r="M147" s="0" t="n">
        <v>1</v>
      </c>
      <c r="N147" s="1" t="n">
        <f aca="false">IF(ISERROR(I147/(I147+J147)),0,(I147/(I147+J147)))</f>
        <v>1</v>
      </c>
      <c r="O147" s="1" t="n">
        <f aca="false">IF(ISERROR(I147/(I147+K147)),0,(I147/(I147+K147)))</f>
        <v>0.333333333333333</v>
      </c>
      <c r="P147" s="1" t="n">
        <f aca="false">IF(ISERROR((2*N147*O147)/(N147+O147)),0,(2*N147*O147)/(N147+O147))</f>
        <v>0.5</v>
      </c>
    </row>
    <row r="148" customFormat="false" ht="12.8" hidden="false" customHeight="false" outlineLevel="0" collapsed="false">
      <c r="A148" s="0" t="s">
        <v>322</v>
      </c>
      <c r="B148" s="0" t="s">
        <v>1</v>
      </c>
      <c r="D148" s="0" t="s">
        <v>27</v>
      </c>
      <c r="E148" s="0" t="s">
        <v>10</v>
      </c>
      <c r="F148" s="0" t="s">
        <v>323</v>
      </c>
      <c r="G148" s="0" t="n">
        <v>1</v>
      </c>
      <c r="H148" s="0" t="n">
        <v>0</v>
      </c>
      <c r="I148" s="0" t="n">
        <v>0</v>
      </c>
      <c r="J148" s="0" t="n">
        <v>0</v>
      </c>
      <c r="K148" s="0" t="n">
        <v>1</v>
      </c>
      <c r="L148" s="0" t="n">
        <v>1</v>
      </c>
      <c r="M148" s="0" t="s">
        <v>12</v>
      </c>
      <c r="N148" s="1" t="n">
        <f aca="false">IF(ISERROR(I148/(I148+J148)),0,(I148/(I148+J148)))</f>
        <v>0</v>
      </c>
      <c r="O148" s="1" t="n">
        <f aca="false">IF(ISERROR(I148/(I148+K148)),0,(I148/(I148+K148)))</f>
        <v>0</v>
      </c>
      <c r="P148" s="1" t="n">
        <f aca="false">IF(ISERROR((2*N148*O148)/(N148+O148)),0,(2*N148*O148)/(N148+O148))</f>
        <v>0</v>
      </c>
    </row>
    <row r="149" customFormat="false" ht="12.8" hidden="false" customHeight="false" outlineLevel="0" collapsed="false">
      <c r="A149" s="0" t="s">
        <v>324</v>
      </c>
      <c r="B149" s="0" t="s">
        <v>22</v>
      </c>
      <c r="D149" s="0" t="s">
        <v>27</v>
      </c>
      <c r="E149" s="0" t="s">
        <v>33</v>
      </c>
      <c r="F149" s="0" t="s">
        <v>325</v>
      </c>
      <c r="G149" s="0" t="n">
        <v>3</v>
      </c>
      <c r="H149" s="0" t="n">
        <v>2</v>
      </c>
      <c r="I149" s="0" t="n">
        <v>2</v>
      </c>
      <c r="J149" s="0" t="n">
        <v>0</v>
      </c>
      <c r="K149" s="0" t="n">
        <v>1</v>
      </c>
      <c r="L149" s="0" t="n">
        <v>1</v>
      </c>
      <c r="M149" s="0" t="n">
        <v>1</v>
      </c>
      <c r="N149" s="1" t="n">
        <f aca="false">IF(ISERROR(I149/(I149+J149)),0,(I149/(I149+J149)))</f>
        <v>1</v>
      </c>
      <c r="O149" s="1" t="n">
        <f aca="false">IF(ISERROR(I149/(I149+K149)),0,(I149/(I149+K149)))</f>
        <v>0.666666666666667</v>
      </c>
      <c r="P149" s="1" t="n">
        <f aca="false">IF(ISERROR((2*N149*O149)/(N149+O149)),0,(2*N149*O149)/(N149+O149))</f>
        <v>0.8</v>
      </c>
    </row>
    <row r="150" customFormat="false" ht="12.8" hidden="false" customHeight="false" outlineLevel="0" collapsed="false">
      <c r="A150" s="0" t="s">
        <v>326</v>
      </c>
      <c r="B150" s="0" t="s">
        <v>22</v>
      </c>
      <c r="C150" s="0" t="s">
        <v>9</v>
      </c>
      <c r="E150" s="0" t="s">
        <v>3</v>
      </c>
      <c r="F150" s="0" t="s">
        <v>327</v>
      </c>
      <c r="G150" s="0" t="n">
        <v>2</v>
      </c>
      <c r="H150" s="0" t="n">
        <v>0</v>
      </c>
      <c r="I150" s="0" t="n">
        <v>0</v>
      </c>
      <c r="J150" s="0" t="n">
        <v>0</v>
      </c>
      <c r="K150" s="0" t="n">
        <v>2</v>
      </c>
      <c r="L150" s="0" t="n">
        <v>1</v>
      </c>
      <c r="M150" s="0" t="s">
        <v>12</v>
      </c>
      <c r="N150" s="1" t="n">
        <f aca="false">IF(ISERROR(I150/(I150+J150)),0,(I150/(I150+J150)))</f>
        <v>0</v>
      </c>
      <c r="O150" s="1" t="n">
        <f aca="false">IF(ISERROR(I150/(I150+K150)),0,(I150/(I150+K150)))</f>
        <v>0</v>
      </c>
      <c r="P150" s="1" t="n">
        <f aca="false">IF(ISERROR((2*N150*O150)/(N150+O150)),0,(2*N150*O150)/(N150+O150))</f>
        <v>0</v>
      </c>
    </row>
    <row r="151" customFormat="false" ht="12.8" hidden="false" customHeight="false" outlineLevel="0" collapsed="false">
      <c r="A151" s="0" t="s">
        <v>328</v>
      </c>
      <c r="B151" s="0" t="s">
        <v>1</v>
      </c>
      <c r="D151" s="0" t="s">
        <v>27</v>
      </c>
      <c r="E151" s="0" t="s">
        <v>3</v>
      </c>
      <c r="F151" s="0" t="s">
        <v>329</v>
      </c>
      <c r="G151" s="0" t="n">
        <v>2</v>
      </c>
      <c r="H151" s="0" t="n">
        <v>1</v>
      </c>
      <c r="I151" s="0" t="n">
        <v>1</v>
      </c>
      <c r="J151" s="0" t="n">
        <v>0</v>
      </c>
      <c r="K151" s="0" t="n">
        <v>1</v>
      </c>
      <c r="L151" s="0" t="n">
        <v>1</v>
      </c>
      <c r="M151" s="0" t="n">
        <v>1</v>
      </c>
      <c r="N151" s="1" t="n">
        <f aca="false">IF(ISERROR(I151/(I151+J151)),0,(I151/(I151+J151)))</f>
        <v>1</v>
      </c>
      <c r="O151" s="1" t="n">
        <f aca="false">IF(ISERROR(I151/(I151+K151)),0,(I151/(I151+K151)))</f>
        <v>0.5</v>
      </c>
      <c r="P151" s="1" t="n">
        <f aca="false">IF(ISERROR((2*N151*O151)/(N151+O151)),0,(2*N151*O151)/(N151+O151))</f>
        <v>0.666666666666667</v>
      </c>
    </row>
    <row r="152" customFormat="false" ht="12.8" hidden="false" customHeight="false" outlineLevel="0" collapsed="false">
      <c r="A152" s="0" t="s">
        <v>330</v>
      </c>
      <c r="B152" s="0" t="s">
        <v>22</v>
      </c>
      <c r="D152" s="0" t="s">
        <v>27</v>
      </c>
      <c r="E152" s="0" t="s">
        <v>10</v>
      </c>
      <c r="F152" s="0" t="s">
        <v>331</v>
      </c>
      <c r="G152" s="0" t="n">
        <v>2</v>
      </c>
      <c r="H152" s="0" t="n">
        <v>0</v>
      </c>
      <c r="I152" s="0" t="n">
        <v>0</v>
      </c>
      <c r="J152" s="0" t="n">
        <v>0</v>
      </c>
      <c r="K152" s="0" t="n">
        <v>2</v>
      </c>
      <c r="L152" s="0" t="n">
        <v>1</v>
      </c>
      <c r="M152" s="0" t="s">
        <v>12</v>
      </c>
      <c r="N152" s="1" t="n">
        <f aca="false">IF(ISERROR(I152/(I152+J152)),0,(I152/(I152+J152)))</f>
        <v>0</v>
      </c>
      <c r="O152" s="1" t="n">
        <f aca="false">IF(ISERROR(I152/(I152+K152)),0,(I152/(I152+K152)))</f>
        <v>0</v>
      </c>
      <c r="P152" s="1" t="n">
        <f aca="false">IF(ISERROR((2*N152*O152)/(N152+O152)),0,(2*N152*O152)/(N152+O152))</f>
        <v>0</v>
      </c>
    </row>
    <row r="153" customFormat="false" ht="12.8" hidden="false" customHeight="false" outlineLevel="0" collapsed="false">
      <c r="A153" s="0" t="s">
        <v>332</v>
      </c>
      <c r="B153" s="0" t="s">
        <v>22</v>
      </c>
      <c r="D153" s="0" t="s">
        <v>27</v>
      </c>
      <c r="E153" s="0" t="s">
        <v>3</v>
      </c>
      <c r="F153" s="0" t="s">
        <v>333</v>
      </c>
      <c r="G153" s="0" t="n">
        <v>1</v>
      </c>
      <c r="H153" s="0" t="n">
        <v>0</v>
      </c>
      <c r="I153" s="0" t="n">
        <v>0</v>
      </c>
      <c r="J153" s="0" t="n">
        <v>0</v>
      </c>
      <c r="K153" s="0" t="n">
        <v>1</v>
      </c>
      <c r="L153" s="0" t="n">
        <v>1</v>
      </c>
      <c r="M153" s="0" t="s">
        <v>12</v>
      </c>
      <c r="N153" s="1" t="n">
        <f aca="false">IF(ISERROR(I153/(I153+J153)),0,(I153/(I153+J153)))</f>
        <v>0</v>
      </c>
      <c r="O153" s="1" t="n">
        <f aca="false">IF(ISERROR(I153/(I153+K153)),0,(I153/(I153+K153)))</f>
        <v>0</v>
      </c>
      <c r="P153" s="1" t="n">
        <f aca="false">IF(ISERROR((2*N153*O153)/(N153+O153)),0,(2*N153*O153)/(N153+O153))</f>
        <v>0</v>
      </c>
    </row>
    <row r="154" customFormat="false" ht="12.8" hidden="false" customHeight="false" outlineLevel="0" collapsed="false">
      <c r="A154" s="0" t="s">
        <v>334</v>
      </c>
      <c r="B154" s="0" t="s">
        <v>22</v>
      </c>
      <c r="D154" s="0" t="s">
        <v>27</v>
      </c>
      <c r="E154" s="0" t="s">
        <v>10</v>
      </c>
      <c r="F154" s="0" t="s">
        <v>335</v>
      </c>
      <c r="G154" s="0" t="n">
        <v>1</v>
      </c>
      <c r="H154" s="0" t="n">
        <v>2</v>
      </c>
      <c r="I154" s="0" t="n">
        <v>1</v>
      </c>
      <c r="J154" s="0" t="n">
        <v>1</v>
      </c>
      <c r="K154" s="0" t="n">
        <v>0</v>
      </c>
      <c r="L154" s="0" t="n">
        <v>1</v>
      </c>
      <c r="M154" s="0" t="n">
        <v>1</v>
      </c>
      <c r="N154" s="1" t="n">
        <f aca="false">IF(ISERROR(I154/(I154+J154)),0,(I154/(I154+J154)))</f>
        <v>0.5</v>
      </c>
      <c r="O154" s="1" t="n">
        <f aca="false">IF(ISERROR(I154/(I154+K154)),0,(I154/(I154+K154)))</f>
        <v>1</v>
      </c>
      <c r="P154" s="1" t="n">
        <f aca="false">IF(ISERROR((2*N154*O154)/(N154+O154)),0,(2*N154*O154)/(N154+O154))</f>
        <v>0.666666666666667</v>
      </c>
    </row>
    <row r="155" customFormat="false" ht="12.8" hidden="false" customHeight="false" outlineLevel="0" collapsed="false">
      <c r="A155" s="0" t="s">
        <v>336</v>
      </c>
      <c r="B155" s="0" t="s">
        <v>22</v>
      </c>
      <c r="C155" s="0" t="s">
        <v>9</v>
      </c>
      <c r="D155" s="0" t="s">
        <v>27</v>
      </c>
      <c r="F155" s="0" t="s">
        <v>337</v>
      </c>
      <c r="G155" s="0" t="n">
        <v>1</v>
      </c>
      <c r="H155" s="0" t="n">
        <v>1</v>
      </c>
      <c r="I155" s="0" t="n">
        <v>1</v>
      </c>
      <c r="J155" s="0" t="n">
        <v>0</v>
      </c>
      <c r="K155" s="0" t="n">
        <v>0</v>
      </c>
      <c r="L155" s="0" t="n">
        <v>1</v>
      </c>
      <c r="M155" s="0" t="n">
        <v>1</v>
      </c>
      <c r="N155" s="1" t="n">
        <f aca="false">IF(ISERROR(I155/(I155+J155)),0,(I155/(I155+J155)))</f>
        <v>1</v>
      </c>
      <c r="O155" s="1" t="n">
        <f aca="false">IF(ISERROR(I155/(I155+K155)),0,(I155/(I155+K155)))</f>
        <v>1</v>
      </c>
      <c r="P155" s="1" t="n">
        <f aca="false">IF(ISERROR((2*N155*O155)/(N155+O155)),0,(2*N155*O155)/(N155+O155))</f>
        <v>1</v>
      </c>
    </row>
    <row r="156" customFormat="false" ht="12.8" hidden="false" customHeight="false" outlineLevel="0" collapsed="false">
      <c r="A156" s="0" t="s">
        <v>338</v>
      </c>
      <c r="B156" s="0" t="s">
        <v>1</v>
      </c>
      <c r="D156" s="0" t="s">
        <v>23</v>
      </c>
      <c r="E156" s="0" t="s">
        <v>3</v>
      </c>
      <c r="F156" s="0" t="s">
        <v>339</v>
      </c>
      <c r="G156" s="0" t="n">
        <v>1</v>
      </c>
      <c r="H156" s="0" t="n">
        <v>0</v>
      </c>
      <c r="I156" s="0" t="n">
        <v>0</v>
      </c>
      <c r="J156" s="0" t="n">
        <v>0</v>
      </c>
      <c r="K156" s="0" t="n">
        <v>1</v>
      </c>
      <c r="L156" s="0" t="n">
        <v>1</v>
      </c>
      <c r="M156" s="0" t="s">
        <v>12</v>
      </c>
      <c r="N156" s="1" t="n">
        <f aca="false">IF(ISERROR(I156/(I156+J156)),0,(I156/(I156+J156)))</f>
        <v>0</v>
      </c>
      <c r="O156" s="1" t="n">
        <f aca="false">IF(ISERROR(I156/(I156+K156)),0,(I156/(I156+K156)))</f>
        <v>0</v>
      </c>
      <c r="P156" s="1" t="n">
        <f aca="false">IF(ISERROR((2*N156*O156)/(N156+O156)),0,(2*N156*O156)/(N156+O156))</f>
        <v>0</v>
      </c>
    </row>
    <row r="157" customFormat="false" ht="12.8" hidden="false" customHeight="false" outlineLevel="0" collapsed="false">
      <c r="A157" s="0" t="s">
        <v>340</v>
      </c>
      <c r="B157" s="0" t="s">
        <v>22</v>
      </c>
      <c r="C157" s="0" t="s">
        <v>2</v>
      </c>
      <c r="E157" s="0" t="s">
        <v>3</v>
      </c>
      <c r="F157" s="0" t="s">
        <v>341</v>
      </c>
      <c r="G157" s="0" t="n">
        <v>2</v>
      </c>
      <c r="H157" s="0" t="n">
        <v>0</v>
      </c>
      <c r="I157" s="0" t="n">
        <v>0</v>
      </c>
      <c r="J157" s="0" t="n">
        <v>0</v>
      </c>
      <c r="K157" s="0" t="n">
        <v>2</v>
      </c>
      <c r="L157" s="0" t="n">
        <v>1</v>
      </c>
      <c r="M157" s="0" t="s">
        <v>12</v>
      </c>
      <c r="N157" s="1" t="n">
        <f aca="false">IF(ISERROR(I157/(I157+J157)),0,(I157/(I157+J157)))</f>
        <v>0</v>
      </c>
      <c r="O157" s="1" t="n">
        <f aca="false">IF(ISERROR(I157/(I157+K157)),0,(I157/(I157+K157)))</f>
        <v>0</v>
      </c>
      <c r="P157" s="1" t="n">
        <f aca="false">IF(ISERROR((2*N157*O157)/(N157+O157)),0,(2*N157*O157)/(N157+O157))</f>
        <v>0</v>
      </c>
    </row>
    <row r="158" customFormat="false" ht="12.8" hidden="false" customHeight="false" outlineLevel="0" collapsed="false">
      <c r="A158" s="0" t="s">
        <v>342</v>
      </c>
      <c r="B158" s="0" t="s">
        <v>22</v>
      </c>
      <c r="C158" s="0" t="s">
        <v>2</v>
      </c>
      <c r="D158" s="0" t="s">
        <v>30</v>
      </c>
      <c r="F158" s="0" t="s">
        <v>343</v>
      </c>
      <c r="G158" s="0" t="n">
        <v>2</v>
      </c>
      <c r="H158" s="0" t="n">
        <v>2</v>
      </c>
      <c r="I158" s="0" t="n">
        <v>2</v>
      </c>
      <c r="J158" s="0" t="n">
        <v>0</v>
      </c>
      <c r="K158" s="0" t="n">
        <v>0</v>
      </c>
      <c r="L158" s="0" t="n">
        <v>1</v>
      </c>
      <c r="M158" s="0" t="n">
        <v>1</v>
      </c>
      <c r="N158" s="1" t="n">
        <f aca="false">IF(ISERROR(I158/(I158+J158)),0,(I158/(I158+J158)))</f>
        <v>1</v>
      </c>
      <c r="O158" s="1" t="n">
        <f aca="false">IF(ISERROR(I158/(I158+K158)),0,(I158/(I158+K158)))</f>
        <v>1</v>
      </c>
      <c r="P158" s="1" t="n">
        <f aca="false">IF(ISERROR((2*N158*O158)/(N158+O158)),0,(2*N158*O158)/(N158+O158))</f>
        <v>1</v>
      </c>
    </row>
    <row r="159" customFormat="false" ht="12.8" hidden="false" customHeight="false" outlineLevel="0" collapsed="false">
      <c r="A159" s="0" t="s">
        <v>344</v>
      </c>
      <c r="B159" s="0" t="s">
        <v>22</v>
      </c>
      <c r="C159" s="0" t="s">
        <v>9</v>
      </c>
      <c r="E159" s="0" t="s">
        <v>10</v>
      </c>
      <c r="F159" s="0" t="s">
        <v>345</v>
      </c>
      <c r="G159" s="0" t="n">
        <v>1</v>
      </c>
      <c r="H159" s="0" t="n">
        <v>0</v>
      </c>
      <c r="I159" s="0" t="n">
        <v>0</v>
      </c>
      <c r="J159" s="0" t="n">
        <v>0</v>
      </c>
      <c r="K159" s="0" t="n">
        <v>1</v>
      </c>
      <c r="L159" s="0" t="n">
        <v>1</v>
      </c>
      <c r="M159" s="0" t="s">
        <v>12</v>
      </c>
      <c r="N159" s="1" t="n">
        <f aca="false">IF(ISERROR(I159/(I159+J159)),0,(I159/(I159+J159)))</f>
        <v>0</v>
      </c>
      <c r="O159" s="1" t="n">
        <f aca="false">IF(ISERROR(I159/(I159+K159)),0,(I159/(I159+K159)))</f>
        <v>0</v>
      </c>
      <c r="P159" s="1" t="n">
        <f aca="false">IF(ISERROR((2*N159*O159)/(N159+O159)),0,(2*N159*O159)/(N159+O159))</f>
        <v>0</v>
      </c>
    </row>
    <row r="160" customFormat="false" ht="12.8" hidden="false" customHeight="false" outlineLevel="0" collapsed="false">
      <c r="A160" s="0" t="s">
        <v>346</v>
      </c>
      <c r="B160" s="0" t="s">
        <v>22</v>
      </c>
      <c r="C160" s="0" t="s">
        <v>2</v>
      </c>
      <c r="E160" s="0" t="s">
        <v>3</v>
      </c>
      <c r="F160" s="0" t="s">
        <v>347</v>
      </c>
      <c r="G160" s="0" t="n">
        <v>1</v>
      </c>
      <c r="H160" s="0" t="n">
        <v>1</v>
      </c>
      <c r="I160" s="0" t="n">
        <v>1</v>
      </c>
      <c r="J160" s="0" t="n">
        <v>0</v>
      </c>
      <c r="K160" s="0" t="n">
        <v>0</v>
      </c>
      <c r="L160" s="0" t="n">
        <v>1</v>
      </c>
      <c r="M160" s="0" t="n">
        <v>1</v>
      </c>
      <c r="N160" s="1" t="n">
        <f aca="false">IF(ISERROR(I160/(I160+J160)),0,(I160/(I160+J160)))</f>
        <v>1</v>
      </c>
      <c r="O160" s="1" t="n">
        <f aca="false">IF(ISERROR(I160/(I160+K160)),0,(I160/(I160+K160)))</f>
        <v>1</v>
      </c>
      <c r="P160" s="1" t="n">
        <f aca="false">IF(ISERROR((2*N160*O160)/(N160+O160)),0,(2*N160*O160)/(N160+O160))</f>
        <v>1</v>
      </c>
    </row>
    <row r="161" customFormat="false" ht="12.8" hidden="false" customHeight="false" outlineLevel="0" collapsed="false">
      <c r="A161" s="0" t="s">
        <v>348</v>
      </c>
      <c r="B161" s="0" t="s">
        <v>22</v>
      </c>
      <c r="C161" s="0" t="s">
        <v>9</v>
      </c>
      <c r="E161" s="0" t="s">
        <v>33</v>
      </c>
      <c r="F161" s="0" t="s">
        <v>349</v>
      </c>
      <c r="G161" s="0" t="n">
        <v>1</v>
      </c>
      <c r="H161" s="0" t="n">
        <v>0</v>
      </c>
      <c r="I161" s="0" t="n">
        <v>0</v>
      </c>
      <c r="J161" s="0" t="n">
        <v>0</v>
      </c>
      <c r="K161" s="0" t="n">
        <v>1</v>
      </c>
      <c r="L161" s="0" t="n">
        <v>1</v>
      </c>
      <c r="M161" s="0" t="s">
        <v>12</v>
      </c>
      <c r="N161" s="1" t="n">
        <f aca="false">IF(ISERROR(I161/(I161+J161)),0,(I161/(I161+J161)))</f>
        <v>0</v>
      </c>
      <c r="O161" s="1" t="n">
        <f aca="false">IF(ISERROR(I161/(I161+K161)),0,(I161/(I161+K161)))</f>
        <v>0</v>
      </c>
      <c r="P161" s="1" t="n">
        <f aca="false">IF(ISERROR((2*N161*O161)/(N161+O161)),0,(2*N161*O161)/(N161+O161))</f>
        <v>0</v>
      </c>
    </row>
    <row r="162" customFormat="false" ht="12.8" hidden="false" customHeight="false" outlineLevel="0" collapsed="false">
      <c r="A162" s="0" t="s">
        <v>350</v>
      </c>
      <c r="B162" s="0" t="s">
        <v>22</v>
      </c>
      <c r="C162" s="0" t="s">
        <v>2</v>
      </c>
      <c r="E162" s="0" t="s">
        <v>3</v>
      </c>
      <c r="F162" s="0" t="s">
        <v>351</v>
      </c>
      <c r="G162" s="0" t="n">
        <v>2</v>
      </c>
      <c r="H162" s="0" t="n">
        <v>1</v>
      </c>
      <c r="I162" s="0" t="n">
        <v>1</v>
      </c>
      <c r="J162" s="0" t="n">
        <v>0</v>
      </c>
      <c r="K162" s="0" t="n">
        <v>1</v>
      </c>
      <c r="L162" s="0" t="n">
        <v>1</v>
      </c>
      <c r="M162" s="0" t="n">
        <v>1</v>
      </c>
      <c r="N162" s="1" t="n">
        <f aca="false">IF(ISERROR(I162/(I162+J162)),0,(I162/(I162+J162)))</f>
        <v>1</v>
      </c>
      <c r="O162" s="1" t="n">
        <f aca="false">IF(ISERROR(I162/(I162+K162)),0,(I162/(I162+K162)))</f>
        <v>0.5</v>
      </c>
      <c r="P162" s="1" t="n">
        <f aca="false">IF(ISERROR((2*N162*O162)/(N162+O162)),0,(2*N162*O162)/(N162+O162))</f>
        <v>0.666666666666667</v>
      </c>
    </row>
    <row r="163" customFormat="false" ht="12.8" hidden="false" customHeight="false" outlineLevel="0" collapsed="false">
      <c r="A163" s="0" t="s">
        <v>352</v>
      </c>
      <c r="B163" s="0" t="s">
        <v>22</v>
      </c>
      <c r="C163" s="0" t="s">
        <v>9</v>
      </c>
      <c r="E163" s="0" t="s">
        <v>33</v>
      </c>
      <c r="F163" s="0" t="s">
        <v>353</v>
      </c>
      <c r="G163" s="0" t="n">
        <v>1</v>
      </c>
      <c r="H163" s="0" t="n">
        <v>0</v>
      </c>
      <c r="I163" s="0" t="n">
        <v>0</v>
      </c>
      <c r="J163" s="0" t="n">
        <v>0</v>
      </c>
      <c r="K163" s="0" t="n">
        <v>1</v>
      </c>
      <c r="L163" s="0" t="n">
        <v>1</v>
      </c>
      <c r="M163" s="0" t="s">
        <v>12</v>
      </c>
      <c r="N163" s="1" t="n">
        <f aca="false">IF(ISERROR(I163/(I163+J163)),0,(I163/(I163+J163)))</f>
        <v>0</v>
      </c>
      <c r="O163" s="1" t="n">
        <f aca="false">IF(ISERROR(I163/(I163+K163)),0,(I163/(I163+K163)))</f>
        <v>0</v>
      </c>
      <c r="P163" s="1" t="n">
        <f aca="false">IF(ISERROR((2*N163*O163)/(N163+O163)),0,(2*N163*O163)/(N163+O163))</f>
        <v>0</v>
      </c>
    </row>
    <row r="164" customFormat="false" ht="12.8" hidden="false" customHeight="false" outlineLevel="0" collapsed="false">
      <c r="A164" s="0" t="s">
        <v>354</v>
      </c>
      <c r="B164" s="0" t="s">
        <v>22</v>
      </c>
      <c r="C164" s="0" t="s">
        <v>2</v>
      </c>
      <c r="D164" s="0" t="s">
        <v>27</v>
      </c>
      <c r="F164" s="0" t="s">
        <v>355</v>
      </c>
      <c r="G164" s="0" t="n">
        <v>2</v>
      </c>
      <c r="H164" s="0" t="n">
        <v>1</v>
      </c>
      <c r="I164" s="0" t="n">
        <v>1</v>
      </c>
      <c r="J164" s="0" t="n">
        <v>0</v>
      </c>
      <c r="K164" s="0" t="n">
        <v>1</v>
      </c>
      <c r="L164" s="0" t="n">
        <v>1</v>
      </c>
      <c r="M164" s="0" t="n">
        <v>1</v>
      </c>
      <c r="N164" s="1" t="n">
        <f aca="false">IF(ISERROR(I164/(I164+J164)),0,(I164/(I164+J164)))</f>
        <v>1</v>
      </c>
      <c r="O164" s="1" t="n">
        <f aca="false">IF(ISERROR(I164/(I164+K164)),0,(I164/(I164+K164)))</f>
        <v>0.5</v>
      </c>
      <c r="P164" s="1" t="n">
        <f aca="false">IF(ISERROR((2*N164*O164)/(N164+O164)),0,(2*N164*O164)/(N164+O164))</f>
        <v>0.666666666666667</v>
      </c>
    </row>
    <row r="165" customFormat="false" ht="12.8" hidden="false" customHeight="false" outlineLevel="0" collapsed="false">
      <c r="A165" s="0" t="s">
        <v>356</v>
      </c>
      <c r="B165" s="0" t="s">
        <v>22</v>
      </c>
      <c r="C165" s="0" t="s">
        <v>2</v>
      </c>
      <c r="E165" s="0" t="s">
        <v>3</v>
      </c>
      <c r="F165" s="0" t="s">
        <v>357</v>
      </c>
      <c r="G165" s="0" t="n">
        <v>1</v>
      </c>
      <c r="H165" s="0" t="n">
        <v>1</v>
      </c>
      <c r="I165" s="0" t="n">
        <v>1</v>
      </c>
      <c r="J165" s="0" t="n">
        <v>0</v>
      </c>
      <c r="K165" s="0" t="n">
        <v>0</v>
      </c>
      <c r="L165" s="0" t="n">
        <v>1</v>
      </c>
      <c r="M165" s="0" t="n">
        <v>1</v>
      </c>
      <c r="N165" s="1" t="n">
        <f aca="false">IF(ISERROR(I165/(I165+J165)),0,(I165/(I165+J165)))</f>
        <v>1</v>
      </c>
      <c r="O165" s="1" t="n">
        <f aca="false">IF(ISERROR(I165/(I165+K165)),0,(I165/(I165+K165)))</f>
        <v>1</v>
      </c>
      <c r="P165" s="1" t="n">
        <f aca="false">IF(ISERROR((2*N165*O165)/(N165+O165)),0,(2*N165*O165)/(N165+O165))</f>
        <v>1</v>
      </c>
    </row>
    <row r="166" customFormat="false" ht="12.8" hidden="false" customHeight="false" outlineLevel="0" collapsed="false">
      <c r="A166" s="0" t="s">
        <v>358</v>
      </c>
      <c r="B166" s="0" t="s">
        <v>22</v>
      </c>
      <c r="D166" s="0" t="s">
        <v>27</v>
      </c>
      <c r="E166" s="0" t="s">
        <v>33</v>
      </c>
      <c r="F166" s="0" t="s">
        <v>359</v>
      </c>
      <c r="G166" s="0" t="n">
        <v>2</v>
      </c>
      <c r="H166" s="0" t="n">
        <v>2</v>
      </c>
      <c r="I166" s="0" t="n">
        <v>2</v>
      </c>
      <c r="J166" s="0" t="n">
        <v>0</v>
      </c>
      <c r="K166" s="0" t="n">
        <v>0</v>
      </c>
      <c r="L166" s="0" t="n">
        <v>1</v>
      </c>
      <c r="M166" s="0" t="n">
        <v>1</v>
      </c>
      <c r="N166" s="1" t="n">
        <f aca="false">IF(ISERROR(I166/(I166+J166)),0,(I166/(I166+J166)))</f>
        <v>1</v>
      </c>
      <c r="O166" s="1" t="n">
        <f aca="false">IF(ISERROR(I166/(I166+K166)),0,(I166/(I166+K166)))</f>
        <v>1</v>
      </c>
      <c r="P166" s="1" t="n">
        <f aca="false">IF(ISERROR((2*N166*O166)/(N166+O166)),0,(2*N166*O166)/(N166+O166))</f>
        <v>1</v>
      </c>
    </row>
    <row r="167" customFormat="false" ht="12.8" hidden="false" customHeight="false" outlineLevel="0" collapsed="false">
      <c r="A167" s="0" t="s">
        <v>360</v>
      </c>
      <c r="B167" s="0" t="s">
        <v>22</v>
      </c>
      <c r="D167" s="0" t="s">
        <v>23</v>
      </c>
      <c r="E167" s="0" t="s">
        <v>3</v>
      </c>
      <c r="F167" s="0" t="s">
        <v>361</v>
      </c>
      <c r="G167" s="0" t="n">
        <v>1</v>
      </c>
      <c r="H167" s="0" t="n">
        <v>0</v>
      </c>
      <c r="I167" s="0" t="n">
        <v>0</v>
      </c>
      <c r="J167" s="0" t="n">
        <v>0</v>
      </c>
      <c r="K167" s="0" t="n">
        <v>1</v>
      </c>
      <c r="L167" s="0" t="n">
        <v>1</v>
      </c>
      <c r="M167" s="0" t="s">
        <v>12</v>
      </c>
      <c r="N167" s="1" t="n">
        <f aca="false">IF(ISERROR(I167/(I167+J167)),0,(I167/(I167+J167)))</f>
        <v>0</v>
      </c>
      <c r="O167" s="1" t="n">
        <f aca="false">IF(ISERROR(I167/(I167+K167)),0,(I167/(I167+K167)))</f>
        <v>0</v>
      </c>
      <c r="P167" s="1" t="n">
        <f aca="false">IF(ISERROR((2*N167*O167)/(N167+O167)),0,(2*N167*O167)/(N167+O167))</f>
        <v>0</v>
      </c>
    </row>
    <row r="168" customFormat="false" ht="12.8" hidden="false" customHeight="false" outlineLevel="0" collapsed="false">
      <c r="A168" s="0" t="s">
        <v>362</v>
      </c>
      <c r="B168" s="0" t="s">
        <v>1</v>
      </c>
      <c r="D168" s="0" t="s">
        <v>23</v>
      </c>
      <c r="E168" s="0" t="s">
        <v>3</v>
      </c>
      <c r="F168" s="0" t="s">
        <v>363</v>
      </c>
      <c r="G168" s="0" t="n">
        <v>2</v>
      </c>
      <c r="H168" s="0" t="n">
        <v>0</v>
      </c>
      <c r="I168" s="0" t="n">
        <v>0</v>
      </c>
      <c r="J168" s="0" t="n">
        <v>0</v>
      </c>
      <c r="K168" s="0" t="n">
        <v>2</v>
      </c>
      <c r="L168" s="0" t="n">
        <v>1</v>
      </c>
      <c r="M168" s="0" t="s">
        <v>12</v>
      </c>
      <c r="N168" s="1" t="n">
        <f aca="false">IF(ISERROR(I168/(I168+J168)),0,(I168/(I168+J168)))</f>
        <v>0</v>
      </c>
      <c r="O168" s="1" t="n">
        <f aca="false">IF(ISERROR(I168/(I168+K168)),0,(I168/(I168+K168)))</f>
        <v>0</v>
      </c>
      <c r="P168" s="1" t="n">
        <f aca="false">IF(ISERROR((2*N168*O168)/(N168+O168)),0,(2*N168*O168)/(N168+O168))</f>
        <v>0</v>
      </c>
    </row>
    <row r="169" customFormat="false" ht="12.8" hidden="false" customHeight="false" outlineLevel="0" collapsed="false">
      <c r="A169" s="0" t="s">
        <v>364</v>
      </c>
      <c r="B169" s="0" t="s">
        <v>22</v>
      </c>
      <c r="C169" s="0" t="s">
        <v>9</v>
      </c>
      <c r="D169" s="0" t="s">
        <v>23</v>
      </c>
      <c r="F169" s="0" t="s">
        <v>365</v>
      </c>
      <c r="G169" s="0" t="n">
        <v>3</v>
      </c>
      <c r="H169" s="0" t="n">
        <v>2</v>
      </c>
      <c r="I169" s="0" t="n">
        <v>2</v>
      </c>
      <c r="J169" s="0" t="n">
        <v>0</v>
      </c>
      <c r="K169" s="0" t="n">
        <v>1</v>
      </c>
      <c r="L169" s="0" t="n">
        <v>1</v>
      </c>
      <c r="M169" s="0" t="n">
        <v>1</v>
      </c>
      <c r="N169" s="1" t="n">
        <f aca="false">IF(ISERROR(I169/(I169+J169)),0,(I169/(I169+J169)))</f>
        <v>1</v>
      </c>
      <c r="O169" s="1" t="n">
        <f aca="false">IF(ISERROR(I169/(I169+K169)),0,(I169/(I169+K169)))</f>
        <v>0.666666666666667</v>
      </c>
      <c r="P169" s="1" t="n">
        <f aca="false">IF(ISERROR((2*N169*O169)/(N169+O169)),0,(2*N169*O169)/(N169+O169))</f>
        <v>0.8</v>
      </c>
    </row>
    <row r="170" customFormat="false" ht="12.8" hidden="false" customHeight="false" outlineLevel="0" collapsed="false">
      <c r="A170" s="0" t="s">
        <v>366</v>
      </c>
      <c r="B170" s="0" t="s">
        <v>22</v>
      </c>
      <c r="C170" s="0" t="s">
        <v>2</v>
      </c>
      <c r="E170" s="0" t="s">
        <v>3</v>
      </c>
      <c r="F170" s="0" t="s">
        <v>367</v>
      </c>
      <c r="G170" s="0" t="n">
        <v>1</v>
      </c>
      <c r="H170" s="0" t="n">
        <v>0</v>
      </c>
      <c r="I170" s="0" t="n">
        <v>0</v>
      </c>
      <c r="J170" s="0" t="n">
        <v>0</v>
      </c>
      <c r="K170" s="0" t="n">
        <v>1</v>
      </c>
      <c r="L170" s="0" t="n">
        <v>1</v>
      </c>
      <c r="M170" s="0" t="s">
        <v>12</v>
      </c>
      <c r="N170" s="1" t="n">
        <f aca="false">IF(ISERROR(I170/(I170+J170)),0,(I170/(I170+J170)))</f>
        <v>0</v>
      </c>
      <c r="O170" s="1" t="n">
        <f aca="false">IF(ISERROR(I170/(I170+K170)),0,(I170/(I170+K170)))</f>
        <v>0</v>
      </c>
      <c r="P170" s="1" t="n">
        <f aca="false">IF(ISERROR((2*N170*O170)/(N170+O170)),0,(2*N170*O170)/(N170+O170))</f>
        <v>0</v>
      </c>
    </row>
    <row r="171" customFormat="false" ht="12.8" hidden="false" customHeight="false" outlineLevel="0" collapsed="false">
      <c r="A171" s="0" t="s">
        <v>368</v>
      </c>
      <c r="B171" s="0" t="s">
        <v>22</v>
      </c>
      <c r="C171" s="0" t="s">
        <v>9</v>
      </c>
      <c r="E171" s="0" t="s">
        <v>3</v>
      </c>
      <c r="F171" s="0" t="s">
        <v>369</v>
      </c>
      <c r="G171" s="0" t="n">
        <v>1</v>
      </c>
      <c r="H171" s="0" t="n">
        <v>0</v>
      </c>
      <c r="I171" s="0" t="n">
        <v>0</v>
      </c>
      <c r="J171" s="0" t="n">
        <v>0</v>
      </c>
      <c r="K171" s="0" t="n">
        <v>1</v>
      </c>
      <c r="L171" s="0" t="n">
        <v>1</v>
      </c>
      <c r="M171" s="0" t="s">
        <v>12</v>
      </c>
      <c r="N171" s="1" t="n">
        <f aca="false">IF(ISERROR(I171/(I171+J171)),0,(I171/(I171+J171)))</f>
        <v>0</v>
      </c>
      <c r="O171" s="1" t="n">
        <f aca="false">IF(ISERROR(I171/(I171+K171)),0,(I171/(I171+K171)))</f>
        <v>0</v>
      </c>
      <c r="P171" s="1" t="n">
        <f aca="false">IF(ISERROR((2*N171*O171)/(N171+O171)),0,(2*N171*O171)/(N171+O171))</f>
        <v>0</v>
      </c>
    </row>
    <row r="172" customFormat="false" ht="12.8" hidden="false" customHeight="false" outlineLevel="0" collapsed="false">
      <c r="A172" s="0" t="s">
        <v>370</v>
      </c>
      <c r="B172" s="0" t="s">
        <v>35</v>
      </c>
      <c r="C172" s="0" t="s">
        <v>2</v>
      </c>
      <c r="E172" s="0" t="s">
        <v>3</v>
      </c>
      <c r="F172" s="0" t="s">
        <v>371</v>
      </c>
      <c r="G172" s="0" t="n">
        <v>8</v>
      </c>
      <c r="H172" s="0" t="n">
        <v>0</v>
      </c>
      <c r="I172" s="0" t="n">
        <v>0</v>
      </c>
      <c r="J172" s="0" t="n">
        <v>0</v>
      </c>
      <c r="K172" s="0" t="n">
        <v>8</v>
      </c>
      <c r="L172" s="0" t="n">
        <v>1</v>
      </c>
      <c r="M172" s="0" t="s">
        <v>12</v>
      </c>
      <c r="N172" s="1" t="n">
        <f aca="false">IF(ISERROR(I172/(I172+J172)),0,(I172/(I172+J172)))</f>
        <v>0</v>
      </c>
      <c r="O172" s="1" t="n">
        <f aca="false">IF(ISERROR(I172/(I172+K172)),0,(I172/(I172+K172)))</f>
        <v>0</v>
      </c>
      <c r="P172" s="1" t="n">
        <f aca="false">IF(ISERROR((2*N172*O172)/(N172+O172)),0,(2*N172*O172)/(N172+O172))</f>
        <v>0</v>
      </c>
    </row>
    <row r="173" customFormat="false" ht="12.8" hidden="false" customHeight="false" outlineLevel="0" collapsed="false">
      <c r="A173" s="0" t="s">
        <v>372</v>
      </c>
      <c r="B173" s="0" t="s">
        <v>1</v>
      </c>
      <c r="C173" s="0" t="s">
        <v>2</v>
      </c>
      <c r="D173" s="0" t="s">
        <v>30</v>
      </c>
      <c r="F173" s="0" t="s">
        <v>373</v>
      </c>
      <c r="G173" s="0" t="n">
        <v>2</v>
      </c>
      <c r="H173" s="0" t="n">
        <v>2</v>
      </c>
      <c r="I173" s="0" t="n">
        <v>2</v>
      </c>
      <c r="J173" s="0" t="n">
        <v>0</v>
      </c>
      <c r="K173" s="0" t="n">
        <v>0</v>
      </c>
      <c r="L173" s="0" t="n">
        <v>1</v>
      </c>
      <c r="M173" s="0" t="n">
        <v>1</v>
      </c>
      <c r="N173" s="1" t="n">
        <f aca="false">IF(ISERROR(I173/(I173+J173)),0,(I173/(I173+J173)))</f>
        <v>1</v>
      </c>
      <c r="O173" s="1" t="n">
        <f aca="false">IF(ISERROR(I173/(I173+K173)),0,(I173/(I173+K173)))</f>
        <v>1</v>
      </c>
      <c r="P173" s="1" t="n">
        <f aca="false">IF(ISERROR((2*N173*O173)/(N173+O173)),0,(2*N173*O173)/(N173+O173))</f>
        <v>1</v>
      </c>
    </row>
    <row r="174" customFormat="false" ht="12.8" hidden="false" customHeight="false" outlineLevel="0" collapsed="false">
      <c r="A174" s="0" t="s">
        <v>374</v>
      </c>
      <c r="B174" s="0" t="s">
        <v>22</v>
      </c>
      <c r="C174" s="0" t="s">
        <v>2</v>
      </c>
      <c r="E174" s="0" t="s">
        <v>3</v>
      </c>
      <c r="F174" s="0" t="s">
        <v>375</v>
      </c>
      <c r="G174" s="0" t="n">
        <v>3</v>
      </c>
      <c r="H174" s="0" t="n">
        <v>3</v>
      </c>
      <c r="I174" s="0" t="n">
        <v>3</v>
      </c>
      <c r="J174" s="0" t="n">
        <v>0</v>
      </c>
      <c r="K174" s="0" t="n">
        <v>0</v>
      </c>
      <c r="L174" s="0" t="n">
        <v>1</v>
      </c>
      <c r="M174" s="0" t="n">
        <v>1</v>
      </c>
      <c r="N174" s="1" t="n">
        <f aca="false">IF(ISERROR(I174/(I174+J174)),0,(I174/(I174+J174)))</f>
        <v>1</v>
      </c>
      <c r="O174" s="1" t="n">
        <f aca="false">IF(ISERROR(I174/(I174+K174)),0,(I174/(I174+K174)))</f>
        <v>1</v>
      </c>
      <c r="P174" s="1" t="n">
        <f aca="false">IF(ISERROR((2*N174*O174)/(N174+O174)),0,(2*N174*O174)/(N174+O174))</f>
        <v>1</v>
      </c>
    </row>
    <row r="175" customFormat="false" ht="12.8" hidden="false" customHeight="false" outlineLevel="0" collapsed="false">
      <c r="A175" s="0" t="s">
        <v>376</v>
      </c>
      <c r="B175" s="0" t="s">
        <v>22</v>
      </c>
      <c r="C175" s="0" t="s">
        <v>2</v>
      </c>
      <c r="E175" s="0" t="s">
        <v>3</v>
      </c>
      <c r="F175" s="0" t="s">
        <v>377</v>
      </c>
      <c r="G175" s="0" t="n">
        <v>1</v>
      </c>
      <c r="H175" s="0" t="n">
        <v>0</v>
      </c>
      <c r="I175" s="0" t="n">
        <v>0</v>
      </c>
      <c r="J175" s="0" t="n">
        <v>0</v>
      </c>
      <c r="K175" s="0" t="n">
        <v>1</v>
      </c>
      <c r="L175" s="0" t="n">
        <v>1</v>
      </c>
      <c r="M175" s="0" t="s">
        <v>12</v>
      </c>
      <c r="N175" s="1" t="n">
        <f aca="false">IF(ISERROR(I175/(I175+J175)),0,(I175/(I175+J175)))</f>
        <v>0</v>
      </c>
      <c r="O175" s="1" t="n">
        <f aca="false">IF(ISERROR(I175/(I175+K175)),0,(I175/(I175+K175)))</f>
        <v>0</v>
      </c>
      <c r="P175" s="1" t="n">
        <f aca="false">IF(ISERROR((2*N175*O175)/(N175+O175)),0,(2*N175*O175)/(N175+O175))</f>
        <v>0</v>
      </c>
    </row>
    <row r="176" customFormat="false" ht="12.8" hidden="false" customHeight="false" outlineLevel="0" collapsed="false">
      <c r="A176" s="0" t="s">
        <v>378</v>
      </c>
      <c r="B176" s="0" t="s">
        <v>22</v>
      </c>
      <c r="C176" s="0" t="s">
        <v>2</v>
      </c>
      <c r="E176" s="0" t="s">
        <v>3</v>
      </c>
      <c r="F176" s="0" t="s">
        <v>379</v>
      </c>
      <c r="G176" s="0" t="n">
        <v>1</v>
      </c>
      <c r="H176" s="0" t="n">
        <v>0</v>
      </c>
      <c r="I176" s="0" t="n">
        <v>0</v>
      </c>
      <c r="J176" s="0" t="n">
        <v>0</v>
      </c>
      <c r="K176" s="0" t="n">
        <v>1</v>
      </c>
      <c r="L176" s="0" t="n">
        <v>1</v>
      </c>
      <c r="M176" s="0" t="s">
        <v>12</v>
      </c>
      <c r="N176" s="1" t="n">
        <f aca="false">IF(ISERROR(I176/(I176+J176)),0,(I176/(I176+J176)))</f>
        <v>0</v>
      </c>
      <c r="O176" s="1" t="n">
        <f aca="false">IF(ISERROR(I176/(I176+K176)),0,(I176/(I176+K176)))</f>
        <v>0</v>
      </c>
      <c r="P176" s="1" t="n">
        <f aca="false">IF(ISERROR((2*N176*O176)/(N176+O176)),0,(2*N176*O176)/(N176+O176))</f>
        <v>0</v>
      </c>
    </row>
    <row r="177" customFormat="false" ht="12.8" hidden="false" customHeight="false" outlineLevel="0" collapsed="false">
      <c r="A177" s="0" t="s">
        <v>380</v>
      </c>
      <c r="B177" s="0" t="s">
        <v>22</v>
      </c>
      <c r="C177" s="0" t="s">
        <v>9</v>
      </c>
      <c r="E177" s="0" t="s">
        <v>3</v>
      </c>
      <c r="F177" s="0" t="s">
        <v>381</v>
      </c>
      <c r="G177" s="0" t="n">
        <v>1</v>
      </c>
      <c r="H177" s="0" t="n">
        <v>1</v>
      </c>
      <c r="I177" s="0" t="n">
        <v>1</v>
      </c>
      <c r="J177" s="0" t="n">
        <v>0</v>
      </c>
      <c r="K177" s="0" t="n">
        <v>0</v>
      </c>
      <c r="L177" s="0" t="n">
        <v>1</v>
      </c>
      <c r="M177" s="0" t="n">
        <v>1</v>
      </c>
      <c r="N177" s="1" t="n">
        <f aca="false">IF(ISERROR(I177/(I177+J177)),0,(I177/(I177+J177)))</f>
        <v>1</v>
      </c>
      <c r="O177" s="1" t="n">
        <f aca="false">IF(ISERROR(I177/(I177+K177)),0,(I177/(I177+K177)))</f>
        <v>1</v>
      </c>
      <c r="P177" s="1" t="n">
        <f aca="false">IF(ISERROR((2*N177*O177)/(N177+O177)),0,(2*N177*O177)/(N177+O177))</f>
        <v>1</v>
      </c>
    </row>
    <row r="178" customFormat="false" ht="12.8" hidden="false" customHeight="false" outlineLevel="0" collapsed="false">
      <c r="A178" s="0" t="s">
        <v>382</v>
      </c>
      <c r="B178" s="0" t="s">
        <v>22</v>
      </c>
      <c r="C178" s="0" t="s">
        <v>9</v>
      </c>
      <c r="E178" s="0" t="s">
        <v>33</v>
      </c>
      <c r="F178" s="0" t="s">
        <v>383</v>
      </c>
      <c r="G178" s="0" t="n">
        <v>1</v>
      </c>
      <c r="H178" s="0" t="n">
        <v>0</v>
      </c>
      <c r="I178" s="0" t="n">
        <v>0</v>
      </c>
      <c r="J178" s="0" t="n">
        <v>0</v>
      </c>
      <c r="K178" s="0" t="n">
        <v>1</v>
      </c>
      <c r="L178" s="0" t="n">
        <v>1</v>
      </c>
      <c r="M178" s="0" t="s">
        <v>12</v>
      </c>
      <c r="N178" s="1" t="n">
        <f aca="false">IF(ISERROR(I178/(I178+J178)),0,(I178/(I178+J178)))</f>
        <v>0</v>
      </c>
      <c r="O178" s="1" t="n">
        <f aca="false">IF(ISERROR(I178/(I178+K178)),0,(I178/(I178+K178)))</f>
        <v>0</v>
      </c>
      <c r="P178" s="1" t="n">
        <f aca="false">IF(ISERROR((2*N178*O178)/(N178+O178)),0,(2*N178*O178)/(N178+O178))</f>
        <v>0</v>
      </c>
    </row>
    <row r="179" customFormat="false" ht="12.8" hidden="false" customHeight="false" outlineLevel="0" collapsed="false">
      <c r="A179" s="0" t="s">
        <v>384</v>
      </c>
      <c r="B179" s="0" t="s">
        <v>1</v>
      </c>
      <c r="C179" s="0" t="s">
        <v>2</v>
      </c>
      <c r="D179" s="0" t="s">
        <v>30</v>
      </c>
      <c r="F179" s="0" t="s">
        <v>385</v>
      </c>
      <c r="G179" s="0" t="n">
        <v>2</v>
      </c>
      <c r="H179" s="0" t="n">
        <v>1</v>
      </c>
      <c r="I179" s="0" t="n">
        <v>1</v>
      </c>
      <c r="J179" s="0" t="n">
        <v>0</v>
      </c>
      <c r="K179" s="0" t="n">
        <v>1</v>
      </c>
      <c r="L179" s="0" t="n">
        <v>1</v>
      </c>
      <c r="M179" s="0" t="n">
        <v>1</v>
      </c>
      <c r="N179" s="1" t="n">
        <f aca="false">IF(ISERROR(I179/(I179+J179)),0,(I179/(I179+J179)))</f>
        <v>1</v>
      </c>
      <c r="O179" s="1" t="n">
        <f aca="false">IF(ISERROR(I179/(I179+K179)),0,(I179/(I179+K179)))</f>
        <v>0.5</v>
      </c>
      <c r="P179" s="1" t="n">
        <f aca="false">IF(ISERROR((2*N179*O179)/(N179+O179)),0,(2*N179*O179)/(N179+O179))</f>
        <v>0.666666666666667</v>
      </c>
    </row>
    <row r="180" customFormat="false" ht="12.8" hidden="false" customHeight="false" outlineLevel="0" collapsed="false">
      <c r="A180" s="0" t="s">
        <v>386</v>
      </c>
      <c r="B180" s="0" t="s">
        <v>22</v>
      </c>
      <c r="C180" s="0" t="s">
        <v>2</v>
      </c>
      <c r="E180" s="0" t="s">
        <v>3</v>
      </c>
      <c r="F180" s="0" t="s">
        <v>387</v>
      </c>
      <c r="G180" s="0" t="n">
        <v>1</v>
      </c>
      <c r="H180" s="0" t="n">
        <v>0</v>
      </c>
      <c r="I180" s="0" t="n">
        <v>0</v>
      </c>
      <c r="J180" s="0" t="n">
        <v>0</v>
      </c>
      <c r="K180" s="0" t="n">
        <v>1</v>
      </c>
      <c r="L180" s="0" t="n">
        <v>1</v>
      </c>
      <c r="M180" s="0" t="s">
        <v>12</v>
      </c>
      <c r="N180" s="1" t="n">
        <f aca="false">IF(ISERROR(I180/(I180+J180)),0,(I180/(I180+J180)))</f>
        <v>0</v>
      </c>
      <c r="O180" s="1" t="n">
        <f aca="false">IF(ISERROR(I180/(I180+K180)),0,(I180/(I180+K180)))</f>
        <v>0</v>
      </c>
      <c r="P180" s="1" t="n">
        <f aca="false">IF(ISERROR((2*N180*O180)/(N180+O180)),0,(2*N180*O180)/(N180+O180))</f>
        <v>0</v>
      </c>
    </row>
    <row r="181" customFormat="false" ht="12.8" hidden="false" customHeight="false" outlineLevel="0" collapsed="false">
      <c r="A181" s="0" t="s">
        <v>388</v>
      </c>
      <c r="B181" s="0" t="s">
        <v>22</v>
      </c>
      <c r="C181" s="0" t="s">
        <v>9</v>
      </c>
      <c r="E181" s="0" t="s">
        <v>3</v>
      </c>
      <c r="F181" s="0" t="s">
        <v>389</v>
      </c>
      <c r="G181" s="0" t="n">
        <v>1</v>
      </c>
      <c r="H181" s="0" t="n">
        <v>0</v>
      </c>
      <c r="I181" s="0" t="n">
        <v>0</v>
      </c>
      <c r="J181" s="0" t="n">
        <v>0</v>
      </c>
      <c r="K181" s="0" t="n">
        <v>1</v>
      </c>
      <c r="L181" s="0" t="n">
        <v>1</v>
      </c>
      <c r="M181" s="0" t="s">
        <v>12</v>
      </c>
      <c r="N181" s="1" t="n">
        <f aca="false">IF(ISERROR(I181/(I181+J181)),0,(I181/(I181+J181)))</f>
        <v>0</v>
      </c>
      <c r="O181" s="1" t="n">
        <f aca="false">IF(ISERROR(I181/(I181+K181)),0,(I181/(I181+K181)))</f>
        <v>0</v>
      </c>
      <c r="P181" s="1" t="n">
        <f aca="false">IF(ISERROR((2*N181*O181)/(N181+O181)),0,(2*N181*O181)/(N181+O181))</f>
        <v>0</v>
      </c>
    </row>
    <row r="182" customFormat="false" ht="12.8" hidden="false" customHeight="false" outlineLevel="0" collapsed="false">
      <c r="A182" s="0" t="s">
        <v>390</v>
      </c>
      <c r="B182" s="0" t="s">
        <v>22</v>
      </c>
      <c r="C182" s="0" t="s">
        <v>9</v>
      </c>
      <c r="E182" s="0" t="s">
        <v>10</v>
      </c>
      <c r="F182" s="0" t="s">
        <v>391</v>
      </c>
      <c r="G182" s="0" t="n">
        <v>1</v>
      </c>
      <c r="H182" s="0" t="n">
        <v>0</v>
      </c>
      <c r="I182" s="0" t="n">
        <v>0</v>
      </c>
      <c r="J182" s="0" t="n">
        <v>0</v>
      </c>
      <c r="K182" s="0" t="n">
        <v>1</v>
      </c>
      <c r="L182" s="0" t="n">
        <v>1</v>
      </c>
      <c r="M182" s="0" t="s">
        <v>12</v>
      </c>
      <c r="N182" s="1" t="n">
        <f aca="false">IF(ISERROR(I182/(I182+J182)),0,(I182/(I182+J182)))</f>
        <v>0</v>
      </c>
      <c r="O182" s="1" t="n">
        <f aca="false">IF(ISERROR(I182/(I182+K182)),0,(I182/(I182+K182)))</f>
        <v>0</v>
      </c>
      <c r="P182" s="1" t="n">
        <f aca="false">IF(ISERROR((2*N182*O182)/(N182+O182)),0,(2*N182*O182)/(N182+O182))</f>
        <v>0</v>
      </c>
    </row>
    <row r="183" customFormat="false" ht="12.8" hidden="false" customHeight="false" outlineLevel="0" collapsed="false">
      <c r="A183" s="0" t="s">
        <v>392</v>
      </c>
      <c r="B183" s="0" t="s">
        <v>1</v>
      </c>
      <c r="C183" s="0" t="s">
        <v>2</v>
      </c>
      <c r="D183" s="0" t="s">
        <v>23</v>
      </c>
      <c r="F183" s="0" t="s">
        <v>393</v>
      </c>
      <c r="G183" s="0" t="n">
        <v>2</v>
      </c>
      <c r="H183" s="0" t="n">
        <v>0</v>
      </c>
      <c r="I183" s="0" t="n">
        <v>0</v>
      </c>
      <c r="J183" s="0" t="n">
        <v>0</v>
      </c>
      <c r="K183" s="0" t="n">
        <v>2</v>
      </c>
      <c r="L183" s="0" t="n">
        <v>1</v>
      </c>
      <c r="M183" s="0" t="s">
        <v>12</v>
      </c>
      <c r="N183" s="1" t="n">
        <f aca="false">IF(ISERROR(I183/(I183+J183)),0,(I183/(I183+J183)))</f>
        <v>0</v>
      </c>
      <c r="O183" s="1" t="n">
        <f aca="false">IF(ISERROR(I183/(I183+K183)),0,(I183/(I183+K183)))</f>
        <v>0</v>
      </c>
      <c r="P183" s="1" t="n">
        <f aca="false">IF(ISERROR((2*N183*O183)/(N183+O183)),0,(2*N183*O183)/(N183+O183))</f>
        <v>0</v>
      </c>
    </row>
    <row r="184" customFormat="false" ht="12.8" hidden="false" customHeight="false" outlineLevel="0" collapsed="false">
      <c r="A184" s="0" t="s">
        <v>394</v>
      </c>
      <c r="B184" s="0" t="s">
        <v>22</v>
      </c>
      <c r="C184" s="0" t="s">
        <v>9</v>
      </c>
      <c r="E184" s="0" t="s">
        <v>33</v>
      </c>
      <c r="F184" s="0" t="s">
        <v>395</v>
      </c>
      <c r="G184" s="0" t="n">
        <v>1</v>
      </c>
      <c r="H184" s="0" t="n">
        <v>0</v>
      </c>
      <c r="I184" s="0" t="n">
        <v>0</v>
      </c>
      <c r="J184" s="0" t="n">
        <v>0</v>
      </c>
      <c r="K184" s="0" t="n">
        <v>1</v>
      </c>
      <c r="L184" s="0" t="n">
        <v>1</v>
      </c>
      <c r="M184" s="0" t="s">
        <v>12</v>
      </c>
      <c r="N184" s="1" t="n">
        <f aca="false">IF(ISERROR(I184/(I184+J184)),0,(I184/(I184+J184)))</f>
        <v>0</v>
      </c>
      <c r="O184" s="1" t="n">
        <f aca="false">IF(ISERROR(I184/(I184+K184)),0,(I184/(I184+K184)))</f>
        <v>0</v>
      </c>
      <c r="P184" s="1" t="n">
        <f aca="false">IF(ISERROR((2*N184*O184)/(N184+O184)),0,(2*N184*O184)/(N184+O184))</f>
        <v>0</v>
      </c>
    </row>
    <row r="185" customFormat="false" ht="12.8" hidden="false" customHeight="false" outlineLevel="0" collapsed="false">
      <c r="A185" s="0" t="s">
        <v>396</v>
      </c>
      <c r="B185" s="0" t="s">
        <v>1</v>
      </c>
      <c r="D185" s="0" t="s">
        <v>30</v>
      </c>
      <c r="E185" s="0" t="s">
        <v>33</v>
      </c>
      <c r="F185" s="0" t="s">
        <v>397</v>
      </c>
      <c r="G185" s="0" t="n">
        <v>2</v>
      </c>
      <c r="H185" s="0" t="n">
        <v>0</v>
      </c>
      <c r="I185" s="0" t="n">
        <v>0</v>
      </c>
      <c r="J185" s="0" t="n">
        <v>0</v>
      </c>
      <c r="K185" s="0" t="n">
        <v>2</v>
      </c>
      <c r="L185" s="0" t="n">
        <v>1</v>
      </c>
      <c r="M185" s="0" t="s">
        <v>12</v>
      </c>
      <c r="N185" s="1" t="n">
        <f aca="false">IF(ISERROR(I185/(I185+J185)),0,(I185/(I185+J185)))</f>
        <v>0</v>
      </c>
      <c r="O185" s="1" t="n">
        <f aca="false">IF(ISERROR(I185/(I185+K185)),0,(I185/(I185+K185)))</f>
        <v>0</v>
      </c>
      <c r="P185" s="1" t="n">
        <f aca="false">IF(ISERROR((2*N185*O185)/(N185+O185)),0,(2*N185*O185)/(N185+O185))</f>
        <v>0</v>
      </c>
    </row>
    <row r="186" customFormat="false" ht="12.8" hidden="false" customHeight="false" outlineLevel="0" collapsed="false">
      <c r="A186" s="0" t="s">
        <v>398</v>
      </c>
      <c r="B186" s="0" t="s">
        <v>22</v>
      </c>
      <c r="D186" s="0" t="s">
        <v>27</v>
      </c>
      <c r="E186" s="0" t="s">
        <v>3</v>
      </c>
      <c r="F186" s="0" t="s">
        <v>399</v>
      </c>
      <c r="G186" s="0" t="n">
        <v>1</v>
      </c>
      <c r="H186" s="0" t="n">
        <v>0</v>
      </c>
      <c r="I186" s="0" t="n">
        <v>0</v>
      </c>
      <c r="J186" s="0" t="n">
        <v>0</v>
      </c>
      <c r="K186" s="0" t="n">
        <v>1</v>
      </c>
      <c r="L186" s="0" t="n">
        <v>1</v>
      </c>
      <c r="M186" s="0" t="s">
        <v>12</v>
      </c>
      <c r="N186" s="1" t="n">
        <f aca="false">IF(ISERROR(I186/(I186+J186)),0,(I186/(I186+J186)))</f>
        <v>0</v>
      </c>
      <c r="O186" s="1" t="n">
        <f aca="false">IF(ISERROR(I186/(I186+K186)),0,(I186/(I186+K186)))</f>
        <v>0</v>
      </c>
      <c r="P186" s="1" t="n">
        <f aca="false">IF(ISERROR((2*N186*O186)/(N186+O186)),0,(2*N186*O186)/(N186+O186))</f>
        <v>0</v>
      </c>
    </row>
    <row r="187" customFormat="false" ht="12.8" hidden="false" customHeight="false" outlineLevel="0" collapsed="false">
      <c r="A187" s="0" t="s">
        <v>400</v>
      </c>
      <c r="B187" s="0" t="s">
        <v>22</v>
      </c>
      <c r="C187" s="0" t="s">
        <v>2</v>
      </c>
      <c r="E187" s="0" t="s">
        <v>3</v>
      </c>
      <c r="F187" s="0" t="s">
        <v>401</v>
      </c>
      <c r="G187" s="0" t="n">
        <v>1</v>
      </c>
      <c r="H187" s="0" t="n">
        <v>0</v>
      </c>
      <c r="I187" s="0" t="n">
        <v>0</v>
      </c>
      <c r="J187" s="0" t="n">
        <v>0</v>
      </c>
      <c r="K187" s="0" t="n">
        <v>1</v>
      </c>
      <c r="L187" s="0" t="n">
        <v>1</v>
      </c>
      <c r="M187" s="0" t="s">
        <v>12</v>
      </c>
      <c r="N187" s="1" t="n">
        <f aca="false">IF(ISERROR(I187/(I187+J187)),0,(I187/(I187+J187)))</f>
        <v>0</v>
      </c>
      <c r="O187" s="1" t="n">
        <f aca="false">IF(ISERROR(I187/(I187+K187)),0,(I187/(I187+K187)))</f>
        <v>0</v>
      </c>
      <c r="P187" s="1" t="n">
        <f aca="false">IF(ISERROR((2*N187*O187)/(N187+O187)),0,(2*N187*O187)/(N187+O187))</f>
        <v>0</v>
      </c>
    </row>
    <row r="188" customFormat="false" ht="12.8" hidden="false" customHeight="false" outlineLevel="0" collapsed="false">
      <c r="A188" s="0" t="s">
        <v>402</v>
      </c>
      <c r="B188" s="0" t="s">
        <v>1</v>
      </c>
      <c r="D188" s="0" t="s">
        <v>30</v>
      </c>
      <c r="E188" s="0" t="s">
        <v>3</v>
      </c>
      <c r="F188" s="0" t="s">
        <v>403</v>
      </c>
      <c r="G188" s="0" t="n">
        <v>3</v>
      </c>
      <c r="H188" s="0" t="n">
        <v>0</v>
      </c>
      <c r="I188" s="0" t="n">
        <v>0</v>
      </c>
      <c r="J188" s="0" t="n">
        <v>0</v>
      </c>
      <c r="K188" s="0" t="n">
        <v>3</v>
      </c>
      <c r="L188" s="0" t="n">
        <v>1</v>
      </c>
      <c r="M188" s="0" t="s">
        <v>12</v>
      </c>
      <c r="N188" s="1" t="n">
        <f aca="false">IF(ISERROR(I188/(I188+J188)),0,(I188/(I188+J188)))</f>
        <v>0</v>
      </c>
      <c r="O188" s="1" t="n">
        <f aca="false">IF(ISERROR(I188/(I188+K188)),0,(I188/(I188+K188)))</f>
        <v>0</v>
      </c>
      <c r="P188" s="1" t="n">
        <f aca="false">IF(ISERROR((2*N188*O188)/(N188+O188)),0,(2*N188*O188)/(N188+O188))</f>
        <v>0</v>
      </c>
    </row>
    <row r="189" customFormat="false" ht="12.8" hidden="false" customHeight="false" outlineLevel="0" collapsed="false">
      <c r="A189" s="0" t="s">
        <v>404</v>
      </c>
      <c r="B189" s="0" t="s">
        <v>22</v>
      </c>
      <c r="C189" s="0" t="s">
        <v>2</v>
      </c>
      <c r="D189" s="0" t="s">
        <v>27</v>
      </c>
      <c r="F189" s="0" t="s">
        <v>405</v>
      </c>
      <c r="G189" s="0" t="n">
        <v>2</v>
      </c>
      <c r="H189" s="0" t="n">
        <v>0</v>
      </c>
      <c r="I189" s="0" t="n">
        <v>0</v>
      </c>
      <c r="J189" s="0" t="n">
        <v>0</v>
      </c>
      <c r="K189" s="0" t="n">
        <v>2</v>
      </c>
      <c r="L189" s="0" t="n">
        <v>1</v>
      </c>
      <c r="M189" s="0" t="s">
        <v>12</v>
      </c>
      <c r="N189" s="1" t="n">
        <f aca="false">IF(ISERROR(I189/(I189+J189)),0,(I189/(I189+J189)))</f>
        <v>0</v>
      </c>
      <c r="O189" s="1" t="n">
        <f aca="false">IF(ISERROR(I189/(I189+K189)),0,(I189/(I189+K189)))</f>
        <v>0</v>
      </c>
      <c r="P189" s="1" t="n">
        <f aca="false">IF(ISERROR((2*N189*O189)/(N189+O189)),0,(2*N189*O189)/(N189+O189))</f>
        <v>0</v>
      </c>
    </row>
    <row r="190" customFormat="false" ht="12.8" hidden="false" customHeight="false" outlineLevel="0" collapsed="false">
      <c r="A190" s="0" t="s">
        <v>406</v>
      </c>
      <c r="B190" s="0" t="s">
        <v>22</v>
      </c>
      <c r="C190" s="0" t="s">
        <v>2</v>
      </c>
      <c r="E190" s="0" t="s">
        <v>3</v>
      </c>
      <c r="F190" s="0" t="s">
        <v>407</v>
      </c>
      <c r="G190" s="0" t="n">
        <v>1</v>
      </c>
      <c r="H190" s="0" t="n">
        <v>1</v>
      </c>
      <c r="I190" s="0" t="n">
        <v>1</v>
      </c>
      <c r="J190" s="0" t="n">
        <v>0</v>
      </c>
      <c r="K190" s="0" t="n">
        <v>0</v>
      </c>
      <c r="L190" s="0" t="n">
        <v>1</v>
      </c>
      <c r="M190" s="0" t="n">
        <v>1</v>
      </c>
      <c r="N190" s="1" t="n">
        <f aca="false">IF(ISERROR(I190/(I190+J190)),0,(I190/(I190+J190)))</f>
        <v>1</v>
      </c>
      <c r="O190" s="1" t="n">
        <f aca="false">IF(ISERROR(I190/(I190+K190)),0,(I190/(I190+K190)))</f>
        <v>1</v>
      </c>
      <c r="P190" s="1" t="n">
        <f aca="false">IF(ISERROR((2*N190*O190)/(N190+O190)),0,(2*N190*O190)/(N190+O190))</f>
        <v>1</v>
      </c>
    </row>
    <row r="191" customFormat="false" ht="12.8" hidden="false" customHeight="false" outlineLevel="0" collapsed="false">
      <c r="A191" s="0" t="s">
        <v>408</v>
      </c>
      <c r="B191" s="0" t="s">
        <v>22</v>
      </c>
      <c r="C191" s="0" t="s">
        <v>2</v>
      </c>
      <c r="E191" s="0" t="s">
        <v>3</v>
      </c>
      <c r="F191" s="0" t="s">
        <v>409</v>
      </c>
      <c r="G191" s="0" t="n">
        <v>3</v>
      </c>
      <c r="H191" s="0" t="n">
        <v>0</v>
      </c>
      <c r="I191" s="0" t="n">
        <v>0</v>
      </c>
      <c r="J191" s="0" t="n">
        <v>0</v>
      </c>
      <c r="K191" s="0" t="n">
        <v>3</v>
      </c>
      <c r="L191" s="0" t="n">
        <v>1</v>
      </c>
      <c r="M191" s="0" t="s">
        <v>12</v>
      </c>
      <c r="N191" s="1" t="n">
        <f aca="false">IF(ISERROR(I191/(I191+J191)),0,(I191/(I191+J191)))</f>
        <v>0</v>
      </c>
      <c r="O191" s="1" t="n">
        <f aca="false">IF(ISERROR(I191/(I191+K191)),0,(I191/(I191+K191)))</f>
        <v>0</v>
      </c>
      <c r="P191" s="1" t="n">
        <f aca="false">IF(ISERROR((2*N191*O191)/(N191+O191)),0,(2*N191*O191)/(N191+O191))</f>
        <v>0</v>
      </c>
    </row>
    <row r="192" customFormat="false" ht="12.8" hidden="false" customHeight="false" outlineLevel="0" collapsed="false">
      <c r="A192" s="0" t="s">
        <v>410</v>
      </c>
      <c r="B192" s="0" t="s">
        <v>22</v>
      </c>
      <c r="C192" s="0" t="s">
        <v>2</v>
      </c>
      <c r="E192" s="0" t="s">
        <v>3</v>
      </c>
      <c r="F192" s="0" t="s">
        <v>411</v>
      </c>
      <c r="G192" s="0" t="n">
        <v>2</v>
      </c>
      <c r="H192" s="0" t="n">
        <v>0</v>
      </c>
      <c r="I192" s="0" t="n">
        <v>0</v>
      </c>
      <c r="J192" s="0" t="n">
        <v>0</v>
      </c>
      <c r="K192" s="0" t="n">
        <v>2</v>
      </c>
      <c r="L192" s="0" t="n">
        <v>1</v>
      </c>
      <c r="M192" s="0" t="s">
        <v>12</v>
      </c>
      <c r="N192" s="1" t="n">
        <f aca="false">IF(ISERROR(I192/(I192+J192)),0,(I192/(I192+J192)))</f>
        <v>0</v>
      </c>
      <c r="O192" s="1" t="n">
        <f aca="false">IF(ISERROR(I192/(I192+K192)),0,(I192/(I192+K192)))</f>
        <v>0</v>
      </c>
      <c r="P192" s="1" t="n">
        <f aca="false">IF(ISERROR((2*N192*O192)/(N192+O192)),0,(2*N192*O192)/(N192+O192))</f>
        <v>0</v>
      </c>
    </row>
    <row r="193" customFormat="false" ht="12.8" hidden="false" customHeight="false" outlineLevel="0" collapsed="false">
      <c r="A193" s="0" t="s">
        <v>412</v>
      </c>
      <c r="B193" s="0" t="s">
        <v>1</v>
      </c>
      <c r="C193" s="0" t="s">
        <v>9</v>
      </c>
      <c r="E193" s="0" t="s">
        <v>3</v>
      </c>
      <c r="F193" s="0" t="s">
        <v>413</v>
      </c>
      <c r="G193" s="0" t="n">
        <v>1</v>
      </c>
      <c r="H193" s="0" t="n">
        <v>0</v>
      </c>
      <c r="I193" s="0" t="n">
        <v>0</v>
      </c>
      <c r="J193" s="0" t="n">
        <v>0</v>
      </c>
      <c r="K193" s="0" t="n">
        <v>1</v>
      </c>
      <c r="L193" s="0" t="n">
        <v>1</v>
      </c>
      <c r="M193" s="0" t="s">
        <v>12</v>
      </c>
      <c r="N193" s="1" t="n">
        <f aca="false">IF(ISERROR(I193/(I193+J193)),0,(I193/(I193+J193)))</f>
        <v>0</v>
      </c>
      <c r="O193" s="1" t="n">
        <f aca="false">IF(ISERROR(I193/(I193+K193)),0,(I193/(I193+K193)))</f>
        <v>0</v>
      </c>
      <c r="P193" s="1" t="n">
        <f aca="false">IF(ISERROR((2*N193*O193)/(N193+O193)),0,(2*N193*O193)/(N193+O193))</f>
        <v>0</v>
      </c>
    </row>
    <row r="194" customFormat="false" ht="12.8" hidden="false" customHeight="false" outlineLevel="0" collapsed="false">
      <c r="A194" s="0" t="s">
        <v>414</v>
      </c>
      <c r="B194" s="0" t="s">
        <v>22</v>
      </c>
      <c r="C194" s="0" t="s">
        <v>9</v>
      </c>
      <c r="E194" s="0" t="s">
        <v>33</v>
      </c>
      <c r="F194" s="0" t="s">
        <v>415</v>
      </c>
      <c r="G194" s="0" t="n">
        <v>2</v>
      </c>
      <c r="H194" s="0" t="n">
        <v>1</v>
      </c>
      <c r="I194" s="0" t="n">
        <v>1</v>
      </c>
      <c r="J194" s="0" t="n">
        <v>0</v>
      </c>
      <c r="K194" s="0" t="n">
        <v>1</v>
      </c>
      <c r="L194" s="0" t="n">
        <v>1</v>
      </c>
      <c r="M194" s="0" t="n">
        <v>1</v>
      </c>
      <c r="N194" s="1" t="n">
        <f aca="false">IF(ISERROR(I194/(I194+J194)),0,(I194/(I194+J194)))</f>
        <v>1</v>
      </c>
      <c r="O194" s="1" t="n">
        <f aca="false">IF(ISERROR(I194/(I194+K194)),0,(I194/(I194+K194)))</f>
        <v>0.5</v>
      </c>
      <c r="P194" s="1" t="n">
        <f aca="false">IF(ISERROR((2*N194*O194)/(N194+O194)),0,(2*N194*O194)/(N194+O194))</f>
        <v>0.666666666666667</v>
      </c>
    </row>
    <row r="195" customFormat="false" ht="12.8" hidden="false" customHeight="false" outlineLevel="0" collapsed="false">
      <c r="A195" s="0" t="s">
        <v>416</v>
      </c>
      <c r="B195" s="0" t="s">
        <v>22</v>
      </c>
      <c r="C195" s="0" t="s">
        <v>9</v>
      </c>
      <c r="E195" s="0" t="s">
        <v>10</v>
      </c>
      <c r="F195" s="0" t="s">
        <v>417</v>
      </c>
      <c r="G195" s="0" t="n">
        <v>1</v>
      </c>
      <c r="H195" s="0" t="n">
        <v>2</v>
      </c>
      <c r="I195" s="0" t="n">
        <v>1</v>
      </c>
      <c r="J195" s="0" t="n">
        <v>1</v>
      </c>
      <c r="K195" s="0" t="n">
        <v>0</v>
      </c>
      <c r="L195" s="0" t="n">
        <v>1</v>
      </c>
      <c r="M195" s="0" t="n">
        <v>1</v>
      </c>
      <c r="N195" s="1" t="n">
        <f aca="false">IF(ISERROR(I195/(I195+J195)),0,(I195/(I195+J195)))</f>
        <v>0.5</v>
      </c>
      <c r="O195" s="1" t="n">
        <f aca="false">IF(ISERROR(I195/(I195+K195)),0,(I195/(I195+K195)))</f>
        <v>1</v>
      </c>
      <c r="P195" s="1" t="n">
        <f aca="false">IF(ISERROR((2*N195*O195)/(N195+O195)),0,(2*N195*O195)/(N195+O195))</f>
        <v>0.666666666666667</v>
      </c>
    </row>
    <row r="196" customFormat="false" ht="12.8" hidden="false" customHeight="false" outlineLevel="0" collapsed="false">
      <c r="A196" s="0" t="s">
        <v>418</v>
      </c>
      <c r="B196" s="0" t="s">
        <v>22</v>
      </c>
      <c r="C196" s="0" t="s">
        <v>9</v>
      </c>
      <c r="E196" s="0" t="s">
        <v>10</v>
      </c>
      <c r="F196" s="0" t="s">
        <v>419</v>
      </c>
      <c r="G196" s="0" t="n">
        <v>2</v>
      </c>
      <c r="H196" s="0" t="n">
        <v>2</v>
      </c>
      <c r="I196" s="0" t="n">
        <v>2</v>
      </c>
      <c r="J196" s="0" t="n">
        <v>0</v>
      </c>
      <c r="K196" s="0" t="n">
        <v>0</v>
      </c>
      <c r="L196" s="0" t="n">
        <v>1</v>
      </c>
      <c r="M196" s="0" t="n">
        <v>1</v>
      </c>
      <c r="N196" s="1" t="n">
        <f aca="false">IF(ISERROR(I196/(I196+J196)),0,(I196/(I196+J196)))</f>
        <v>1</v>
      </c>
      <c r="O196" s="1" t="n">
        <f aca="false">IF(ISERROR(I196/(I196+K196)),0,(I196/(I196+K196)))</f>
        <v>1</v>
      </c>
      <c r="P196" s="1" t="n">
        <f aca="false">IF(ISERROR((2*N196*O196)/(N196+O196)),0,(2*N196*O196)/(N196+O196))</f>
        <v>1</v>
      </c>
    </row>
    <row r="197" customFormat="false" ht="12.8" hidden="false" customHeight="false" outlineLevel="0" collapsed="false">
      <c r="A197" s="0" t="s">
        <v>420</v>
      </c>
      <c r="B197" s="0" t="s">
        <v>22</v>
      </c>
      <c r="C197" s="0" t="s">
        <v>9</v>
      </c>
      <c r="E197" s="0" t="s">
        <v>3</v>
      </c>
      <c r="F197" s="0" t="s">
        <v>421</v>
      </c>
      <c r="G197" s="0" t="n">
        <v>1</v>
      </c>
      <c r="H197" s="0" t="n">
        <v>1</v>
      </c>
      <c r="I197" s="0" t="n">
        <v>1</v>
      </c>
      <c r="J197" s="0" t="n">
        <v>0</v>
      </c>
      <c r="K197" s="0" t="n">
        <v>0</v>
      </c>
      <c r="L197" s="0" t="n">
        <v>1</v>
      </c>
      <c r="M197" s="0" t="n">
        <v>1</v>
      </c>
      <c r="N197" s="1" t="n">
        <f aca="false">IF(ISERROR(I197/(I197+J197)),0,(I197/(I197+J197)))</f>
        <v>1</v>
      </c>
      <c r="O197" s="1" t="n">
        <f aca="false">IF(ISERROR(I197/(I197+K197)),0,(I197/(I197+K197)))</f>
        <v>1</v>
      </c>
      <c r="P197" s="1" t="n">
        <f aca="false">IF(ISERROR((2*N197*O197)/(N197+O197)),0,(2*N197*O197)/(N197+O197))</f>
        <v>1</v>
      </c>
    </row>
    <row r="198" customFormat="false" ht="12.8" hidden="false" customHeight="false" outlineLevel="0" collapsed="false">
      <c r="A198" s="0" t="s">
        <v>422</v>
      </c>
      <c r="B198" s="0" t="s">
        <v>22</v>
      </c>
      <c r="C198" s="0" t="s">
        <v>2</v>
      </c>
      <c r="D198" s="0" t="s">
        <v>27</v>
      </c>
      <c r="F198" s="0" t="s">
        <v>423</v>
      </c>
      <c r="G198" s="0" t="n">
        <v>1</v>
      </c>
      <c r="H198" s="0" t="n">
        <v>1</v>
      </c>
      <c r="I198" s="0" t="n">
        <v>1</v>
      </c>
      <c r="J198" s="0" t="n">
        <v>0</v>
      </c>
      <c r="K198" s="0" t="n">
        <v>0</v>
      </c>
      <c r="L198" s="0" t="n">
        <v>1</v>
      </c>
      <c r="M198" s="0" t="n">
        <v>1</v>
      </c>
      <c r="N198" s="1" t="n">
        <f aca="false">IF(ISERROR(I198/(I198+J198)),0,(I198/(I198+J198)))</f>
        <v>1</v>
      </c>
      <c r="O198" s="1" t="n">
        <f aca="false">IF(ISERROR(I198/(I198+K198)),0,(I198/(I198+K198)))</f>
        <v>1</v>
      </c>
      <c r="P198" s="1" t="n">
        <f aca="false">IF(ISERROR((2*N198*O198)/(N198+O198)),0,(2*N198*O198)/(N198+O198))</f>
        <v>1</v>
      </c>
    </row>
    <row r="199" customFormat="false" ht="12.8" hidden="false" customHeight="false" outlineLevel="0" collapsed="false">
      <c r="A199" s="0" t="s">
        <v>424</v>
      </c>
      <c r="B199" s="0" t="s">
        <v>22</v>
      </c>
      <c r="D199" s="0" t="s">
        <v>23</v>
      </c>
      <c r="E199" s="0" t="s">
        <v>3</v>
      </c>
      <c r="F199" s="0" t="s">
        <v>425</v>
      </c>
      <c r="G199" s="0" t="n">
        <v>3</v>
      </c>
      <c r="H199" s="0" t="n">
        <v>1</v>
      </c>
      <c r="I199" s="0" t="n">
        <v>1</v>
      </c>
      <c r="J199" s="0" t="n">
        <v>0</v>
      </c>
      <c r="K199" s="0" t="n">
        <v>2</v>
      </c>
      <c r="L199" s="0" t="n">
        <v>1</v>
      </c>
      <c r="M199" s="0" t="n">
        <v>1</v>
      </c>
      <c r="N199" s="1" t="n">
        <f aca="false">IF(ISERROR(I199/(I199+J199)),0,(I199/(I199+J199)))</f>
        <v>1</v>
      </c>
      <c r="O199" s="1" t="n">
        <f aca="false">IF(ISERROR(I199/(I199+K199)),0,(I199/(I199+K199)))</f>
        <v>0.333333333333333</v>
      </c>
      <c r="P199" s="1" t="n">
        <f aca="false">IF(ISERROR((2*N199*O199)/(N199+O199)),0,(2*N199*O199)/(N199+O199))</f>
        <v>0.5</v>
      </c>
    </row>
    <row r="200" customFormat="false" ht="12.8" hidden="false" customHeight="false" outlineLevel="0" collapsed="false">
      <c r="A200" s="0" t="s">
        <v>426</v>
      </c>
      <c r="B200" s="0" t="s">
        <v>22</v>
      </c>
      <c r="D200" s="0" t="s">
        <v>23</v>
      </c>
      <c r="E200" s="0" t="s">
        <v>3</v>
      </c>
      <c r="F200" s="0" t="s">
        <v>427</v>
      </c>
      <c r="G200" s="0" t="n">
        <v>4</v>
      </c>
      <c r="H200" s="0" t="n">
        <v>2</v>
      </c>
      <c r="I200" s="0" t="n">
        <v>2</v>
      </c>
      <c r="J200" s="0" t="n">
        <v>0</v>
      </c>
      <c r="K200" s="0" t="n">
        <v>2</v>
      </c>
      <c r="L200" s="0" t="n">
        <v>1</v>
      </c>
      <c r="M200" s="0" t="n">
        <v>1</v>
      </c>
      <c r="N200" s="1" t="n">
        <f aca="false">IF(ISERROR(I200/(I200+J200)),0,(I200/(I200+J200)))</f>
        <v>1</v>
      </c>
      <c r="O200" s="1" t="n">
        <f aca="false">IF(ISERROR(I200/(I200+K200)),0,(I200/(I200+K200)))</f>
        <v>0.5</v>
      </c>
      <c r="P200" s="1" t="n">
        <f aca="false">IF(ISERROR((2*N200*O200)/(N200+O200)),0,(2*N200*O200)/(N200+O200))</f>
        <v>0.666666666666667</v>
      </c>
    </row>
    <row r="201" customFormat="false" ht="12.8" hidden="false" customHeight="false" outlineLevel="0" collapsed="false">
      <c r="A201" s="0" t="s">
        <v>428</v>
      </c>
      <c r="B201" s="0" t="s">
        <v>1</v>
      </c>
      <c r="D201" s="0" t="s">
        <v>30</v>
      </c>
      <c r="E201" s="0" t="s">
        <v>33</v>
      </c>
      <c r="F201" s="0" t="s">
        <v>429</v>
      </c>
      <c r="G201" s="0" t="n">
        <v>2</v>
      </c>
      <c r="H201" s="0" t="n">
        <v>1</v>
      </c>
      <c r="I201" s="0" t="n">
        <v>1</v>
      </c>
      <c r="J201" s="0" t="n">
        <v>0</v>
      </c>
      <c r="K201" s="0" t="n">
        <v>1</v>
      </c>
      <c r="L201" s="0" t="n">
        <v>1</v>
      </c>
      <c r="M201" s="0" t="n">
        <v>1</v>
      </c>
      <c r="N201" s="1" t="n">
        <f aca="false">IF(ISERROR(I201/(I201+J201)),0,(I201/(I201+J201)))</f>
        <v>1</v>
      </c>
      <c r="O201" s="1" t="n">
        <f aca="false">IF(ISERROR(I201/(I201+K201)),0,(I201/(I201+K201)))</f>
        <v>0.5</v>
      </c>
      <c r="P201" s="1" t="n">
        <f aca="false">IF(ISERROR((2*N201*O201)/(N201+O201)),0,(2*N201*O201)/(N201+O201))</f>
        <v>0.666666666666667</v>
      </c>
    </row>
    <row r="202" customFormat="false" ht="12.8" hidden="false" customHeight="false" outlineLevel="0" collapsed="false">
      <c r="A202" s="0" t="s">
        <v>430</v>
      </c>
      <c r="B202" s="0" t="s">
        <v>1</v>
      </c>
      <c r="D202" s="0" t="s">
        <v>30</v>
      </c>
      <c r="E202" s="0" t="s">
        <v>3</v>
      </c>
      <c r="F202" s="0" t="s">
        <v>431</v>
      </c>
      <c r="G202" s="0" t="n">
        <v>4</v>
      </c>
      <c r="H202" s="0" t="n">
        <v>0</v>
      </c>
      <c r="I202" s="0" t="n">
        <v>0</v>
      </c>
      <c r="J202" s="0" t="n">
        <v>0</v>
      </c>
      <c r="K202" s="0" t="n">
        <v>4</v>
      </c>
      <c r="L202" s="0" t="n">
        <v>1</v>
      </c>
      <c r="M202" s="0" t="s">
        <v>12</v>
      </c>
      <c r="N202" s="1" t="n">
        <f aca="false">IF(ISERROR(I202/(I202+J202)),0,(I202/(I202+J202)))</f>
        <v>0</v>
      </c>
      <c r="O202" s="1" t="n">
        <f aca="false">IF(ISERROR(I202/(I202+K202)),0,(I202/(I202+K202)))</f>
        <v>0</v>
      </c>
      <c r="P202" s="1" t="n">
        <f aca="false">IF(ISERROR((2*N202*O202)/(N202+O202)),0,(2*N202*O202)/(N202+O202))</f>
        <v>0</v>
      </c>
    </row>
    <row r="203" customFormat="false" ht="12.8" hidden="false" customHeight="false" outlineLevel="0" collapsed="false">
      <c r="A203" s="0" t="s">
        <v>432</v>
      </c>
      <c r="B203" s="0" t="s">
        <v>22</v>
      </c>
      <c r="D203" s="0" t="s">
        <v>30</v>
      </c>
      <c r="E203" s="0" t="s">
        <v>33</v>
      </c>
      <c r="F203" s="0" t="s">
        <v>433</v>
      </c>
      <c r="G203" s="0" t="n">
        <v>2</v>
      </c>
      <c r="H203" s="0" t="n">
        <v>2</v>
      </c>
      <c r="I203" s="0" t="n">
        <v>2</v>
      </c>
      <c r="J203" s="0" t="n">
        <v>0</v>
      </c>
      <c r="K203" s="0" t="n">
        <v>0</v>
      </c>
      <c r="L203" s="0" t="n">
        <v>1</v>
      </c>
      <c r="M203" s="0" t="n">
        <v>1</v>
      </c>
      <c r="N203" s="1" t="n">
        <f aca="false">IF(ISERROR(I203/(I203+J203)),0,(I203/(I203+J203)))</f>
        <v>1</v>
      </c>
      <c r="O203" s="1" t="n">
        <f aca="false">IF(ISERROR(I203/(I203+K203)),0,(I203/(I203+K203)))</f>
        <v>1</v>
      </c>
      <c r="P203" s="1" t="n">
        <f aca="false">IF(ISERROR((2*N203*O203)/(N203+O203)),0,(2*N203*O203)/(N203+O203))</f>
        <v>1</v>
      </c>
    </row>
    <row r="204" customFormat="false" ht="12.8" hidden="false" customHeight="false" outlineLevel="0" collapsed="false">
      <c r="A204" s="0" t="s">
        <v>434</v>
      </c>
      <c r="B204" s="0" t="s">
        <v>22</v>
      </c>
      <c r="C204" s="0" t="s">
        <v>9</v>
      </c>
      <c r="E204" s="0" t="s">
        <v>33</v>
      </c>
      <c r="F204" s="0" t="s">
        <v>435</v>
      </c>
      <c r="G204" s="0" t="n">
        <v>2</v>
      </c>
      <c r="H204" s="0" t="n">
        <v>0</v>
      </c>
      <c r="I204" s="0" t="n">
        <v>0</v>
      </c>
      <c r="J204" s="0" t="n">
        <v>0</v>
      </c>
      <c r="K204" s="0" t="n">
        <v>2</v>
      </c>
      <c r="L204" s="0" t="n">
        <v>1</v>
      </c>
      <c r="M204" s="0" t="s">
        <v>12</v>
      </c>
      <c r="N204" s="1" t="n">
        <f aca="false">IF(ISERROR(I204/(I204+J204)),0,(I204/(I204+J204)))</f>
        <v>0</v>
      </c>
      <c r="O204" s="1" t="n">
        <f aca="false">IF(ISERROR(I204/(I204+K204)),0,(I204/(I204+K204)))</f>
        <v>0</v>
      </c>
      <c r="P204" s="1" t="n">
        <f aca="false">IF(ISERROR((2*N204*O204)/(N204+O204)),0,(2*N204*O204)/(N204+O204))</f>
        <v>0</v>
      </c>
    </row>
    <row r="205" customFormat="false" ht="12.8" hidden="false" customHeight="false" outlineLevel="0" collapsed="false">
      <c r="A205" s="0" t="s">
        <v>436</v>
      </c>
      <c r="B205" s="0" t="s">
        <v>22</v>
      </c>
      <c r="C205" s="0" t="s">
        <v>9</v>
      </c>
      <c r="E205" s="0" t="s">
        <v>3</v>
      </c>
      <c r="F205" s="0" t="s">
        <v>437</v>
      </c>
      <c r="G205" s="0" t="n">
        <v>3</v>
      </c>
      <c r="H205" s="0" t="n">
        <v>2</v>
      </c>
      <c r="I205" s="0" t="n">
        <v>2</v>
      </c>
      <c r="J205" s="0" t="n">
        <v>0</v>
      </c>
      <c r="K205" s="0" t="n">
        <v>1</v>
      </c>
      <c r="L205" s="0" t="n">
        <v>1</v>
      </c>
      <c r="M205" s="0" t="n">
        <v>1</v>
      </c>
      <c r="N205" s="1" t="n">
        <f aca="false">IF(ISERROR(I205/(I205+J205)),0,(I205/(I205+J205)))</f>
        <v>1</v>
      </c>
      <c r="O205" s="1" t="n">
        <f aca="false">IF(ISERROR(I205/(I205+K205)),0,(I205/(I205+K205)))</f>
        <v>0.666666666666667</v>
      </c>
      <c r="P205" s="1" t="n">
        <f aca="false">IF(ISERROR((2*N205*O205)/(N205+O205)),0,(2*N205*O205)/(N205+O205))</f>
        <v>0.8</v>
      </c>
    </row>
    <row r="206" customFormat="false" ht="12.8" hidden="false" customHeight="false" outlineLevel="0" collapsed="false">
      <c r="A206" s="0" t="s">
        <v>438</v>
      </c>
      <c r="B206" s="0" t="s">
        <v>1</v>
      </c>
      <c r="C206" s="0" t="s">
        <v>2</v>
      </c>
      <c r="E206" s="0" t="s">
        <v>3</v>
      </c>
      <c r="F206" s="0" t="s">
        <v>439</v>
      </c>
      <c r="G206" s="0" t="n">
        <v>1</v>
      </c>
      <c r="H206" s="0" t="n">
        <v>1</v>
      </c>
      <c r="I206" s="0" t="n">
        <v>1</v>
      </c>
      <c r="J206" s="0" t="n">
        <v>0</v>
      </c>
      <c r="K206" s="0" t="n">
        <v>0</v>
      </c>
      <c r="L206" s="0" t="n">
        <v>1</v>
      </c>
      <c r="M206" s="0" t="n">
        <v>1</v>
      </c>
      <c r="N206" s="1" t="n">
        <f aca="false">IF(ISERROR(I206/(I206+J206)),0,(I206/(I206+J206)))</f>
        <v>1</v>
      </c>
      <c r="O206" s="1" t="n">
        <f aca="false">IF(ISERROR(I206/(I206+K206)),0,(I206/(I206+K206)))</f>
        <v>1</v>
      </c>
      <c r="P206" s="1" t="n">
        <f aca="false">IF(ISERROR((2*N206*O206)/(N206+O206)),0,(2*N206*O206)/(N206+O206))</f>
        <v>1</v>
      </c>
    </row>
    <row r="207" customFormat="false" ht="12.8" hidden="false" customHeight="false" outlineLevel="0" collapsed="false">
      <c r="A207" s="0" t="s">
        <v>440</v>
      </c>
      <c r="B207" s="0" t="s">
        <v>22</v>
      </c>
      <c r="C207" s="0" t="s">
        <v>9</v>
      </c>
      <c r="E207" s="0" t="s">
        <v>10</v>
      </c>
      <c r="F207" s="0" t="s">
        <v>441</v>
      </c>
      <c r="G207" s="0" t="n">
        <v>3</v>
      </c>
      <c r="H207" s="0" t="n">
        <v>1</v>
      </c>
      <c r="I207" s="0" t="n">
        <v>0</v>
      </c>
      <c r="J207" s="0" t="n">
        <v>1</v>
      </c>
      <c r="K207" s="0" t="n">
        <v>3</v>
      </c>
      <c r="L207" s="0" t="n">
        <v>1</v>
      </c>
      <c r="M207" s="0" t="n">
        <v>1</v>
      </c>
      <c r="N207" s="1" t="n">
        <f aca="false">IF(ISERROR(I207/(I207+J207)),0,(I207/(I207+J207)))</f>
        <v>0</v>
      </c>
      <c r="O207" s="1" t="n">
        <f aca="false">IF(ISERROR(I207/(I207+K207)),0,(I207/(I207+K207)))</f>
        <v>0</v>
      </c>
      <c r="P207" s="1" t="n">
        <f aca="false">IF(ISERROR((2*N207*O207)/(N207+O207)),0,(2*N207*O207)/(N207+O207))</f>
        <v>0</v>
      </c>
    </row>
    <row r="208" customFormat="false" ht="12.8" hidden="false" customHeight="false" outlineLevel="0" collapsed="false">
      <c r="A208" s="0" t="s">
        <v>442</v>
      </c>
      <c r="B208" s="0" t="s">
        <v>22</v>
      </c>
      <c r="C208" s="0" t="s">
        <v>9</v>
      </c>
      <c r="E208" s="0" t="s">
        <v>10</v>
      </c>
      <c r="F208" s="0" t="s">
        <v>443</v>
      </c>
      <c r="G208" s="0" t="n">
        <v>3</v>
      </c>
      <c r="H208" s="0" t="n">
        <v>2</v>
      </c>
      <c r="I208" s="0" t="n">
        <v>2</v>
      </c>
      <c r="J208" s="0" t="n">
        <v>0</v>
      </c>
      <c r="K208" s="0" t="n">
        <v>1</v>
      </c>
      <c r="L208" s="0" t="n">
        <v>1</v>
      </c>
      <c r="M208" s="0" t="n">
        <v>1</v>
      </c>
      <c r="N208" s="1" t="n">
        <f aca="false">IF(ISERROR(I208/(I208+J208)),0,(I208/(I208+J208)))</f>
        <v>1</v>
      </c>
      <c r="O208" s="1" t="n">
        <f aca="false">IF(ISERROR(I208/(I208+K208)),0,(I208/(I208+K208)))</f>
        <v>0.666666666666667</v>
      </c>
      <c r="P208" s="1" t="n">
        <f aca="false">IF(ISERROR((2*N208*O208)/(N208+O208)),0,(2*N208*O208)/(N208+O208))</f>
        <v>0.8</v>
      </c>
    </row>
    <row r="209" customFormat="false" ht="12.8" hidden="false" customHeight="false" outlineLevel="0" collapsed="false">
      <c r="A209" s="0" t="s">
        <v>444</v>
      </c>
      <c r="B209" s="0" t="s">
        <v>22</v>
      </c>
      <c r="C209" s="0" t="s">
        <v>2</v>
      </c>
      <c r="E209" s="0" t="s">
        <v>3</v>
      </c>
      <c r="F209" s="0" t="s">
        <v>445</v>
      </c>
      <c r="G209" s="0" t="n">
        <v>2</v>
      </c>
      <c r="H209" s="0" t="n">
        <v>2</v>
      </c>
      <c r="I209" s="0" t="n">
        <v>2</v>
      </c>
      <c r="J209" s="0" t="n">
        <v>0</v>
      </c>
      <c r="K209" s="0" t="n">
        <v>0</v>
      </c>
      <c r="L209" s="0" t="n">
        <v>1</v>
      </c>
      <c r="M209" s="0" t="n">
        <v>1</v>
      </c>
      <c r="N209" s="1" t="n">
        <f aca="false">IF(ISERROR(I209/(I209+J209)),0,(I209/(I209+J209)))</f>
        <v>1</v>
      </c>
      <c r="O209" s="1" t="n">
        <f aca="false">IF(ISERROR(I209/(I209+K209)),0,(I209/(I209+K209)))</f>
        <v>1</v>
      </c>
      <c r="P209" s="1" t="n">
        <f aca="false">IF(ISERROR((2*N209*O209)/(N209+O209)),0,(2*N209*O209)/(N209+O209))</f>
        <v>1</v>
      </c>
    </row>
    <row r="210" customFormat="false" ht="12.8" hidden="false" customHeight="false" outlineLevel="0" collapsed="false">
      <c r="A210" s="0" t="s">
        <v>446</v>
      </c>
      <c r="B210" s="0" t="s">
        <v>22</v>
      </c>
      <c r="C210" s="0" t="s">
        <v>2</v>
      </c>
      <c r="E210" s="0" t="s">
        <v>3</v>
      </c>
      <c r="F210" s="0" t="s">
        <v>447</v>
      </c>
      <c r="G210" s="0" t="n">
        <v>1</v>
      </c>
      <c r="H210" s="0" t="n">
        <v>1</v>
      </c>
      <c r="I210" s="0" t="n">
        <v>1</v>
      </c>
      <c r="J210" s="0" t="n">
        <v>0</v>
      </c>
      <c r="K210" s="0" t="n">
        <v>0</v>
      </c>
      <c r="L210" s="0" t="n">
        <v>1</v>
      </c>
      <c r="M210" s="0" t="n">
        <v>1</v>
      </c>
      <c r="N210" s="1" t="n">
        <f aca="false">IF(ISERROR(I210/(I210+J210)),0,(I210/(I210+J210)))</f>
        <v>1</v>
      </c>
      <c r="O210" s="1" t="n">
        <f aca="false">IF(ISERROR(I210/(I210+K210)),0,(I210/(I210+K210)))</f>
        <v>1</v>
      </c>
      <c r="P210" s="1" t="n">
        <f aca="false">IF(ISERROR((2*N210*O210)/(N210+O210)),0,(2*N210*O210)/(N210+O210))</f>
        <v>1</v>
      </c>
    </row>
    <row r="211" customFormat="false" ht="12.8" hidden="false" customHeight="false" outlineLevel="0" collapsed="false">
      <c r="A211" s="0" t="s">
        <v>448</v>
      </c>
      <c r="B211" s="0" t="s">
        <v>22</v>
      </c>
      <c r="C211" s="0" t="s">
        <v>9</v>
      </c>
      <c r="E211" s="0" t="s">
        <v>10</v>
      </c>
      <c r="F211" s="0" t="s">
        <v>449</v>
      </c>
      <c r="G211" s="0" t="n">
        <v>1</v>
      </c>
      <c r="H211" s="0" t="n">
        <v>1</v>
      </c>
      <c r="I211" s="0" t="n">
        <v>1</v>
      </c>
      <c r="J211" s="0" t="n">
        <v>0</v>
      </c>
      <c r="K211" s="0" t="n">
        <v>0</v>
      </c>
      <c r="L211" s="0" t="n">
        <v>1</v>
      </c>
      <c r="M211" s="0" t="n">
        <v>1</v>
      </c>
      <c r="N211" s="1" t="n">
        <f aca="false">IF(ISERROR(I211/(I211+J211)),0,(I211/(I211+J211)))</f>
        <v>1</v>
      </c>
      <c r="O211" s="1" t="n">
        <f aca="false">IF(ISERROR(I211/(I211+K211)),0,(I211/(I211+K211)))</f>
        <v>1</v>
      </c>
      <c r="P211" s="1" t="n">
        <f aca="false">IF(ISERROR((2*N211*O211)/(N211+O211)),0,(2*N211*O211)/(N211+O211))</f>
        <v>1</v>
      </c>
    </row>
    <row r="212" customFormat="false" ht="12.8" hidden="false" customHeight="false" outlineLevel="0" collapsed="false">
      <c r="A212" s="0" t="s">
        <v>450</v>
      </c>
      <c r="B212" s="0" t="s">
        <v>22</v>
      </c>
      <c r="C212" s="0" t="s">
        <v>2</v>
      </c>
      <c r="E212" s="0" t="s">
        <v>3</v>
      </c>
      <c r="F212" s="0" t="s">
        <v>451</v>
      </c>
      <c r="G212" s="0" t="n">
        <v>1</v>
      </c>
      <c r="H212" s="0" t="n">
        <v>0</v>
      </c>
      <c r="I212" s="0" t="n">
        <v>0</v>
      </c>
      <c r="J212" s="0" t="n">
        <v>0</v>
      </c>
      <c r="K212" s="0" t="n">
        <v>1</v>
      </c>
      <c r="L212" s="0" t="n">
        <v>1</v>
      </c>
      <c r="M212" s="0" t="s">
        <v>12</v>
      </c>
      <c r="N212" s="1" t="n">
        <f aca="false">IF(ISERROR(I212/(I212+J212)),0,(I212/(I212+J212)))</f>
        <v>0</v>
      </c>
      <c r="O212" s="1" t="n">
        <f aca="false">IF(ISERROR(I212/(I212+K212)),0,(I212/(I212+K212)))</f>
        <v>0</v>
      </c>
      <c r="P212" s="1" t="n">
        <f aca="false">IF(ISERROR((2*N212*O212)/(N212+O212)),0,(2*N212*O212)/(N212+O212))</f>
        <v>0</v>
      </c>
    </row>
    <row r="213" customFormat="false" ht="12.8" hidden="false" customHeight="false" outlineLevel="0" collapsed="false">
      <c r="A213" s="0" t="s">
        <v>452</v>
      </c>
      <c r="B213" s="0" t="s">
        <v>22</v>
      </c>
      <c r="C213" s="0" t="s">
        <v>9</v>
      </c>
      <c r="E213" s="0" t="s">
        <v>33</v>
      </c>
      <c r="F213" s="0" t="s">
        <v>453</v>
      </c>
      <c r="G213" s="0" t="n">
        <v>1</v>
      </c>
      <c r="H213" s="0" t="n">
        <v>0</v>
      </c>
      <c r="I213" s="0" t="n">
        <v>0</v>
      </c>
      <c r="J213" s="0" t="n">
        <v>0</v>
      </c>
      <c r="K213" s="0" t="n">
        <v>1</v>
      </c>
      <c r="L213" s="0" t="n">
        <v>1</v>
      </c>
      <c r="M213" s="0" t="s">
        <v>12</v>
      </c>
      <c r="N213" s="1" t="n">
        <f aca="false">IF(ISERROR(I213/(I213+J213)),0,(I213/(I213+J213)))</f>
        <v>0</v>
      </c>
      <c r="O213" s="1" t="n">
        <f aca="false">IF(ISERROR(I213/(I213+K213)),0,(I213/(I213+K213)))</f>
        <v>0</v>
      </c>
      <c r="P213" s="1" t="n">
        <f aca="false">IF(ISERROR((2*N213*O213)/(N213+O213)),0,(2*N213*O213)/(N213+O213))</f>
        <v>0</v>
      </c>
    </row>
    <row r="214" customFormat="false" ht="12.8" hidden="false" customHeight="false" outlineLevel="0" collapsed="false">
      <c r="A214" s="0" t="s">
        <v>454</v>
      </c>
      <c r="B214" s="0" t="s">
        <v>22</v>
      </c>
      <c r="C214" s="0" t="s">
        <v>2</v>
      </c>
      <c r="D214" s="0" t="s">
        <v>30</v>
      </c>
      <c r="F214" s="0" t="s">
        <v>455</v>
      </c>
      <c r="G214" s="0" t="n">
        <v>2</v>
      </c>
      <c r="H214" s="0" t="n">
        <v>0</v>
      </c>
      <c r="I214" s="0" t="n">
        <v>0</v>
      </c>
      <c r="J214" s="0" t="n">
        <v>0</v>
      </c>
      <c r="K214" s="0" t="n">
        <v>2</v>
      </c>
      <c r="L214" s="0" t="n">
        <v>1</v>
      </c>
      <c r="M214" s="0" t="s">
        <v>12</v>
      </c>
      <c r="N214" s="1" t="n">
        <f aca="false">IF(ISERROR(I214/(I214+J214)),0,(I214/(I214+J214)))</f>
        <v>0</v>
      </c>
      <c r="O214" s="1" t="n">
        <f aca="false">IF(ISERROR(I214/(I214+K214)),0,(I214/(I214+K214)))</f>
        <v>0</v>
      </c>
      <c r="P214" s="1" t="n">
        <f aca="false">IF(ISERROR((2*N214*O214)/(N214+O214)),0,(2*N214*O214)/(N214+O214))</f>
        <v>0</v>
      </c>
    </row>
    <row r="215" customFormat="false" ht="12.8" hidden="false" customHeight="false" outlineLevel="0" collapsed="false">
      <c r="A215" s="0" t="s">
        <v>456</v>
      </c>
      <c r="B215" s="0" t="s">
        <v>1</v>
      </c>
      <c r="D215" s="0" t="s">
        <v>23</v>
      </c>
      <c r="E215" s="0" t="s">
        <v>33</v>
      </c>
      <c r="F215" s="0" t="s">
        <v>457</v>
      </c>
      <c r="G215" s="0" t="n">
        <v>2</v>
      </c>
      <c r="H215" s="0" t="n">
        <v>2</v>
      </c>
      <c r="I215" s="0" t="n">
        <v>2</v>
      </c>
      <c r="J215" s="0" t="n">
        <v>0</v>
      </c>
      <c r="K215" s="0" t="n">
        <v>0</v>
      </c>
      <c r="L215" s="0" t="n">
        <v>1</v>
      </c>
      <c r="M215" s="0" t="n">
        <v>1</v>
      </c>
      <c r="N215" s="1" t="n">
        <f aca="false">IF(ISERROR(I215/(I215+J215)),0,(I215/(I215+J215)))</f>
        <v>1</v>
      </c>
      <c r="O215" s="1" t="n">
        <f aca="false">IF(ISERROR(I215/(I215+K215)),0,(I215/(I215+K215)))</f>
        <v>1</v>
      </c>
      <c r="P215" s="1" t="n">
        <f aca="false">IF(ISERROR((2*N215*O215)/(N215+O215)),0,(2*N215*O215)/(N215+O215))</f>
        <v>1</v>
      </c>
    </row>
    <row r="216" customFormat="false" ht="12.8" hidden="false" customHeight="false" outlineLevel="0" collapsed="false">
      <c r="A216" s="0" t="s">
        <v>458</v>
      </c>
      <c r="B216" s="0" t="s">
        <v>22</v>
      </c>
      <c r="D216" s="0" t="s">
        <v>27</v>
      </c>
      <c r="E216" s="0" t="s">
        <v>10</v>
      </c>
      <c r="F216" s="0" t="s">
        <v>459</v>
      </c>
      <c r="G216" s="0" t="n">
        <v>1</v>
      </c>
      <c r="H216" s="0" t="n">
        <v>1</v>
      </c>
      <c r="I216" s="0" t="n">
        <v>1</v>
      </c>
      <c r="J216" s="0" t="n">
        <v>0</v>
      </c>
      <c r="K216" s="0" t="n">
        <v>0</v>
      </c>
      <c r="L216" s="0" t="n">
        <v>1</v>
      </c>
      <c r="M216" s="0" t="n">
        <v>1</v>
      </c>
      <c r="N216" s="1" t="n">
        <f aca="false">IF(ISERROR(I216/(I216+J216)),0,(I216/(I216+J216)))</f>
        <v>1</v>
      </c>
      <c r="O216" s="1" t="n">
        <f aca="false">IF(ISERROR(I216/(I216+K216)),0,(I216/(I216+K216)))</f>
        <v>1</v>
      </c>
      <c r="P216" s="1" t="n">
        <f aca="false">IF(ISERROR((2*N216*O216)/(N216+O216)),0,(2*N216*O216)/(N216+O216))</f>
        <v>1</v>
      </c>
    </row>
    <row r="217" customFormat="false" ht="12.8" hidden="false" customHeight="false" outlineLevel="0" collapsed="false">
      <c r="A217" s="0" t="s">
        <v>460</v>
      </c>
      <c r="B217" s="0" t="s">
        <v>1</v>
      </c>
      <c r="D217" s="0" t="s">
        <v>23</v>
      </c>
      <c r="E217" s="0" t="s">
        <v>10</v>
      </c>
      <c r="F217" s="0" t="s">
        <v>461</v>
      </c>
      <c r="G217" s="0" t="n">
        <v>1</v>
      </c>
      <c r="H217" s="0" t="n">
        <v>1</v>
      </c>
      <c r="I217" s="0" t="n">
        <v>1</v>
      </c>
      <c r="J217" s="0" t="n">
        <v>0</v>
      </c>
      <c r="K217" s="0" t="n">
        <v>0</v>
      </c>
      <c r="L217" s="0" t="n">
        <v>1</v>
      </c>
      <c r="M217" s="0" t="n">
        <v>1</v>
      </c>
      <c r="N217" s="1" t="n">
        <f aca="false">IF(ISERROR(I217/(I217+J217)),0,(I217/(I217+J217)))</f>
        <v>1</v>
      </c>
      <c r="O217" s="1" t="n">
        <f aca="false">IF(ISERROR(I217/(I217+K217)),0,(I217/(I217+K217)))</f>
        <v>1</v>
      </c>
      <c r="P217" s="1" t="n">
        <f aca="false">IF(ISERROR((2*N217*O217)/(N217+O217)),0,(2*N217*O217)/(N217+O217))</f>
        <v>1</v>
      </c>
    </row>
    <row r="218" customFormat="false" ht="12.8" hidden="false" customHeight="false" outlineLevel="0" collapsed="false">
      <c r="A218" s="0" t="s">
        <v>462</v>
      </c>
      <c r="B218" s="0" t="s">
        <v>1</v>
      </c>
      <c r="D218" s="0" t="s">
        <v>27</v>
      </c>
      <c r="E218" s="0" t="s">
        <v>3</v>
      </c>
      <c r="F218" s="0" t="s">
        <v>463</v>
      </c>
      <c r="G218" s="0" t="n">
        <v>2</v>
      </c>
      <c r="H218" s="0" t="n">
        <v>2</v>
      </c>
      <c r="I218" s="0" t="n">
        <v>2</v>
      </c>
      <c r="J218" s="0" t="n">
        <v>0</v>
      </c>
      <c r="K218" s="0" t="n">
        <v>0</v>
      </c>
      <c r="L218" s="0" t="n">
        <v>1</v>
      </c>
      <c r="M218" s="0" t="n">
        <v>1</v>
      </c>
      <c r="N218" s="1" t="n">
        <f aca="false">IF(ISERROR(I218/(I218+J218)),0,(I218/(I218+J218)))</f>
        <v>1</v>
      </c>
      <c r="O218" s="1" t="n">
        <f aca="false">IF(ISERROR(I218/(I218+K218)),0,(I218/(I218+K218)))</f>
        <v>1</v>
      </c>
      <c r="P218" s="1" t="n">
        <f aca="false">IF(ISERROR((2*N218*O218)/(N218+O218)),0,(2*N218*O218)/(N218+O218))</f>
        <v>1</v>
      </c>
    </row>
    <row r="219" customFormat="false" ht="12.8" hidden="false" customHeight="false" outlineLevel="0" collapsed="false">
      <c r="A219" s="0" t="s">
        <v>464</v>
      </c>
      <c r="B219" s="0" t="s">
        <v>22</v>
      </c>
      <c r="D219" s="0" t="s">
        <v>30</v>
      </c>
      <c r="E219" s="0" t="s">
        <v>33</v>
      </c>
      <c r="F219" s="0" t="s">
        <v>465</v>
      </c>
      <c r="G219" s="0" t="n">
        <v>2</v>
      </c>
      <c r="H219" s="0" t="n">
        <v>1</v>
      </c>
      <c r="I219" s="0" t="n">
        <v>1</v>
      </c>
      <c r="J219" s="0" t="n">
        <v>0</v>
      </c>
      <c r="K219" s="0" t="n">
        <v>1</v>
      </c>
      <c r="L219" s="0" t="n">
        <v>1</v>
      </c>
      <c r="M219" s="0" t="n">
        <v>1</v>
      </c>
      <c r="N219" s="1" t="n">
        <f aca="false">IF(ISERROR(I219/(I219+J219)),0,(I219/(I219+J219)))</f>
        <v>1</v>
      </c>
      <c r="O219" s="1" t="n">
        <f aca="false">IF(ISERROR(I219/(I219+K219)),0,(I219/(I219+K219)))</f>
        <v>0.5</v>
      </c>
      <c r="P219" s="1" t="n">
        <f aca="false">IF(ISERROR((2*N219*O219)/(N219+O219)),0,(2*N219*O219)/(N219+O219))</f>
        <v>0.666666666666667</v>
      </c>
    </row>
    <row r="220" customFormat="false" ht="12.8" hidden="false" customHeight="false" outlineLevel="0" collapsed="false">
      <c r="A220" s="0" t="s">
        <v>466</v>
      </c>
      <c r="B220" s="0" t="s">
        <v>22</v>
      </c>
      <c r="C220" s="0" t="s">
        <v>2</v>
      </c>
      <c r="E220" s="0" t="s">
        <v>3</v>
      </c>
      <c r="F220" s="0" t="s">
        <v>467</v>
      </c>
      <c r="G220" s="0" t="n">
        <v>1</v>
      </c>
      <c r="H220" s="0" t="n">
        <v>0</v>
      </c>
      <c r="I220" s="0" t="n">
        <v>0</v>
      </c>
      <c r="J220" s="0" t="n">
        <v>0</v>
      </c>
      <c r="K220" s="0" t="n">
        <v>1</v>
      </c>
      <c r="L220" s="0" t="n">
        <v>1</v>
      </c>
      <c r="M220" s="0" t="s">
        <v>12</v>
      </c>
      <c r="N220" s="1" t="n">
        <f aca="false">IF(ISERROR(I220/(I220+J220)),0,(I220/(I220+J220)))</f>
        <v>0</v>
      </c>
      <c r="O220" s="1" t="n">
        <f aca="false">IF(ISERROR(I220/(I220+K220)),0,(I220/(I220+K220)))</f>
        <v>0</v>
      </c>
      <c r="P220" s="1" t="n">
        <f aca="false">IF(ISERROR((2*N220*O220)/(N220+O220)),0,(2*N220*O220)/(N220+O220))</f>
        <v>0</v>
      </c>
    </row>
    <row r="221" customFormat="false" ht="12.8" hidden="false" customHeight="false" outlineLevel="0" collapsed="false">
      <c r="A221" s="0" t="s">
        <v>468</v>
      </c>
      <c r="B221" s="0" t="s">
        <v>22</v>
      </c>
      <c r="C221" s="0" t="s">
        <v>9</v>
      </c>
      <c r="E221" s="0" t="s">
        <v>3</v>
      </c>
      <c r="F221" s="0" t="s">
        <v>469</v>
      </c>
      <c r="G221" s="0" t="n">
        <v>2</v>
      </c>
      <c r="H221" s="0" t="n">
        <v>0</v>
      </c>
      <c r="I221" s="0" t="n">
        <v>0</v>
      </c>
      <c r="J221" s="0" t="n">
        <v>0</v>
      </c>
      <c r="K221" s="0" t="n">
        <v>2</v>
      </c>
      <c r="L221" s="0" t="n">
        <v>1</v>
      </c>
      <c r="M221" s="0" t="s">
        <v>12</v>
      </c>
      <c r="N221" s="1" t="n">
        <f aca="false">IF(ISERROR(I221/(I221+J221)),0,(I221/(I221+J221)))</f>
        <v>0</v>
      </c>
      <c r="O221" s="1" t="n">
        <f aca="false">IF(ISERROR(I221/(I221+K221)),0,(I221/(I221+K221)))</f>
        <v>0</v>
      </c>
      <c r="P221" s="1" t="n">
        <f aca="false">IF(ISERROR((2*N221*O221)/(N221+O221)),0,(2*N221*O221)/(N221+O221))</f>
        <v>0</v>
      </c>
    </row>
    <row r="222" customFormat="false" ht="12.8" hidden="false" customHeight="false" outlineLevel="0" collapsed="false">
      <c r="A222" s="0" t="s">
        <v>470</v>
      </c>
      <c r="B222" s="0" t="s">
        <v>22</v>
      </c>
      <c r="C222" s="0" t="s">
        <v>9</v>
      </c>
      <c r="E222" s="0" t="s">
        <v>33</v>
      </c>
      <c r="F222" s="0" t="s">
        <v>471</v>
      </c>
      <c r="G222" s="0" t="n">
        <v>1</v>
      </c>
      <c r="H222" s="0" t="n">
        <v>1</v>
      </c>
      <c r="I222" s="0" t="n">
        <v>1</v>
      </c>
      <c r="J222" s="0" t="n">
        <v>0</v>
      </c>
      <c r="K222" s="0" t="n">
        <v>0</v>
      </c>
      <c r="L222" s="0" t="n">
        <v>1</v>
      </c>
      <c r="M222" s="0" t="n">
        <v>1</v>
      </c>
      <c r="N222" s="1" t="n">
        <f aca="false">IF(ISERROR(I222/(I222+J222)),0,(I222/(I222+J222)))</f>
        <v>1</v>
      </c>
      <c r="O222" s="1" t="n">
        <f aca="false">IF(ISERROR(I222/(I222+K222)),0,(I222/(I222+K222)))</f>
        <v>1</v>
      </c>
      <c r="P222" s="1" t="n">
        <f aca="false">IF(ISERROR((2*N222*O222)/(N222+O222)),0,(2*N222*O222)/(N222+O222))</f>
        <v>1</v>
      </c>
    </row>
    <row r="223" customFormat="false" ht="12.8" hidden="false" customHeight="false" outlineLevel="0" collapsed="false">
      <c r="A223" s="0" t="s">
        <v>472</v>
      </c>
      <c r="B223" s="0" t="s">
        <v>22</v>
      </c>
      <c r="C223" s="0" t="s">
        <v>9</v>
      </c>
      <c r="E223" s="0" t="s">
        <v>3</v>
      </c>
      <c r="F223" s="0" t="s">
        <v>473</v>
      </c>
      <c r="G223" s="0" t="n">
        <v>3</v>
      </c>
      <c r="H223" s="0" t="n">
        <v>0</v>
      </c>
      <c r="I223" s="0" t="n">
        <v>0</v>
      </c>
      <c r="J223" s="0" t="n">
        <v>0</v>
      </c>
      <c r="K223" s="0" t="n">
        <v>3</v>
      </c>
      <c r="L223" s="0" t="n">
        <v>1</v>
      </c>
      <c r="M223" s="0" t="s">
        <v>12</v>
      </c>
      <c r="N223" s="1" t="n">
        <f aca="false">IF(ISERROR(I223/(I223+J223)),0,(I223/(I223+J223)))</f>
        <v>0</v>
      </c>
      <c r="O223" s="1" t="n">
        <f aca="false">IF(ISERROR(I223/(I223+K223)),0,(I223/(I223+K223)))</f>
        <v>0</v>
      </c>
      <c r="P223" s="1" t="n">
        <f aca="false">IF(ISERROR((2*N223*O223)/(N223+O223)),0,(2*N223*O223)/(N223+O223))</f>
        <v>0</v>
      </c>
    </row>
    <row r="224" customFormat="false" ht="12.8" hidden="false" customHeight="false" outlineLevel="0" collapsed="false">
      <c r="A224" s="0" t="s">
        <v>474</v>
      </c>
      <c r="B224" s="0" t="s">
        <v>22</v>
      </c>
      <c r="C224" s="0" t="s">
        <v>9</v>
      </c>
      <c r="E224" s="0" t="s">
        <v>10</v>
      </c>
      <c r="F224" s="0" t="s">
        <v>475</v>
      </c>
      <c r="G224" s="0" t="n">
        <v>1</v>
      </c>
      <c r="H224" s="0" t="n">
        <v>0</v>
      </c>
      <c r="I224" s="0" t="n">
        <v>0</v>
      </c>
      <c r="J224" s="0" t="n">
        <v>0</v>
      </c>
      <c r="K224" s="0" t="n">
        <v>1</v>
      </c>
      <c r="L224" s="0" t="n">
        <v>1</v>
      </c>
      <c r="M224" s="0" t="s">
        <v>12</v>
      </c>
      <c r="N224" s="1" t="n">
        <f aca="false">IF(ISERROR(I224/(I224+J224)),0,(I224/(I224+J224)))</f>
        <v>0</v>
      </c>
      <c r="O224" s="1" t="n">
        <f aca="false">IF(ISERROR(I224/(I224+K224)),0,(I224/(I224+K224)))</f>
        <v>0</v>
      </c>
      <c r="P224" s="1" t="n">
        <f aca="false">IF(ISERROR((2*N224*O224)/(N224+O224)),0,(2*N224*O224)/(N224+O224))</f>
        <v>0</v>
      </c>
    </row>
    <row r="225" customFormat="false" ht="12.8" hidden="false" customHeight="false" outlineLevel="0" collapsed="false">
      <c r="A225" s="0" t="s">
        <v>476</v>
      </c>
      <c r="B225" s="0" t="s">
        <v>22</v>
      </c>
      <c r="C225" s="0" t="s">
        <v>2</v>
      </c>
      <c r="D225" s="0" t="s">
        <v>30</v>
      </c>
      <c r="F225" s="0" t="s">
        <v>477</v>
      </c>
      <c r="G225" s="0" t="n">
        <v>1</v>
      </c>
      <c r="H225" s="0" t="n">
        <v>0</v>
      </c>
      <c r="I225" s="0" t="n">
        <v>0</v>
      </c>
      <c r="J225" s="0" t="n">
        <v>0</v>
      </c>
      <c r="K225" s="0" t="n">
        <v>1</v>
      </c>
      <c r="L225" s="0" t="n">
        <v>1</v>
      </c>
      <c r="M225" s="0" t="s">
        <v>12</v>
      </c>
      <c r="N225" s="1" t="n">
        <f aca="false">IF(ISERROR(I225/(I225+J225)),0,(I225/(I225+J225)))</f>
        <v>0</v>
      </c>
      <c r="O225" s="1" t="n">
        <f aca="false">IF(ISERROR(I225/(I225+K225)),0,(I225/(I225+K225)))</f>
        <v>0</v>
      </c>
      <c r="P225" s="1" t="n">
        <f aca="false">IF(ISERROR((2*N225*O225)/(N225+O225)),0,(2*N225*O225)/(N225+O225))</f>
        <v>0</v>
      </c>
    </row>
    <row r="226" customFormat="false" ht="12.8" hidden="false" customHeight="false" outlineLevel="0" collapsed="false">
      <c r="A226" s="0" t="s">
        <v>478</v>
      </c>
      <c r="B226" s="0" t="s">
        <v>1</v>
      </c>
      <c r="C226" s="0" t="s">
        <v>2</v>
      </c>
      <c r="D226" s="0" t="s">
        <v>27</v>
      </c>
      <c r="F226" s="0" t="s">
        <v>479</v>
      </c>
      <c r="G226" s="0" t="n">
        <v>3</v>
      </c>
      <c r="H226" s="0" t="n">
        <v>2</v>
      </c>
      <c r="I226" s="0" t="n">
        <v>2</v>
      </c>
      <c r="J226" s="0" t="n">
        <v>0</v>
      </c>
      <c r="K226" s="0" t="n">
        <v>1</v>
      </c>
      <c r="L226" s="0" t="n">
        <v>1</v>
      </c>
      <c r="M226" s="0" t="n">
        <v>1</v>
      </c>
      <c r="N226" s="1" t="n">
        <f aca="false">IF(ISERROR(I226/(I226+J226)),0,(I226/(I226+J226)))</f>
        <v>1</v>
      </c>
      <c r="O226" s="1" t="n">
        <f aca="false">IF(ISERROR(I226/(I226+K226)),0,(I226/(I226+K226)))</f>
        <v>0.666666666666667</v>
      </c>
      <c r="P226" s="1" t="n">
        <f aca="false">IF(ISERROR((2*N226*O226)/(N226+O226)),0,(2*N226*O226)/(N226+O226))</f>
        <v>0.8</v>
      </c>
    </row>
    <row r="227" customFormat="false" ht="12.8" hidden="false" customHeight="false" outlineLevel="0" collapsed="false">
      <c r="A227" s="0" t="s">
        <v>480</v>
      </c>
      <c r="B227" s="0" t="s">
        <v>22</v>
      </c>
      <c r="C227" s="0" t="s">
        <v>9</v>
      </c>
      <c r="E227" s="0" t="s">
        <v>10</v>
      </c>
      <c r="F227" s="0" t="s">
        <v>481</v>
      </c>
      <c r="G227" s="0" t="n">
        <v>2</v>
      </c>
      <c r="H227" s="0" t="n">
        <v>0</v>
      </c>
      <c r="I227" s="0" t="n">
        <v>0</v>
      </c>
      <c r="J227" s="0" t="n">
        <v>0</v>
      </c>
      <c r="K227" s="0" t="n">
        <v>2</v>
      </c>
      <c r="L227" s="0" t="n">
        <v>1</v>
      </c>
      <c r="M227" s="0" t="s">
        <v>12</v>
      </c>
      <c r="N227" s="1" t="n">
        <f aca="false">IF(ISERROR(I227/(I227+J227)),0,(I227/(I227+J227)))</f>
        <v>0</v>
      </c>
      <c r="O227" s="1" t="n">
        <f aca="false">IF(ISERROR(I227/(I227+K227)),0,(I227/(I227+K227)))</f>
        <v>0</v>
      </c>
      <c r="P227" s="1" t="n">
        <f aca="false">IF(ISERROR((2*N227*O227)/(N227+O227)),0,(2*N227*O227)/(N227+O227))</f>
        <v>0</v>
      </c>
    </row>
    <row r="228" customFormat="false" ht="12.8" hidden="false" customHeight="false" outlineLevel="0" collapsed="false">
      <c r="A228" s="0" t="s">
        <v>482</v>
      </c>
      <c r="B228" s="0" t="s">
        <v>1</v>
      </c>
      <c r="D228" s="0" t="s">
        <v>30</v>
      </c>
      <c r="E228" s="0" t="s">
        <v>33</v>
      </c>
      <c r="F228" s="0" t="s">
        <v>483</v>
      </c>
      <c r="G228" s="0" t="n">
        <v>1</v>
      </c>
      <c r="H228" s="0" t="n">
        <v>1</v>
      </c>
      <c r="I228" s="0" t="n">
        <v>1</v>
      </c>
      <c r="J228" s="0" t="n">
        <v>0</v>
      </c>
      <c r="K228" s="0" t="n">
        <v>0</v>
      </c>
      <c r="L228" s="0" t="n">
        <v>1</v>
      </c>
      <c r="M228" s="0" t="n">
        <v>1</v>
      </c>
      <c r="N228" s="1" t="n">
        <f aca="false">IF(ISERROR(I228/(I228+J228)),0,(I228/(I228+J228)))</f>
        <v>1</v>
      </c>
      <c r="O228" s="1" t="n">
        <f aca="false">IF(ISERROR(I228/(I228+K228)),0,(I228/(I228+K228)))</f>
        <v>1</v>
      </c>
      <c r="P228" s="1" t="n">
        <f aca="false">IF(ISERROR((2*N228*O228)/(N228+O228)),0,(2*N228*O228)/(N228+O228))</f>
        <v>1</v>
      </c>
    </row>
    <row r="229" customFormat="false" ht="12.8" hidden="false" customHeight="false" outlineLevel="0" collapsed="false">
      <c r="A229" s="0" t="s">
        <v>484</v>
      </c>
      <c r="B229" s="0" t="s">
        <v>22</v>
      </c>
      <c r="C229" s="0" t="s">
        <v>9</v>
      </c>
      <c r="E229" s="0" t="s">
        <v>3</v>
      </c>
      <c r="F229" s="0" t="s">
        <v>485</v>
      </c>
      <c r="G229" s="0" t="n">
        <v>2</v>
      </c>
      <c r="H229" s="0" t="n">
        <v>0</v>
      </c>
      <c r="I229" s="0" t="n">
        <v>0</v>
      </c>
      <c r="J229" s="0" t="n">
        <v>0</v>
      </c>
      <c r="K229" s="0" t="n">
        <v>2</v>
      </c>
      <c r="L229" s="0" t="n">
        <v>1</v>
      </c>
      <c r="M229" s="0" t="s">
        <v>12</v>
      </c>
      <c r="N229" s="1" t="n">
        <f aca="false">IF(ISERROR(I229/(I229+J229)),0,(I229/(I229+J229)))</f>
        <v>0</v>
      </c>
      <c r="O229" s="1" t="n">
        <f aca="false">IF(ISERROR(I229/(I229+K229)),0,(I229/(I229+K229)))</f>
        <v>0</v>
      </c>
      <c r="P229" s="1" t="n">
        <f aca="false">IF(ISERROR((2*N229*O229)/(N229+O229)),0,(2*N229*O229)/(N229+O229))</f>
        <v>0</v>
      </c>
    </row>
    <row r="230" customFormat="false" ht="12.8" hidden="false" customHeight="false" outlineLevel="0" collapsed="false">
      <c r="A230" s="0" t="s">
        <v>486</v>
      </c>
      <c r="B230" s="0" t="s">
        <v>22</v>
      </c>
      <c r="C230" s="0" t="s">
        <v>9</v>
      </c>
      <c r="E230" s="0" t="s">
        <v>3</v>
      </c>
      <c r="F230" s="0" t="s">
        <v>487</v>
      </c>
      <c r="G230" s="0" t="n">
        <v>1</v>
      </c>
      <c r="H230" s="0" t="n">
        <v>0</v>
      </c>
      <c r="I230" s="0" t="n">
        <v>0</v>
      </c>
      <c r="J230" s="0" t="n">
        <v>0</v>
      </c>
      <c r="K230" s="0" t="n">
        <v>1</v>
      </c>
      <c r="L230" s="0" t="n">
        <v>1</v>
      </c>
      <c r="M230" s="0" t="s">
        <v>12</v>
      </c>
      <c r="N230" s="1" t="n">
        <f aca="false">IF(ISERROR(I230/(I230+J230)),0,(I230/(I230+J230)))</f>
        <v>0</v>
      </c>
      <c r="O230" s="1" t="n">
        <f aca="false">IF(ISERROR(I230/(I230+K230)),0,(I230/(I230+K230)))</f>
        <v>0</v>
      </c>
      <c r="P230" s="1" t="n">
        <f aca="false">IF(ISERROR((2*N230*O230)/(N230+O230)),0,(2*N230*O230)/(N230+O230))</f>
        <v>0</v>
      </c>
    </row>
    <row r="231" customFormat="false" ht="12.8" hidden="false" customHeight="false" outlineLevel="0" collapsed="false">
      <c r="A231" s="0" t="s">
        <v>488</v>
      </c>
      <c r="B231" s="0" t="s">
        <v>22</v>
      </c>
      <c r="D231" s="0" t="s">
        <v>23</v>
      </c>
      <c r="E231" s="0" t="s">
        <v>3</v>
      </c>
      <c r="F231" s="0" t="s">
        <v>489</v>
      </c>
      <c r="G231" s="0" t="n">
        <v>1</v>
      </c>
      <c r="H231" s="0" t="n">
        <v>0</v>
      </c>
      <c r="I231" s="0" t="n">
        <v>0</v>
      </c>
      <c r="J231" s="0" t="n">
        <v>0</v>
      </c>
      <c r="K231" s="0" t="n">
        <v>1</v>
      </c>
      <c r="L231" s="0" t="n">
        <v>1</v>
      </c>
      <c r="M231" s="0" t="s">
        <v>12</v>
      </c>
      <c r="N231" s="1" t="n">
        <f aca="false">IF(ISERROR(I231/(I231+J231)),0,(I231/(I231+J231)))</f>
        <v>0</v>
      </c>
      <c r="O231" s="1" t="n">
        <f aca="false">IF(ISERROR(I231/(I231+K231)),0,(I231/(I231+K231)))</f>
        <v>0</v>
      </c>
      <c r="P231" s="1" t="n">
        <f aca="false">IF(ISERROR((2*N231*O231)/(N231+O231)),0,(2*N231*O231)/(N231+O231))</f>
        <v>0</v>
      </c>
    </row>
    <row r="232" customFormat="false" ht="12.8" hidden="false" customHeight="false" outlineLevel="0" collapsed="false">
      <c r="A232" s="0" t="s">
        <v>490</v>
      </c>
      <c r="B232" s="0" t="s">
        <v>1</v>
      </c>
      <c r="D232" s="0" t="s">
        <v>30</v>
      </c>
      <c r="E232" s="0" t="s">
        <v>33</v>
      </c>
      <c r="F232" s="0" t="s">
        <v>491</v>
      </c>
      <c r="G232" s="0" t="n">
        <v>1</v>
      </c>
      <c r="H232" s="0" t="n">
        <v>1</v>
      </c>
      <c r="I232" s="0" t="n">
        <v>1</v>
      </c>
      <c r="J232" s="0" t="n">
        <v>0</v>
      </c>
      <c r="K232" s="0" t="n">
        <v>0</v>
      </c>
      <c r="L232" s="0" t="n">
        <v>1</v>
      </c>
      <c r="M232" s="0" t="n">
        <v>1</v>
      </c>
      <c r="N232" s="1" t="n">
        <f aca="false">IF(ISERROR(I232/(I232+J232)),0,(I232/(I232+J232)))</f>
        <v>1</v>
      </c>
      <c r="O232" s="1" t="n">
        <f aca="false">IF(ISERROR(I232/(I232+K232)),0,(I232/(I232+K232)))</f>
        <v>1</v>
      </c>
      <c r="P232" s="1" t="n">
        <f aca="false">IF(ISERROR((2*N232*O232)/(N232+O232)),0,(2*N232*O232)/(N232+O232))</f>
        <v>1</v>
      </c>
    </row>
    <row r="233" customFormat="false" ht="12.8" hidden="false" customHeight="false" outlineLevel="0" collapsed="false">
      <c r="A233" s="0" t="s">
        <v>492</v>
      </c>
      <c r="B233" s="0" t="s">
        <v>38</v>
      </c>
      <c r="C233" s="0" t="s">
        <v>2</v>
      </c>
      <c r="E233" s="0" t="s">
        <v>3</v>
      </c>
      <c r="F233" s="0" t="s">
        <v>493</v>
      </c>
      <c r="G233" s="0" t="n">
        <v>1</v>
      </c>
      <c r="H233" s="0" t="n">
        <v>1</v>
      </c>
      <c r="I233" s="0" t="n">
        <v>1</v>
      </c>
      <c r="J233" s="0" t="n">
        <v>0</v>
      </c>
      <c r="K233" s="0" t="n">
        <v>0</v>
      </c>
      <c r="L233" s="0" t="n">
        <v>1</v>
      </c>
      <c r="M233" s="0" t="n">
        <v>1</v>
      </c>
      <c r="N233" s="1" t="n">
        <f aca="false">IF(ISERROR(I233/(I233+J233)),0,(I233/(I233+J233)))</f>
        <v>1</v>
      </c>
      <c r="O233" s="1" t="n">
        <f aca="false">IF(ISERROR(I233/(I233+K233)),0,(I233/(I233+K233)))</f>
        <v>1</v>
      </c>
      <c r="P233" s="1" t="n">
        <f aca="false">IF(ISERROR((2*N233*O233)/(N233+O233)),0,(2*N233*O233)/(N233+O233))</f>
        <v>1</v>
      </c>
    </row>
    <row r="234" customFormat="false" ht="12.8" hidden="false" customHeight="false" outlineLevel="0" collapsed="false">
      <c r="A234" s="0" t="s">
        <v>494</v>
      </c>
      <c r="B234" s="0" t="s">
        <v>38</v>
      </c>
      <c r="C234" s="0" t="s">
        <v>2</v>
      </c>
      <c r="E234" s="0" t="s">
        <v>3</v>
      </c>
      <c r="F234" s="0" t="s">
        <v>495</v>
      </c>
      <c r="G234" s="0" t="n">
        <v>1</v>
      </c>
      <c r="H234" s="0" t="n">
        <v>1</v>
      </c>
      <c r="I234" s="0" t="n">
        <v>1</v>
      </c>
      <c r="J234" s="0" t="n">
        <v>0</v>
      </c>
      <c r="K234" s="0" t="n">
        <v>0</v>
      </c>
      <c r="L234" s="0" t="n">
        <v>1</v>
      </c>
      <c r="M234" s="0" t="n">
        <v>1</v>
      </c>
      <c r="N234" s="1" t="n">
        <f aca="false">IF(ISERROR(I234/(I234+J234)),0,(I234/(I234+J234)))</f>
        <v>1</v>
      </c>
      <c r="O234" s="1" t="n">
        <f aca="false">IF(ISERROR(I234/(I234+K234)),0,(I234/(I234+K234)))</f>
        <v>1</v>
      </c>
      <c r="P234" s="1" t="n">
        <f aca="false">IF(ISERROR((2*N234*O234)/(N234+O234)),0,(2*N234*O234)/(N234+O234))</f>
        <v>1</v>
      </c>
    </row>
    <row r="235" customFormat="false" ht="12.8" hidden="false" customHeight="false" outlineLevel="0" collapsed="false">
      <c r="A235" s="0" t="s">
        <v>496</v>
      </c>
      <c r="B235" s="0" t="s">
        <v>1</v>
      </c>
      <c r="D235" s="0" t="s">
        <v>27</v>
      </c>
      <c r="E235" s="0" t="s">
        <v>10</v>
      </c>
      <c r="F235" s="0" t="s">
        <v>497</v>
      </c>
      <c r="G235" s="0" t="n">
        <v>2</v>
      </c>
      <c r="H235" s="0" t="n">
        <v>1</v>
      </c>
      <c r="I235" s="0" t="n">
        <v>1</v>
      </c>
      <c r="J235" s="0" t="n">
        <v>0</v>
      </c>
      <c r="K235" s="0" t="n">
        <v>1</v>
      </c>
      <c r="L235" s="0" t="n">
        <v>1</v>
      </c>
      <c r="M235" s="0" t="n">
        <v>1</v>
      </c>
      <c r="N235" s="1" t="n">
        <f aca="false">IF(ISERROR(I235/(I235+J235)),0,(I235/(I235+J235)))</f>
        <v>1</v>
      </c>
      <c r="O235" s="1" t="n">
        <f aca="false">IF(ISERROR(I235/(I235+K235)),0,(I235/(I235+K235)))</f>
        <v>0.5</v>
      </c>
      <c r="P235" s="1" t="n">
        <f aca="false">IF(ISERROR((2*N235*O235)/(N235+O235)),0,(2*N235*O235)/(N235+O235))</f>
        <v>0.666666666666667</v>
      </c>
    </row>
    <row r="236" customFormat="false" ht="12.8" hidden="false" customHeight="false" outlineLevel="0" collapsed="false">
      <c r="A236" s="0" t="s">
        <v>498</v>
      </c>
      <c r="B236" s="0" t="s">
        <v>38</v>
      </c>
      <c r="C236" s="0" t="s">
        <v>2</v>
      </c>
      <c r="E236" s="0" t="s">
        <v>3</v>
      </c>
      <c r="F236" s="0" t="s">
        <v>499</v>
      </c>
      <c r="G236" s="0" t="n">
        <v>1</v>
      </c>
      <c r="H236" s="0" t="n">
        <v>0</v>
      </c>
      <c r="I236" s="0" t="n">
        <v>0</v>
      </c>
      <c r="J236" s="0" t="n">
        <v>0</v>
      </c>
      <c r="K236" s="0" t="n">
        <v>1</v>
      </c>
      <c r="L236" s="0" t="n">
        <v>1</v>
      </c>
      <c r="M236" s="0" t="s">
        <v>12</v>
      </c>
      <c r="N236" s="1" t="n">
        <f aca="false">IF(ISERROR(I236/(I236+J236)),0,(I236/(I236+J236)))</f>
        <v>0</v>
      </c>
      <c r="O236" s="1" t="n">
        <f aca="false">IF(ISERROR(I236/(I236+K236)),0,(I236/(I236+K236)))</f>
        <v>0</v>
      </c>
      <c r="P236" s="1" t="n">
        <f aca="false">IF(ISERROR((2*N236*O236)/(N236+O236)),0,(2*N236*O236)/(N236+O236))</f>
        <v>0</v>
      </c>
    </row>
    <row r="237" customFormat="false" ht="12.8" hidden="false" customHeight="false" outlineLevel="0" collapsed="false">
      <c r="A237" s="0" t="s">
        <v>500</v>
      </c>
      <c r="B237" s="0" t="s">
        <v>22</v>
      </c>
      <c r="D237" s="0" t="s">
        <v>30</v>
      </c>
      <c r="E237" s="0" t="s">
        <v>33</v>
      </c>
      <c r="F237" s="0" t="s">
        <v>501</v>
      </c>
      <c r="G237" s="0" t="n">
        <v>1</v>
      </c>
      <c r="H237" s="0" t="n">
        <v>1</v>
      </c>
      <c r="I237" s="0" t="n">
        <v>1</v>
      </c>
      <c r="J237" s="0" t="n">
        <v>0</v>
      </c>
      <c r="K237" s="0" t="n">
        <v>0</v>
      </c>
      <c r="L237" s="0" t="n">
        <v>1</v>
      </c>
      <c r="M237" s="0" t="n">
        <v>1</v>
      </c>
      <c r="N237" s="1" t="n">
        <f aca="false">IF(ISERROR(I237/(I237+J237)),0,(I237/(I237+J237)))</f>
        <v>1</v>
      </c>
      <c r="O237" s="1" t="n">
        <f aca="false">IF(ISERROR(I237/(I237+K237)),0,(I237/(I237+K237)))</f>
        <v>1</v>
      </c>
      <c r="P237" s="1" t="n">
        <f aca="false">IF(ISERROR((2*N237*O237)/(N237+O237)),0,(2*N237*O237)/(N237+O237))</f>
        <v>1</v>
      </c>
    </row>
    <row r="238" customFormat="false" ht="12.8" hidden="false" customHeight="false" outlineLevel="0" collapsed="false">
      <c r="A238" s="0" t="s">
        <v>502</v>
      </c>
      <c r="B238" s="0" t="s">
        <v>38</v>
      </c>
      <c r="C238" s="0" t="s">
        <v>2</v>
      </c>
      <c r="E238" s="0" t="s">
        <v>3</v>
      </c>
      <c r="F238" s="0" t="s">
        <v>503</v>
      </c>
      <c r="G238" s="0" t="n">
        <v>1</v>
      </c>
      <c r="H238" s="0" t="n">
        <v>1</v>
      </c>
      <c r="I238" s="0" t="n">
        <v>1</v>
      </c>
      <c r="J238" s="0" t="n">
        <v>0</v>
      </c>
      <c r="K238" s="0" t="n">
        <v>0</v>
      </c>
      <c r="L238" s="0" t="n">
        <v>1</v>
      </c>
      <c r="M238" s="0" t="n">
        <v>1</v>
      </c>
      <c r="N238" s="1" t="n">
        <f aca="false">IF(ISERROR(I238/(I238+J238)),0,(I238/(I238+J238)))</f>
        <v>1</v>
      </c>
      <c r="O238" s="1" t="n">
        <f aca="false">IF(ISERROR(I238/(I238+K238)),0,(I238/(I238+K238)))</f>
        <v>1</v>
      </c>
      <c r="P238" s="1" t="n">
        <f aca="false">IF(ISERROR((2*N238*O238)/(N238+O238)),0,(2*N238*O238)/(N238+O238))</f>
        <v>1</v>
      </c>
    </row>
    <row r="239" customFormat="false" ht="12.8" hidden="false" customHeight="false" outlineLevel="0" collapsed="false">
      <c r="A239" s="0" t="s">
        <v>504</v>
      </c>
      <c r="B239" s="0" t="s">
        <v>22</v>
      </c>
      <c r="D239" s="0" t="s">
        <v>30</v>
      </c>
      <c r="E239" s="0" t="s">
        <v>33</v>
      </c>
      <c r="F239" s="0" t="s">
        <v>505</v>
      </c>
      <c r="G239" s="0" t="n">
        <v>2</v>
      </c>
      <c r="H239" s="0" t="n">
        <v>1</v>
      </c>
      <c r="I239" s="0" t="n">
        <v>1</v>
      </c>
      <c r="J239" s="0" t="n">
        <v>0</v>
      </c>
      <c r="K239" s="0" t="n">
        <v>1</v>
      </c>
      <c r="L239" s="0" t="n">
        <v>1</v>
      </c>
      <c r="M239" s="0" t="n">
        <v>1</v>
      </c>
      <c r="N239" s="1" t="n">
        <f aca="false">IF(ISERROR(I239/(I239+J239)),0,(I239/(I239+J239)))</f>
        <v>1</v>
      </c>
      <c r="O239" s="1" t="n">
        <f aca="false">IF(ISERROR(I239/(I239+K239)),0,(I239/(I239+K239)))</f>
        <v>0.5</v>
      </c>
      <c r="P239" s="1" t="n">
        <f aca="false">IF(ISERROR((2*N239*O239)/(N239+O239)),0,(2*N239*O239)/(N239+O239))</f>
        <v>0.666666666666667</v>
      </c>
    </row>
    <row r="240" customFormat="false" ht="12.8" hidden="false" customHeight="false" outlineLevel="0" collapsed="false">
      <c r="A240" s="0" t="s">
        <v>506</v>
      </c>
      <c r="B240" s="0" t="s">
        <v>22</v>
      </c>
      <c r="D240" s="0" t="s">
        <v>30</v>
      </c>
      <c r="E240" s="0" t="s">
        <v>3</v>
      </c>
      <c r="F240" s="0" t="s">
        <v>507</v>
      </c>
      <c r="G240" s="0" t="n">
        <v>1</v>
      </c>
      <c r="H240" s="0" t="n">
        <v>0</v>
      </c>
      <c r="I240" s="0" t="n">
        <v>0</v>
      </c>
      <c r="J240" s="0" t="n">
        <v>0</v>
      </c>
      <c r="K240" s="0" t="n">
        <v>1</v>
      </c>
      <c r="L240" s="0" t="n">
        <v>1</v>
      </c>
      <c r="M240" s="0" t="s">
        <v>12</v>
      </c>
      <c r="N240" s="1" t="n">
        <f aca="false">IF(ISERROR(I240/(I240+J240)),0,(I240/(I240+J240)))</f>
        <v>0</v>
      </c>
      <c r="O240" s="1" t="n">
        <f aca="false">IF(ISERROR(I240/(I240+K240)),0,(I240/(I240+K240)))</f>
        <v>0</v>
      </c>
      <c r="P240" s="1" t="n">
        <f aca="false">IF(ISERROR((2*N240*O240)/(N240+O240)),0,(2*N240*O240)/(N240+O240))</f>
        <v>0</v>
      </c>
    </row>
    <row r="241" customFormat="false" ht="12.8" hidden="false" customHeight="false" outlineLevel="0" collapsed="false">
      <c r="A241" s="0" t="s">
        <v>508</v>
      </c>
      <c r="B241" s="0" t="s">
        <v>22</v>
      </c>
      <c r="C241" s="0" t="s">
        <v>9</v>
      </c>
      <c r="D241" s="0" t="s">
        <v>27</v>
      </c>
      <c r="F241" s="0" t="s">
        <v>509</v>
      </c>
      <c r="G241" s="0" t="n">
        <v>3</v>
      </c>
      <c r="H241" s="0" t="n">
        <v>1</v>
      </c>
      <c r="I241" s="0" t="n">
        <v>1</v>
      </c>
      <c r="J241" s="0" t="n">
        <v>0</v>
      </c>
      <c r="K241" s="0" t="n">
        <v>2</v>
      </c>
      <c r="L241" s="0" t="n">
        <v>1</v>
      </c>
      <c r="M241" s="0" t="n">
        <v>1</v>
      </c>
      <c r="N241" s="1" t="n">
        <f aca="false">IF(ISERROR(I241/(I241+J241)),0,(I241/(I241+J241)))</f>
        <v>1</v>
      </c>
      <c r="O241" s="1" t="n">
        <f aca="false">IF(ISERROR(I241/(I241+K241)),0,(I241/(I241+K241)))</f>
        <v>0.333333333333333</v>
      </c>
      <c r="P241" s="1" t="n">
        <f aca="false">IF(ISERROR((2*N241*O241)/(N241+O241)),0,(2*N241*O241)/(N241+O241))</f>
        <v>0.5</v>
      </c>
    </row>
    <row r="242" customFormat="false" ht="12.8" hidden="false" customHeight="false" outlineLevel="0" collapsed="false">
      <c r="A242" s="0" t="s">
        <v>510</v>
      </c>
      <c r="B242" s="0" t="s">
        <v>38</v>
      </c>
      <c r="C242" s="0" t="s">
        <v>2</v>
      </c>
      <c r="E242" s="0" t="s">
        <v>3</v>
      </c>
      <c r="F242" s="0" t="s">
        <v>511</v>
      </c>
      <c r="G242" s="0" t="n">
        <v>1</v>
      </c>
      <c r="H242" s="0" t="n">
        <v>1</v>
      </c>
      <c r="I242" s="0" t="n">
        <v>1</v>
      </c>
      <c r="J242" s="0" t="n">
        <v>0</v>
      </c>
      <c r="K242" s="0" t="n">
        <v>0</v>
      </c>
      <c r="L242" s="0" t="n">
        <v>1</v>
      </c>
      <c r="M242" s="0" t="n">
        <v>1</v>
      </c>
      <c r="N242" s="1" t="n">
        <f aca="false">IF(ISERROR(I242/(I242+J242)),0,(I242/(I242+J242)))</f>
        <v>1</v>
      </c>
      <c r="O242" s="1" t="n">
        <f aca="false">IF(ISERROR(I242/(I242+K242)),0,(I242/(I242+K242)))</f>
        <v>1</v>
      </c>
      <c r="P242" s="1" t="n">
        <f aca="false">IF(ISERROR((2*N242*O242)/(N242+O242)),0,(2*N242*O242)/(N242+O242))</f>
        <v>1</v>
      </c>
    </row>
    <row r="243" customFormat="false" ht="12.8" hidden="false" customHeight="false" outlineLevel="0" collapsed="false">
      <c r="A243" s="0" t="s">
        <v>512</v>
      </c>
      <c r="B243" s="0" t="s">
        <v>38</v>
      </c>
      <c r="C243" s="0" t="s">
        <v>9</v>
      </c>
      <c r="E243" s="0" t="s">
        <v>3</v>
      </c>
      <c r="F243" s="0" t="s">
        <v>513</v>
      </c>
      <c r="G243" s="0" t="n">
        <v>1</v>
      </c>
      <c r="H243" s="0" t="n">
        <v>1</v>
      </c>
      <c r="I243" s="0" t="n">
        <v>1</v>
      </c>
      <c r="J243" s="0" t="n">
        <v>0</v>
      </c>
      <c r="K243" s="0" t="n">
        <v>0</v>
      </c>
      <c r="L243" s="0" t="n">
        <v>1</v>
      </c>
      <c r="M243" s="0" t="n">
        <v>1</v>
      </c>
      <c r="N243" s="1" t="n">
        <f aca="false">IF(ISERROR(I243/(I243+J243)),0,(I243/(I243+J243)))</f>
        <v>1</v>
      </c>
      <c r="O243" s="1" t="n">
        <f aca="false">IF(ISERROR(I243/(I243+K243)),0,(I243/(I243+K243)))</f>
        <v>1</v>
      </c>
      <c r="P243" s="1" t="n">
        <f aca="false">IF(ISERROR((2*N243*O243)/(N243+O243)),0,(2*N243*O243)/(N243+O243))</f>
        <v>1</v>
      </c>
    </row>
    <row r="244" customFormat="false" ht="12.8" hidden="false" customHeight="false" outlineLevel="0" collapsed="false">
      <c r="A244" s="0" t="s">
        <v>514</v>
      </c>
      <c r="B244" s="0" t="s">
        <v>38</v>
      </c>
      <c r="C244" s="0" t="s">
        <v>9</v>
      </c>
      <c r="E244" s="0" t="s">
        <v>3</v>
      </c>
      <c r="F244" s="0" t="s">
        <v>515</v>
      </c>
      <c r="G244" s="0" t="n">
        <v>1</v>
      </c>
      <c r="H244" s="0" t="n">
        <v>1</v>
      </c>
      <c r="I244" s="0" t="n">
        <v>1</v>
      </c>
      <c r="J244" s="0" t="n">
        <v>0</v>
      </c>
      <c r="K244" s="0" t="n">
        <v>0</v>
      </c>
      <c r="L244" s="0" t="n">
        <v>1</v>
      </c>
      <c r="M244" s="0" t="n">
        <v>1</v>
      </c>
      <c r="N244" s="1" t="n">
        <f aca="false">IF(ISERROR(I244/(I244+J244)),0,(I244/(I244+J244)))</f>
        <v>1</v>
      </c>
      <c r="O244" s="1" t="n">
        <f aca="false">IF(ISERROR(I244/(I244+K244)),0,(I244/(I244+K244)))</f>
        <v>1</v>
      </c>
      <c r="P244" s="1" t="n">
        <f aca="false">IF(ISERROR((2*N244*O244)/(N244+O244)),0,(2*N244*O244)/(N244+O244))</f>
        <v>1</v>
      </c>
    </row>
    <row r="245" customFormat="false" ht="12.8" hidden="false" customHeight="false" outlineLevel="0" collapsed="false">
      <c r="A245" s="0" t="s">
        <v>516</v>
      </c>
      <c r="B245" s="0" t="s">
        <v>22</v>
      </c>
      <c r="C245" s="0" t="s">
        <v>9</v>
      </c>
      <c r="E245" s="0" t="s">
        <v>3</v>
      </c>
      <c r="F245" s="0" t="s">
        <v>517</v>
      </c>
      <c r="G245" s="0" t="n">
        <v>1</v>
      </c>
      <c r="H245" s="0" t="n">
        <v>1</v>
      </c>
      <c r="I245" s="0" t="n">
        <v>1</v>
      </c>
      <c r="J245" s="0" t="n">
        <v>0</v>
      </c>
      <c r="K245" s="0" t="n">
        <v>0</v>
      </c>
      <c r="L245" s="0" t="n">
        <v>1</v>
      </c>
      <c r="M245" s="0" t="n">
        <v>1</v>
      </c>
      <c r="N245" s="1" t="n">
        <f aca="false">IF(ISERROR(I245/(I245+J245)),0,(I245/(I245+J245)))</f>
        <v>1</v>
      </c>
      <c r="O245" s="1" t="n">
        <f aca="false">IF(ISERROR(I245/(I245+K245)),0,(I245/(I245+K245)))</f>
        <v>1</v>
      </c>
      <c r="P245" s="1" t="n">
        <f aca="false">IF(ISERROR((2*N245*O245)/(N245+O245)),0,(2*N245*O245)/(N245+O245))</f>
        <v>1</v>
      </c>
    </row>
    <row r="246" customFormat="false" ht="12.8" hidden="false" customHeight="false" outlineLevel="0" collapsed="false">
      <c r="A246" s="0" t="s">
        <v>518</v>
      </c>
      <c r="B246" s="0" t="s">
        <v>22</v>
      </c>
      <c r="C246" s="0" t="s">
        <v>9</v>
      </c>
      <c r="E246" s="0" t="s">
        <v>3</v>
      </c>
      <c r="F246" s="0" t="s">
        <v>519</v>
      </c>
      <c r="G246" s="0" t="n">
        <v>1</v>
      </c>
      <c r="H246" s="0" t="n">
        <v>0</v>
      </c>
      <c r="I246" s="0" t="n">
        <v>0</v>
      </c>
      <c r="J246" s="0" t="n">
        <v>0</v>
      </c>
      <c r="K246" s="0" t="n">
        <v>1</v>
      </c>
      <c r="L246" s="0" t="n">
        <v>1</v>
      </c>
      <c r="M246" s="0" t="s">
        <v>12</v>
      </c>
      <c r="N246" s="1" t="n">
        <f aca="false">IF(ISERROR(I246/(I246+J246)),0,(I246/(I246+J246)))</f>
        <v>0</v>
      </c>
      <c r="O246" s="1" t="n">
        <f aca="false">IF(ISERROR(I246/(I246+K246)),0,(I246/(I246+K246)))</f>
        <v>0</v>
      </c>
      <c r="P246" s="1" t="n">
        <f aca="false">IF(ISERROR((2*N246*O246)/(N246+O246)),0,(2*N246*O246)/(N246+O246))</f>
        <v>0</v>
      </c>
    </row>
    <row r="247" customFormat="false" ht="12.8" hidden="false" customHeight="false" outlineLevel="0" collapsed="false">
      <c r="A247" s="0" t="s">
        <v>520</v>
      </c>
      <c r="B247" s="0" t="s">
        <v>22</v>
      </c>
      <c r="C247" s="0" t="s">
        <v>9</v>
      </c>
      <c r="E247" s="0" t="s">
        <v>3</v>
      </c>
      <c r="F247" s="0" t="s">
        <v>521</v>
      </c>
      <c r="G247" s="0" t="n">
        <v>1</v>
      </c>
      <c r="H247" s="0" t="n">
        <v>1</v>
      </c>
      <c r="I247" s="0" t="n">
        <v>1</v>
      </c>
      <c r="J247" s="0" t="n">
        <v>0</v>
      </c>
      <c r="K247" s="0" t="n">
        <v>0</v>
      </c>
      <c r="L247" s="0" t="n">
        <v>1</v>
      </c>
      <c r="M247" s="0" t="n">
        <v>1</v>
      </c>
      <c r="N247" s="1" t="n">
        <f aca="false">IF(ISERROR(I247/(I247+J247)),0,(I247/(I247+J247)))</f>
        <v>1</v>
      </c>
      <c r="O247" s="1" t="n">
        <f aca="false">IF(ISERROR(I247/(I247+K247)),0,(I247/(I247+K247)))</f>
        <v>1</v>
      </c>
      <c r="P247" s="1" t="n">
        <f aca="false">IF(ISERROR((2*N247*O247)/(N247+O247)),0,(2*N247*O247)/(N247+O247))</f>
        <v>1</v>
      </c>
    </row>
    <row r="248" customFormat="false" ht="12.8" hidden="false" customHeight="false" outlineLevel="0" collapsed="false">
      <c r="A248" s="0" t="s">
        <v>522</v>
      </c>
      <c r="B248" s="0" t="s">
        <v>22</v>
      </c>
      <c r="C248" s="0" t="s">
        <v>9</v>
      </c>
      <c r="E248" s="0" t="s">
        <v>10</v>
      </c>
      <c r="F248" s="0" t="s">
        <v>523</v>
      </c>
      <c r="G248" s="0" t="n">
        <v>1</v>
      </c>
      <c r="H248" s="0" t="n">
        <v>0</v>
      </c>
      <c r="I248" s="0" t="n">
        <v>0</v>
      </c>
      <c r="J248" s="0" t="n">
        <v>0</v>
      </c>
      <c r="K248" s="0" t="n">
        <v>1</v>
      </c>
      <c r="L248" s="0" t="n">
        <v>1</v>
      </c>
      <c r="M248" s="0" t="s">
        <v>12</v>
      </c>
      <c r="N248" s="1" t="n">
        <f aca="false">IF(ISERROR(I248/(I248+J248)),0,(I248/(I248+J248)))</f>
        <v>0</v>
      </c>
      <c r="O248" s="1" t="n">
        <f aca="false">IF(ISERROR(I248/(I248+K248)),0,(I248/(I248+K248)))</f>
        <v>0</v>
      </c>
      <c r="P248" s="1" t="n">
        <f aca="false">IF(ISERROR((2*N248*O248)/(N248+O248)),0,(2*N248*O248)/(N248+O248))</f>
        <v>0</v>
      </c>
    </row>
    <row r="249" customFormat="false" ht="12.8" hidden="false" customHeight="false" outlineLevel="0" collapsed="false">
      <c r="A249" s="0" t="s">
        <v>524</v>
      </c>
      <c r="B249" s="0" t="s">
        <v>1</v>
      </c>
      <c r="D249" s="0" t="s">
        <v>30</v>
      </c>
      <c r="E249" s="0" t="s">
        <v>10</v>
      </c>
      <c r="F249" s="0" t="s">
        <v>525</v>
      </c>
      <c r="G249" s="0" t="n">
        <v>2</v>
      </c>
      <c r="H249" s="0" t="n">
        <v>0</v>
      </c>
      <c r="I249" s="0" t="n">
        <v>0</v>
      </c>
      <c r="J249" s="0" t="n">
        <v>0</v>
      </c>
      <c r="K249" s="0" t="n">
        <v>2</v>
      </c>
      <c r="L249" s="0" t="n">
        <v>1</v>
      </c>
      <c r="M249" s="0" t="s">
        <v>12</v>
      </c>
      <c r="N249" s="1" t="n">
        <f aca="false">IF(ISERROR(I249/(I249+J249)),0,(I249/(I249+J249)))</f>
        <v>0</v>
      </c>
      <c r="O249" s="1" t="n">
        <f aca="false">IF(ISERROR(I249/(I249+K249)),0,(I249/(I249+K249)))</f>
        <v>0</v>
      </c>
      <c r="P249" s="1" t="n">
        <f aca="false">IF(ISERROR((2*N249*O249)/(N249+O249)),0,(2*N249*O249)/(N249+O249))</f>
        <v>0</v>
      </c>
    </row>
    <row r="250" customFormat="false" ht="12.8" hidden="false" customHeight="false" outlineLevel="0" collapsed="false">
      <c r="A250" s="0" t="s">
        <v>526</v>
      </c>
      <c r="B250" s="0" t="s">
        <v>22</v>
      </c>
      <c r="D250" s="0" t="s">
        <v>30</v>
      </c>
      <c r="E250" s="0" t="s">
        <v>33</v>
      </c>
      <c r="F250" s="0" t="s">
        <v>527</v>
      </c>
      <c r="G250" s="0" t="n">
        <v>1</v>
      </c>
      <c r="H250" s="0" t="n">
        <v>1</v>
      </c>
      <c r="I250" s="0" t="n">
        <v>1</v>
      </c>
      <c r="J250" s="0" t="n">
        <v>0</v>
      </c>
      <c r="K250" s="0" t="n">
        <v>0</v>
      </c>
      <c r="L250" s="0" t="n">
        <v>1</v>
      </c>
      <c r="M250" s="0" t="n">
        <v>1</v>
      </c>
      <c r="N250" s="1" t="n">
        <f aca="false">IF(ISERROR(I250/(I250+J250)),0,(I250/(I250+J250)))</f>
        <v>1</v>
      </c>
      <c r="O250" s="1" t="n">
        <f aca="false">IF(ISERROR(I250/(I250+K250)),0,(I250/(I250+K250)))</f>
        <v>1</v>
      </c>
      <c r="P250" s="1" t="n">
        <f aca="false">IF(ISERROR((2*N250*O250)/(N250+O250)),0,(2*N250*O250)/(N250+O250))</f>
        <v>1</v>
      </c>
    </row>
    <row r="251" customFormat="false" ht="12.8" hidden="false" customHeight="false" outlineLevel="0" collapsed="false">
      <c r="A251" s="0" t="s">
        <v>528</v>
      </c>
      <c r="B251" s="0" t="s">
        <v>1</v>
      </c>
      <c r="D251" s="0" t="s">
        <v>30</v>
      </c>
      <c r="E251" s="0" t="s">
        <v>3</v>
      </c>
      <c r="F251" s="0" t="s">
        <v>529</v>
      </c>
      <c r="G251" s="0" t="n">
        <v>4</v>
      </c>
      <c r="H251" s="0" t="n">
        <v>1</v>
      </c>
      <c r="I251" s="0" t="n">
        <v>1</v>
      </c>
      <c r="J251" s="0" t="n">
        <v>0</v>
      </c>
      <c r="K251" s="0" t="n">
        <v>3</v>
      </c>
      <c r="L251" s="0" t="n">
        <v>1</v>
      </c>
      <c r="M251" s="0" t="n">
        <v>1</v>
      </c>
      <c r="N251" s="1" t="n">
        <f aca="false">IF(ISERROR(I251/(I251+J251)),0,(I251/(I251+J251)))</f>
        <v>1</v>
      </c>
      <c r="O251" s="1" t="n">
        <f aca="false">IF(ISERROR(I251/(I251+K251)),0,(I251/(I251+K251)))</f>
        <v>0.25</v>
      </c>
      <c r="P251" s="1" t="n">
        <f aca="false">IF(ISERROR((2*N251*O251)/(N251+O251)),0,(2*N251*O251)/(N251+O251))</f>
        <v>0.4</v>
      </c>
    </row>
    <row r="252" customFormat="false" ht="12.8" hidden="false" customHeight="false" outlineLevel="0" collapsed="false">
      <c r="A252" s="0" t="s">
        <v>530</v>
      </c>
      <c r="B252" s="0" t="s">
        <v>1</v>
      </c>
      <c r="D252" s="0" t="s">
        <v>27</v>
      </c>
      <c r="E252" s="0" t="s">
        <v>33</v>
      </c>
      <c r="F252" s="0" t="s">
        <v>531</v>
      </c>
      <c r="G252" s="0" t="n">
        <v>6</v>
      </c>
      <c r="H252" s="0" t="n">
        <v>3</v>
      </c>
      <c r="I252" s="0" t="n">
        <v>3</v>
      </c>
      <c r="J252" s="0" t="n">
        <v>0</v>
      </c>
      <c r="K252" s="0" t="n">
        <v>3</v>
      </c>
      <c r="L252" s="0" t="n">
        <v>1</v>
      </c>
      <c r="M252" s="0" t="n">
        <v>1</v>
      </c>
      <c r="N252" s="1" t="n">
        <f aca="false">IF(ISERROR(I252/(I252+J252)),0,(I252/(I252+J252)))</f>
        <v>1</v>
      </c>
      <c r="O252" s="1" t="n">
        <f aca="false">IF(ISERROR(I252/(I252+K252)),0,(I252/(I252+K252)))</f>
        <v>0.5</v>
      </c>
      <c r="P252" s="1" t="n">
        <f aca="false">IF(ISERROR((2*N252*O252)/(N252+O252)),0,(2*N252*O252)/(N252+O252))</f>
        <v>0.666666666666667</v>
      </c>
    </row>
    <row r="253" customFormat="false" ht="12.8" hidden="false" customHeight="false" outlineLevel="0" collapsed="false">
      <c r="A253" s="0" t="s">
        <v>532</v>
      </c>
      <c r="B253" s="0" t="s">
        <v>1</v>
      </c>
      <c r="D253" s="0" t="s">
        <v>23</v>
      </c>
      <c r="E253" s="0" t="s">
        <v>33</v>
      </c>
      <c r="F253" s="0" t="s">
        <v>533</v>
      </c>
      <c r="G253" s="0" t="n">
        <v>1</v>
      </c>
      <c r="H253" s="0" t="n">
        <v>0</v>
      </c>
      <c r="I253" s="0" t="n">
        <v>0</v>
      </c>
      <c r="J253" s="0" t="n">
        <v>0</v>
      </c>
      <c r="K253" s="0" t="n">
        <v>1</v>
      </c>
      <c r="L253" s="0" t="n">
        <v>1</v>
      </c>
      <c r="M253" s="0" t="s">
        <v>12</v>
      </c>
      <c r="N253" s="1" t="n">
        <f aca="false">IF(ISERROR(I253/(I253+J253)),0,(I253/(I253+J253)))</f>
        <v>0</v>
      </c>
      <c r="O253" s="1" t="n">
        <f aca="false">IF(ISERROR(I253/(I253+K253)),0,(I253/(I253+K253)))</f>
        <v>0</v>
      </c>
      <c r="P253" s="1" t="n">
        <f aca="false">IF(ISERROR((2*N253*O253)/(N253+O253)),0,(2*N253*O253)/(N253+O253))</f>
        <v>0</v>
      </c>
    </row>
    <row r="254" customFormat="false" ht="12.8" hidden="false" customHeight="false" outlineLevel="0" collapsed="false">
      <c r="A254" s="0" t="s">
        <v>534</v>
      </c>
      <c r="B254" s="0" t="s">
        <v>22</v>
      </c>
      <c r="D254" s="0" t="s">
        <v>30</v>
      </c>
      <c r="E254" s="0" t="s">
        <v>33</v>
      </c>
      <c r="F254" s="0" t="s">
        <v>535</v>
      </c>
      <c r="G254" s="0" t="n">
        <v>3</v>
      </c>
      <c r="H254" s="0" t="n">
        <v>1</v>
      </c>
      <c r="I254" s="0" t="n">
        <v>1</v>
      </c>
      <c r="J254" s="0" t="n">
        <v>0</v>
      </c>
      <c r="K254" s="0" t="n">
        <v>2</v>
      </c>
      <c r="L254" s="0" t="n">
        <v>1</v>
      </c>
      <c r="M254" s="0" t="n">
        <v>1</v>
      </c>
      <c r="N254" s="1" t="n">
        <f aca="false">IF(ISERROR(I254/(I254+J254)),0,(I254/(I254+J254)))</f>
        <v>1</v>
      </c>
      <c r="O254" s="1" t="n">
        <f aca="false">IF(ISERROR(I254/(I254+K254)),0,(I254/(I254+K254)))</f>
        <v>0.333333333333333</v>
      </c>
      <c r="P254" s="1" t="n">
        <f aca="false">IF(ISERROR((2*N254*O254)/(N254+O254)),0,(2*N254*O254)/(N254+O254))</f>
        <v>0.5</v>
      </c>
    </row>
    <row r="255" customFormat="false" ht="12.8" hidden="false" customHeight="false" outlineLevel="0" collapsed="false">
      <c r="A255" s="0" t="s">
        <v>536</v>
      </c>
      <c r="B255" s="0" t="s">
        <v>22</v>
      </c>
      <c r="C255" s="0" t="s">
        <v>2</v>
      </c>
      <c r="D255" s="0" t="s">
        <v>30</v>
      </c>
      <c r="F255" s="0" t="s">
        <v>537</v>
      </c>
      <c r="G255" s="0" t="n">
        <v>2</v>
      </c>
      <c r="H255" s="0" t="n">
        <v>1</v>
      </c>
      <c r="I255" s="0" t="n">
        <v>1</v>
      </c>
      <c r="J255" s="0" t="n">
        <v>0</v>
      </c>
      <c r="K255" s="0" t="n">
        <v>1</v>
      </c>
      <c r="L255" s="0" t="n">
        <v>1</v>
      </c>
      <c r="M255" s="0" t="n">
        <v>1</v>
      </c>
      <c r="N255" s="1" t="n">
        <f aca="false">IF(ISERROR(I255/(I255+J255)),0,(I255/(I255+J255)))</f>
        <v>1</v>
      </c>
      <c r="O255" s="1" t="n">
        <f aca="false">IF(ISERROR(I255/(I255+K255)),0,(I255/(I255+K255)))</f>
        <v>0.5</v>
      </c>
      <c r="P255" s="1" t="n">
        <f aca="false">IF(ISERROR((2*N255*O255)/(N255+O255)),0,(2*N255*O255)/(N255+O255))</f>
        <v>0.666666666666667</v>
      </c>
    </row>
    <row r="256" customFormat="false" ht="12.8" hidden="false" customHeight="false" outlineLevel="0" collapsed="false">
      <c r="A256" s="0" t="s">
        <v>538</v>
      </c>
      <c r="B256" s="0" t="s">
        <v>38</v>
      </c>
      <c r="C256" s="0" t="s">
        <v>9</v>
      </c>
      <c r="E256" s="0" t="s">
        <v>10</v>
      </c>
      <c r="F256" s="0" t="s">
        <v>539</v>
      </c>
      <c r="G256" s="0" t="n">
        <v>1</v>
      </c>
      <c r="H256" s="0" t="n">
        <v>0</v>
      </c>
      <c r="I256" s="0" t="n">
        <v>0</v>
      </c>
      <c r="J256" s="0" t="n">
        <v>0</v>
      </c>
      <c r="K256" s="0" t="n">
        <v>1</v>
      </c>
      <c r="L256" s="0" t="n">
        <v>1</v>
      </c>
      <c r="M256" s="0" t="s">
        <v>12</v>
      </c>
      <c r="N256" s="1" t="n">
        <f aca="false">IF(ISERROR(I256/(I256+J256)),0,(I256/(I256+J256)))</f>
        <v>0</v>
      </c>
      <c r="O256" s="1" t="n">
        <f aca="false">IF(ISERROR(I256/(I256+K256)),0,(I256/(I256+K256)))</f>
        <v>0</v>
      </c>
      <c r="P256" s="1" t="n">
        <f aca="false">IF(ISERROR((2*N256*O256)/(N256+O256)),0,(2*N256*O256)/(N256+O256))</f>
        <v>0</v>
      </c>
    </row>
    <row r="257" customFormat="false" ht="12.8" hidden="false" customHeight="false" outlineLevel="0" collapsed="false">
      <c r="A257" s="0" t="s">
        <v>540</v>
      </c>
      <c r="B257" s="0" t="s">
        <v>1</v>
      </c>
      <c r="D257" s="0" t="s">
        <v>23</v>
      </c>
      <c r="E257" s="0" t="s">
        <v>10</v>
      </c>
      <c r="F257" s="0" t="s">
        <v>541</v>
      </c>
      <c r="G257" s="0" t="n">
        <v>2</v>
      </c>
      <c r="H257" s="0" t="n">
        <v>1</v>
      </c>
      <c r="I257" s="0" t="n">
        <v>1</v>
      </c>
      <c r="J257" s="0" t="n">
        <v>0</v>
      </c>
      <c r="K257" s="0" t="n">
        <v>1</v>
      </c>
      <c r="L257" s="0" t="n">
        <v>1</v>
      </c>
      <c r="M257" s="0" t="n">
        <v>1</v>
      </c>
      <c r="N257" s="1" t="n">
        <f aca="false">IF(ISERROR(I257/(I257+J257)),0,(I257/(I257+J257)))</f>
        <v>1</v>
      </c>
      <c r="O257" s="1" t="n">
        <f aca="false">IF(ISERROR(I257/(I257+K257)),0,(I257/(I257+K257)))</f>
        <v>0.5</v>
      </c>
      <c r="P257" s="1" t="n">
        <f aca="false">IF(ISERROR((2*N257*O257)/(N257+O257)),0,(2*N257*O257)/(N257+O257))</f>
        <v>0.666666666666667</v>
      </c>
    </row>
    <row r="258" customFormat="false" ht="12.8" hidden="false" customHeight="false" outlineLevel="0" collapsed="false">
      <c r="A258" s="0" t="s">
        <v>542</v>
      </c>
      <c r="B258" s="0" t="s">
        <v>22</v>
      </c>
      <c r="C258" s="0" t="s">
        <v>9</v>
      </c>
      <c r="E258" s="0" t="s">
        <v>10</v>
      </c>
      <c r="F258" s="0" t="s">
        <v>543</v>
      </c>
      <c r="G258" s="0" t="n">
        <v>1</v>
      </c>
      <c r="H258" s="0" t="n">
        <v>2</v>
      </c>
      <c r="I258" s="0" t="n">
        <v>1</v>
      </c>
      <c r="J258" s="0" t="n">
        <v>1</v>
      </c>
      <c r="K258" s="0" t="n">
        <v>0</v>
      </c>
      <c r="L258" s="0" t="n">
        <v>1</v>
      </c>
      <c r="M258" s="0" t="n">
        <v>1</v>
      </c>
      <c r="N258" s="1" t="n">
        <f aca="false">IF(ISERROR(I258/(I258+J258)),0,(I258/(I258+J258)))</f>
        <v>0.5</v>
      </c>
      <c r="O258" s="1" t="n">
        <f aca="false">IF(ISERROR(I258/(I258+K258)),0,(I258/(I258+K258)))</f>
        <v>1</v>
      </c>
      <c r="P258" s="1" t="n">
        <f aca="false">IF(ISERROR((2*N258*O258)/(N258+O258)),0,(2*N258*O258)/(N258+O258))</f>
        <v>0.666666666666667</v>
      </c>
    </row>
    <row r="259" customFormat="false" ht="12.8" hidden="false" customHeight="false" outlineLevel="0" collapsed="false">
      <c r="A259" s="0" t="s">
        <v>544</v>
      </c>
      <c r="B259" s="0" t="s">
        <v>22</v>
      </c>
      <c r="D259" s="0" t="s">
        <v>30</v>
      </c>
      <c r="E259" s="0" t="s">
        <v>3</v>
      </c>
      <c r="F259" s="0" t="s">
        <v>545</v>
      </c>
      <c r="G259" s="0" t="n">
        <v>1</v>
      </c>
      <c r="H259" s="0" t="n">
        <v>1</v>
      </c>
      <c r="I259" s="0" t="n">
        <v>1</v>
      </c>
      <c r="J259" s="0" t="n">
        <v>0</v>
      </c>
      <c r="K259" s="0" t="n">
        <v>0</v>
      </c>
      <c r="L259" s="0" t="n">
        <v>1</v>
      </c>
      <c r="M259" s="0" t="n">
        <v>1</v>
      </c>
      <c r="N259" s="1" t="n">
        <f aca="false">IF(ISERROR(I259/(I259+J259)),0,(I259/(I259+J259)))</f>
        <v>1</v>
      </c>
      <c r="O259" s="1" t="n">
        <f aca="false">IF(ISERROR(I259/(I259+K259)),0,(I259/(I259+K259)))</f>
        <v>1</v>
      </c>
      <c r="P259" s="1" t="n">
        <f aca="false">IF(ISERROR((2*N259*O259)/(N259+O259)),0,(2*N259*O259)/(N259+O259))</f>
        <v>1</v>
      </c>
    </row>
    <row r="260" customFormat="false" ht="12.8" hidden="false" customHeight="false" outlineLevel="0" collapsed="false">
      <c r="A260" s="0" t="s">
        <v>546</v>
      </c>
      <c r="B260" s="0" t="s">
        <v>22</v>
      </c>
      <c r="C260" s="0" t="s">
        <v>9</v>
      </c>
      <c r="E260" s="0" t="s">
        <v>33</v>
      </c>
      <c r="F260" s="0" t="s">
        <v>547</v>
      </c>
      <c r="G260" s="0" t="n">
        <v>1</v>
      </c>
      <c r="H260" s="0" t="n">
        <v>0</v>
      </c>
      <c r="I260" s="0" t="n">
        <v>0</v>
      </c>
      <c r="J260" s="0" t="n">
        <v>0</v>
      </c>
      <c r="K260" s="0" t="n">
        <v>1</v>
      </c>
      <c r="L260" s="0" t="n">
        <v>1</v>
      </c>
      <c r="M260" s="0" t="s">
        <v>12</v>
      </c>
      <c r="N260" s="1" t="n">
        <f aca="false">IF(ISERROR(I260/(I260+J260)),0,(I260/(I260+J260)))</f>
        <v>0</v>
      </c>
      <c r="O260" s="1" t="n">
        <f aca="false">IF(ISERROR(I260/(I260+K260)),0,(I260/(I260+K260)))</f>
        <v>0</v>
      </c>
      <c r="P260" s="1" t="n">
        <f aca="false">IF(ISERROR((2*N260*O260)/(N260+O260)),0,(2*N260*O260)/(N260+O260))</f>
        <v>0</v>
      </c>
    </row>
    <row r="261" customFormat="false" ht="12.8" hidden="false" customHeight="false" outlineLevel="0" collapsed="false">
      <c r="A261" s="0" t="s">
        <v>548</v>
      </c>
      <c r="B261" s="0" t="s">
        <v>22</v>
      </c>
      <c r="C261" s="0" t="s">
        <v>2</v>
      </c>
      <c r="E261" s="0" t="s">
        <v>10</v>
      </c>
      <c r="F261" s="0" t="s">
        <v>549</v>
      </c>
      <c r="G261" s="0" t="n">
        <v>1</v>
      </c>
      <c r="H261" s="0" t="n">
        <v>1</v>
      </c>
      <c r="I261" s="0" t="n">
        <v>1</v>
      </c>
      <c r="J261" s="0" t="n">
        <v>0</v>
      </c>
      <c r="K261" s="0" t="n">
        <v>0</v>
      </c>
      <c r="L261" s="0" t="n">
        <v>1</v>
      </c>
      <c r="M261" s="0" t="n">
        <v>1</v>
      </c>
      <c r="N261" s="1" t="n">
        <f aca="false">IF(ISERROR(I261/(I261+J261)),0,(I261/(I261+J261)))</f>
        <v>1</v>
      </c>
      <c r="O261" s="1" t="n">
        <f aca="false">IF(ISERROR(I261/(I261+K261)),0,(I261/(I261+K261)))</f>
        <v>1</v>
      </c>
      <c r="P261" s="1" t="n">
        <f aca="false">IF(ISERROR((2*N261*O261)/(N261+O261)),0,(2*N261*O261)/(N261+O261))</f>
        <v>1</v>
      </c>
    </row>
    <row r="262" customFormat="false" ht="12.8" hidden="false" customHeight="false" outlineLevel="0" collapsed="false">
      <c r="A262" s="0" t="s">
        <v>550</v>
      </c>
      <c r="B262" s="0" t="s">
        <v>22</v>
      </c>
      <c r="C262" s="0" t="s">
        <v>9</v>
      </c>
      <c r="E262" s="0" t="s">
        <v>10</v>
      </c>
      <c r="F262" s="0" t="s">
        <v>551</v>
      </c>
      <c r="G262" s="0" t="n">
        <v>2</v>
      </c>
      <c r="H262" s="0" t="n">
        <v>1</v>
      </c>
      <c r="I262" s="0" t="n">
        <v>1</v>
      </c>
      <c r="J262" s="0" t="n">
        <v>0</v>
      </c>
      <c r="K262" s="0" t="n">
        <v>1</v>
      </c>
      <c r="L262" s="0" t="n">
        <v>1</v>
      </c>
      <c r="M262" s="0" t="n">
        <v>1</v>
      </c>
      <c r="N262" s="1" t="n">
        <f aca="false">IF(ISERROR(I262/(I262+J262)),0,(I262/(I262+J262)))</f>
        <v>1</v>
      </c>
      <c r="O262" s="1" t="n">
        <f aca="false">IF(ISERROR(I262/(I262+K262)),0,(I262/(I262+K262)))</f>
        <v>0.5</v>
      </c>
      <c r="P262" s="1" t="n">
        <f aca="false">IF(ISERROR((2*N262*O262)/(N262+O262)),0,(2*N262*O262)/(N262+O262))</f>
        <v>0.666666666666667</v>
      </c>
    </row>
    <row r="263" customFormat="false" ht="12.8" hidden="false" customHeight="false" outlineLevel="0" collapsed="false">
      <c r="A263" s="0" t="s">
        <v>552</v>
      </c>
      <c r="B263" s="0" t="s">
        <v>38</v>
      </c>
      <c r="C263" s="0" t="s">
        <v>9</v>
      </c>
      <c r="E263" s="0" t="s">
        <v>10</v>
      </c>
      <c r="F263" s="0" t="s">
        <v>553</v>
      </c>
      <c r="G263" s="0" t="n">
        <v>1</v>
      </c>
      <c r="H263" s="0" t="n">
        <v>0</v>
      </c>
      <c r="I263" s="0" t="n">
        <v>0</v>
      </c>
      <c r="J263" s="0" t="n">
        <v>0</v>
      </c>
      <c r="K263" s="0" t="n">
        <v>1</v>
      </c>
      <c r="L263" s="0" t="n">
        <v>1</v>
      </c>
      <c r="M263" s="0" t="s">
        <v>12</v>
      </c>
      <c r="N263" s="1" t="n">
        <f aca="false">IF(ISERROR(I263/(I263+J263)),0,(I263/(I263+J263)))</f>
        <v>0</v>
      </c>
      <c r="O263" s="1" t="n">
        <f aca="false">IF(ISERROR(I263/(I263+K263)),0,(I263/(I263+K263)))</f>
        <v>0</v>
      </c>
      <c r="P263" s="1" t="n">
        <f aca="false">IF(ISERROR((2*N263*O263)/(N263+O263)),0,(2*N263*O263)/(N263+O263))</f>
        <v>0</v>
      </c>
    </row>
    <row r="264" customFormat="false" ht="12.8" hidden="false" customHeight="false" outlineLevel="0" collapsed="false">
      <c r="A264" s="0" t="s">
        <v>554</v>
      </c>
      <c r="B264" s="0" t="s">
        <v>22</v>
      </c>
      <c r="C264" s="0" t="s">
        <v>9</v>
      </c>
      <c r="E264" s="0" t="s">
        <v>3</v>
      </c>
      <c r="F264" s="0" t="s">
        <v>555</v>
      </c>
      <c r="G264" s="0" t="n">
        <v>2</v>
      </c>
      <c r="H264" s="0" t="n">
        <v>1</v>
      </c>
      <c r="I264" s="0" t="n">
        <v>1</v>
      </c>
      <c r="J264" s="0" t="n">
        <v>0</v>
      </c>
      <c r="K264" s="0" t="n">
        <v>1</v>
      </c>
      <c r="L264" s="0" t="n">
        <v>1</v>
      </c>
      <c r="M264" s="0" t="n">
        <v>1</v>
      </c>
      <c r="N264" s="1" t="n">
        <f aca="false">IF(ISERROR(I264/(I264+J264)),0,(I264/(I264+J264)))</f>
        <v>1</v>
      </c>
      <c r="O264" s="1" t="n">
        <f aca="false">IF(ISERROR(I264/(I264+K264)),0,(I264/(I264+K264)))</f>
        <v>0.5</v>
      </c>
      <c r="P264" s="1" t="n">
        <f aca="false">IF(ISERROR((2*N264*O264)/(N264+O264)),0,(2*N264*O264)/(N264+O264))</f>
        <v>0.666666666666667</v>
      </c>
    </row>
    <row r="265" customFormat="false" ht="12.8" hidden="false" customHeight="false" outlineLevel="0" collapsed="false">
      <c r="A265" s="0" t="s">
        <v>556</v>
      </c>
      <c r="B265" s="0" t="s">
        <v>22</v>
      </c>
      <c r="C265" s="0" t="s">
        <v>9</v>
      </c>
      <c r="E265" s="0" t="s">
        <v>10</v>
      </c>
      <c r="F265" s="0" t="s">
        <v>557</v>
      </c>
      <c r="G265" s="0" t="n">
        <v>2</v>
      </c>
      <c r="H265" s="0" t="n">
        <v>0</v>
      </c>
      <c r="I265" s="0" t="n">
        <v>0</v>
      </c>
      <c r="J265" s="0" t="n">
        <v>0</v>
      </c>
      <c r="K265" s="0" t="n">
        <v>2</v>
      </c>
      <c r="L265" s="0" t="n">
        <v>1</v>
      </c>
      <c r="M265" s="0" t="s">
        <v>12</v>
      </c>
      <c r="N265" s="1" t="n">
        <f aca="false">IF(ISERROR(I265/(I265+J265)),0,(I265/(I265+J265)))</f>
        <v>0</v>
      </c>
      <c r="O265" s="1" t="n">
        <f aca="false">IF(ISERROR(I265/(I265+K265)),0,(I265/(I265+K265)))</f>
        <v>0</v>
      </c>
      <c r="P265" s="1" t="n">
        <f aca="false">IF(ISERROR((2*N265*O265)/(N265+O265)),0,(2*N265*O265)/(N265+O265))</f>
        <v>0</v>
      </c>
    </row>
    <row r="266" customFormat="false" ht="12.8" hidden="false" customHeight="false" outlineLevel="0" collapsed="false">
      <c r="A266" s="0" t="s">
        <v>558</v>
      </c>
      <c r="B266" s="0" t="s">
        <v>22</v>
      </c>
      <c r="C266" s="0" t="s">
        <v>9</v>
      </c>
      <c r="E266" s="0" t="s">
        <v>10</v>
      </c>
      <c r="F266" s="0" t="s">
        <v>559</v>
      </c>
      <c r="G266" s="0" t="n">
        <v>2</v>
      </c>
      <c r="H266" s="0" t="n">
        <v>1</v>
      </c>
      <c r="I266" s="0" t="n">
        <v>1</v>
      </c>
      <c r="J266" s="0" t="n">
        <v>0</v>
      </c>
      <c r="K266" s="0" t="n">
        <v>1</v>
      </c>
      <c r="L266" s="0" t="n">
        <v>1</v>
      </c>
      <c r="M266" s="0" t="n">
        <v>1</v>
      </c>
      <c r="N266" s="1" t="n">
        <f aca="false">IF(ISERROR(I266/(I266+J266)),0,(I266/(I266+J266)))</f>
        <v>1</v>
      </c>
      <c r="O266" s="1" t="n">
        <f aca="false">IF(ISERROR(I266/(I266+K266)),0,(I266/(I266+K266)))</f>
        <v>0.5</v>
      </c>
      <c r="P266" s="1" t="n">
        <f aca="false">IF(ISERROR((2*N266*O266)/(N266+O266)),0,(2*N266*O266)/(N266+O266))</f>
        <v>0.666666666666667</v>
      </c>
    </row>
    <row r="267" customFormat="false" ht="12.8" hidden="false" customHeight="false" outlineLevel="0" collapsed="false">
      <c r="A267" s="0" t="s">
        <v>560</v>
      </c>
      <c r="B267" s="0" t="s">
        <v>22</v>
      </c>
      <c r="C267" s="0" t="s">
        <v>2</v>
      </c>
      <c r="E267" s="0" t="s">
        <v>3</v>
      </c>
      <c r="F267" s="0" t="s">
        <v>561</v>
      </c>
      <c r="G267" s="0" t="n">
        <v>1</v>
      </c>
      <c r="H267" s="0" t="n">
        <v>0</v>
      </c>
      <c r="I267" s="0" t="n">
        <v>0</v>
      </c>
      <c r="J267" s="0" t="n">
        <v>0</v>
      </c>
      <c r="K267" s="0" t="n">
        <v>1</v>
      </c>
      <c r="L267" s="0" t="n">
        <v>1</v>
      </c>
      <c r="M267" s="0" t="s">
        <v>12</v>
      </c>
      <c r="N267" s="1" t="n">
        <f aca="false">IF(ISERROR(I267/(I267+J267)),0,(I267/(I267+J267)))</f>
        <v>0</v>
      </c>
      <c r="O267" s="1" t="n">
        <f aca="false">IF(ISERROR(I267/(I267+K267)),0,(I267/(I267+K267)))</f>
        <v>0</v>
      </c>
      <c r="P267" s="1" t="n">
        <f aca="false">IF(ISERROR((2*N267*O267)/(N267+O267)),0,(2*N267*O267)/(N267+O267))</f>
        <v>0</v>
      </c>
    </row>
    <row r="268" customFormat="false" ht="12.8" hidden="false" customHeight="false" outlineLevel="0" collapsed="false">
      <c r="A268" s="0" t="s">
        <v>562</v>
      </c>
      <c r="B268" s="0" t="s">
        <v>22</v>
      </c>
      <c r="C268" s="0" t="s">
        <v>2</v>
      </c>
      <c r="E268" s="0" t="s">
        <v>3</v>
      </c>
      <c r="F268" s="0" t="s">
        <v>563</v>
      </c>
      <c r="G268" s="0" t="n">
        <v>4</v>
      </c>
      <c r="H268" s="0" t="n">
        <v>2</v>
      </c>
      <c r="I268" s="0" t="n">
        <v>2</v>
      </c>
      <c r="J268" s="0" t="n">
        <v>0</v>
      </c>
      <c r="K268" s="0" t="n">
        <v>2</v>
      </c>
      <c r="L268" s="0" t="n">
        <v>1</v>
      </c>
      <c r="M268" s="0" t="n">
        <v>1</v>
      </c>
      <c r="N268" s="1" t="n">
        <f aca="false">IF(ISERROR(I268/(I268+J268)),0,(I268/(I268+J268)))</f>
        <v>1</v>
      </c>
      <c r="O268" s="1" t="n">
        <f aca="false">IF(ISERROR(I268/(I268+K268)),0,(I268/(I268+K268)))</f>
        <v>0.5</v>
      </c>
      <c r="P268" s="1" t="n">
        <f aca="false">IF(ISERROR((2*N268*O268)/(N268+O268)),0,(2*N268*O268)/(N268+O268))</f>
        <v>0.666666666666667</v>
      </c>
    </row>
    <row r="269" customFormat="false" ht="12.8" hidden="false" customHeight="false" outlineLevel="0" collapsed="false">
      <c r="A269" s="0" t="s">
        <v>564</v>
      </c>
      <c r="B269" s="0" t="s">
        <v>38</v>
      </c>
      <c r="C269" s="0" t="s">
        <v>9</v>
      </c>
      <c r="E269" s="0" t="s">
        <v>10</v>
      </c>
      <c r="F269" s="0" t="s">
        <v>565</v>
      </c>
      <c r="G269" s="0" t="n">
        <v>1</v>
      </c>
      <c r="H269" s="0" t="n">
        <v>1</v>
      </c>
      <c r="I269" s="0" t="n">
        <v>1</v>
      </c>
      <c r="J269" s="0" t="n">
        <v>0</v>
      </c>
      <c r="K269" s="0" t="n">
        <v>0</v>
      </c>
      <c r="L269" s="0" t="n">
        <v>1</v>
      </c>
      <c r="M269" s="0" t="n">
        <v>1</v>
      </c>
      <c r="N269" s="1" t="n">
        <f aca="false">IF(ISERROR(I269/(I269+J269)),0,(I269/(I269+J269)))</f>
        <v>1</v>
      </c>
      <c r="O269" s="1" t="n">
        <f aca="false">IF(ISERROR(I269/(I269+K269)),0,(I269/(I269+K269)))</f>
        <v>1</v>
      </c>
      <c r="P269" s="1" t="n">
        <f aca="false">IF(ISERROR((2*N269*O269)/(N269+O269)),0,(2*N269*O269)/(N269+O269))</f>
        <v>1</v>
      </c>
    </row>
    <row r="270" customFormat="false" ht="12.8" hidden="false" customHeight="false" outlineLevel="0" collapsed="false">
      <c r="A270" s="0" t="s">
        <v>566</v>
      </c>
      <c r="B270" s="0" t="s">
        <v>1</v>
      </c>
      <c r="D270" s="0" t="s">
        <v>27</v>
      </c>
      <c r="E270" s="0" t="s">
        <v>10</v>
      </c>
      <c r="F270" s="0" t="s">
        <v>567</v>
      </c>
      <c r="G270" s="0" t="n">
        <v>1</v>
      </c>
      <c r="H270" s="0" t="n">
        <v>1</v>
      </c>
      <c r="I270" s="0" t="n">
        <v>1</v>
      </c>
      <c r="J270" s="0" t="n">
        <v>0</v>
      </c>
      <c r="K270" s="0" t="n">
        <v>0</v>
      </c>
      <c r="L270" s="0" t="n">
        <v>1</v>
      </c>
      <c r="M270" s="0" t="n">
        <v>1</v>
      </c>
      <c r="N270" s="1" t="n">
        <f aca="false">IF(ISERROR(I270/(I270+J270)),0,(I270/(I270+J270)))</f>
        <v>1</v>
      </c>
      <c r="O270" s="1" t="n">
        <f aca="false">IF(ISERROR(I270/(I270+K270)),0,(I270/(I270+K270)))</f>
        <v>1</v>
      </c>
      <c r="P270" s="1" t="n">
        <f aca="false">IF(ISERROR((2*N270*O270)/(N270+O270)),0,(2*N270*O270)/(N270+O270))</f>
        <v>1</v>
      </c>
    </row>
    <row r="271" customFormat="false" ht="12.8" hidden="false" customHeight="false" outlineLevel="0" collapsed="false">
      <c r="A271" s="0" t="s">
        <v>568</v>
      </c>
      <c r="B271" s="0" t="s">
        <v>1</v>
      </c>
      <c r="D271" s="0" t="s">
        <v>30</v>
      </c>
      <c r="E271" s="0" t="s">
        <v>10</v>
      </c>
      <c r="F271" s="0" t="s">
        <v>569</v>
      </c>
      <c r="G271" s="0" t="n">
        <v>1</v>
      </c>
      <c r="H271" s="0" t="n">
        <v>1</v>
      </c>
      <c r="I271" s="0" t="n">
        <v>1</v>
      </c>
      <c r="J271" s="0" t="n">
        <v>0</v>
      </c>
      <c r="K271" s="0" t="n">
        <v>0</v>
      </c>
      <c r="L271" s="0" t="n">
        <v>1</v>
      </c>
      <c r="M271" s="0" t="n">
        <v>1</v>
      </c>
      <c r="N271" s="1" t="n">
        <f aca="false">IF(ISERROR(I271/(I271+J271)),0,(I271/(I271+J271)))</f>
        <v>1</v>
      </c>
      <c r="O271" s="1" t="n">
        <f aca="false">IF(ISERROR(I271/(I271+K271)),0,(I271/(I271+K271)))</f>
        <v>1</v>
      </c>
      <c r="P271" s="1" t="n">
        <f aca="false">IF(ISERROR((2*N271*O271)/(N271+O271)),0,(2*N271*O271)/(N271+O271))</f>
        <v>1</v>
      </c>
    </row>
    <row r="272" customFormat="false" ht="12.8" hidden="false" customHeight="false" outlineLevel="0" collapsed="false">
      <c r="A272" s="0" t="s">
        <v>570</v>
      </c>
      <c r="B272" s="0" t="s">
        <v>1</v>
      </c>
      <c r="D272" s="0" t="s">
        <v>30</v>
      </c>
      <c r="E272" s="0" t="s">
        <v>33</v>
      </c>
      <c r="F272" s="0" t="s">
        <v>571</v>
      </c>
      <c r="G272" s="0" t="n">
        <v>1</v>
      </c>
      <c r="H272" s="0" t="n">
        <v>1</v>
      </c>
      <c r="I272" s="0" t="n">
        <v>1</v>
      </c>
      <c r="J272" s="0" t="n">
        <v>0</v>
      </c>
      <c r="K272" s="0" t="n">
        <v>0</v>
      </c>
      <c r="L272" s="0" t="n">
        <v>1</v>
      </c>
      <c r="M272" s="0" t="n">
        <v>1</v>
      </c>
      <c r="N272" s="1" t="n">
        <f aca="false">IF(ISERROR(I272/(I272+J272)),0,(I272/(I272+J272)))</f>
        <v>1</v>
      </c>
      <c r="O272" s="1" t="n">
        <f aca="false">IF(ISERROR(I272/(I272+K272)),0,(I272/(I272+K272)))</f>
        <v>1</v>
      </c>
      <c r="P272" s="1" t="n">
        <f aca="false">IF(ISERROR((2*N272*O272)/(N272+O272)),0,(2*N272*O272)/(N272+O272))</f>
        <v>1</v>
      </c>
    </row>
    <row r="273" customFormat="false" ht="12.8" hidden="false" customHeight="false" outlineLevel="0" collapsed="false">
      <c r="A273" s="0" t="s">
        <v>572</v>
      </c>
      <c r="B273" s="0" t="s">
        <v>38</v>
      </c>
      <c r="C273" s="0" t="s">
        <v>9</v>
      </c>
      <c r="E273" s="0" t="s">
        <v>10</v>
      </c>
      <c r="F273" s="0" t="s">
        <v>573</v>
      </c>
      <c r="G273" s="0" t="n">
        <v>1</v>
      </c>
      <c r="H273" s="0" t="n">
        <v>0</v>
      </c>
      <c r="I273" s="0" t="n">
        <v>0</v>
      </c>
      <c r="J273" s="0" t="n">
        <v>0</v>
      </c>
      <c r="K273" s="0" t="n">
        <v>1</v>
      </c>
      <c r="L273" s="0" t="n">
        <v>1</v>
      </c>
      <c r="M273" s="0" t="s">
        <v>12</v>
      </c>
      <c r="N273" s="1" t="n">
        <f aca="false">IF(ISERROR(I273/(I273+J273)),0,(I273/(I273+J273)))</f>
        <v>0</v>
      </c>
      <c r="O273" s="1" t="n">
        <f aca="false">IF(ISERROR(I273/(I273+K273)),0,(I273/(I273+K273)))</f>
        <v>0</v>
      </c>
      <c r="P273" s="1" t="n">
        <f aca="false">IF(ISERROR((2*N273*O273)/(N273+O273)),0,(2*N273*O273)/(N273+O273))</f>
        <v>0</v>
      </c>
    </row>
    <row r="274" customFormat="false" ht="12.8" hidden="false" customHeight="false" outlineLevel="0" collapsed="false">
      <c r="A274" s="0" t="s">
        <v>574</v>
      </c>
      <c r="B274" s="0" t="s">
        <v>22</v>
      </c>
      <c r="C274" s="0" t="s">
        <v>9</v>
      </c>
      <c r="D274" s="0" t="s">
        <v>30</v>
      </c>
      <c r="F274" s="0" t="s">
        <v>575</v>
      </c>
      <c r="G274" s="0" t="n">
        <v>1</v>
      </c>
      <c r="H274" s="0" t="n">
        <v>0</v>
      </c>
      <c r="I274" s="0" t="n">
        <v>0</v>
      </c>
      <c r="J274" s="0" t="n">
        <v>0</v>
      </c>
      <c r="K274" s="0" t="n">
        <v>1</v>
      </c>
      <c r="L274" s="0" t="n">
        <v>1</v>
      </c>
      <c r="M274" s="0" t="s">
        <v>12</v>
      </c>
      <c r="N274" s="1" t="n">
        <f aca="false">IF(ISERROR(I274/(I274+J274)),0,(I274/(I274+J274)))</f>
        <v>0</v>
      </c>
      <c r="O274" s="1" t="n">
        <f aca="false">IF(ISERROR(I274/(I274+K274)),0,(I274/(I274+K274)))</f>
        <v>0</v>
      </c>
      <c r="P274" s="1" t="n">
        <f aca="false">IF(ISERROR((2*N274*O274)/(N274+O274)),0,(2*N274*O274)/(N274+O274))</f>
        <v>0</v>
      </c>
    </row>
    <row r="275" customFormat="false" ht="12.8" hidden="false" customHeight="false" outlineLevel="0" collapsed="false">
      <c r="A275" s="0" t="s">
        <v>576</v>
      </c>
      <c r="B275" s="0" t="s">
        <v>1</v>
      </c>
      <c r="D275" s="0" t="s">
        <v>27</v>
      </c>
      <c r="E275" s="0" t="s">
        <v>3</v>
      </c>
      <c r="F275" s="0" t="s">
        <v>577</v>
      </c>
      <c r="G275" s="0" t="n">
        <v>2</v>
      </c>
      <c r="H275" s="0" t="n">
        <v>0</v>
      </c>
      <c r="I275" s="0" t="n">
        <v>0</v>
      </c>
      <c r="J275" s="0" t="n">
        <v>0</v>
      </c>
      <c r="K275" s="0" t="n">
        <v>2</v>
      </c>
      <c r="L275" s="0" t="n">
        <v>1</v>
      </c>
      <c r="M275" s="0" t="s">
        <v>12</v>
      </c>
      <c r="N275" s="1" t="n">
        <f aca="false">IF(ISERROR(I275/(I275+J275)),0,(I275/(I275+J275)))</f>
        <v>0</v>
      </c>
      <c r="O275" s="1" t="n">
        <f aca="false">IF(ISERROR(I275/(I275+K275)),0,(I275/(I275+K275)))</f>
        <v>0</v>
      </c>
      <c r="P275" s="1" t="n">
        <f aca="false">IF(ISERROR((2*N275*O275)/(N275+O275)),0,(2*N275*O275)/(N275+O275))</f>
        <v>0</v>
      </c>
    </row>
    <row r="276" customFormat="false" ht="12.8" hidden="false" customHeight="false" outlineLevel="0" collapsed="false">
      <c r="A276" s="0" t="s">
        <v>578</v>
      </c>
      <c r="B276" s="0" t="s">
        <v>1</v>
      </c>
      <c r="D276" s="0" t="s">
        <v>23</v>
      </c>
      <c r="E276" s="0" t="s">
        <v>3</v>
      </c>
      <c r="F276" s="0" t="s">
        <v>579</v>
      </c>
      <c r="G276" s="0" t="n">
        <v>2</v>
      </c>
      <c r="H276" s="0" t="n">
        <v>2</v>
      </c>
      <c r="I276" s="0" t="n">
        <v>2</v>
      </c>
      <c r="J276" s="0" t="n">
        <v>0</v>
      </c>
      <c r="K276" s="0" t="n">
        <v>0</v>
      </c>
      <c r="L276" s="0" t="n">
        <v>1</v>
      </c>
      <c r="M276" s="0" t="n">
        <v>1</v>
      </c>
      <c r="N276" s="1" t="n">
        <f aca="false">IF(ISERROR(I276/(I276+J276)),0,(I276/(I276+J276)))</f>
        <v>1</v>
      </c>
      <c r="O276" s="1" t="n">
        <f aca="false">IF(ISERROR(I276/(I276+K276)),0,(I276/(I276+K276)))</f>
        <v>1</v>
      </c>
      <c r="P276" s="1" t="n">
        <f aca="false">IF(ISERROR((2*N276*O276)/(N276+O276)),0,(2*N276*O276)/(N276+O276))</f>
        <v>1</v>
      </c>
    </row>
    <row r="277" customFormat="false" ht="12.8" hidden="false" customHeight="false" outlineLevel="0" collapsed="false">
      <c r="A277" s="0" t="s">
        <v>580</v>
      </c>
      <c r="B277" s="0" t="s">
        <v>22</v>
      </c>
      <c r="C277" s="0" t="s">
        <v>9</v>
      </c>
      <c r="E277" s="0" t="s">
        <v>10</v>
      </c>
      <c r="F277" s="0" t="s">
        <v>581</v>
      </c>
      <c r="G277" s="0" t="n">
        <v>2</v>
      </c>
      <c r="H277" s="0" t="n">
        <v>1</v>
      </c>
      <c r="I277" s="0" t="n">
        <v>1</v>
      </c>
      <c r="J277" s="0" t="n">
        <v>0</v>
      </c>
      <c r="K277" s="0" t="n">
        <v>1</v>
      </c>
      <c r="L277" s="0" t="n">
        <v>1</v>
      </c>
      <c r="M277" s="0" t="n">
        <v>1</v>
      </c>
      <c r="N277" s="1" t="n">
        <f aca="false">IF(ISERROR(I277/(I277+J277)),0,(I277/(I277+J277)))</f>
        <v>1</v>
      </c>
      <c r="O277" s="1" t="n">
        <f aca="false">IF(ISERROR(I277/(I277+K277)),0,(I277/(I277+K277)))</f>
        <v>0.5</v>
      </c>
      <c r="P277" s="1" t="n">
        <f aca="false">IF(ISERROR((2*N277*O277)/(N277+O277)),0,(2*N277*O277)/(N277+O277))</f>
        <v>0.666666666666667</v>
      </c>
    </row>
    <row r="278" customFormat="false" ht="12.8" hidden="false" customHeight="false" outlineLevel="0" collapsed="false">
      <c r="A278" s="0" t="s">
        <v>582</v>
      </c>
      <c r="B278" s="0" t="s">
        <v>22</v>
      </c>
      <c r="C278" s="0" t="s">
        <v>9</v>
      </c>
      <c r="E278" s="0" t="s">
        <v>3</v>
      </c>
      <c r="F278" s="0" t="s">
        <v>583</v>
      </c>
      <c r="G278" s="0" t="n">
        <v>1</v>
      </c>
      <c r="H278" s="0" t="n">
        <v>0</v>
      </c>
      <c r="I278" s="0" t="n">
        <v>0</v>
      </c>
      <c r="J278" s="0" t="n">
        <v>0</v>
      </c>
      <c r="K278" s="0" t="n">
        <v>1</v>
      </c>
      <c r="L278" s="0" t="n">
        <v>1</v>
      </c>
      <c r="M278" s="0" t="s">
        <v>12</v>
      </c>
      <c r="N278" s="1" t="n">
        <f aca="false">IF(ISERROR(I278/(I278+J278)),0,(I278/(I278+J278)))</f>
        <v>0</v>
      </c>
      <c r="O278" s="1" t="n">
        <f aca="false">IF(ISERROR(I278/(I278+K278)),0,(I278/(I278+K278)))</f>
        <v>0</v>
      </c>
      <c r="P278" s="1" t="n">
        <f aca="false">IF(ISERROR((2*N278*O278)/(N278+O278)),0,(2*N278*O278)/(N278+O278))</f>
        <v>0</v>
      </c>
    </row>
    <row r="279" customFormat="false" ht="12.8" hidden="false" customHeight="false" outlineLevel="0" collapsed="false">
      <c r="A279" s="0" t="s">
        <v>584</v>
      </c>
      <c r="B279" s="0" t="s">
        <v>22</v>
      </c>
      <c r="C279" s="0" t="s">
        <v>9</v>
      </c>
      <c r="E279" s="0" t="s">
        <v>3</v>
      </c>
      <c r="F279" s="0" t="s">
        <v>585</v>
      </c>
      <c r="G279" s="0" t="n">
        <v>2</v>
      </c>
      <c r="H279" s="0" t="n">
        <v>0</v>
      </c>
      <c r="I279" s="0" t="n">
        <v>0</v>
      </c>
      <c r="J279" s="0" t="n">
        <v>0</v>
      </c>
      <c r="K279" s="0" t="n">
        <v>2</v>
      </c>
      <c r="L279" s="0" t="n">
        <v>1</v>
      </c>
      <c r="M279" s="0" t="s">
        <v>12</v>
      </c>
      <c r="N279" s="1" t="n">
        <f aca="false">IF(ISERROR(I279/(I279+J279)),0,(I279/(I279+J279)))</f>
        <v>0</v>
      </c>
      <c r="O279" s="1" t="n">
        <f aca="false">IF(ISERROR(I279/(I279+K279)),0,(I279/(I279+K279)))</f>
        <v>0</v>
      </c>
      <c r="P279" s="1" t="n">
        <f aca="false">IF(ISERROR((2*N279*O279)/(N279+O279)),0,(2*N279*O279)/(N279+O279))</f>
        <v>0</v>
      </c>
    </row>
    <row r="280" customFormat="false" ht="12.8" hidden="false" customHeight="false" outlineLevel="0" collapsed="false">
      <c r="A280" s="0" t="s">
        <v>586</v>
      </c>
      <c r="B280" s="0" t="s">
        <v>38</v>
      </c>
      <c r="C280" s="0" t="s">
        <v>9</v>
      </c>
      <c r="E280" s="0" t="s">
        <v>10</v>
      </c>
      <c r="F280" s="0" t="s">
        <v>587</v>
      </c>
      <c r="G280" s="0" t="n">
        <v>1</v>
      </c>
      <c r="H280" s="0" t="n">
        <v>1</v>
      </c>
      <c r="I280" s="0" t="n">
        <v>1</v>
      </c>
      <c r="J280" s="0" t="n">
        <v>0</v>
      </c>
      <c r="K280" s="0" t="n">
        <v>0</v>
      </c>
      <c r="L280" s="0" t="n">
        <v>1</v>
      </c>
      <c r="M280" s="0" t="n">
        <v>1</v>
      </c>
      <c r="N280" s="1" t="n">
        <f aca="false">IF(ISERROR(I280/(I280+J280)),0,(I280/(I280+J280)))</f>
        <v>1</v>
      </c>
      <c r="O280" s="1" t="n">
        <f aca="false">IF(ISERROR(I280/(I280+K280)),0,(I280/(I280+K280)))</f>
        <v>1</v>
      </c>
      <c r="P280" s="1" t="n">
        <f aca="false">IF(ISERROR((2*N280*O280)/(N280+O280)),0,(2*N280*O280)/(N280+O280))</f>
        <v>1</v>
      </c>
    </row>
    <row r="281" customFormat="false" ht="12.8" hidden="false" customHeight="false" outlineLevel="0" collapsed="false">
      <c r="A281" s="0" t="s">
        <v>588</v>
      </c>
      <c r="B281" s="0" t="s">
        <v>22</v>
      </c>
      <c r="C281" s="0" t="s">
        <v>9</v>
      </c>
      <c r="E281" s="0" t="s">
        <v>10</v>
      </c>
      <c r="F281" s="0" t="s">
        <v>589</v>
      </c>
      <c r="G281" s="0" t="n">
        <v>2</v>
      </c>
      <c r="H281" s="0" t="n">
        <v>0</v>
      </c>
      <c r="I281" s="0" t="n">
        <v>0</v>
      </c>
      <c r="J281" s="0" t="n">
        <v>0</v>
      </c>
      <c r="K281" s="0" t="n">
        <v>2</v>
      </c>
      <c r="L281" s="0" t="n">
        <v>1</v>
      </c>
      <c r="M281" s="0" t="s">
        <v>12</v>
      </c>
      <c r="N281" s="1" t="n">
        <f aca="false">IF(ISERROR(I281/(I281+J281)),0,(I281/(I281+J281)))</f>
        <v>0</v>
      </c>
      <c r="O281" s="1" t="n">
        <f aca="false">IF(ISERROR(I281/(I281+K281)),0,(I281/(I281+K281)))</f>
        <v>0</v>
      </c>
      <c r="P281" s="1" t="n">
        <f aca="false">IF(ISERROR((2*N281*O281)/(N281+O281)),0,(2*N281*O281)/(N281+O281))</f>
        <v>0</v>
      </c>
    </row>
    <row r="282" customFormat="false" ht="12.8" hidden="false" customHeight="false" outlineLevel="0" collapsed="false">
      <c r="A282" s="0" t="s">
        <v>590</v>
      </c>
      <c r="B282" s="0" t="s">
        <v>22</v>
      </c>
      <c r="C282" s="0" t="s">
        <v>9</v>
      </c>
      <c r="E282" s="0" t="s">
        <v>10</v>
      </c>
      <c r="F282" s="0" t="s">
        <v>591</v>
      </c>
      <c r="G282" s="0" t="n">
        <v>1</v>
      </c>
      <c r="H282" s="0" t="n">
        <v>1</v>
      </c>
      <c r="I282" s="0" t="n">
        <v>1</v>
      </c>
      <c r="J282" s="0" t="n">
        <v>0</v>
      </c>
      <c r="K282" s="0" t="n">
        <v>0</v>
      </c>
      <c r="L282" s="0" t="n">
        <v>1</v>
      </c>
      <c r="M282" s="0" t="n">
        <v>1</v>
      </c>
      <c r="N282" s="1" t="n">
        <f aca="false">IF(ISERROR(I282/(I282+J282)),0,(I282/(I282+J282)))</f>
        <v>1</v>
      </c>
      <c r="O282" s="1" t="n">
        <f aca="false">IF(ISERROR(I282/(I282+K282)),0,(I282/(I282+K282)))</f>
        <v>1</v>
      </c>
      <c r="P282" s="1" t="n">
        <f aca="false">IF(ISERROR((2*N282*O282)/(N282+O282)),0,(2*N282*O282)/(N282+O282))</f>
        <v>1</v>
      </c>
    </row>
    <row r="283" customFormat="false" ht="12.8" hidden="false" customHeight="false" outlineLevel="0" collapsed="false">
      <c r="A283" s="0" t="s">
        <v>592</v>
      </c>
      <c r="B283" s="0" t="s">
        <v>22</v>
      </c>
      <c r="D283" s="0" t="s">
        <v>30</v>
      </c>
      <c r="E283" s="0" t="s">
        <v>10</v>
      </c>
      <c r="F283" s="0" t="s">
        <v>593</v>
      </c>
      <c r="G283" s="0" t="n">
        <v>1</v>
      </c>
      <c r="H283" s="0" t="n">
        <v>1</v>
      </c>
      <c r="I283" s="0" t="n">
        <v>1</v>
      </c>
      <c r="J283" s="0" t="n">
        <v>0</v>
      </c>
      <c r="K283" s="0" t="n">
        <v>0</v>
      </c>
      <c r="L283" s="0" t="n">
        <v>1</v>
      </c>
      <c r="M283" s="0" t="n">
        <v>1</v>
      </c>
      <c r="N283" s="1" t="n">
        <f aca="false">IF(ISERROR(I283/(I283+J283)),0,(I283/(I283+J283)))</f>
        <v>1</v>
      </c>
      <c r="O283" s="1" t="n">
        <f aca="false">IF(ISERROR(I283/(I283+K283)),0,(I283/(I283+K283)))</f>
        <v>1</v>
      </c>
      <c r="P283" s="1" t="n">
        <f aca="false">IF(ISERROR((2*N283*O283)/(N283+O283)),0,(2*N283*O283)/(N283+O283))</f>
        <v>1</v>
      </c>
    </row>
    <row r="284" customFormat="false" ht="12.8" hidden="false" customHeight="false" outlineLevel="0" collapsed="false">
      <c r="A284" s="0" t="s">
        <v>594</v>
      </c>
      <c r="B284" s="0" t="s">
        <v>38</v>
      </c>
      <c r="C284" s="0" t="s">
        <v>9</v>
      </c>
      <c r="E284" s="0" t="s">
        <v>10</v>
      </c>
      <c r="F284" s="0" t="s">
        <v>595</v>
      </c>
      <c r="G284" s="0" t="n">
        <v>1</v>
      </c>
      <c r="H284" s="0" t="n">
        <v>0</v>
      </c>
      <c r="I284" s="0" t="n">
        <v>0</v>
      </c>
      <c r="J284" s="0" t="n">
        <v>0</v>
      </c>
      <c r="K284" s="0" t="n">
        <v>1</v>
      </c>
      <c r="L284" s="0" t="n">
        <v>1</v>
      </c>
      <c r="M284" s="0" t="s">
        <v>12</v>
      </c>
      <c r="N284" s="1" t="n">
        <f aca="false">IF(ISERROR(I284/(I284+J284)),0,(I284/(I284+J284)))</f>
        <v>0</v>
      </c>
      <c r="O284" s="1" t="n">
        <f aca="false">IF(ISERROR(I284/(I284+K284)),0,(I284/(I284+K284)))</f>
        <v>0</v>
      </c>
      <c r="P284" s="1" t="n">
        <f aca="false">IF(ISERROR((2*N284*O284)/(N284+O284)),0,(2*N284*O284)/(N284+O284))</f>
        <v>0</v>
      </c>
    </row>
    <row r="285" customFormat="false" ht="12.8" hidden="false" customHeight="false" outlineLevel="0" collapsed="false">
      <c r="A285" s="0" t="s">
        <v>596</v>
      </c>
      <c r="B285" s="0" t="s">
        <v>1</v>
      </c>
      <c r="D285" s="0" t="s">
        <v>23</v>
      </c>
      <c r="E285" s="0" t="s">
        <v>33</v>
      </c>
      <c r="F285" s="0" t="s">
        <v>597</v>
      </c>
      <c r="G285" s="0" t="n">
        <v>2</v>
      </c>
      <c r="H285" s="0" t="n">
        <v>1</v>
      </c>
      <c r="I285" s="0" t="n">
        <v>1</v>
      </c>
      <c r="J285" s="0" t="n">
        <v>0</v>
      </c>
      <c r="K285" s="0" t="n">
        <v>1</v>
      </c>
      <c r="L285" s="0" t="n">
        <v>1</v>
      </c>
      <c r="M285" s="0" t="n">
        <v>1</v>
      </c>
      <c r="N285" s="1" t="n">
        <f aca="false">IF(ISERROR(I285/(I285+J285)),0,(I285/(I285+J285)))</f>
        <v>1</v>
      </c>
      <c r="O285" s="1" t="n">
        <f aca="false">IF(ISERROR(I285/(I285+K285)),0,(I285/(I285+K285)))</f>
        <v>0.5</v>
      </c>
      <c r="P285" s="1" t="n">
        <f aca="false">IF(ISERROR((2*N285*O285)/(N285+O285)),0,(2*N285*O285)/(N285+O285))</f>
        <v>0.666666666666667</v>
      </c>
    </row>
    <row r="286" customFormat="false" ht="12.8" hidden="false" customHeight="false" outlineLevel="0" collapsed="false">
      <c r="A286" s="0" t="s">
        <v>598</v>
      </c>
      <c r="B286" s="0" t="s">
        <v>1</v>
      </c>
      <c r="D286" s="0" t="s">
        <v>27</v>
      </c>
      <c r="E286" s="0" t="s">
        <v>33</v>
      </c>
      <c r="F286" s="0" t="s">
        <v>599</v>
      </c>
      <c r="G286" s="0" t="n">
        <v>1</v>
      </c>
      <c r="H286" s="0" t="n">
        <v>1</v>
      </c>
      <c r="I286" s="0" t="n">
        <v>1</v>
      </c>
      <c r="J286" s="0" t="n">
        <v>0</v>
      </c>
      <c r="K286" s="0" t="n">
        <v>0</v>
      </c>
      <c r="L286" s="0" t="n">
        <v>1</v>
      </c>
      <c r="M286" s="0" t="n">
        <v>1</v>
      </c>
      <c r="N286" s="1" t="n">
        <f aca="false">IF(ISERROR(I286/(I286+J286)),0,(I286/(I286+J286)))</f>
        <v>1</v>
      </c>
      <c r="O286" s="1" t="n">
        <f aca="false">IF(ISERROR(I286/(I286+K286)),0,(I286/(I286+K286)))</f>
        <v>1</v>
      </c>
      <c r="P286" s="1" t="n">
        <f aca="false">IF(ISERROR((2*N286*O286)/(N286+O286)),0,(2*N286*O286)/(N286+O286))</f>
        <v>1</v>
      </c>
    </row>
    <row r="287" customFormat="false" ht="12.8" hidden="false" customHeight="false" outlineLevel="0" collapsed="false">
      <c r="A287" s="0" t="s">
        <v>600</v>
      </c>
      <c r="B287" s="0" t="s">
        <v>1</v>
      </c>
      <c r="D287" s="0" t="s">
        <v>27</v>
      </c>
      <c r="E287" s="0" t="s">
        <v>3</v>
      </c>
      <c r="F287" s="0" t="s">
        <v>601</v>
      </c>
      <c r="G287" s="0" t="n">
        <v>1</v>
      </c>
      <c r="H287" s="0" t="n">
        <v>0</v>
      </c>
      <c r="I287" s="0" t="n">
        <v>0</v>
      </c>
      <c r="J287" s="0" t="n">
        <v>0</v>
      </c>
      <c r="K287" s="0" t="n">
        <v>1</v>
      </c>
      <c r="L287" s="0" t="n">
        <v>1</v>
      </c>
      <c r="M287" s="0" t="s">
        <v>12</v>
      </c>
      <c r="N287" s="1" t="n">
        <f aca="false">IF(ISERROR(I287/(I287+J287)),0,(I287/(I287+J287)))</f>
        <v>0</v>
      </c>
      <c r="O287" s="1" t="n">
        <f aca="false">IF(ISERROR(I287/(I287+K287)),0,(I287/(I287+K287)))</f>
        <v>0</v>
      </c>
      <c r="P287" s="1" t="n">
        <f aca="false">IF(ISERROR((2*N287*O287)/(N287+O287)),0,(2*N287*O287)/(N287+O287))</f>
        <v>0</v>
      </c>
    </row>
    <row r="288" customFormat="false" ht="12.8" hidden="false" customHeight="false" outlineLevel="0" collapsed="false">
      <c r="A288" s="0" t="s">
        <v>602</v>
      </c>
      <c r="B288" s="0" t="s">
        <v>22</v>
      </c>
      <c r="C288" s="0" t="s">
        <v>9</v>
      </c>
      <c r="D288" s="0" t="s">
        <v>27</v>
      </c>
      <c r="F288" s="0" t="s">
        <v>603</v>
      </c>
      <c r="G288" s="0" t="n">
        <v>4</v>
      </c>
      <c r="H288" s="0" t="n">
        <v>0</v>
      </c>
      <c r="I288" s="0" t="n">
        <v>0</v>
      </c>
      <c r="J288" s="0" t="n">
        <v>0</v>
      </c>
      <c r="K288" s="0" t="n">
        <v>4</v>
      </c>
      <c r="L288" s="0" t="n">
        <v>1</v>
      </c>
      <c r="M288" s="0" t="s">
        <v>12</v>
      </c>
      <c r="N288" s="1" t="n">
        <f aca="false">IF(ISERROR(I288/(I288+J288)),0,(I288/(I288+J288)))</f>
        <v>0</v>
      </c>
      <c r="O288" s="1" t="n">
        <f aca="false">IF(ISERROR(I288/(I288+K288)),0,(I288/(I288+K288)))</f>
        <v>0</v>
      </c>
      <c r="P288" s="1" t="n">
        <f aca="false">IF(ISERROR((2*N288*O288)/(N288+O288)),0,(2*N288*O288)/(N288+O288))</f>
        <v>0</v>
      </c>
    </row>
    <row r="289" customFormat="false" ht="12.8" hidden="false" customHeight="false" outlineLevel="0" collapsed="false">
      <c r="A289" s="0" t="s">
        <v>604</v>
      </c>
      <c r="B289" s="0" t="s">
        <v>22</v>
      </c>
      <c r="D289" s="0" t="s">
        <v>30</v>
      </c>
      <c r="E289" s="0" t="s">
        <v>10</v>
      </c>
      <c r="F289" s="0" t="s">
        <v>605</v>
      </c>
      <c r="G289" s="0" t="n">
        <v>2</v>
      </c>
      <c r="H289" s="0" t="n">
        <v>0</v>
      </c>
      <c r="I289" s="0" t="n">
        <v>0</v>
      </c>
      <c r="J289" s="0" t="n">
        <v>0</v>
      </c>
      <c r="K289" s="0" t="n">
        <v>2</v>
      </c>
      <c r="L289" s="0" t="n">
        <v>1</v>
      </c>
      <c r="M289" s="0" t="s">
        <v>12</v>
      </c>
      <c r="N289" s="1" t="n">
        <f aca="false">IF(ISERROR(I289/(I289+J289)),0,(I289/(I289+J289)))</f>
        <v>0</v>
      </c>
      <c r="O289" s="1" t="n">
        <f aca="false">IF(ISERROR(I289/(I289+K289)),0,(I289/(I289+K289)))</f>
        <v>0</v>
      </c>
      <c r="P289" s="1" t="n">
        <f aca="false">IF(ISERROR((2*N289*O289)/(N289+O289)),0,(2*N289*O289)/(N289+O289))</f>
        <v>0</v>
      </c>
    </row>
    <row r="290" customFormat="false" ht="12.8" hidden="false" customHeight="false" outlineLevel="0" collapsed="false">
      <c r="A290" s="0" t="s">
        <v>606</v>
      </c>
      <c r="B290" s="0" t="s">
        <v>38</v>
      </c>
      <c r="C290" s="0" t="s">
        <v>9</v>
      </c>
      <c r="E290" s="0" t="s">
        <v>10</v>
      </c>
      <c r="F290" s="0" t="s">
        <v>607</v>
      </c>
      <c r="G290" s="0" t="n">
        <v>1</v>
      </c>
      <c r="H290" s="0" t="n">
        <v>0</v>
      </c>
      <c r="I290" s="0" t="n">
        <v>0</v>
      </c>
      <c r="J290" s="0" t="n">
        <v>0</v>
      </c>
      <c r="K290" s="0" t="n">
        <v>1</v>
      </c>
      <c r="L290" s="0" t="n">
        <v>1</v>
      </c>
      <c r="M290" s="0" t="s">
        <v>12</v>
      </c>
      <c r="N290" s="1" t="n">
        <f aca="false">IF(ISERROR(I290/(I290+J290)),0,(I290/(I290+J290)))</f>
        <v>0</v>
      </c>
      <c r="O290" s="1" t="n">
        <f aca="false">IF(ISERROR(I290/(I290+K290)),0,(I290/(I290+K290)))</f>
        <v>0</v>
      </c>
      <c r="P290" s="1" t="n">
        <f aca="false">IF(ISERROR((2*N290*O290)/(N290+O290)),0,(2*N290*O290)/(N290+O290))</f>
        <v>0</v>
      </c>
    </row>
    <row r="291" customFormat="false" ht="12.8" hidden="false" customHeight="false" outlineLevel="0" collapsed="false">
      <c r="A291" s="0" t="s">
        <v>608</v>
      </c>
      <c r="B291" s="0" t="s">
        <v>1</v>
      </c>
      <c r="D291" s="0" t="s">
        <v>27</v>
      </c>
      <c r="E291" s="0" t="s">
        <v>3</v>
      </c>
      <c r="F291" s="0" t="s">
        <v>609</v>
      </c>
      <c r="G291" s="0" t="n">
        <v>2</v>
      </c>
      <c r="H291" s="0" t="n">
        <v>2</v>
      </c>
      <c r="I291" s="0" t="n">
        <v>2</v>
      </c>
      <c r="J291" s="0" t="n">
        <v>0</v>
      </c>
      <c r="K291" s="0" t="n">
        <v>0</v>
      </c>
      <c r="L291" s="0" t="n">
        <v>1</v>
      </c>
      <c r="M291" s="0" t="n">
        <v>1</v>
      </c>
      <c r="N291" s="1" t="n">
        <f aca="false">IF(ISERROR(I291/(I291+J291)),0,(I291/(I291+J291)))</f>
        <v>1</v>
      </c>
      <c r="O291" s="1" t="n">
        <f aca="false">IF(ISERROR(I291/(I291+K291)),0,(I291/(I291+K291)))</f>
        <v>1</v>
      </c>
      <c r="P291" s="1" t="n">
        <f aca="false">IF(ISERROR((2*N291*O291)/(N291+O291)),0,(2*N291*O291)/(N291+O291))</f>
        <v>1</v>
      </c>
    </row>
    <row r="292" customFormat="false" ht="12.8" hidden="false" customHeight="false" outlineLevel="0" collapsed="false">
      <c r="A292" s="0" t="s">
        <v>610</v>
      </c>
      <c r="B292" s="0" t="s">
        <v>38</v>
      </c>
      <c r="C292" s="0" t="s">
        <v>9</v>
      </c>
      <c r="E292" s="0" t="s">
        <v>10</v>
      </c>
      <c r="F292" s="0" t="s">
        <v>611</v>
      </c>
      <c r="G292" s="0" t="n">
        <v>1</v>
      </c>
      <c r="H292" s="0" t="n">
        <v>1</v>
      </c>
      <c r="I292" s="0" t="n">
        <v>1</v>
      </c>
      <c r="J292" s="0" t="n">
        <v>0</v>
      </c>
      <c r="K292" s="0" t="n">
        <v>0</v>
      </c>
      <c r="L292" s="0" t="n">
        <v>1</v>
      </c>
      <c r="M292" s="0" t="n">
        <v>1</v>
      </c>
      <c r="N292" s="1" t="n">
        <f aca="false">IF(ISERROR(I292/(I292+J292)),0,(I292/(I292+J292)))</f>
        <v>1</v>
      </c>
      <c r="O292" s="1" t="n">
        <f aca="false">IF(ISERROR(I292/(I292+K292)),0,(I292/(I292+K292)))</f>
        <v>1</v>
      </c>
      <c r="P292" s="1" t="n">
        <f aca="false">IF(ISERROR((2*N292*O292)/(N292+O292)),0,(2*N292*O292)/(N292+O292))</f>
        <v>1</v>
      </c>
    </row>
    <row r="293" customFormat="false" ht="12.8" hidden="false" customHeight="false" outlineLevel="0" collapsed="false">
      <c r="A293" s="0" t="s">
        <v>612</v>
      </c>
      <c r="B293" s="0" t="s">
        <v>1</v>
      </c>
      <c r="C293" s="0" t="s">
        <v>9</v>
      </c>
      <c r="D293" s="0" t="s">
        <v>30</v>
      </c>
      <c r="F293" s="0" t="s">
        <v>613</v>
      </c>
      <c r="G293" s="0" t="n">
        <v>3</v>
      </c>
      <c r="H293" s="0" t="n">
        <v>0</v>
      </c>
      <c r="I293" s="0" t="n">
        <v>0</v>
      </c>
      <c r="J293" s="0" t="n">
        <v>0</v>
      </c>
      <c r="K293" s="0" t="n">
        <v>3</v>
      </c>
      <c r="L293" s="0" t="n">
        <v>1</v>
      </c>
      <c r="M293" s="0" t="s">
        <v>12</v>
      </c>
      <c r="N293" s="1" t="n">
        <f aca="false">IF(ISERROR(I293/(I293+J293)),0,(I293/(I293+J293)))</f>
        <v>0</v>
      </c>
      <c r="O293" s="1" t="n">
        <f aca="false">IF(ISERROR(I293/(I293+K293)),0,(I293/(I293+K293)))</f>
        <v>0</v>
      </c>
      <c r="P293" s="1" t="n">
        <f aca="false">IF(ISERROR((2*N293*O293)/(N293+O293)),0,(2*N293*O293)/(N293+O293))</f>
        <v>0</v>
      </c>
    </row>
    <row r="294" customFormat="false" ht="12.8" hidden="false" customHeight="false" outlineLevel="0" collapsed="false">
      <c r="A294" s="0" t="s">
        <v>614</v>
      </c>
      <c r="B294" s="0" t="s">
        <v>1</v>
      </c>
      <c r="D294" s="0" t="s">
        <v>23</v>
      </c>
      <c r="E294" s="0" t="s">
        <v>10</v>
      </c>
      <c r="F294" s="0" t="s">
        <v>615</v>
      </c>
      <c r="G294" s="0" t="n">
        <v>2</v>
      </c>
      <c r="H294" s="0" t="n">
        <v>2</v>
      </c>
      <c r="I294" s="0" t="n">
        <v>2</v>
      </c>
      <c r="J294" s="0" t="n">
        <v>0</v>
      </c>
      <c r="K294" s="0" t="n">
        <v>0</v>
      </c>
      <c r="L294" s="0" t="n">
        <v>1</v>
      </c>
      <c r="M294" s="0" t="n">
        <v>1</v>
      </c>
      <c r="N294" s="1" t="n">
        <f aca="false">IF(ISERROR(I294/(I294+J294)),0,(I294/(I294+J294)))</f>
        <v>1</v>
      </c>
      <c r="O294" s="1" t="n">
        <f aca="false">IF(ISERROR(I294/(I294+K294)),0,(I294/(I294+K294)))</f>
        <v>1</v>
      </c>
      <c r="P294" s="1" t="n">
        <f aca="false">IF(ISERROR((2*N294*O294)/(N294+O294)),0,(2*N294*O294)/(N294+O294))</f>
        <v>1</v>
      </c>
    </row>
    <row r="295" customFormat="false" ht="12.8" hidden="false" customHeight="false" outlineLevel="0" collapsed="false">
      <c r="A295" s="0" t="s">
        <v>616</v>
      </c>
      <c r="B295" s="0" t="s">
        <v>22</v>
      </c>
      <c r="C295" s="0" t="s">
        <v>9</v>
      </c>
      <c r="E295" s="0" t="s">
        <v>10</v>
      </c>
      <c r="F295" s="0" t="s">
        <v>617</v>
      </c>
      <c r="G295" s="0" t="n">
        <v>2</v>
      </c>
      <c r="H295" s="0" t="n">
        <v>0</v>
      </c>
      <c r="I295" s="0" t="n">
        <v>0</v>
      </c>
      <c r="J295" s="0" t="n">
        <v>0</v>
      </c>
      <c r="K295" s="0" t="n">
        <v>2</v>
      </c>
      <c r="L295" s="0" t="n">
        <v>1</v>
      </c>
      <c r="M295" s="0" t="s">
        <v>12</v>
      </c>
      <c r="N295" s="1" t="n">
        <f aca="false">IF(ISERROR(I295/(I295+J295)),0,(I295/(I295+J295)))</f>
        <v>0</v>
      </c>
      <c r="O295" s="1" t="n">
        <f aca="false">IF(ISERROR(I295/(I295+K295)),0,(I295/(I295+K295)))</f>
        <v>0</v>
      </c>
      <c r="P295" s="1" t="n">
        <f aca="false">IF(ISERROR((2*N295*O295)/(N295+O295)),0,(2*N295*O295)/(N295+O295))</f>
        <v>0</v>
      </c>
    </row>
    <row r="296" customFormat="false" ht="12.8" hidden="false" customHeight="false" outlineLevel="0" collapsed="false">
      <c r="A296" s="0" t="s">
        <v>618</v>
      </c>
      <c r="B296" s="0" t="s">
        <v>22</v>
      </c>
      <c r="C296" s="0" t="s">
        <v>9</v>
      </c>
      <c r="E296" s="0" t="s">
        <v>10</v>
      </c>
      <c r="F296" s="0" t="s">
        <v>619</v>
      </c>
      <c r="G296" s="0" t="n">
        <v>1</v>
      </c>
      <c r="H296" s="0" t="n">
        <v>0</v>
      </c>
      <c r="I296" s="0" t="n">
        <v>0</v>
      </c>
      <c r="J296" s="0" t="n">
        <v>0</v>
      </c>
      <c r="K296" s="0" t="n">
        <v>1</v>
      </c>
      <c r="L296" s="0" t="n">
        <v>1</v>
      </c>
      <c r="M296" s="0" t="s">
        <v>12</v>
      </c>
      <c r="N296" s="1" t="n">
        <f aca="false">IF(ISERROR(I296/(I296+J296)),0,(I296/(I296+J296)))</f>
        <v>0</v>
      </c>
      <c r="O296" s="1" t="n">
        <f aca="false">IF(ISERROR(I296/(I296+K296)),0,(I296/(I296+K296)))</f>
        <v>0</v>
      </c>
      <c r="P296" s="1" t="n">
        <f aca="false">IF(ISERROR((2*N296*O296)/(N296+O296)),0,(2*N296*O296)/(N296+O296))</f>
        <v>0</v>
      </c>
    </row>
    <row r="297" customFormat="false" ht="12.8" hidden="false" customHeight="false" outlineLevel="0" collapsed="false">
      <c r="A297" s="0" t="s">
        <v>620</v>
      </c>
      <c r="B297" s="0" t="s">
        <v>22</v>
      </c>
      <c r="C297" s="0" t="s">
        <v>9</v>
      </c>
      <c r="E297" s="0" t="s">
        <v>10</v>
      </c>
      <c r="F297" s="0" t="s">
        <v>621</v>
      </c>
      <c r="G297" s="0" t="n">
        <v>2</v>
      </c>
      <c r="H297" s="0" t="n">
        <v>0</v>
      </c>
      <c r="I297" s="0" t="n">
        <v>0</v>
      </c>
      <c r="J297" s="0" t="n">
        <v>0</v>
      </c>
      <c r="K297" s="0" t="n">
        <v>2</v>
      </c>
      <c r="L297" s="0" t="n">
        <v>1</v>
      </c>
      <c r="M297" s="0" t="s">
        <v>12</v>
      </c>
      <c r="N297" s="1" t="n">
        <f aca="false">IF(ISERROR(I297/(I297+J297)),0,(I297/(I297+J297)))</f>
        <v>0</v>
      </c>
      <c r="O297" s="1" t="n">
        <f aca="false">IF(ISERROR(I297/(I297+K297)),0,(I297/(I297+K297)))</f>
        <v>0</v>
      </c>
      <c r="P297" s="1" t="n">
        <f aca="false">IF(ISERROR((2*N297*O297)/(N297+O297)),0,(2*N297*O297)/(N297+O297))</f>
        <v>0</v>
      </c>
    </row>
    <row r="298" customFormat="false" ht="12.8" hidden="false" customHeight="false" outlineLevel="0" collapsed="false">
      <c r="A298" s="0" t="s">
        <v>622</v>
      </c>
      <c r="B298" s="0" t="s">
        <v>22</v>
      </c>
      <c r="C298" s="0" t="s">
        <v>9</v>
      </c>
      <c r="E298" s="0" t="s">
        <v>3</v>
      </c>
      <c r="F298" s="0" t="s">
        <v>623</v>
      </c>
      <c r="G298" s="0" t="n">
        <v>1</v>
      </c>
      <c r="H298" s="0" t="n">
        <v>1</v>
      </c>
      <c r="I298" s="0" t="n">
        <v>1</v>
      </c>
      <c r="J298" s="0" t="n">
        <v>0</v>
      </c>
      <c r="K298" s="0" t="n">
        <v>0</v>
      </c>
      <c r="L298" s="0" t="n">
        <v>1</v>
      </c>
      <c r="M298" s="0" t="n">
        <v>1</v>
      </c>
      <c r="N298" s="1" t="n">
        <f aca="false">IF(ISERROR(I298/(I298+J298)),0,(I298/(I298+J298)))</f>
        <v>1</v>
      </c>
      <c r="O298" s="1" t="n">
        <f aca="false">IF(ISERROR(I298/(I298+K298)),0,(I298/(I298+K298)))</f>
        <v>1</v>
      </c>
      <c r="P298" s="1" t="n">
        <f aca="false">IF(ISERROR((2*N298*O298)/(N298+O298)),0,(2*N298*O298)/(N298+O298))</f>
        <v>1</v>
      </c>
    </row>
    <row r="299" customFormat="false" ht="12.8" hidden="false" customHeight="false" outlineLevel="0" collapsed="false">
      <c r="A299" s="0" t="s">
        <v>624</v>
      </c>
      <c r="B299" s="0" t="s">
        <v>22</v>
      </c>
      <c r="C299" s="0" t="s">
        <v>9</v>
      </c>
      <c r="E299" s="0" t="s">
        <v>3</v>
      </c>
      <c r="F299" s="0" t="s">
        <v>625</v>
      </c>
      <c r="G299" s="0" t="n">
        <v>1</v>
      </c>
      <c r="H299" s="0" t="n">
        <v>1</v>
      </c>
      <c r="I299" s="0" t="n">
        <v>1</v>
      </c>
      <c r="J299" s="0" t="n">
        <v>0</v>
      </c>
      <c r="K299" s="0" t="n">
        <v>0</v>
      </c>
      <c r="L299" s="0" t="n">
        <v>1</v>
      </c>
      <c r="M299" s="0" t="n">
        <v>1</v>
      </c>
      <c r="N299" s="1" t="n">
        <f aca="false">IF(ISERROR(I299/(I299+J299)),0,(I299/(I299+J299)))</f>
        <v>1</v>
      </c>
      <c r="O299" s="1" t="n">
        <f aca="false">IF(ISERROR(I299/(I299+K299)),0,(I299/(I299+K299)))</f>
        <v>1</v>
      </c>
      <c r="P299" s="1" t="n">
        <f aca="false">IF(ISERROR((2*N299*O299)/(N299+O299)),0,(2*N299*O299)/(N299+O299))</f>
        <v>1</v>
      </c>
    </row>
    <row r="300" customFormat="false" ht="12.8" hidden="false" customHeight="false" outlineLevel="0" collapsed="false">
      <c r="A300" s="0" t="s">
        <v>626</v>
      </c>
      <c r="B300" s="0" t="s">
        <v>22</v>
      </c>
      <c r="C300" s="0" t="s">
        <v>2</v>
      </c>
      <c r="E300" s="0" t="s">
        <v>3</v>
      </c>
      <c r="F300" s="0" t="s">
        <v>627</v>
      </c>
      <c r="G300" s="0" t="n">
        <v>1</v>
      </c>
      <c r="H300" s="0" t="n">
        <v>1</v>
      </c>
      <c r="I300" s="0" t="n">
        <v>1</v>
      </c>
      <c r="J300" s="0" t="n">
        <v>0</v>
      </c>
      <c r="K300" s="0" t="n">
        <v>0</v>
      </c>
      <c r="L300" s="0" t="n">
        <v>1</v>
      </c>
      <c r="M300" s="0" t="n">
        <v>1</v>
      </c>
      <c r="N300" s="1" t="n">
        <f aca="false">IF(ISERROR(I300/(I300+J300)),0,(I300/(I300+J300)))</f>
        <v>1</v>
      </c>
      <c r="O300" s="1" t="n">
        <f aca="false">IF(ISERROR(I300/(I300+K300)),0,(I300/(I300+K300)))</f>
        <v>1</v>
      </c>
      <c r="P300" s="1" t="n">
        <f aca="false">IF(ISERROR((2*N300*O300)/(N300+O300)),0,(2*N300*O300)/(N300+O300))</f>
        <v>1</v>
      </c>
    </row>
    <row r="301" customFormat="false" ht="12.8" hidden="false" customHeight="false" outlineLevel="0" collapsed="false">
      <c r="A301" s="0" t="s">
        <v>628</v>
      </c>
      <c r="B301" s="0" t="s">
        <v>1</v>
      </c>
      <c r="D301" s="0" t="s">
        <v>27</v>
      </c>
      <c r="E301" s="0" t="s">
        <v>10</v>
      </c>
      <c r="F301" s="0" t="s">
        <v>629</v>
      </c>
      <c r="G301" s="0" t="n">
        <v>3</v>
      </c>
      <c r="H301" s="0" t="n">
        <v>2</v>
      </c>
      <c r="I301" s="0" t="n">
        <v>2</v>
      </c>
      <c r="J301" s="0" t="n">
        <v>0</v>
      </c>
      <c r="K301" s="0" t="n">
        <v>1</v>
      </c>
      <c r="L301" s="0" t="n">
        <v>1</v>
      </c>
      <c r="M301" s="0" t="n">
        <v>1</v>
      </c>
      <c r="N301" s="1" t="n">
        <f aca="false">IF(ISERROR(I301/(I301+J301)),0,(I301/(I301+J301)))</f>
        <v>1</v>
      </c>
      <c r="O301" s="1" t="n">
        <f aca="false">IF(ISERROR(I301/(I301+K301)),0,(I301/(I301+K301)))</f>
        <v>0.666666666666667</v>
      </c>
      <c r="P301" s="1" t="n">
        <f aca="false">IF(ISERROR((2*N301*O301)/(N301+O301)),0,(2*N301*O301)/(N301+O301))</f>
        <v>0.8</v>
      </c>
    </row>
    <row r="302" customFormat="false" ht="12.8" hidden="false" customHeight="false" outlineLevel="0" collapsed="false">
      <c r="A302" s="0" t="s">
        <v>630</v>
      </c>
      <c r="B302" s="0" t="s">
        <v>22</v>
      </c>
      <c r="C302" s="0" t="s">
        <v>9</v>
      </c>
      <c r="E302" s="0" t="s">
        <v>3</v>
      </c>
      <c r="F302" s="0" t="s">
        <v>631</v>
      </c>
      <c r="G302" s="0" t="n">
        <v>1</v>
      </c>
      <c r="H302" s="0" t="n">
        <v>1</v>
      </c>
      <c r="I302" s="0" t="n">
        <v>1</v>
      </c>
      <c r="J302" s="0" t="n">
        <v>0</v>
      </c>
      <c r="K302" s="0" t="n">
        <v>0</v>
      </c>
      <c r="L302" s="0" t="n">
        <v>1</v>
      </c>
      <c r="M302" s="0" t="n">
        <v>1</v>
      </c>
      <c r="N302" s="1" t="n">
        <f aca="false">IF(ISERROR(I302/(I302+J302)),0,(I302/(I302+J302)))</f>
        <v>1</v>
      </c>
      <c r="O302" s="1" t="n">
        <f aca="false">IF(ISERROR(I302/(I302+K302)),0,(I302/(I302+K302)))</f>
        <v>1</v>
      </c>
      <c r="P302" s="1" t="n">
        <f aca="false">IF(ISERROR((2*N302*O302)/(N302+O302)),0,(2*N302*O302)/(N302+O302))</f>
        <v>1</v>
      </c>
    </row>
    <row r="303" customFormat="false" ht="12.8" hidden="false" customHeight="false" outlineLevel="0" collapsed="false">
      <c r="A303" s="0" t="s">
        <v>632</v>
      </c>
      <c r="B303" s="0" t="s">
        <v>22</v>
      </c>
      <c r="D303" s="0" t="s">
        <v>30</v>
      </c>
      <c r="E303" s="0" t="s">
        <v>3</v>
      </c>
      <c r="F303" s="0" t="s">
        <v>633</v>
      </c>
      <c r="G303" s="0" t="n">
        <v>3</v>
      </c>
      <c r="H303" s="0" t="n">
        <v>0</v>
      </c>
      <c r="I303" s="0" t="n">
        <v>0</v>
      </c>
      <c r="J303" s="0" t="n">
        <v>0</v>
      </c>
      <c r="K303" s="0" t="n">
        <v>3</v>
      </c>
      <c r="L303" s="0" t="n">
        <v>1</v>
      </c>
      <c r="M303" s="0" t="s">
        <v>12</v>
      </c>
      <c r="N303" s="1" t="n">
        <f aca="false">IF(ISERROR(I303/(I303+J303)),0,(I303/(I303+J303)))</f>
        <v>0</v>
      </c>
      <c r="O303" s="1" t="n">
        <f aca="false">IF(ISERROR(I303/(I303+K303)),0,(I303/(I303+K303)))</f>
        <v>0</v>
      </c>
      <c r="P303" s="1" t="n">
        <f aca="false">IF(ISERROR((2*N303*O303)/(N303+O303)),0,(2*N303*O303)/(N303+O303))</f>
        <v>0</v>
      </c>
    </row>
    <row r="304" customFormat="false" ht="12.8" hidden="false" customHeight="false" outlineLevel="0" collapsed="false">
      <c r="A304" s="0" t="s">
        <v>634</v>
      </c>
      <c r="B304" s="0" t="s">
        <v>1</v>
      </c>
      <c r="D304" s="0" t="s">
        <v>23</v>
      </c>
      <c r="E304" s="0" t="s">
        <v>33</v>
      </c>
      <c r="F304" s="0" t="s">
        <v>635</v>
      </c>
      <c r="G304" s="0" t="n">
        <v>4</v>
      </c>
      <c r="H304" s="0" t="n">
        <v>7</v>
      </c>
      <c r="I304" s="0" t="n">
        <v>2</v>
      </c>
      <c r="J304" s="0" t="n">
        <v>5</v>
      </c>
      <c r="K304" s="0" t="n">
        <v>2</v>
      </c>
      <c r="L304" s="0" t="n">
        <v>1</v>
      </c>
      <c r="M304" s="0" t="n">
        <v>1</v>
      </c>
      <c r="N304" s="1" t="n">
        <f aca="false">IF(ISERROR(I304/(I304+J304)),0,(I304/(I304+J304)))</f>
        <v>0.285714285714286</v>
      </c>
      <c r="O304" s="1" t="n">
        <f aca="false">IF(ISERROR(I304/(I304+K304)),0,(I304/(I304+K304)))</f>
        <v>0.5</v>
      </c>
      <c r="P304" s="1" t="n">
        <f aca="false">IF(ISERROR((2*N304*O304)/(N304+O304)),0,(2*N304*O304)/(N304+O304))</f>
        <v>0.363636363636364</v>
      </c>
    </row>
    <row r="305" customFormat="false" ht="12.8" hidden="false" customHeight="false" outlineLevel="0" collapsed="false">
      <c r="A305" s="0" t="s">
        <v>636</v>
      </c>
      <c r="B305" s="0" t="s">
        <v>1</v>
      </c>
      <c r="D305" s="0" t="s">
        <v>27</v>
      </c>
      <c r="E305" s="0" t="s">
        <v>10</v>
      </c>
      <c r="F305" s="0" t="s">
        <v>637</v>
      </c>
      <c r="G305" s="0" t="n">
        <v>2</v>
      </c>
      <c r="H305" s="0" t="n">
        <v>0</v>
      </c>
      <c r="I305" s="0" t="n">
        <v>0</v>
      </c>
      <c r="J305" s="0" t="n">
        <v>0</v>
      </c>
      <c r="K305" s="0" t="n">
        <v>2</v>
      </c>
      <c r="L305" s="0" t="n">
        <v>1</v>
      </c>
      <c r="M305" s="0" t="s">
        <v>12</v>
      </c>
      <c r="N305" s="1" t="n">
        <f aca="false">IF(ISERROR(I305/(I305+J305)),0,(I305/(I305+J305)))</f>
        <v>0</v>
      </c>
      <c r="O305" s="1" t="n">
        <f aca="false">IF(ISERROR(I305/(I305+K305)),0,(I305/(I305+K305)))</f>
        <v>0</v>
      </c>
      <c r="P305" s="1" t="n">
        <f aca="false">IF(ISERROR((2*N305*O305)/(N305+O305)),0,(2*N305*O305)/(N305+O305))</f>
        <v>0</v>
      </c>
    </row>
    <row r="306" customFormat="false" ht="12.8" hidden="false" customHeight="false" outlineLevel="0" collapsed="false">
      <c r="A306" s="0" t="s">
        <v>638</v>
      </c>
      <c r="B306" s="0" t="s">
        <v>1</v>
      </c>
      <c r="D306" s="0" t="s">
        <v>27</v>
      </c>
      <c r="E306" s="0" t="s">
        <v>33</v>
      </c>
      <c r="F306" s="0" t="s">
        <v>639</v>
      </c>
      <c r="G306" s="0" t="n">
        <v>1</v>
      </c>
      <c r="H306" s="0" t="n">
        <v>2</v>
      </c>
      <c r="I306" s="0" t="n">
        <v>1</v>
      </c>
      <c r="J306" s="0" t="n">
        <v>1</v>
      </c>
      <c r="K306" s="0" t="n">
        <v>0</v>
      </c>
      <c r="L306" s="0" t="n">
        <v>1</v>
      </c>
      <c r="M306" s="0" t="n">
        <v>1</v>
      </c>
      <c r="N306" s="1" t="n">
        <f aca="false">IF(ISERROR(I306/(I306+J306)),0,(I306/(I306+J306)))</f>
        <v>0.5</v>
      </c>
      <c r="O306" s="1" t="n">
        <f aca="false">IF(ISERROR(I306/(I306+K306)),0,(I306/(I306+K306)))</f>
        <v>1</v>
      </c>
      <c r="P306" s="1" t="n">
        <f aca="false">IF(ISERROR((2*N306*O306)/(N306+O306)),0,(2*N306*O306)/(N306+O306))</f>
        <v>0.666666666666667</v>
      </c>
    </row>
    <row r="307" customFormat="false" ht="12.8" hidden="false" customHeight="false" outlineLevel="0" collapsed="false">
      <c r="A307" s="0" t="s">
        <v>640</v>
      </c>
      <c r="B307" s="0" t="s">
        <v>1</v>
      </c>
      <c r="D307" s="0" t="s">
        <v>30</v>
      </c>
      <c r="E307" s="0" t="s">
        <v>33</v>
      </c>
      <c r="F307" s="0" t="s">
        <v>641</v>
      </c>
      <c r="G307" s="0" t="n">
        <v>1</v>
      </c>
      <c r="H307" s="0" t="n">
        <v>1</v>
      </c>
      <c r="I307" s="0" t="n">
        <v>1</v>
      </c>
      <c r="J307" s="0" t="n">
        <v>0</v>
      </c>
      <c r="K307" s="0" t="n">
        <v>0</v>
      </c>
      <c r="L307" s="0" t="n">
        <v>1</v>
      </c>
      <c r="M307" s="0" t="n">
        <v>1</v>
      </c>
      <c r="N307" s="1" t="n">
        <f aca="false">IF(ISERROR(I307/(I307+J307)),0,(I307/(I307+J307)))</f>
        <v>1</v>
      </c>
      <c r="O307" s="1" t="n">
        <f aca="false">IF(ISERROR(I307/(I307+K307)),0,(I307/(I307+K307)))</f>
        <v>1</v>
      </c>
      <c r="P307" s="1" t="n">
        <f aca="false">IF(ISERROR((2*N307*O307)/(N307+O307)),0,(2*N307*O307)/(N307+O307))</f>
        <v>1</v>
      </c>
    </row>
    <row r="308" customFormat="false" ht="12.8" hidden="false" customHeight="false" outlineLevel="0" collapsed="false">
      <c r="A308" s="0" t="s">
        <v>642</v>
      </c>
      <c r="B308" s="0" t="s">
        <v>22</v>
      </c>
      <c r="C308" s="0" t="s">
        <v>2</v>
      </c>
      <c r="D308" s="0" t="s">
        <v>27</v>
      </c>
      <c r="F308" s="0" t="s">
        <v>643</v>
      </c>
      <c r="G308" s="0" t="n">
        <v>3</v>
      </c>
      <c r="H308" s="0" t="n">
        <v>0</v>
      </c>
      <c r="I308" s="0" t="n">
        <v>0</v>
      </c>
      <c r="J308" s="0" t="n">
        <v>0</v>
      </c>
      <c r="K308" s="0" t="n">
        <v>3</v>
      </c>
      <c r="L308" s="0" t="n">
        <v>1</v>
      </c>
      <c r="M308" s="0" t="s">
        <v>12</v>
      </c>
      <c r="N308" s="1" t="n">
        <f aca="false">IF(ISERROR(I308/(I308+J308)),0,(I308/(I308+J308)))</f>
        <v>0</v>
      </c>
      <c r="O308" s="1" t="n">
        <f aca="false">IF(ISERROR(I308/(I308+K308)),0,(I308/(I308+K308)))</f>
        <v>0</v>
      </c>
      <c r="P308" s="1" t="n">
        <f aca="false">IF(ISERROR((2*N308*O308)/(N308+O308)),0,(2*N308*O308)/(N308+O308))</f>
        <v>0</v>
      </c>
    </row>
    <row r="309" customFormat="false" ht="12.8" hidden="false" customHeight="false" outlineLevel="0" collapsed="false">
      <c r="A309" s="0" t="s">
        <v>644</v>
      </c>
      <c r="B309" s="0" t="s">
        <v>1</v>
      </c>
      <c r="D309" s="0" t="s">
        <v>23</v>
      </c>
      <c r="E309" s="0" t="s">
        <v>10</v>
      </c>
      <c r="F309" s="0" t="s">
        <v>645</v>
      </c>
      <c r="G309" s="0" t="n">
        <v>1</v>
      </c>
      <c r="H309" s="0" t="n">
        <v>1</v>
      </c>
      <c r="I309" s="0" t="n">
        <v>1</v>
      </c>
      <c r="J309" s="0" t="n">
        <v>0</v>
      </c>
      <c r="K309" s="0" t="n">
        <v>0</v>
      </c>
      <c r="L309" s="0" t="n">
        <v>1</v>
      </c>
      <c r="M309" s="0" t="n">
        <v>1</v>
      </c>
      <c r="N309" s="1" t="n">
        <f aca="false">IF(ISERROR(I309/(I309+J309)),0,(I309/(I309+J309)))</f>
        <v>1</v>
      </c>
      <c r="O309" s="1" t="n">
        <f aca="false">IF(ISERROR(I309/(I309+K309)),0,(I309/(I309+K309)))</f>
        <v>1</v>
      </c>
      <c r="P309" s="1" t="n">
        <f aca="false">IF(ISERROR((2*N309*O309)/(N309+O309)),0,(2*N309*O309)/(N309+O309))</f>
        <v>1</v>
      </c>
    </row>
    <row r="310" customFormat="false" ht="12.8" hidden="false" customHeight="false" outlineLevel="0" collapsed="false">
      <c r="A310" s="0" t="s">
        <v>646</v>
      </c>
      <c r="B310" s="0" t="s">
        <v>22</v>
      </c>
      <c r="C310" s="0" t="s">
        <v>9</v>
      </c>
      <c r="E310" s="0" t="s">
        <v>10</v>
      </c>
      <c r="F310" s="0" t="s">
        <v>647</v>
      </c>
      <c r="G310" s="0" t="n">
        <v>1</v>
      </c>
      <c r="H310" s="0" t="n">
        <v>1</v>
      </c>
      <c r="I310" s="0" t="n">
        <v>1</v>
      </c>
      <c r="J310" s="0" t="n">
        <v>0</v>
      </c>
      <c r="K310" s="0" t="n">
        <v>0</v>
      </c>
      <c r="L310" s="0" t="n">
        <v>1</v>
      </c>
      <c r="M310" s="0" t="n">
        <v>1</v>
      </c>
      <c r="N310" s="1" t="n">
        <f aca="false">IF(ISERROR(I310/(I310+J310)),0,(I310/(I310+J310)))</f>
        <v>1</v>
      </c>
      <c r="O310" s="1" t="n">
        <f aca="false">IF(ISERROR(I310/(I310+K310)),0,(I310/(I310+K310)))</f>
        <v>1</v>
      </c>
      <c r="P310" s="1" t="n">
        <f aca="false">IF(ISERROR((2*N310*O310)/(N310+O310)),0,(2*N310*O310)/(N310+O310))</f>
        <v>1</v>
      </c>
    </row>
    <row r="311" customFormat="false" ht="12.8" hidden="false" customHeight="false" outlineLevel="0" collapsed="false">
      <c r="A311" s="0" t="s">
        <v>648</v>
      </c>
      <c r="B311" s="0" t="s">
        <v>22</v>
      </c>
      <c r="C311" s="0" t="s">
        <v>9</v>
      </c>
      <c r="E311" s="0" t="s">
        <v>3</v>
      </c>
      <c r="F311" s="0" t="s">
        <v>649</v>
      </c>
      <c r="G311" s="0" t="n">
        <v>1</v>
      </c>
      <c r="H311" s="0" t="n">
        <v>0</v>
      </c>
      <c r="I311" s="0" t="n">
        <v>0</v>
      </c>
      <c r="J311" s="0" t="n">
        <v>0</v>
      </c>
      <c r="K311" s="0" t="n">
        <v>1</v>
      </c>
      <c r="L311" s="0" t="n">
        <v>1</v>
      </c>
      <c r="M311" s="0" t="s">
        <v>12</v>
      </c>
      <c r="N311" s="1" t="n">
        <f aca="false">IF(ISERROR(I311/(I311+J311)),0,(I311/(I311+J311)))</f>
        <v>0</v>
      </c>
      <c r="O311" s="1" t="n">
        <f aca="false">IF(ISERROR(I311/(I311+K311)),0,(I311/(I311+K311)))</f>
        <v>0</v>
      </c>
      <c r="P311" s="1" t="n">
        <f aca="false">IF(ISERROR((2*N311*O311)/(N311+O311)),0,(2*N311*O311)/(N311+O311))</f>
        <v>0</v>
      </c>
    </row>
    <row r="312" customFormat="false" ht="12.8" hidden="false" customHeight="false" outlineLevel="0" collapsed="false">
      <c r="A312" s="0" t="s">
        <v>650</v>
      </c>
      <c r="B312" s="0" t="s">
        <v>22</v>
      </c>
      <c r="C312" s="0" t="s">
        <v>9</v>
      </c>
      <c r="E312" s="0" t="s">
        <v>10</v>
      </c>
      <c r="F312" s="0" t="s">
        <v>651</v>
      </c>
      <c r="G312" s="0" t="n">
        <v>1</v>
      </c>
      <c r="H312" s="0" t="n">
        <v>0</v>
      </c>
      <c r="I312" s="0" t="n">
        <v>0</v>
      </c>
      <c r="J312" s="0" t="n">
        <v>0</v>
      </c>
      <c r="K312" s="0" t="n">
        <v>1</v>
      </c>
      <c r="L312" s="0" t="n">
        <v>1</v>
      </c>
      <c r="M312" s="0" t="s">
        <v>12</v>
      </c>
      <c r="N312" s="1" t="n">
        <f aca="false">IF(ISERROR(I312/(I312+J312)),0,(I312/(I312+J312)))</f>
        <v>0</v>
      </c>
      <c r="O312" s="1" t="n">
        <f aca="false">IF(ISERROR(I312/(I312+K312)),0,(I312/(I312+K312)))</f>
        <v>0</v>
      </c>
      <c r="P312" s="1" t="n">
        <f aca="false">IF(ISERROR((2*N312*O312)/(N312+O312)),0,(2*N312*O312)/(N312+O312))</f>
        <v>0</v>
      </c>
    </row>
    <row r="313" customFormat="false" ht="12.8" hidden="false" customHeight="false" outlineLevel="0" collapsed="false">
      <c r="A313" s="0" t="s">
        <v>652</v>
      </c>
      <c r="B313" s="0" t="s">
        <v>22</v>
      </c>
      <c r="C313" s="0" t="s">
        <v>9</v>
      </c>
      <c r="E313" s="0" t="s">
        <v>3</v>
      </c>
      <c r="F313" s="0" t="s">
        <v>653</v>
      </c>
      <c r="G313" s="0" t="n">
        <v>1</v>
      </c>
      <c r="H313" s="0" t="n">
        <v>0</v>
      </c>
      <c r="I313" s="0" t="n">
        <v>0</v>
      </c>
      <c r="J313" s="0" t="n">
        <v>0</v>
      </c>
      <c r="K313" s="0" t="n">
        <v>1</v>
      </c>
      <c r="L313" s="0" t="n">
        <v>1</v>
      </c>
      <c r="M313" s="0" t="s">
        <v>12</v>
      </c>
      <c r="N313" s="1" t="n">
        <f aca="false">IF(ISERROR(I313/(I313+J313)),0,(I313/(I313+J313)))</f>
        <v>0</v>
      </c>
      <c r="O313" s="1" t="n">
        <f aca="false">IF(ISERROR(I313/(I313+K313)),0,(I313/(I313+K313)))</f>
        <v>0</v>
      </c>
      <c r="P313" s="1" t="n">
        <f aca="false">IF(ISERROR((2*N313*O313)/(N313+O313)),0,(2*N313*O313)/(N313+O313))</f>
        <v>0</v>
      </c>
    </row>
    <row r="314" customFormat="false" ht="12.8" hidden="false" customHeight="false" outlineLevel="0" collapsed="false">
      <c r="A314" s="0" t="s">
        <v>654</v>
      </c>
      <c r="B314" s="0" t="s">
        <v>22</v>
      </c>
      <c r="C314" s="0" t="s">
        <v>9</v>
      </c>
      <c r="E314" s="0" t="s">
        <v>3</v>
      </c>
      <c r="F314" s="0" t="s">
        <v>655</v>
      </c>
      <c r="G314" s="0" t="n">
        <v>1</v>
      </c>
      <c r="H314" s="0" t="n">
        <v>0</v>
      </c>
      <c r="I314" s="0" t="n">
        <v>0</v>
      </c>
      <c r="J314" s="0" t="n">
        <v>0</v>
      </c>
      <c r="K314" s="0" t="n">
        <v>1</v>
      </c>
      <c r="L314" s="0" t="n">
        <v>1</v>
      </c>
      <c r="M314" s="0" t="s">
        <v>12</v>
      </c>
      <c r="N314" s="1" t="n">
        <f aca="false">IF(ISERROR(I314/(I314+J314)),0,(I314/(I314+J314)))</f>
        <v>0</v>
      </c>
      <c r="O314" s="1" t="n">
        <f aca="false">IF(ISERROR(I314/(I314+K314)),0,(I314/(I314+K314)))</f>
        <v>0</v>
      </c>
      <c r="P314" s="1" t="n">
        <f aca="false">IF(ISERROR((2*N314*O314)/(N314+O314)),0,(2*N314*O314)/(N314+O314))</f>
        <v>0</v>
      </c>
    </row>
    <row r="315" customFormat="false" ht="12.8" hidden="false" customHeight="false" outlineLevel="0" collapsed="false">
      <c r="A315" s="0" t="s">
        <v>656</v>
      </c>
      <c r="B315" s="0" t="s">
        <v>22</v>
      </c>
      <c r="C315" s="0" t="s">
        <v>9</v>
      </c>
      <c r="E315" s="0" t="s">
        <v>3</v>
      </c>
      <c r="F315" s="0" t="s">
        <v>657</v>
      </c>
      <c r="G315" s="0" t="n">
        <v>1</v>
      </c>
      <c r="H315" s="0" t="n">
        <v>0</v>
      </c>
      <c r="I315" s="0" t="n">
        <v>0</v>
      </c>
      <c r="J315" s="0" t="n">
        <v>0</v>
      </c>
      <c r="K315" s="0" t="n">
        <v>1</v>
      </c>
      <c r="L315" s="0" t="n">
        <v>1</v>
      </c>
      <c r="M315" s="0" t="s">
        <v>12</v>
      </c>
      <c r="N315" s="1" t="n">
        <f aca="false">IF(ISERROR(I315/(I315+J315)),0,(I315/(I315+J315)))</f>
        <v>0</v>
      </c>
      <c r="O315" s="1" t="n">
        <f aca="false">IF(ISERROR(I315/(I315+K315)),0,(I315/(I315+K315)))</f>
        <v>0</v>
      </c>
      <c r="P315" s="1" t="n">
        <f aca="false">IF(ISERROR((2*N315*O315)/(N315+O315)),0,(2*N315*O315)/(N315+O315))</f>
        <v>0</v>
      </c>
    </row>
    <row r="316" customFormat="false" ht="12.8" hidden="false" customHeight="false" outlineLevel="0" collapsed="false">
      <c r="A316" s="0" t="s">
        <v>658</v>
      </c>
      <c r="B316" s="0" t="s">
        <v>22</v>
      </c>
      <c r="C316" s="0" t="s">
        <v>9</v>
      </c>
      <c r="E316" s="0" t="s">
        <v>10</v>
      </c>
      <c r="F316" s="0" t="s">
        <v>659</v>
      </c>
      <c r="G316" s="0" t="n">
        <v>3</v>
      </c>
      <c r="H316" s="0" t="n">
        <v>0</v>
      </c>
      <c r="I316" s="0" t="n">
        <v>0</v>
      </c>
      <c r="J316" s="0" t="n">
        <v>0</v>
      </c>
      <c r="K316" s="0" t="n">
        <v>3</v>
      </c>
      <c r="L316" s="0" t="n">
        <v>1</v>
      </c>
      <c r="M316" s="0" t="s">
        <v>12</v>
      </c>
      <c r="N316" s="1" t="n">
        <f aca="false">IF(ISERROR(I316/(I316+J316)),0,(I316/(I316+J316)))</f>
        <v>0</v>
      </c>
      <c r="O316" s="1" t="n">
        <f aca="false">IF(ISERROR(I316/(I316+K316)),0,(I316/(I316+K316)))</f>
        <v>0</v>
      </c>
      <c r="P316" s="1" t="n">
        <f aca="false">IF(ISERROR((2*N316*O316)/(N316+O316)),0,(2*N316*O316)/(N316+O316))</f>
        <v>0</v>
      </c>
    </row>
    <row r="317" customFormat="false" ht="12.8" hidden="false" customHeight="false" outlineLevel="0" collapsed="false">
      <c r="A317" s="0" t="s">
        <v>660</v>
      </c>
      <c r="B317" s="0" t="s">
        <v>22</v>
      </c>
      <c r="C317" s="0" t="s">
        <v>9</v>
      </c>
      <c r="E317" s="0" t="s">
        <v>3</v>
      </c>
      <c r="F317" s="0" t="s">
        <v>661</v>
      </c>
      <c r="G317" s="0" t="n">
        <v>2</v>
      </c>
      <c r="H317" s="0" t="n">
        <v>0</v>
      </c>
      <c r="I317" s="0" t="n">
        <v>0</v>
      </c>
      <c r="J317" s="0" t="n">
        <v>0</v>
      </c>
      <c r="K317" s="0" t="n">
        <v>2</v>
      </c>
      <c r="L317" s="0" t="n">
        <v>1</v>
      </c>
      <c r="M317" s="0" t="s">
        <v>12</v>
      </c>
      <c r="N317" s="1" t="n">
        <f aca="false">IF(ISERROR(I317/(I317+J317)),0,(I317/(I317+J317)))</f>
        <v>0</v>
      </c>
      <c r="O317" s="1" t="n">
        <f aca="false">IF(ISERROR(I317/(I317+K317)),0,(I317/(I317+K317)))</f>
        <v>0</v>
      </c>
      <c r="P317" s="1" t="n">
        <f aca="false">IF(ISERROR((2*N317*O317)/(N317+O317)),0,(2*N317*O317)/(N317+O317))</f>
        <v>0</v>
      </c>
    </row>
    <row r="318" customFormat="false" ht="12.8" hidden="false" customHeight="false" outlineLevel="0" collapsed="false">
      <c r="A318" s="0" t="s">
        <v>662</v>
      </c>
      <c r="B318" s="0" t="s">
        <v>22</v>
      </c>
      <c r="C318" s="0" t="s">
        <v>2</v>
      </c>
      <c r="E318" s="0" t="s">
        <v>3</v>
      </c>
      <c r="F318" s="0" t="s">
        <v>663</v>
      </c>
      <c r="G318" s="0" t="n">
        <v>1</v>
      </c>
      <c r="H318" s="0" t="n">
        <v>0</v>
      </c>
      <c r="I318" s="0" t="n">
        <v>0</v>
      </c>
      <c r="J318" s="0" t="n">
        <v>0</v>
      </c>
      <c r="K318" s="0" t="n">
        <v>1</v>
      </c>
      <c r="L318" s="0" t="n">
        <v>1</v>
      </c>
      <c r="M318" s="0" t="s">
        <v>12</v>
      </c>
      <c r="N318" s="1" t="n">
        <f aca="false">IF(ISERROR(I318/(I318+J318)),0,(I318/(I318+J318)))</f>
        <v>0</v>
      </c>
      <c r="O318" s="1" t="n">
        <f aca="false">IF(ISERROR(I318/(I318+K318)),0,(I318/(I318+K318)))</f>
        <v>0</v>
      </c>
      <c r="P318" s="1" t="n">
        <f aca="false">IF(ISERROR((2*N318*O318)/(N318+O318)),0,(2*N318*O318)/(N318+O318))</f>
        <v>0</v>
      </c>
    </row>
    <row r="319" customFormat="false" ht="12.8" hidden="false" customHeight="false" outlineLevel="0" collapsed="false">
      <c r="A319" s="0" t="s">
        <v>664</v>
      </c>
      <c r="B319" s="0" t="s">
        <v>1</v>
      </c>
      <c r="D319" s="0" t="s">
        <v>30</v>
      </c>
      <c r="E319" s="0" t="s">
        <v>10</v>
      </c>
      <c r="F319" s="0" t="s">
        <v>665</v>
      </c>
      <c r="G319" s="0" t="n">
        <v>3</v>
      </c>
      <c r="H319" s="0" t="n">
        <v>1</v>
      </c>
      <c r="I319" s="0" t="n">
        <v>1</v>
      </c>
      <c r="J319" s="0" t="n">
        <v>0</v>
      </c>
      <c r="K319" s="0" t="n">
        <v>2</v>
      </c>
      <c r="L319" s="0" t="n">
        <v>1</v>
      </c>
      <c r="M319" s="0" t="n">
        <v>1</v>
      </c>
      <c r="N319" s="1" t="n">
        <f aca="false">IF(ISERROR(I319/(I319+J319)),0,(I319/(I319+J319)))</f>
        <v>1</v>
      </c>
      <c r="O319" s="1" t="n">
        <f aca="false">IF(ISERROR(I319/(I319+K319)),0,(I319/(I319+K319)))</f>
        <v>0.333333333333333</v>
      </c>
      <c r="P319" s="1" t="n">
        <f aca="false">IF(ISERROR((2*N319*O319)/(N319+O319)),0,(2*N319*O319)/(N319+O319))</f>
        <v>0.5</v>
      </c>
    </row>
    <row r="320" customFormat="false" ht="12.8" hidden="false" customHeight="false" outlineLevel="0" collapsed="false">
      <c r="A320" s="0" t="s">
        <v>666</v>
      </c>
      <c r="B320" s="0" t="s">
        <v>38</v>
      </c>
      <c r="C320" s="0" t="s">
        <v>2</v>
      </c>
      <c r="E320" s="0" t="s">
        <v>10</v>
      </c>
      <c r="F320" s="0" t="s">
        <v>667</v>
      </c>
      <c r="G320" s="0" t="n">
        <v>1</v>
      </c>
      <c r="H320" s="0" t="n">
        <v>0</v>
      </c>
      <c r="I320" s="0" t="n">
        <v>0</v>
      </c>
      <c r="J320" s="0" t="n">
        <v>0</v>
      </c>
      <c r="K320" s="0" t="n">
        <v>1</v>
      </c>
      <c r="L320" s="0" t="n">
        <v>1</v>
      </c>
      <c r="M320" s="0" t="s">
        <v>12</v>
      </c>
      <c r="N320" s="1" t="n">
        <f aca="false">IF(ISERROR(I320/(I320+J320)),0,(I320/(I320+J320)))</f>
        <v>0</v>
      </c>
      <c r="O320" s="1" t="n">
        <f aca="false">IF(ISERROR(I320/(I320+K320)),0,(I320/(I320+K320)))</f>
        <v>0</v>
      </c>
      <c r="P320" s="1" t="n">
        <f aca="false">IF(ISERROR((2*N320*O320)/(N320+O320)),0,(2*N320*O320)/(N320+O320))</f>
        <v>0</v>
      </c>
    </row>
    <row r="321" customFormat="false" ht="12.8" hidden="false" customHeight="false" outlineLevel="0" collapsed="false">
      <c r="A321" s="0" t="s">
        <v>668</v>
      </c>
      <c r="B321" s="0" t="s">
        <v>38</v>
      </c>
      <c r="C321" s="0" t="s">
        <v>2</v>
      </c>
      <c r="E321" s="0" t="s">
        <v>10</v>
      </c>
      <c r="F321" s="0" t="s">
        <v>669</v>
      </c>
      <c r="G321" s="0" t="n">
        <v>1</v>
      </c>
      <c r="H321" s="0" t="n">
        <v>1</v>
      </c>
      <c r="I321" s="0" t="n">
        <v>1</v>
      </c>
      <c r="J321" s="0" t="n">
        <v>0</v>
      </c>
      <c r="K321" s="0" t="n">
        <v>0</v>
      </c>
      <c r="L321" s="0" t="n">
        <v>1</v>
      </c>
      <c r="M321" s="0" t="n">
        <v>1</v>
      </c>
      <c r="N321" s="1" t="n">
        <f aca="false">IF(ISERROR(I321/(I321+J321)),0,(I321/(I321+J321)))</f>
        <v>1</v>
      </c>
      <c r="O321" s="1" t="n">
        <f aca="false">IF(ISERROR(I321/(I321+K321)),0,(I321/(I321+K321)))</f>
        <v>1</v>
      </c>
      <c r="P321" s="1" t="n">
        <f aca="false">IF(ISERROR((2*N321*O321)/(N321+O321)),0,(2*N321*O321)/(N321+O321))</f>
        <v>1</v>
      </c>
    </row>
    <row r="322" customFormat="false" ht="12.8" hidden="false" customHeight="false" outlineLevel="0" collapsed="false">
      <c r="A322" s="0" t="s">
        <v>670</v>
      </c>
      <c r="B322" s="0" t="s">
        <v>1</v>
      </c>
      <c r="D322" s="0" t="s">
        <v>23</v>
      </c>
      <c r="E322" s="0" t="s">
        <v>33</v>
      </c>
      <c r="F322" s="0" t="s">
        <v>671</v>
      </c>
      <c r="G322" s="0" t="n">
        <v>2</v>
      </c>
      <c r="H322" s="0" t="n">
        <v>2</v>
      </c>
      <c r="I322" s="0" t="n">
        <v>2</v>
      </c>
      <c r="J322" s="0" t="n">
        <v>0</v>
      </c>
      <c r="K322" s="0" t="n">
        <v>0</v>
      </c>
      <c r="L322" s="0" t="n">
        <v>1</v>
      </c>
      <c r="M322" s="0" t="n">
        <v>1</v>
      </c>
      <c r="N322" s="1" t="n">
        <f aca="false">IF(ISERROR(I322/(I322+J322)),0,(I322/(I322+J322)))</f>
        <v>1</v>
      </c>
      <c r="O322" s="1" t="n">
        <f aca="false">IF(ISERROR(I322/(I322+K322)),0,(I322/(I322+K322)))</f>
        <v>1</v>
      </c>
      <c r="P322" s="1" t="n">
        <f aca="false">IF(ISERROR((2*N322*O322)/(N322+O322)),0,(2*N322*O322)/(N322+O322))</f>
        <v>1</v>
      </c>
    </row>
    <row r="323" customFormat="false" ht="12.8" hidden="false" customHeight="false" outlineLevel="0" collapsed="false">
      <c r="A323" s="0" t="s">
        <v>672</v>
      </c>
      <c r="B323" s="0" t="s">
        <v>1</v>
      </c>
      <c r="C323" s="0" t="s">
        <v>2</v>
      </c>
      <c r="E323" s="0" t="s">
        <v>3</v>
      </c>
      <c r="F323" s="0" t="s">
        <v>673</v>
      </c>
      <c r="G323" s="0" t="n">
        <v>2</v>
      </c>
      <c r="H323" s="0" t="n">
        <v>2</v>
      </c>
      <c r="I323" s="0" t="n">
        <v>2</v>
      </c>
      <c r="J323" s="0" t="n">
        <v>0</v>
      </c>
      <c r="K323" s="0" t="n">
        <v>0</v>
      </c>
      <c r="L323" s="0" t="n">
        <v>1</v>
      </c>
      <c r="M323" s="0" t="n">
        <v>1</v>
      </c>
      <c r="N323" s="1" t="n">
        <f aca="false">IF(ISERROR(I323/(I323+J323)),0,(I323/(I323+J323)))</f>
        <v>1</v>
      </c>
      <c r="O323" s="1" t="n">
        <f aca="false">IF(ISERROR(I323/(I323+K323)),0,(I323/(I323+K323)))</f>
        <v>1</v>
      </c>
      <c r="P323" s="1" t="n">
        <f aca="false">IF(ISERROR((2*N323*O323)/(N323+O323)),0,(2*N323*O323)/(N323+O323))</f>
        <v>1</v>
      </c>
    </row>
    <row r="324" customFormat="false" ht="12.8" hidden="false" customHeight="false" outlineLevel="0" collapsed="false">
      <c r="A324" s="0" t="s">
        <v>674</v>
      </c>
      <c r="B324" s="0" t="s">
        <v>22</v>
      </c>
      <c r="C324" s="0" t="s">
        <v>9</v>
      </c>
      <c r="E324" s="0" t="s">
        <v>3</v>
      </c>
      <c r="F324" s="0" t="s">
        <v>675</v>
      </c>
      <c r="G324" s="0" t="n">
        <v>1</v>
      </c>
      <c r="H324" s="0" t="n">
        <v>0</v>
      </c>
      <c r="I324" s="0" t="n">
        <v>0</v>
      </c>
      <c r="J324" s="0" t="n">
        <v>0</v>
      </c>
      <c r="K324" s="0" t="n">
        <v>1</v>
      </c>
      <c r="L324" s="0" t="n">
        <v>1</v>
      </c>
      <c r="M324" s="0" t="s">
        <v>12</v>
      </c>
      <c r="N324" s="1" t="n">
        <f aca="false">IF(ISERROR(I324/(I324+J324)),0,(I324/(I324+J324)))</f>
        <v>0</v>
      </c>
      <c r="O324" s="1" t="n">
        <f aca="false">IF(ISERROR(I324/(I324+K324)),0,(I324/(I324+K324)))</f>
        <v>0</v>
      </c>
      <c r="P324" s="1" t="n">
        <f aca="false">IF(ISERROR((2*N324*O324)/(N324+O324)),0,(2*N324*O324)/(N324+O324))</f>
        <v>0</v>
      </c>
    </row>
    <row r="325" customFormat="false" ht="12.8" hidden="false" customHeight="false" outlineLevel="0" collapsed="false">
      <c r="A325" s="0" t="s">
        <v>676</v>
      </c>
      <c r="B325" s="0" t="s">
        <v>38</v>
      </c>
      <c r="C325" s="0" t="s">
        <v>2</v>
      </c>
      <c r="E325" s="0" t="s">
        <v>10</v>
      </c>
      <c r="F325" s="0" t="s">
        <v>677</v>
      </c>
      <c r="G325" s="0" t="n">
        <v>1</v>
      </c>
      <c r="H325" s="0" t="n">
        <v>0</v>
      </c>
      <c r="I325" s="0" t="n">
        <v>0</v>
      </c>
      <c r="J325" s="0" t="n">
        <v>0</v>
      </c>
      <c r="K325" s="0" t="n">
        <v>1</v>
      </c>
      <c r="L325" s="0" t="n">
        <v>1</v>
      </c>
      <c r="M325" s="0" t="s">
        <v>12</v>
      </c>
      <c r="N325" s="1" t="n">
        <f aca="false">IF(ISERROR(I325/(I325+J325)),0,(I325/(I325+J325)))</f>
        <v>0</v>
      </c>
      <c r="O325" s="1" t="n">
        <f aca="false">IF(ISERROR(I325/(I325+K325)),0,(I325/(I325+K325)))</f>
        <v>0</v>
      </c>
      <c r="P325" s="1" t="n">
        <f aca="false">IF(ISERROR((2*N325*O325)/(N325+O325)),0,(2*N325*O325)/(N325+O325))</f>
        <v>0</v>
      </c>
    </row>
    <row r="326" customFormat="false" ht="12.8" hidden="false" customHeight="false" outlineLevel="0" collapsed="false">
      <c r="A326" s="0" t="s">
        <v>678</v>
      </c>
      <c r="B326" s="0" t="s">
        <v>38</v>
      </c>
      <c r="C326" s="0" t="s">
        <v>2</v>
      </c>
      <c r="E326" s="0" t="s">
        <v>10</v>
      </c>
      <c r="F326" s="0" t="s">
        <v>679</v>
      </c>
      <c r="G326" s="0" t="n">
        <v>1</v>
      </c>
      <c r="H326" s="0" t="n">
        <v>1</v>
      </c>
      <c r="I326" s="0" t="n">
        <v>1</v>
      </c>
      <c r="J326" s="0" t="n">
        <v>0</v>
      </c>
      <c r="K326" s="0" t="n">
        <v>0</v>
      </c>
      <c r="L326" s="0" t="n">
        <v>1</v>
      </c>
      <c r="M326" s="0" t="n">
        <v>1</v>
      </c>
      <c r="N326" s="1" t="n">
        <f aca="false">IF(ISERROR(I326/(I326+J326)),0,(I326/(I326+J326)))</f>
        <v>1</v>
      </c>
      <c r="O326" s="1" t="n">
        <f aca="false">IF(ISERROR(I326/(I326+K326)),0,(I326/(I326+K326)))</f>
        <v>1</v>
      </c>
      <c r="P326" s="1" t="n">
        <f aca="false">IF(ISERROR((2*N326*O326)/(N326+O326)),0,(2*N326*O326)/(N326+O326))</f>
        <v>1</v>
      </c>
    </row>
    <row r="327" customFormat="false" ht="12.8" hidden="false" customHeight="false" outlineLevel="0" collapsed="false">
      <c r="A327" s="0" t="s">
        <v>680</v>
      </c>
      <c r="B327" s="0" t="s">
        <v>38</v>
      </c>
      <c r="C327" s="0" t="s">
        <v>2</v>
      </c>
      <c r="E327" s="0" t="s">
        <v>10</v>
      </c>
      <c r="F327" s="0" t="s">
        <v>681</v>
      </c>
      <c r="G327" s="0" t="n">
        <v>1</v>
      </c>
      <c r="H327" s="0" t="n">
        <v>1</v>
      </c>
      <c r="I327" s="0" t="n">
        <v>1</v>
      </c>
      <c r="J327" s="0" t="n">
        <v>0</v>
      </c>
      <c r="K327" s="0" t="n">
        <v>0</v>
      </c>
      <c r="L327" s="0" t="n">
        <v>1</v>
      </c>
      <c r="M327" s="0" t="n">
        <v>1</v>
      </c>
      <c r="N327" s="1" t="n">
        <f aca="false">IF(ISERROR(I327/(I327+J327)),0,(I327/(I327+J327)))</f>
        <v>1</v>
      </c>
      <c r="O327" s="1" t="n">
        <f aca="false">IF(ISERROR(I327/(I327+K327)),0,(I327/(I327+K327)))</f>
        <v>1</v>
      </c>
      <c r="P327" s="1" t="n">
        <f aca="false">IF(ISERROR((2*N327*O327)/(N327+O327)),0,(2*N327*O327)/(N327+O327))</f>
        <v>1</v>
      </c>
    </row>
    <row r="328" customFormat="false" ht="12.8" hidden="false" customHeight="false" outlineLevel="0" collapsed="false">
      <c r="A328" s="0" t="s">
        <v>682</v>
      </c>
      <c r="B328" s="0" t="s">
        <v>22</v>
      </c>
      <c r="C328" s="0" t="s">
        <v>9</v>
      </c>
      <c r="E328" s="0" t="s">
        <v>3</v>
      </c>
      <c r="F328" s="0" t="s">
        <v>683</v>
      </c>
      <c r="G328" s="0" t="n">
        <v>1</v>
      </c>
      <c r="H328" s="0" t="n">
        <v>1</v>
      </c>
      <c r="I328" s="0" t="n">
        <v>1</v>
      </c>
      <c r="J328" s="0" t="n">
        <v>0</v>
      </c>
      <c r="K328" s="0" t="n">
        <v>0</v>
      </c>
      <c r="L328" s="0" t="n">
        <v>1</v>
      </c>
      <c r="M328" s="0" t="n">
        <v>1</v>
      </c>
      <c r="N328" s="1" t="n">
        <f aca="false">IF(ISERROR(I328/(I328+J328)),0,(I328/(I328+J328)))</f>
        <v>1</v>
      </c>
      <c r="O328" s="1" t="n">
        <f aca="false">IF(ISERROR(I328/(I328+K328)),0,(I328/(I328+K328)))</f>
        <v>1</v>
      </c>
      <c r="P328" s="1" t="n">
        <f aca="false">IF(ISERROR((2*N328*O328)/(N328+O328)),0,(2*N328*O328)/(N328+O328))</f>
        <v>1</v>
      </c>
    </row>
    <row r="329" customFormat="false" ht="12.8" hidden="false" customHeight="false" outlineLevel="0" collapsed="false">
      <c r="A329" s="0" t="s">
        <v>684</v>
      </c>
      <c r="B329" s="0" t="s">
        <v>22</v>
      </c>
      <c r="C329" s="0" t="s">
        <v>9</v>
      </c>
      <c r="E329" s="0" t="s">
        <v>3</v>
      </c>
      <c r="F329" s="0" t="s">
        <v>685</v>
      </c>
      <c r="G329" s="0" t="n">
        <v>1</v>
      </c>
      <c r="H329" s="0" t="n">
        <v>0</v>
      </c>
      <c r="I329" s="0" t="n">
        <v>0</v>
      </c>
      <c r="J329" s="0" t="n">
        <v>0</v>
      </c>
      <c r="K329" s="0" t="n">
        <v>1</v>
      </c>
      <c r="L329" s="0" t="n">
        <v>1</v>
      </c>
      <c r="M329" s="0" t="s">
        <v>12</v>
      </c>
      <c r="N329" s="1" t="n">
        <f aca="false">IF(ISERROR(I329/(I329+J329)),0,(I329/(I329+J329)))</f>
        <v>0</v>
      </c>
      <c r="O329" s="1" t="n">
        <f aca="false">IF(ISERROR(I329/(I329+K329)),0,(I329/(I329+K329)))</f>
        <v>0</v>
      </c>
      <c r="P329" s="1" t="n">
        <f aca="false">IF(ISERROR((2*N329*O329)/(N329+O329)),0,(2*N329*O329)/(N329+O329))</f>
        <v>0</v>
      </c>
    </row>
    <row r="330" customFormat="false" ht="12.8" hidden="false" customHeight="false" outlineLevel="0" collapsed="false">
      <c r="A330" s="0" t="s">
        <v>686</v>
      </c>
      <c r="B330" s="0" t="s">
        <v>22</v>
      </c>
      <c r="C330" s="0" t="s">
        <v>9</v>
      </c>
      <c r="E330" s="0" t="s">
        <v>3</v>
      </c>
      <c r="F330" s="0" t="s">
        <v>687</v>
      </c>
      <c r="G330" s="0" t="n">
        <v>1</v>
      </c>
      <c r="H330" s="0" t="n">
        <v>0</v>
      </c>
      <c r="I330" s="0" t="n">
        <v>0</v>
      </c>
      <c r="J330" s="0" t="n">
        <v>0</v>
      </c>
      <c r="K330" s="0" t="n">
        <v>1</v>
      </c>
      <c r="L330" s="0" t="n">
        <v>1</v>
      </c>
      <c r="M330" s="0" t="s">
        <v>12</v>
      </c>
      <c r="N330" s="1" t="n">
        <f aca="false">IF(ISERROR(I330/(I330+J330)),0,(I330/(I330+J330)))</f>
        <v>0</v>
      </c>
      <c r="O330" s="1" t="n">
        <f aca="false">IF(ISERROR(I330/(I330+K330)),0,(I330/(I330+K330)))</f>
        <v>0</v>
      </c>
      <c r="P330" s="1" t="n">
        <f aca="false">IF(ISERROR((2*N330*O330)/(N330+O330)),0,(2*N330*O330)/(N330+O330))</f>
        <v>0</v>
      </c>
    </row>
    <row r="331" customFormat="false" ht="12.8" hidden="false" customHeight="false" outlineLevel="0" collapsed="false">
      <c r="A331" s="0" t="s">
        <v>688</v>
      </c>
      <c r="B331" s="0" t="s">
        <v>22</v>
      </c>
      <c r="C331" s="0" t="s">
        <v>9</v>
      </c>
      <c r="E331" s="0" t="s">
        <v>3</v>
      </c>
      <c r="F331" s="0" t="s">
        <v>689</v>
      </c>
      <c r="G331" s="0" t="n">
        <v>2</v>
      </c>
      <c r="H331" s="0" t="n">
        <v>2</v>
      </c>
      <c r="I331" s="0" t="n">
        <v>2</v>
      </c>
      <c r="J331" s="0" t="n">
        <v>0</v>
      </c>
      <c r="K331" s="0" t="n">
        <v>0</v>
      </c>
      <c r="L331" s="0" t="n">
        <v>1</v>
      </c>
      <c r="M331" s="0" t="n">
        <v>1</v>
      </c>
      <c r="N331" s="1" t="n">
        <f aca="false">IF(ISERROR(I331/(I331+J331)),0,(I331/(I331+J331)))</f>
        <v>1</v>
      </c>
      <c r="O331" s="1" t="n">
        <f aca="false">IF(ISERROR(I331/(I331+K331)),0,(I331/(I331+K331)))</f>
        <v>1</v>
      </c>
      <c r="P331" s="1" t="n">
        <f aca="false">IF(ISERROR((2*N331*O331)/(N331+O331)),0,(2*N331*O331)/(N331+O331))</f>
        <v>1</v>
      </c>
    </row>
    <row r="332" customFormat="false" ht="12.8" hidden="false" customHeight="false" outlineLevel="0" collapsed="false">
      <c r="A332" s="0" t="s">
        <v>690</v>
      </c>
      <c r="B332" s="0" t="s">
        <v>22</v>
      </c>
      <c r="D332" s="0" t="s">
        <v>23</v>
      </c>
      <c r="E332" s="0" t="s">
        <v>10</v>
      </c>
      <c r="F332" s="0" t="s">
        <v>691</v>
      </c>
      <c r="G332" s="0" t="n">
        <v>1</v>
      </c>
      <c r="H332" s="0" t="n">
        <v>1</v>
      </c>
      <c r="I332" s="0" t="n">
        <v>1</v>
      </c>
      <c r="J332" s="0" t="n">
        <v>0</v>
      </c>
      <c r="K332" s="0" t="n">
        <v>0</v>
      </c>
      <c r="L332" s="0" t="n">
        <v>1</v>
      </c>
      <c r="M332" s="0" t="n">
        <v>1</v>
      </c>
      <c r="N332" s="1" t="n">
        <f aca="false">IF(ISERROR(I332/(I332+J332)),0,(I332/(I332+J332)))</f>
        <v>1</v>
      </c>
      <c r="O332" s="1" t="n">
        <f aca="false">IF(ISERROR(I332/(I332+K332)),0,(I332/(I332+K332)))</f>
        <v>1</v>
      </c>
      <c r="P332" s="1" t="n">
        <f aca="false">IF(ISERROR((2*N332*O332)/(N332+O332)),0,(2*N332*O332)/(N332+O332))</f>
        <v>1</v>
      </c>
    </row>
    <row r="333" customFormat="false" ht="12.8" hidden="false" customHeight="false" outlineLevel="0" collapsed="false">
      <c r="A333" s="0" t="s">
        <v>692</v>
      </c>
      <c r="B333" s="0" t="s">
        <v>22</v>
      </c>
      <c r="C333" s="0" t="s">
        <v>9</v>
      </c>
      <c r="E333" s="0" t="s">
        <v>10</v>
      </c>
      <c r="F333" s="0" t="s">
        <v>693</v>
      </c>
      <c r="G333" s="0" t="n">
        <v>3</v>
      </c>
      <c r="H333" s="0" t="n">
        <v>1</v>
      </c>
      <c r="I333" s="0" t="n">
        <v>1</v>
      </c>
      <c r="J333" s="0" t="n">
        <v>0</v>
      </c>
      <c r="K333" s="0" t="n">
        <v>2</v>
      </c>
      <c r="L333" s="0" t="n">
        <v>1</v>
      </c>
      <c r="M333" s="0" t="n">
        <v>1</v>
      </c>
      <c r="N333" s="1" t="n">
        <f aca="false">IF(ISERROR(I333/(I333+J333)),0,(I333/(I333+J333)))</f>
        <v>1</v>
      </c>
      <c r="O333" s="1" t="n">
        <f aca="false">IF(ISERROR(I333/(I333+K333)),0,(I333/(I333+K333)))</f>
        <v>0.333333333333333</v>
      </c>
      <c r="P333" s="1" t="n">
        <f aca="false">IF(ISERROR((2*N333*O333)/(N333+O333)),0,(2*N333*O333)/(N333+O333))</f>
        <v>0.5</v>
      </c>
    </row>
    <row r="334" customFormat="false" ht="12.8" hidden="false" customHeight="false" outlineLevel="0" collapsed="false">
      <c r="A334" s="0" t="s">
        <v>694</v>
      </c>
      <c r="B334" s="0" t="s">
        <v>1</v>
      </c>
      <c r="D334" s="0" t="s">
        <v>23</v>
      </c>
      <c r="E334" s="0" t="s">
        <v>33</v>
      </c>
      <c r="F334" s="0" t="s">
        <v>695</v>
      </c>
      <c r="G334" s="0" t="n">
        <v>1</v>
      </c>
      <c r="H334" s="0" t="n">
        <v>1</v>
      </c>
      <c r="I334" s="0" t="n">
        <v>1</v>
      </c>
      <c r="J334" s="0" t="n">
        <v>0</v>
      </c>
      <c r="K334" s="0" t="n">
        <v>0</v>
      </c>
      <c r="L334" s="0" t="n">
        <v>1</v>
      </c>
      <c r="M334" s="0" t="n">
        <v>1</v>
      </c>
      <c r="N334" s="1" t="n">
        <f aca="false">IF(ISERROR(I334/(I334+J334)),0,(I334/(I334+J334)))</f>
        <v>1</v>
      </c>
      <c r="O334" s="1" t="n">
        <f aca="false">IF(ISERROR(I334/(I334+K334)),0,(I334/(I334+K334)))</f>
        <v>1</v>
      </c>
      <c r="P334" s="1" t="n">
        <f aca="false">IF(ISERROR((2*N334*O334)/(N334+O334)),0,(2*N334*O334)/(N334+O334))</f>
        <v>1</v>
      </c>
    </row>
    <row r="335" customFormat="false" ht="12.8" hidden="false" customHeight="false" outlineLevel="0" collapsed="false">
      <c r="A335" s="0" t="s">
        <v>696</v>
      </c>
      <c r="B335" s="0" t="s">
        <v>1</v>
      </c>
      <c r="C335" s="0" t="s">
        <v>9</v>
      </c>
      <c r="E335" s="0" t="s">
        <v>10</v>
      </c>
      <c r="F335" s="0" t="s">
        <v>697</v>
      </c>
      <c r="G335" s="0" t="n">
        <v>1</v>
      </c>
      <c r="H335" s="0" t="n">
        <v>1</v>
      </c>
      <c r="I335" s="0" t="n">
        <v>1</v>
      </c>
      <c r="J335" s="0" t="n">
        <v>0</v>
      </c>
      <c r="K335" s="0" t="n">
        <v>0</v>
      </c>
      <c r="L335" s="0" t="n">
        <v>1</v>
      </c>
      <c r="M335" s="0" t="n">
        <v>1</v>
      </c>
      <c r="N335" s="1" t="n">
        <f aca="false">IF(ISERROR(I335/(I335+J335)),0,(I335/(I335+J335)))</f>
        <v>1</v>
      </c>
      <c r="O335" s="1" t="n">
        <f aca="false">IF(ISERROR(I335/(I335+K335)),0,(I335/(I335+K335)))</f>
        <v>1</v>
      </c>
      <c r="P335" s="1" t="n">
        <f aca="false">IF(ISERROR((2*N335*O335)/(N335+O335)),0,(2*N335*O335)/(N335+O335))</f>
        <v>1</v>
      </c>
    </row>
    <row r="336" customFormat="false" ht="12.8" hidden="false" customHeight="false" outlineLevel="0" collapsed="false">
      <c r="A336" s="0" t="s">
        <v>698</v>
      </c>
      <c r="B336" s="0" t="s">
        <v>1</v>
      </c>
      <c r="C336" s="0" t="s">
        <v>9</v>
      </c>
      <c r="D336" s="0" t="s">
        <v>30</v>
      </c>
      <c r="F336" s="0" t="s">
        <v>699</v>
      </c>
      <c r="G336" s="0" t="n">
        <v>2</v>
      </c>
      <c r="H336" s="0" t="n">
        <v>1</v>
      </c>
      <c r="I336" s="0" t="n">
        <v>1</v>
      </c>
      <c r="J336" s="0" t="n">
        <v>0</v>
      </c>
      <c r="K336" s="0" t="n">
        <v>1</v>
      </c>
      <c r="L336" s="0" t="n">
        <v>1</v>
      </c>
      <c r="M336" s="0" t="n">
        <v>1</v>
      </c>
      <c r="N336" s="1" t="n">
        <f aca="false">IF(ISERROR(I336/(I336+J336)),0,(I336/(I336+J336)))</f>
        <v>1</v>
      </c>
      <c r="O336" s="1" t="n">
        <f aca="false">IF(ISERROR(I336/(I336+K336)),0,(I336/(I336+K336)))</f>
        <v>0.5</v>
      </c>
      <c r="P336" s="1" t="n">
        <f aca="false">IF(ISERROR((2*N336*O336)/(N336+O336)),0,(2*N336*O336)/(N336+O336))</f>
        <v>0.666666666666667</v>
      </c>
    </row>
    <row r="337" customFormat="false" ht="12.8" hidden="false" customHeight="false" outlineLevel="0" collapsed="false">
      <c r="A337" s="0" t="s">
        <v>700</v>
      </c>
      <c r="B337" s="0" t="s">
        <v>1</v>
      </c>
      <c r="D337" s="0" t="s">
        <v>27</v>
      </c>
      <c r="E337" s="0" t="s">
        <v>33</v>
      </c>
      <c r="F337" s="0" t="s">
        <v>701</v>
      </c>
      <c r="G337" s="0" t="n">
        <v>2</v>
      </c>
      <c r="H337" s="0" t="n">
        <v>1</v>
      </c>
      <c r="I337" s="0" t="n">
        <v>1</v>
      </c>
      <c r="J337" s="0" t="n">
        <v>0</v>
      </c>
      <c r="K337" s="0" t="n">
        <v>1</v>
      </c>
      <c r="L337" s="0" t="n">
        <v>1</v>
      </c>
      <c r="M337" s="0" t="n">
        <v>1</v>
      </c>
      <c r="N337" s="1" t="n">
        <f aca="false">IF(ISERROR(I337/(I337+J337)),0,(I337/(I337+J337)))</f>
        <v>1</v>
      </c>
      <c r="O337" s="1" t="n">
        <f aca="false">IF(ISERROR(I337/(I337+K337)),0,(I337/(I337+K337)))</f>
        <v>0.5</v>
      </c>
      <c r="P337" s="1" t="n">
        <f aca="false">IF(ISERROR((2*N337*O337)/(N337+O337)),0,(2*N337*O337)/(N337+O337))</f>
        <v>0.666666666666667</v>
      </c>
    </row>
    <row r="338" customFormat="false" ht="12.8" hidden="false" customHeight="false" outlineLevel="0" collapsed="false">
      <c r="A338" s="0" t="s">
        <v>702</v>
      </c>
      <c r="B338" s="0" t="s">
        <v>1</v>
      </c>
      <c r="D338" s="0" t="s">
        <v>23</v>
      </c>
      <c r="E338" s="0" t="s">
        <v>33</v>
      </c>
      <c r="F338" s="0" t="s">
        <v>703</v>
      </c>
      <c r="G338" s="0" t="n">
        <v>3</v>
      </c>
      <c r="H338" s="0" t="n">
        <v>4</v>
      </c>
      <c r="I338" s="0" t="n">
        <v>2</v>
      </c>
      <c r="J338" s="0" t="n">
        <v>2</v>
      </c>
      <c r="K338" s="0" t="n">
        <v>1</v>
      </c>
      <c r="L338" s="0" t="n">
        <v>1</v>
      </c>
      <c r="M338" s="0" t="n">
        <v>1</v>
      </c>
      <c r="N338" s="1" t="n">
        <f aca="false">IF(ISERROR(I338/(I338+J338)),0,(I338/(I338+J338)))</f>
        <v>0.5</v>
      </c>
      <c r="O338" s="1" t="n">
        <f aca="false">IF(ISERROR(I338/(I338+K338)),0,(I338/(I338+K338)))</f>
        <v>0.666666666666667</v>
      </c>
      <c r="P338" s="1" t="n">
        <f aca="false">IF(ISERROR((2*N338*O338)/(N338+O338)),0,(2*N338*O338)/(N338+O338))</f>
        <v>0.571428571428571</v>
      </c>
    </row>
    <row r="339" customFormat="false" ht="12.8" hidden="false" customHeight="false" outlineLevel="0" collapsed="false">
      <c r="A339" s="0" t="s">
        <v>704</v>
      </c>
      <c r="B339" s="0" t="s">
        <v>1</v>
      </c>
      <c r="D339" s="0" t="s">
        <v>23</v>
      </c>
      <c r="E339" s="0" t="s">
        <v>3</v>
      </c>
      <c r="F339" s="0" t="s">
        <v>705</v>
      </c>
      <c r="G339" s="0" t="n">
        <v>1</v>
      </c>
      <c r="H339" s="0" t="n">
        <v>1</v>
      </c>
      <c r="I339" s="0" t="n">
        <v>1</v>
      </c>
      <c r="J339" s="0" t="n">
        <v>0</v>
      </c>
      <c r="K339" s="0" t="n">
        <v>0</v>
      </c>
      <c r="L339" s="0" t="n">
        <v>1</v>
      </c>
      <c r="M339" s="0" t="n">
        <v>1</v>
      </c>
      <c r="N339" s="1" t="n">
        <f aca="false">IF(ISERROR(I339/(I339+J339)),0,(I339/(I339+J339)))</f>
        <v>1</v>
      </c>
      <c r="O339" s="1" t="n">
        <f aca="false">IF(ISERROR(I339/(I339+K339)),0,(I339/(I339+K339)))</f>
        <v>1</v>
      </c>
      <c r="P339" s="1" t="n">
        <f aca="false">IF(ISERROR((2*N339*O339)/(N339+O339)),0,(2*N339*O339)/(N339+O339))</f>
        <v>1</v>
      </c>
    </row>
    <row r="340" customFormat="false" ht="12.8" hidden="false" customHeight="false" outlineLevel="0" collapsed="false">
      <c r="A340" s="0" t="s">
        <v>706</v>
      </c>
      <c r="B340" s="0" t="s">
        <v>22</v>
      </c>
      <c r="C340" s="0" t="s">
        <v>2</v>
      </c>
      <c r="E340" s="0" t="s">
        <v>3</v>
      </c>
      <c r="F340" s="0" t="s">
        <v>707</v>
      </c>
      <c r="G340" s="0" t="n">
        <v>1</v>
      </c>
      <c r="H340" s="0" t="n">
        <v>0</v>
      </c>
      <c r="I340" s="0" t="n">
        <v>0</v>
      </c>
      <c r="J340" s="0" t="n">
        <v>0</v>
      </c>
      <c r="K340" s="0" t="n">
        <v>1</v>
      </c>
      <c r="L340" s="0" t="n">
        <v>1</v>
      </c>
      <c r="M340" s="0" t="s">
        <v>12</v>
      </c>
      <c r="N340" s="1" t="n">
        <f aca="false">IF(ISERROR(I340/(I340+J340)),0,(I340/(I340+J340)))</f>
        <v>0</v>
      </c>
      <c r="O340" s="1" t="n">
        <f aca="false">IF(ISERROR(I340/(I340+K340)),0,(I340/(I340+K340)))</f>
        <v>0</v>
      </c>
      <c r="P340" s="1" t="n">
        <f aca="false">IF(ISERROR((2*N340*O340)/(N340+O340)),0,(2*N340*O340)/(N340+O340))</f>
        <v>0</v>
      </c>
    </row>
    <row r="341" customFormat="false" ht="12.8" hidden="false" customHeight="false" outlineLevel="0" collapsed="false">
      <c r="A341" s="0" t="s">
        <v>708</v>
      </c>
      <c r="B341" s="0" t="s">
        <v>1</v>
      </c>
      <c r="D341" s="0" t="s">
        <v>23</v>
      </c>
      <c r="E341" s="0" t="s">
        <v>10</v>
      </c>
      <c r="F341" s="0" t="s">
        <v>709</v>
      </c>
      <c r="G341" s="0" t="n">
        <v>2</v>
      </c>
      <c r="H341" s="0" t="n">
        <v>1</v>
      </c>
      <c r="I341" s="0" t="n">
        <v>1</v>
      </c>
      <c r="J341" s="0" t="n">
        <v>0</v>
      </c>
      <c r="K341" s="0" t="n">
        <v>1</v>
      </c>
      <c r="L341" s="0" t="n">
        <v>1</v>
      </c>
      <c r="M341" s="0" t="n">
        <v>1</v>
      </c>
      <c r="N341" s="1" t="n">
        <f aca="false">IF(ISERROR(I341/(I341+J341)),0,(I341/(I341+J341)))</f>
        <v>1</v>
      </c>
      <c r="O341" s="1" t="n">
        <f aca="false">IF(ISERROR(I341/(I341+K341)),0,(I341/(I341+K341)))</f>
        <v>0.5</v>
      </c>
      <c r="P341" s="1" t="n">
        <f aca="false">IF(ISERROR((2*N341*O341)/(N341+O341)),0,(2*N341*O341)/(N341+O341))</f>
        <v>0.666666666666667</v>
      </c>
    </row>
    <row r="342" customFormat="false" ht="12.8" hidden="false" customHeight="false" outlineLevel="0" collapsed="false">
      <c r="A342" s="0" t="s">
        <v>710</v>
      </c>
      <c r="B342" s="0" t="s">
        <v>1</v>
      </c>
      <c r="D342" s="0" t="s">
        <v>27</v>
      </c>
      <c r="E342" s="0" t="s">
        <v>10</v>
      </c>
      <c r="F342" s="0" t="s">
        <v>711</v>
      </c>
      <c r="G342" s="0" t="n">
        <v>1</v>
      </c>
      <c r="H342" s="0" t="n">
        <v>1</v>
      </c>
      <c r="I342" s="0" t="n">
        <v>1</v>
      </c>
      <c r="J342" s="0" t="n">
        <v>0</v>
      </c>
      <c r="K342" s="0" t="n">
        <v>0</v>
      </c>
      <c r="L342" s="0" t="n">
        <v>1</v>
      </c>
      <c r="M342" s="0" t="n">
        <v>1</v>
      </c>
      <c r="N342" s="1" t="n">
        <f aca="false">IF(ISERROR(I342/(I342+J342)),0,(I342/(I342+J342)))</f>
        <v>1</v>
      </c>
      <c r="O342" s="1" t="n">
        <f aca="false">IF(ISERROR(I342/(I342+K342)),0,(I342/(I342+K342)))</f>
        <v>1</v>
      </c>
      <c r="P342" s="1" t="n">
        <f aca="false">IF(ISERROR((2*N342*O342)/(N342+O342)),0,(2*N342*O342)/(N342+O342))</f>
        <v>1</v>
      </c>
    </row>
    <row r="343" customFormat="false" ht="12.8" hidden="false" customHeight="false" outlineLevel="0" collapsed="false">
      <c r="A343" s="0" t="s">
        <v>712</v>
      </c>
      <c r="B343" s="0" t="s">
        <v>1</v>
      </c>
      <c r="D343" s="0" t="s">
        <v>30</v>
      </c>
      <c r="E343" s="0" t="s">
        <v>3</v>
      </c>
      <c r="F343" s="0" t="s">
        <v>713</v>
      </c>
      <c r="G343" s="0" t="n">
        <v>2</v>
      </c>
      <c r="H343" s="0" t="n">
        <v>0</v>
      </c>
      <c r="I343" s="0" t="n">
        <v>0</v>
      </c>
      <c r="J343" s="0" t="n">
        <v>0</v>
      </c>
      <c r="K343" s="0" t="n">
        <v>2</v>
      </c>
      <c r="L343" s="0" t="n">
        <v>1</v>
      </c>
      <c r="M343" s="0" t="s">
        <v>12</v>
      </c>
      <c r="N343" s="1" t="n">
        <f aca="false">IF(ISERROR(I343/(I343+J343)),0,(I343/(I343+J343)))</f>
        <v>0</v>
      </c>
      <c r="O343" s="1" t="n">
        <f aca="false">IF(ISERROR(I343/(I343+K343)),0,(I343/(I343+K343)))</f>
        <v>0</v>
      </c>
      <c r="P343" s="1" t="n">
        <f aca="false">IF(ISERROR((2*N343*O343)/(N343+O343)),0,(2*N343*O343)/(N343+O343))</f>
        <v>0</v>
      </c>
    </row>
    <row r="344" customFormat="false" ht="12.8" hidden="false" customHeight="false" outlineLevel="0" collapsed="false">
      <c r="A344" s="0" t="s">
        <v>714</v>
      </c>
      <c r="B344" s="0" t="s">
        <v>1</v>
      </c>
      <c r="C344" s="0" t="s">
        <v>2</v>
      </c>
      <c r="E344" s="0" t="s">
        <v>3</v>
      </c>
      <c r="F344" s="0" t="s">
        <v>715</v>
      </c>
      <c r="G344" s="0" t="n">
        <v>2</v>
      </c>
      <c r="H344" s="0" t="n">
        <v>2</v>
      </c>
      <c r="I344" s="0" t="n">
        <v>2</v>
      </c>
      <c r="J344" s="0" t="n">
        <v>0</v>
      </c>
      <c r="K344" s="0" t="n">
        <v>0</v>
      </c>
      <c r="L344" s="0" t="n">
        <v>1</v>
      </c>
      <c r="M344" s="0" t="n">
        <v>1</v>
      </c>
      <c r="N344" s="1" t="n">
        <f aca="false">IF(ISERROR(I344/(I344+J344)),0,(I344/(I344+J344)))</f>
        <v>1</v>
      </c>
      <c r="O344" s="1" t="n">
        <f aca="false">IF(ISERROR(I344/(I344+K344)),0,(I344/(I344+K344)))</f>
        <v>1</v>
      </c>
      <c r="P344" s="1" t="n">
        <f aca="false">IF(ISERROR((2*N344*O344)/(N344+O344)),0,(2*N344*O344)/(N344+O344))</f>
        <v>1</v>
      </c>
    </row>
    <row r="345" customFormat="false" ht="12.8" hidden="false" customHeight="false" outlineLevel="0" collapsed="false">
      <c r="A345" s="0" t="s">
        <v>716</v>
      </c>
      <c r="B345" s="0" t="s">
        <v>22</v>
      </c>
      <c r="C345" s="0" t="s">
        <v>2</v>
      </c>
      <c r="E345" s="0" t="s">
        <v>3</v>
      </c>
      <c r="F345" s="0" t="s">
        <v>717</v>
      </c>
      <c r="G345" s="0" t="n">
        <v>1</v>
      </c>
      <c r="H345" s="0" t="n">
        <v>0</v>
      </c>
      <c r="I345" s="0" t="n">
        <v>0</v>
      </c>
      <c r="J345" s="0" t="n">
        <v>0</v>
      </c>
      <c r="K345" s="0" t="n">
        <v>1</v>
      </c>
      <c r="L345" s="0" t="n">
        <v>1</v>
      </c>
      <c r="M345" s="0" t="s">
        <v>12</v>
      </c>
      <c r="N345" s="1" t="n">
        <f aca="false">IF(ISERROR(I345/(I345+J345)),0,(I345/(I345+J345)))</f>
        <v>0</v>
      </c>
      <c r="O345" s="1" t="n">
        <f aca="false">IF(ISERROR(I345/(I345+K345)),0,(I345/(I345+K345)))</f>
        <v>0</v>
      </c>
      <c r="P345" s="1" t="n">
        <f aca="false">IF(ISERROR((2*N345*O345)/(N345+O345)),0,(2*N345*O345)/(N345+O345))</f>
        <v>0</v>
      </c>
    </row>
    <row r="346" customFormat="false" ht="12.8" hidden="false" customHeight="false" outlineLevel="0" collapsed="false">
      <c r="A346" s="0" t="s">
        <v>718</v>
      </c>
      <c r="B346" s="0" t="s">
        <v>22</v>
      </c>
      <c r="C346" s="0" t="s">
        <v>9</v>
      </c>
      <c r="E346" s="0" t="s">
        <v>3</v>
      </c>
      <c r="F346" s="0" t="s">
        <v>719</v>
      </c>
      <c r="G346" s="0" t="n">
        <v>1</v>
      </c>
      <c r="H346" s="0" t="n">
        <v>0</v>
      </c>
      <c r="I346" s="0" t="n">
        <v>0</v>
      </c>
      <c r="J346" s="0" t="n">
        <v>0</v>
      </c>
      <c r="K346" s="0" t="n">
        <v>1</v>
      </c>
      <c r="L346" s="0" t="n">
        <v>1</v>
      </c>
      <c r="M346" s="0" t="s">
        <v>12</v>
      </c>
      <c r="N346" s="1" t="n">
        <f aca="false">IF(ISERROR(I346/(I346+J346)),0,(I346/(I346+J346)))</f>
        <v>0</v>
      </c>
      <c r="O346" s="1" t="n">
        <f aca="false">IF(ISERROR(I346/(I346+K346)),0,(I346/(I346+K346)))</f>
        <v>0</v>
      </c>
      <c r="P346" s="1" t="n">
        <f aca="false">IF(ISERROR((2*N346*O346)/(N346+O346)),0,(2*N346*O346)/(N346+O346))</f>
        <v>0</v>
      </c>
    </row>
    <row r="347" customFormat="false" ht="12.8" hidden="false" customHeight="false" outlineLevel="0" collapsed="false">
      <c r="A347" s="0" t="s">
        <v>720</v>
      </c>
      <c r="B347" s="0" t="s">
        <v>22</v>
      </c>
      <c r="C347" s="0" t="s">
        <v>9</v>
      </c>
      <c r="E347" s="0" t="s">
        <v>10</v>
      </c>
      <c r="F347" s="0" t="s">
        <v>721</v>
      </c>
      <c r="G347" s="0" t="n">
        <v>1</v>
      </c>
      <c r="H347" s="0" t="n">
        <v>0</v>
      </c>
      <c r="I347" s="0" t="n">
        <v>0</v>
      </c>
      <c r="J347" s="0" t="n">
        <v>0</v>
      </c>
      <c r="K347" s="0" t="n">
        <v>1</v>
      </c>
      <c r="L347" s="0" t="n">
        <v>1</v>
      </c>
      <c r="M347" s="0" t="s">
        <v>12</v>
      </c>
      <c r="N347" s="1" t="n">
        <f aca="false">IF(ISERROR(I347/(I347+J347)),0,(I347/(I347+J347)))</f>
        <v>0</v>
      </c>
      <c r="O347" s="1" t="n">
        <f aca="false">IF(ISERROR(I347/(I347+K347)),0,(I347/(I347+K347)))</f>
        <v>0</v>
      </c>
      <c r="P347" s="1" t="n">
        <f aca="false">IF(ISERROR((2*N347*O347)/(N347+O347)),0,(2*N347*O347)/(N347+O347))</f>
        <v>0</v>
      </c>
    </row>
    <row r="348" customFormat="false" ht="12.8" hidden="false" customHeight="false" outlineLevel="0" collapsed="false">
      <c r="A348" s="0" t="s">
        <v>722</v>
      </c>
      <c r="B348" s="0" t="s">
        <v>22</v>
      </c>
      <c r="C348" s="0" t="s">
        <v>9</v>
      </c>
      <c r="E348" s="0" t="s">
        <v>3</v>
      </c>
      <c r="F348" s="0" t="s">
        <v>723</v>
      </c>
      <c r="G348" s="0" t="n">
        <v>1</v>
      </c>
      <c r="H348" s="0" t="n">
        <v>1</v>
      </c>
      <c r="I348" s="0" t="n">
        <v>1</v>
      </c>
      <c r="J348" s="0" t="n">
        <v>0</v>
      </c>
      <c r="K348" s="0" t="n">
        <v>0</v>
      </c>
      <c r="L348" s="0" t="n">
        <v>1</v>
      </c>
      <c r="M348" s="0" t="n">
        <v>1</v>
      </c>
      <c r="N348" s="1" t="n">
        <f aca="false">IF(ISERROR(I348/(I348+J348)),0,(I348/(I348+J348)))</f>
        <v>1</v>
      </c>
      <c r="O348" s="1" t="n">
        <f aca="false">IF(ISERROR(I348/(I348+K348)),0,(I348/(I348+K348)))</f>
        <v>1</v>
      </c>
      <c r="P348" s="1" t="n">
        <f aca="false">IF(ISERROR((2*N348*O348)/(N348+O348)),0,(2*N348*O348)/(N348+O348))</f>
        <v>1</v>
      </c>
    </row>
    <row r="349" customFormat="false" ht="12.8" hidden="false" customHeight="false" outlineLevel="0" collapsed="false">
      <c r="A349" s="0" t="s">
        <v>724</v>
      </c>
      <c r="B349" s="0" t="s">
        <v>22</v>
      </c>
      <c r="C349" s="0" t="s">
        <v>2</v>
      </c>
      <c r="E349" s="0" t="s">
        <v>3</v>
      </c>
      <c r="F349" s="0" t="s">
        <v>725</v>
      </c>
      <c r="G349" s="0" t="n">
        <v>1</v>
      </c>
      <c r="H349" s="0" t="n">
        <v>0</v>
      </c>
      <c r="I349" s="0" t="n">
        <v>0</v>
      </c>
      <c r="J349" s="0" t="n">
        <v>0</v>
      </c>
      <c r="K349" s="0" t="n">
        <v>1</v>
      </c>
      <c r="L349" s="0" t="n">
        <v>1</v>
      </c>
      <c r="M349" s="0" t="s">
        <v>12</v>
      </c>
      <c r="N349" s="1" t="n">
        <f aca="false">IF(ISERROR(I349/(I349+J349)),0,(I349/(I349+J349)))</f>
        <v>0</v>
      </c>
      <c r="O349" s="1" t="n">
        <f aca="false">IF(ISERROR(I349/(I349+K349)),0,(I349/(I349+K349)))</f>
        <v>0</v>
      </c>
      <c r="P349" s="1" t="n">
        <f aca="false">IF(ISERROR((2*N349*O349)/(N349+O349)),0,(2*N349*O349)/(N349+O349))</f>
        <v>0</v>
      </c>
    </row>
    <row r="350" customFormat="false" ht="12.8" hidden="false" customHeight="false" outlineLevel="0" collapsed="false">
      <c r="A350" s="0" t="s">
        <v>726</v>
      </c>
      <c r="B350" s="0" t="s">
        <v>22</v>
      </c>
      <c r="C350" s="0" t="s">
        <v>9</v>
      </c>
      <c r="E350" s="0" t="s">
        <v>3</v>
      </c>
      <c r="F350" s="0" t="s">
        <v>727</v>
      </c>
      <c r="G350" s="0" t="n">
        <v>1</v>
      </c>
      <c r="H350" s="0" t="n">
        <v>0</v>
      </c>
      <c r="I350" s="0" t="n">
        <v>0</v>
      </c>
      <c r="J350" s="0" t="n">
        <v>0</v>
      </c>
      <c r="K350" s="0" t="n">
        <v>1</v>
      </c>
      <c r="L350" s="0" t="n">
        <v>1</v>
      </c>
      <c r="M350" s="0" t="s">
        <v>12</v>
      </c>
      <c r="N350" s="1" t="n">
        <f aca="false">IF(ISERROR(I350/(I350+J350)),0,(I350/(I350+J350)))</f>
        <v>0</v>
      </c>
      <c r="O350" s="1" t="n">
        <f aca="false">IF(ISERROR(I350/(I350+K350)),0,(I350/(I350+K350)))</f>
        <v>0</v>
      </c>
      <c r="P350" s="1" t="n">
        <f aca="false">IF(ISERROR((2*N350*O350)/(N350+O350)),0,(2*N350*O350)/(N350+O350))</f>
        <v>0</v>
      </c>
    </row>
    <row r="351" customFormat="false" ht="12.8" hidden="false" customHeight="false" outlineLevel="0" collapsed="false">
      <c r="A351" s="0" t="s">
        <v>728</v>
      </c>
      <c r="B351" s="0" t="s">
        <v>22</v>
      </c>
      <c r="C351" s="0" t="s">
        <v>9</v>
      </c>
      <c r="E351" s="0" t="s">
        <v>10</v>
      </c>
      <c r="F351" s="0" t="s">
        <v>729</v>
      </c>
      <c r="G351" s="0" t="n">
        <v>1</v>
      </c>
      <c r="H351" s="0" t="n">
        <v>0</v>
      </c>
      <c r="I351" s="0" t="n">
        <v>0</v>
      </c>
      <c r="J351" s="0" t="n">
        <v>0</v>
      </c>
      <c r="K351" s="0" t="n">
        <v>1</v>
      </c>
      <c r="L351" s="0" t="n">
        <v>1</v>
      </c>
      <c r="M351" s="0" t="s">
        <v>12</v>
      </c>
      <c r="N351" s="1" t="n">
        <f aca="false">IF(ISERROR(I351/(I351+J351)),0,(I351/(I351+J351)))</f>
        <v>0</v>
      </c>
      <c r="O351" s="1" t="n">
        <f aca="false">IF(ISERROR(I351/(I351+K351)),0,(I351/(I351+K351)))</f>
        <v>0</v>
      </c>
      <c r="P351" s="1" t="n">
        <f aca="false">IF(ISERROR((2*N351*O351)/(N351+O351)),0,(2*N351*O351)/(N351+O351))</f>
        <v>0</v>
      </c>
    </row>
    <row r="352" customFormat="false" ht="12.8" hidden="false" customHeight="false" outlineLevel="0" collapsed="false">
      <c r="A352" s="0" t="s">
        <v>730</v>
      </c>
      <c r="B352" s="0" t="s">
        <v>22</v>
      </c>
      <c r="C352" s="0" t="s">
        <v>2</v>
      </c>
      <c r="E352" s="0" t="s">
        <v>3</v>
      </c>
      <c r="F352" s="0" t="s">
        <v>731</v>
      </c>
      <c r="G352" s="0" t="n">
        <v>1</v>
      </c>
      <c r="H352" s="0" t="n">
        <v>0</v>
      </c>
      <c r="I352" s="0" t="n">
        <v>0</v>
      </c>
      <c r="J352" s="0" t="n">
        <v>0</v>
      </c>
      <c r="K352" s="0" t="n">
        <v>1</v>
      </c>
      <c r="L352" s="0" t="n">
        <v>1</v>
      </c>
      <c r="M352" s="0" t="s">
        <v>12</v>
      </c>
      <c r="N352" s="1" t="n">
        <f aca="false">IF(ISERROR(I352/(I352+J352)),0,(I352/(I352+J352)))</f>
        <v>0</v>
      </c>
      <c r="O352" s="1" t="n">
        <f aca="false">IF(ISERROR(I352/(I352+K352)),0,(I352/(I352+K352)))</f>
        <v>0</v>
      </c>
      <c r="P352" s="1" t="n">
        <f aca="false">IF(ISERROR((2*N352*O352)/(N352+O352)),0,(2*N352*O352)/(N352+O352))</f>
        <v>0</v>
      </c>
    </row>
    <row r="353" customFormat="false" ht="12.8" hidden="false" customHeight="false" outlineLevel="0" collapsed="false">
      <c r="A353" s="0" t="s">
        <v>732</v>
      </c>
      <c r="B353" s="0" t="s">
        <v>22</v>
      </c>
      <c r="C353" s="0" t="s">
        <v>9</v>
      </c>
      <c r="E353" s="0" t="s">
        <v>3</v>
      </c>
      <c r="F353" s="0" t="s">
        <v>733</v>
      </c>
      <c r="G353" s="0" t="n">
        <v>2</v>
      </c>
      <c r="H353" s="0" t="n">
        <v>0</v>
      </c>
      <c r="I353" s="0" t="n">
        <v>0</v>
      </c>
      <c r="J353" s="0" t="n">
        <v>0</v>
      </c>
      <c r="K353" s="0" t="n">
        <v>2</v>
      </c>
      <c r="L353" s="0" t="n">
        <v>1</v>
      </c>
      <c r="M353" s="0" t="s">
        <v>12</v>
      </c>
      <c r="N353" s="1" t="n">
        <f aca="false">IF(ISERROR(I353/(I353+J353)),0,(I353/(I353+J353)))</f>
        <v>0</v>
      </c>
      <c r="O353" s="1" t="n">
        <f aca="false">IF(ISERROR(I353/(I353+K353)),0,(I353/(I353+K353)))</f>
        <v>0</v>
      </c>
      <c r="P353" s="1" t="n">
        <f aca="false">IF(ISERROR((2*N353*O353)/(N353+O353)),0,(2*N353*O353)/(N353+O353))</f>
        <v>0</v>
      </c>
    </row>
    <row r="354" customFormat="false" ht="12.8" hidden="false" customHeight="false" outlineLevel="0" collapsed="false">
      <c r="A354" s="0" t="s">
        <v>734</v>
      </c>
      <c r="B354" s="0" t="s">
        <v>1</v>
      </c>
      <c r="D354" s="0" t="s">
        <v>23</v>
      </c>
      <c r="E354" s="0" t="s">
        <v>3</v>
      </c>
      <c r="F354" s="0" t="s">
        <v>735</v>
      </c>
      <c r="G354" s="0" t="n">
        <v>1</v>
      </c>
      <c r="H354" s="0" t="n">
        <v>1</v>
      </c>
      <c r="I354" s="0" t="n">
        <v>1</v>
      </c>
      <c r="J354" s="0" t="n">
        <v>0</v>
      </c>
      <c r="K354" s="0" t="n">
        <v>0</v>
      </c>
      <c r="L354" s="0" t="n">
        <v>1</v>
      </c>
      <c r="M354" s="0" t="n">
        <v>1</v>
      </c>
      <c r="N354" s="1" t="n">
        <f aca="false">IF(ISERROR(I354/(I354+J354)),0,(I354/(I354+J354)))</f>
        <v>1</v>
      </c>
      <c r="O354" s="1" t="n">
        <f aca="false">IF(ISERROR(I354/(I354+K354)),0,(I354/(I354+K354)))</f>
        <v>1</v>
      </c>
      <c r="P354" s="1" t="n">
        <f aca="false">IF(ISERROR((2*N354*O354)/(N354+O354)),0,(2*N354*O354)/(N354+O354))</f>
        <v>1</v>
      </c>
    </row>
    <row r="355" customFormat="false" ht="12.8" hidden="false" customHeight="false" outlineLevel="0" collapsed="false">
      <c r="A355" s="0" t="s">
        <v>736</v>
      </c>
      <c r="B355" s="0" t="s">
        <v>1</v>
      </c>
      <c r="C355" s="0" t="s">
        <v>2</v>
      </c>
      <c r="E355" s="0" t="s">
        <v>3</v>
      </c>
      <c r="F355" s="0" t="s">
        <v>737</v>
      </c>
      <c r="G355" s="0" t="n">
        <v>1</v>
      </c>
      <c r="H355" s="0" t="n">
        <v>1</v>
      </c>
      <c r="I355" s="0" t="n">
        <v>1</v>
      </c>
      <c r="J355" s="0" t="n">
        <v>0</v>
      </c>
      <c r="K355" s="0" t="n">
        <v>0</v>
      </c>
      <c r="L355" s="0" t="n">
        <v>1</v>
      </c>
      <c r="M355" s="0" t="n">
        <v>1</v>
      </c>
      <c r="N355" s="1" t="n">
        <f aca="false">IF(ISERROR(I355/(I355+J355)),0,(I355/(I355+J355)))</f>
        <v>1</v>
      </c>
      <c r="O355" s="1" t="n">
        <f aca="false">IF(ISERROR(I355/(I355+K355)),0,(I355/(I355+K355)))</f>
        <v>1</v>
      </c>
      <c r="P355" s="1" t="n">
        <f aca="false">IF(ISERROR((2*N355*O355)/(N355+O355)),0,(2*N355*O355)/(N355+O355))</f>
        <v>1</v>
      </c>
    </row>
    <row r="356" customFormat="false" ht="12.8" hidden="false" customHeight="false" outlineLevel="0" collapsed="false">
      <c r="A356" s="0" t="s">
        <v>738</v>
      </c>
      <c r="B356" s="0" t="s">
        <v>1</v>
      </c>
      <c r="D356" s="0" t="s">
        <v>30</v>
      </c>
      <c r="E356" s="0" t="s">
        <v>10</v>
      </c>
      <c r="F356" s="0" t="s">
        <v>739</v>
      </c>
      <c r="G356" s="0" t="n">
        <v>1</v>
      </c>
      <c r="H356" s="0" t="n">
        <v>1</v>
      </c>
      <c r="I356" s="0" t="n">
        <v>1</v>
      </c>
      <c r="J356" s="0" t="n">
        <v>0</v>
      </c>
      <c r="K356" s="0" t="n">
        <v>0</v>
      </c>
      <c r="L356" s="0" t="n">
        <v>1</v>
      </c>
      <c r="M356" s="0" t="n">
        <v>1</v>
      </c>
      <c r="N356" s="1" t="n">
        <f aca="false">IF(ISERROR(I356/(I356+J356)),0,(I356/(I356+J356)))</f>
        <v>1</v>
      </c>
      <c r="O356" s="1" t="n">
        <f aca="false">IF(ISERROR(I356/(I356+K356)),0,(I356/(I356+K356)))</f>
        <v>1</v>
      </c>
      <c r="P356" s="1" t="n">
        <f aca="false">IF(ISERROR((2*N356*O356)/(N356+O356)),0,(2*N356*O356)/(N356+O356))</f>
        <v>1</v>
      </c>
    </row>
    <row r="357" customFormat="false" ht="12.8" hidden="false" customHeight="false" outlineLevel="0" collapsed="false">
      <c r="A357" s="0" t="s">
        <v>740</v>
      </c>
      <c r="B357" s="0" t="s">
        <v>1</v>
      </c>
      <c r="D357" s="0" t="s">
        <v>27</v>
      </c>
      <c r="E357" s="0" t="s">
        <v>33</v>
      </c>
      <c r="F357" s="0" t="s">
        <v>741</v>
      </c>
      <c r="G357" s="0" t="n">
        <v>2</v>
      </c>
      <c r="H357" s="0" t="n">
        <v>0</v>
      </c>
      <c r="I357" s="0" t="n">
        <v>0</v>
      </c>
      <c r="J357" s="0" t="n">
        <v>0</v>
      </c>
      <c r="K357" s="0" t="n">
        <v>2</v>
      </c>
      <c r="L357" s="0" t="n">
        <v>1</v>
      </c>
      <c r="M357" s="0" t="s">
        <v>12</v>
      </c>
      <c r="N357" s="1" t="n">
        <f aca="false">IF(ISERROR(I357/(I357+J357)),0,(I357/(I357+J357)))</f>
        <v>0</v>
      </c>
      <c r="O357" s="1" t="n">
        <f aca="false">IF(ISERROR(I357/(I357+K357)),0,(I357/(I357+K357)))</f>
        <v>0</v>
      </c>
      <c r="P357" s="1" t="n">
        <f aca="false">IF(ISERROR((2*N357*O357)/(N357+O357)),0,(2*N357*O357)/(N357+O357))</f>
        <v>0</v>
      </c>
    </row>
    <row r="358" customFormat="false" ht="12.8" hidden="false" customHeight="false" outlineLevel="0" collapsed="false">
      <c r="A358" s="0" t="s">
        <v>742</v>
      </c>
      <c r="B358" s="0" t="s">
        <v>1</v>
      </c>
      <c r="D358" s="0" t="s">
        <v>23</v>
      </c>
      <c r="E358" s="0" t="s">
        <v>3</v>
      </c>
      <c r="F358" s="0" t="s">
        <v>743</v>
      </c>
      <c r="G358" s="0" t="n">
        <v>3</v>
      </c>
      <c r="H358" s="0" t="n">
        <v>1</v>
      </c>
      <c r="I358" s="0" t="n">
        <v>1</v>
      </c>
      <c r="J358" s="0" t="n">
        <v>0</v>
      </c>
      <c r="K358" s="0" t="n">
        <v>2</v>
      </c>
      <c r="L358" s="0" t="n">
        <v>1</v>
      </c>
      <c r="M358" s="0" t="n">
        <v>1</v>
      </c>
      <c r="N358" s="1" t="n">
        <f aca="false">IF(ISERROR(I358/(I358+J358)),0,(I358/(I358+J358)))</f>
        <v>1</v>
      </c>
      <c r="O358" s="1" t="n">
        <f aca="false">IF(ISERROR(I358/(I358+K358)),0,(I358/(I358+K358)))</f>
        <v>0.333333333333333</v>
      </c>
      <c r="P358" s="1" t="n">
        <f aca="false">IF(ISERROR((2*N358*O358)/(N358+O358)),0,(2*N358*O358)/(N358+O358))</f>
        <v>0.5</v>
      </c>
    </row>
    <row r="359" customFormat="false" ht="12.8" hidden="false" customHeight="false" outlineLevel="0" collapsed="false">
      <c r="A359" s="0" t="s">
        <v>744</v>
      </c>
      <c r="B359" s="0" t="s">
        <v>22</v>
      </c>
      <c r="C359" s="0" t="s">
        <v>9</v>
      </c>
      <c r="E359" s="0" t="s">
        <v>10</v>
      </c>
      <c r="F359" s="0" t="s">
        <v>745</v>
      </c>
      <c r="G359" s="0" t="n">
        <v>2</v>
      </c>
      <c r="H359" s="0" t="n">
        <v>0</v>
      </c>
      <c r="I359" s="0" t="n">
        <v>0</v>
      </c>
      <c r="J359" s="0" t="n">
        <v>0</v>
      </c>
      <c r="K359" s="0" t="n">
        <v>2</v>
      </c>
      <c r="L359" s="0" t="n">
        <v>1</v>
      </c>
      <c r="M359" s="0" t="s">
        <v>12</v>
      </c>
      <c r="N359" s="1" t="n">
        <f aca="false">IF(ISERROR(I359/(I359+J359)),0,(I359/(I359+J359)))</f>
        <v>0</v>
      </c>
      <c r="O359" s="1" t="n">
        <f aca="false">IF(ISERROR(I359/(I359+K359)),0,(I359/(I359+K359)))</f>
        <v>0</v>
      </c>
      <c r="P359" s="1" t="n">
        <f aca="false">IF(ISERROR((2*N359*O359)/(N359+O359)),0,(2*N359*O359)/(N359+O359))</f>
        <v>0</v>
      </c>
    </row>
    <row r="360" customFormat="false" ht="12.8" hidden="false" customHeight="false" outlineLevel="0" collapsed="false">
      <c r="A360" s="0" t="s">
        <v>746</v>
      </c>
      <c r="B360" s="0" t="s">
        <v>22</v>
      </c>
      <c r="D360" s="0" t="s">
        <v>30</v>
      </c>
      <c r="E360" s="0" t="s">
        <v>3</v>
      </c>
      <c r="F360" s="0" t="s">
        <v>747</v>
      </c>
      <c r="G360" s="0" t="n">
        <v>1</v>
      </c>
      <c r="H360" s="0" t="n">
        <v>1</v>
      </c>
      <c r="I360" s="0" t="n">
        <v>1</v>
      </c>
      <c r="J360" s="0" t="n">
        <v>0</v>
      </c>
      <c r="K360" s="0" t="n">
        <v>0</v>
      </c>
      <c r="L360" s="0" t="n">
        <v>1</v>
      </c>
      <c r="M360" s="0" t="n">
        <v>1</v>
      </c>
      <c r="N360" s="1" t="n">
        <f aca="false">IF(ISERROR(I360/(I360+J360)),0,(I360/(I360+J360)))</f>
        <v>1</v>
      </c>
      <c r="O360" s="1" t="n">
        <f aca="false">IF(ISERROR(I360/(I360+K360)),0,(I360/(I360+K360)))</f>
        <v>1</v>
      </c>
      <c r="P360" s="1" t="n">
        <f aca="false">IF(ISERROR((2*N360*O360)/(N360+O360)),0,(2*N360*O360)/(N360+O360))</f>
        <v>1</v>
      </c>
    </row>
    <row r="361" customFormat="false" ht="12.8" hidden="false" customHeight="false" outlineLevel="0" collapsed="false">
      <c r="A361" s="0" t="s">
        <v>748</v>
      </c>
      <c r="B361" s="0" t="s">
        <v>22</v>
      </c>
      <c r="C361" s="0" t="s">
        <v>2</v>
      </c>
      <c r="D361" s="0" t="s">
        <v>27</v>
      </c>
      <c r="F361" s="0" t="s">
        <v>749</v>
      </c>
      <c r="G361" s="0" t="n">
        <v>1</v>
      </c>
      <c r="H361" s="0" t="n">
        <v>2</v>
      </c>
      <c r="I361" s="0" t="n">
        <v>1</v>
      </c>
      <c r="J361" s="0" t="n">
        <v>1</v>
      </c>
      <c r="K361" s="0" t="n">
        <v>0</v>
      </c>
      <c r="L361" s="0" t="n">
        <v>1</v>
      </c>
      <c r="M361" s="0" t="n">
        <v>1</v>
      </c>
      <c r="N361" s="1" t="n">
        <f aca="false">IF(ISERROR(I361/(I361+J361)),0,(I361/(I361+J361)))</f>
        <v>0.5</v>
      </c>
      <c r="O361" s="1" t="n">
        <f aca="false">IF(ISERROR(I361/(I361+K361)),0,(I361/(I361+K361)))</f>
        <v>1</v>
      </c>
      <c r="P361" s="1" t="n">
        <f aca="false">IF(ISERROR((2*N361*O361)/(N361+O361)),0,(2*N361*O361)/(N361+O361))</f>
        <v>0.666666666666667</v>
      </c>
    </row>
    <row r="362" customFormat="false" ht="12.8" hidden="false" customHeight="false" outlineLevel="0" collapsed="false">
      <c r="A362" s="0" t="s">
        <v>750</v>
      </c>
      <c r="B362" s="0" t="s">
        <v>22</v>
      </c>
      <c r="C362" s="0" t="s">
        <v>9</v>
      </c>
      <c r="E362" s="0" t="s">
        <v>3</v>
      </c>
      <c r="F362" s="0" t="s">
        <v>751</v>
      </c>
      <c r="G362" s="0" t="n">
        <v>1</v>
      </c>
      <c r="H362" s="0" t="n">
        <v>1</v>
      </c>
      <c r="I362" s="0" t="n">
        <v>1</v>
      </c>
      <c r="J362" s="0" t="n">
        <v>0</v>
      </c>
      <c r="K362" s="0" t="n">
        <v>0</v>
      </c>
      <c r="L362" s="0" t="n">
        <v>1</v>
      </c>
      <c r="M362" s="0" t="n">
        <v>1</v>
      </c>
      <c r="N362" s="1" t="n">
        <f aca="false">IF(ISERROR(I362/(I362+J362)),0,(I362/(I362+J362)))</f>
        <v>1</v>
      </c>
      <c r="O362" s="1" t="n">
        <f aca="false">IF(ISERROR(I362/(I362+K362)),0,(I362/(I362+K362)))</f>
        <v>1</v>
      </c>
      <c r="P362" s="1" t="n">
        <f aca="false">IF(ISERROR((2*N362*O362)/(N362+O362)),0,(2*N362*O362)/(N362+O362))</f>
        <v>1</v>
      </c>
    </row>
    <row r="363" customFormat="false" ht="12.8" hidden="false" customHeight="false" outlineLevel="0" collapsed="false">
      <c r="A363" s="0" t="s">
        <v>752</v>
      </c>
      <c r="B363" s="0" t="s">
        <v>22</v>
      </c>
      <c r="D363" s="0" t="s">
        <v>23</v>
      </c>
      <c r="E363" s="0" t="s">
        <v>3</v>
      </c>
      <c r="F363" s="0" t="s">
        <v>753</v>
      </c>
      <c r="G363" s="0" t="n">
        <v>1</v>
      </c>
      <c r="H363" s="0" t="n">
        <v>1</v>
      </c>
      <c r="I363" s="0" t="n">
        <v>1</v>
      </c>
      <c r="J363" s="0" t="n">
        <v>0</v>
      </c>
      <c r="K363" s="0" t="n">
        <v>0</v>
      </c>
      <c r="L363" s="0" t="n">
        <v>1</v>
      </c>
      <c r="M363" s="0" t="n">
        <v>1</v>
      </c>
      <c r="N363" s="1" t="n">
        <f aca="false">IF(ISERROR(I363/(I363+J363)),0,(I363/(I363+J363)))</f>
        <v>1</v>
      </c>
      <c r="O363" s="1" t="n">
        <f aca="false">IF(ISERROR(I363/(I363+K363)),0,(I363/(I363+K363)))</f>
        <v>1</v>
      </c>
      <c r="P363" s="1" t="n">
        <f aca="false">IF(ISERROR((2*N363*O363)/(N363+O363)),0,(2*N363*O363)/(N363+O363))</f>
        <v>1</v>
      </c>
    </row>
    <row r="364" customFormat="false" ht="12.8" hidden="false" customHeight="false" outlineLevel="0" collapsed="false">
      <c r="A364" s="0" t="s">
        <v>754</v>
      </c>
      <c r="B364" s="0" t="s">
        <v>22</v>
      </c>
      <c r="D364" s="0" t="s">
        <v>23</v>
      </c>
      <c r="E364" s="0" t="s">
        <v>3</v>
      </c>
      <c r="F364" s="0" t="s">
        <v>755</v>
      </c>
      <c r="G364" s="0" t="n">
        <v>1</v>
      </c>
      <c r="H364" s="0" t="n">
        <v>0</v>
      </c>
      <c r="I364" s="0" t="n">
        <v>0</v>
      </c>
      <c r="J364" s="0" t="n">
        <v>0</v>
      </c>
      <c r="K364" s="0" t="n">
        <v>1</v>
      </c>
      <c r="L364" s="0" t="n">
        <v>1</v>
      </c>
      <c r="M364" s="0" t="s">
        <v>12</v>
      </c>
      <c r="N364" s="1" t="n">
        <f aca="false">IF(ISERROR(I364/(I364+J364)),0,(I364/(I364+J364)))</f>
        <v>0</v>
      </c>
      <c r="O364" s="1" t="n">
        <f aca="false">IF(ISERROR(I364/(I364+K364)),0,(I364/(I364+K364)))</f>
        <v>0</v>
      </c>
      <c r="P364" s="1" t="n">
        <f aca="false">IF(ISERROR((2*N364*O364)/(N364+O364)),0,(2*N364*O364)/(N364+O364))</f>
        <v>0</v>
      </c>
    </row>
    <row r="365" customFormat="false" ht="12.8" hidden="false" customHeight="false" outlineLevel="0" collapsed="false">
      <c r="A365" s="0" t="s">
        <v>756</v>
      </c>
      <c r="B365" s="0" t="s">
        <v>22</v>
      </c>
      <c r="C365" s="0" t="s">
        <v>9</v>
      </c>
      <c r="E365" s="0" t="s">
        <v>10</v>
      </c>
      <c r="F365" s="0" t="s">
        <v>757</v>
      </c>
      <c r="G365" s="0" t="n">
        <v>1</v>
      </c>
      <c r="H365" s="0" t="n">
        <v>0</v>
      </c>
      <c r="I365" s="0" t="n">
        <v>0</v>
      </c>
      <c r="J365" s="0" t="n">
        <v>0</v>
      </c>
      <c r="K365" s="0" t="n">
        <v>1</v>
      </c>
      <c r="L365" s="0" t="n">
        <v>1</v>
      </c>
      <c r="M365" s="0" t="s">
        <v>12</v>
      </c>
      <c r="N365" s="1" t="n">
        <f aca="false">IF(ISERROR(I365/(I365+J365)),0,(I365/(I365+J365)))</f>
        <v>0</v>
      </c>
      <c r="O365" s="1" t="n">
        <f aca="false">IF(ISERROR(I365/(I365+K365)),0,(I365/(I365+K365)))</f>
        <v>0</v>
      </c>
      <c r="P365" s="1" t="n">
        <f aca="false">IF(ISERROR((2*N365*O365)/(N365+O365)),0,(2*N365*O365)/(N365+O365))</f>
        <v>0</v>
      </c>
    </row>
    <row r="366" customFormat="false" ht="12.8" hidden="false" customHeight="false" outlineLevel="0" collapsed="false">
      <c r="A366" s="0" t="s">
        <v>758</v>
      </c>
      <c r="B366" s="0" t="s">
        <v>22</v>
      </c>
      <c r="C366" s="0" t="s">
        <v>2</v>
      </c>
      <c r="E366" s="0" t="s">
        <v>3</v>
      </c>
      <c r="F366" s="0" t="s">
        <v>759</v>
      </c>
      <c r="G366" s="0" t="n">
        <v>1</v>
      </c>
      <c r="H366" s="0" t="n">
        <v>0</v>
      </c>
      <c r="I366" s="0" t="n">
        <v>0</v>
      </c>
      <c r="J366" s="0" t="n">
        <v>0</v>
      </c>
      <c r="K366" s="0" t="n">
        <v>1</v>
      </c>
      <c r="L366" s="0" t="n">
        <v>1</v>
      </c>
      <c r="M366" s="0" t="s">
        <v>12</v>
      </c>
      <c r="N366" s="1" t="n">
        <f aca="false">IF(ISERROR(I366/(I366+J366)),0,(I366/(I366+J366)))</f>
        <v>0</v>
      </c>
      <c r="O366" s="1" t="n">
        <f aca="false">IF(ISERROR(I366/(I366+K366)),0,(I366/(I366+K366)))</f>
        <v>0</v>
      </c>
      <c r="P366" s="1" t="n">
        <f aca="false">IF(ISERROR((2*N366*O366)/(N366+O366)),0,(2*N366*O366)/(N366+O366))</f>
        <v>0</v>
      </c>
    </row>
    <row r="367" customFormat="false" ht="12.8" hidden="false" customHeight="false" outlineLevel="0" collapsed="false">
      <c r="A367" s="0" t="s">
        <v>760</v>
      </c>
      <c r="B367" s="0" t="s">
        <v>22</v>
      </c>
      <c r="C367" s="0" t="s">
        <v>2</v>
      </c>
      <c r="E367" s="0" t="s">
        <v>3</v>
      </c>
      <c r="F367" s="0" t="s">
        <v>761</v>
      </c>
      <c r="G367" s="0" t="n">
        <v>1</v>
      </c>
      <c r="H367" s="0" t="n">
        <v>1</v>
      </c>
      <c r="I367" s="0" t="n">
        <v>1</v>
      </c>
      <c r="J367" s="0" t="n">
        <v>0</v>
      </c>
      <c r="K367" s="0" t="n">
        <v>0</v>
      </c>
      <c r="L367" s="0" t="n">
        <v>1</v>
      </c>
      <c r="M367" s="0" t="n">
        <v>1</v>
      </c>
      <c r="N367" s="1" t="n">
        <f aca="false">IF(ISERROR(I367/(I367+J367)),0,(I367/(I367+J367)))</f>
        <v>1</v>
      </c>
      <c r="O367" s="1" t="n">
        <f aca="false">IF(ISERROR(I367/(I367+K367)),0,(I367/(I367+K367)))</f>
        <v>1</v>
      </c>
      <c r="P367" s="1" t="n">
        <f aca="false">IF(ISERROR((2*N367*O367)/(N367+O367)),0,(2*N367*O367)/(N367+O367))</f>
        <v>1</v>
      </c>
    </row>
    <row r="368" customFormat="false" ht="12.8" hidden="false" customHeight="false" outlineLevel="0" collapsed="false">
      <c r="A368" s="0" t="s">
        <v>762</v>
      </c>
      <c r="B368" s="0" t="s">
        <v>22</v>
      </c>
      <c r="C368" s="0" t="s">
        <v>2</v>
      </c>
      <c r="E368" s="0" t="s">
        <v>3</v>
      </c>
      <c r="F368" s="0" t="s">
        <v>763</v>
      </c>
      <c r="G368" s="0" t="n">
        <v>1</v>
      </c>
      <c r="H368" s="0" t="n">
        <v>0</v>
      </c>
      <c r="I368" s="0" t="n">
        <v>0</v>
      </c>
      <c r="J368" s="0" t="n">
        <v>0</v>
      </c>
      <c r="K368" s="0" t="n">
        <v>1</v>
      </c>
      <c r="L368" s="0" t="n">
        <v>1</v>
      </c>
      <c r="M368" s="0" t="s">
        <v>12</v>
      </c>
      <c r="N368" s="1" t="n">
        <f aca="false">IF(ISERROR(I368/(I368+J368)),0,(I368/(I368+J368)))</f>
        <v>0</v>
      </c>
      <c r="O368" s="1" t="n">
        <f aca="false">IF(ISERROR(I368/(I368+K368)),0,(I368/(I368+K368)))</f>
        <v>0</v>
      </c>
      <c r="P368" s="1" t="n">
        <f aca="false">IF(ISERROR((2*N368*O368)/(N368+O368)),0,(2*N368*O368)/(N368+O368))</f>
        <v>0</v>
      </c>
    </row>
    <row r="369" customFormat="false" ht="12.8" hidden="false" customHeight="false" outlineLevel="0" collapsed="false">
      <c r="A369" s="0" t="s">
        <v>764</v>
      </c>
      <c r="B369" s="0" t="s">
        <v>22</v>
      </c>
      <c r="C369" s="0" t="s">
        <v>9</v>
      </c>
      <c r="E369" s="0" t="s">
        <v>3</v>
      </c>
      <c r="F369" s="0" t="s">
        <v>765</v>
      </c>
      <c r="G369" s="0" t="n">
        <v>2</v>
      </c>
      <c r="H369" s="0" t="n">
        <v>1</v>
      </c>
      <c r="I369" s="0" t="n">
        <v>1</v>
      </c>
      <c r="J369" s="0" t="n">
        <v>0</v>
      </c>
      <c r="K369" s="0" t="n">
        <v>1</v>
      </c>
      <c r="L369" s="0" t="n">
        <v>1</v>
      </c>
      <c r="M369" s="0" t="n">
        <v>1</v>
      </c>
      <c r="N369" s="1" t="n">
        <f aca="false">IF(ISERROR(I369/(I369+J369)),0,(I369/(I369+J369)))</f>
        <v>1</v>
      </c>
      <c r="O369" s="1" t="n">
        <f aca="false">IF(ISERROR(I369/(I369+K369)),0,(I369/(I369+K369)))</f>
        <v>0.5</v>
      </c>
      <c r="P369" s="1" t="n">
        <f aca="false">IF(ISERROR((2*N369*O369)/(N369+O369)),0,(2*N369*O369)/(N369+O369))</f>
        <v>0.666666666666667</v>
      </c>
    </row>
    <row r="370" customFormat="false" ht="12.8" hidden="false" customHeight="false" outlineLevel="0" collapsed="false">
      <c r="A370" s="0" t="s">
        <v>766</v>
      </c>
      <c r="B370" s="0" t="s">
        <v>22</v>
      </c>
      <c r="C370" s="0" t="s">
        <v>2</v>
      </c>
      <c r="E370" s="0" t="s">
        <v>3</v>
      </c>
      <c r="F370" s="0" t="s">
        <v>767</v>
      </c>
      <c r="G370" s="0" t="n">
        <v>1</v>
      </c>
      <c r="H370" s="0" t="n">
        <v>0</v>
      </c>
      <c r="I370" s="0" t="n">
        <v>0</v>
      </c>
      <c r="J370" s="0" t="n">
        <v>0</v>
      </c>
      <c r="K370" s="0" t="n">
        <v>1</v>
      </c>
      <c r="L370" s="0" t="n">
        <v>1</v>
      </c>
      <c r="M370" s="0" t="s">
        <v>12</v>
      </c>
      <c r="N370" s="1" t="n">
        <f aca="false">IF(ISERROR(I370/(I370+J370)),0,(I370/(I370+J370)))</f>
        <v>0</v>
      </c>
      <c r="O370" s="1" t="n">
        <f aca="false">IF(ISERROR(I370/(I370+K370)),0,(I370/(I370+K370)))</f>
        <v>0</v>
      </c>
      <c r="P370" s="1" t="n">
        <f aca="false">IF(ISERROR((2*N370*O370)/(N370+O370)),0,(2*N370*O370)/(N370+O370))</f>
        <v>0</v>
      </c>
    </row>
    <row r="371" customFormat="false" ht="12.8" hidden="false" customHeight="false" outlineLevel="0" collapsed="false">
      <c r="A371" s="0" t="s">
        <v>768</v>
      </c>
      <c r="B371" s="0" t="s">
        <v>22</v>
      </c>
      <c r="C371" s="0" t="s">
        <v>9</v>
      </c>
      <c r="E371" s="0" t="s">
        <v>3</v>
      </c>
      <c r="F371" s="0" t="s">
        <v>769</v>
      </c>
      <c r="G371" s="0" t="n">
        <v>2</v>
      </c>
      <c r="H371" s="0" t="n">
        <v>1</v>
      </c>
      <c r="I371" s="0" t="n">
        <v>1</v>
      </c>
      <c r="J371" s="0" t="n">
        <v>0</v>
      </c>
      <c r="K371" s="0" t="n">
        <v>1</v>
      </c>
      <c r="L371" s="0" t="n">
        <v>1</v>
      </c>
      <c r="M371" s="0" t="n">
        <v>1</v>
      </c>
      <c r="N371" s="1" t="n">
        <f aca="false">IF(ISERROR(I371/(I371+J371)),0,(I371/(I371+J371)))</f>
        <v>1</v>
      </c>
      <c r="O371" s="1" t="n">
        <f aca="false">IF(ISERROR(I371/(I371+K371)),0,(I371/(I371+K371)))</f>
        <v>0.5</v>
      </c>
      <c r="P371" s="1" t="n">
        <f aca="false">IF(ISERROR((2*N371*O371)/(N371+O371)),0,(2*N371*O371)/(N371+O371))</f>
        <v>0.666666666666667</v>
      </c>
    </row>
    <row r="372" customFormat="false" ht="12.8" hidden="false" customHeight="false" outlineLevel="0" collapsed="false">
      <c r="A372" s="0" t="s">
        <v>770</v>
      </c>
      <c r="B372" s="0" t="s">
        <v>1</v>
      </c>
      <c r="D372" s="0" t="s">
        <v>23</v>
      </c>
      <c r="E372" s="0" t="s">
        <v>33</v>
      </c>
      <c r="F372" s="0" t="s">
        <v>771</v>
      </c>
      <c r="G372" s="0" t="n">
        <v>3</v>
      </c>
      <c r="H372" s="0" t="n">
        <v>1</v>
      </c>
      <c r="I372" s="0" t="n">
        <v>1</v>
      </c>
      <c r="J372" s="0" t="n">
        <v>0</v>
      </c>
      <c r="K372" s="0" t="n">
        <v>2</v>
      </c>
      <c r="L372" s="0" t="n">
        <v>1</v>
      </c>
      <c r="M372" s="0" t="n">
        <v>1</v>
      </c>
      <c r="N372" s="1" t="n">
        <f aca="false">IF(ISERROR(I372/(I372+J372)),0,(I372/(I372+J372)))</f>
        <v>1</v>
      </c>
      <c r="O372" s="1" t="n">
        <f aca="false">IF(ISERROR(I372/(I372+K372)),0,(I372/(I372+K372)))</f>
        <v>0.333333333333333</v>
      </c>
      <c r="P372" s="1" t="n">
        <f aca="false">IF(ISERROR((2*N372*O372)/(N372+O372)),0,(2*N372*O372)/(N372+O372))</f>
        <v>0.5</v>
      </c>
    </row>
    <row r="373" customFormat="false" ht="12.8" hidden="false" customHeight="false" outlineLevel="0" collapsed="false">
      <c r="A373" s="0" t="s">
        <v>772</v>
      </c>
      <c r="B373" s="0" t="s">
        <v>22</v>
      </c>
      <c r="C373" s="0" t="s">
        <v>9</v>
      </c>
      <c r="E373" s="0" t="s">
        <v>10</v>
      </c>
      <c r="F373" s="0" t="s">
        <v>773</v>
      </c>
      <c r="G373" s="0" t="n">
        <v>2</v>
      </c>
      <c r="H373" s="0" t="n">
        <v>0</v>
      </c>
      <c r="I373" s="0" t="n">
        <v>0</v>
      </c>
      <c r="J373" s="0" t="n">
        <v>0</v>
      </c>
      <c r="K373" s="0" t="n">
        <v>2</v>
      </c>
      <c r="L373" s="0" t="n">
        <v>1</v>
      </c>
      <c r="M373" s="0" t="s">
        <v>12</v>
      </c>
      <c r="N373" s="1" t="n">
        <f aca="false">IF(ISERROR(I373/(I373+J373)),0,(I373/(I373+J373)))</f>
        <v>0</v>
      </c>
      <c r="O373" s="1" t="n">
        <f aca="false">IF(ISERROR(I373/(I373+K373)),0,(I373/(I373+K373)))</f>
        <v>0</v>
      </c>
      <c r="P373" s="1" t="n">
        <f aca="false">IF(ISERROR((2*N373*O373)/(N373+O373)),0,(2*N373*O373)/(N373+O373))</f>
        <v>0</v>
      </c>
    </row>
    <row r="374" customFormat="false" ht="12.8" hidden="false" customHeight="false" outlineLevel="0" collapsed="false">
      <c r="A374" s="0" t="s">
        <v>774</v>
      </c>
      <c r="B374" s="0" t="s">
        <v>22</v>
      </c>
      <c r="C374" s="0" t="s">
        <v>2</v>
      </c>
      <c r="E374" s="0" t="s">
        <v>3</v>
      </c>
      <c r="F374" s="0" t="s">
        <v>775</v>
      </c>
      <c r="G374" s="0" t="n">
        <v>3</v>
      </c>
      <c r="H374" s="0" t="n">
        <v>0</v>
      </c>
      <c r="I374" s="0" t="n">
        <v>0</v>
      </c>
      <c r="J374" s="0" t="n">
        <v>0</v>
      </c>
      <c r="K374" s="0" t="n">
        <v>3</v>
      </c>
      <c r="L374" s="0" t="n">
        <v>1</v>
      </c>
      <c r="M374" s="0" t="s">
        <v>12</v>
      </c>
      <c r="N374" s="1" t="n">
        <f aca="false">IF(ISERROR(I374/(I374+J374)),0,(I374/(I374+J374)))</f>
        <v>0</v>
      </c>
      <c r="O374" s="1" t="n">
        <f aca="false">IF(ISERROR(I374/(I374+K374)),0,(I374/(I374+K374)))</f>
        <v>0</v>
      </c>
      <c r="P374" s="1" t="n">
        <f aca="false">IF(ISERROR((2*N374*O374)/(N374+O374)),0,(2*N374*O374)/(N374+O374))</f>
        <v>0</v>
      </c>
    </row>
    <row r="375" customFormat="false" ht="12.8" hidden="false" customHeight="false" outlineLevel="0" collapsed="false">
      <c r="A375" s="0" t="s">
        <v>776</v>
      </c>
      <c r="B375" s="0" t="s">
        <v>22</v>
      </c>
      <c r="D375" s="0" t="s">
        <v>30</v>
      </c>
      <c r="E375" s="0" t="s">
        <v>3</v>
      </c>
      <c r="F375" s="0" t="s">
        <v>777</v>
      </c>
      <c r="G375" s="0" t="n">
        <v>1</v>
      </c>
      <c r="H375" s="0" t="n">
        <v>0</v>
      </c>
      <c r="I375" s="0" t="n">
        <v>0</v>
      </c>
      <c r="J375" s="0" t="n">
        <v>0</v>
      </c>
      <c r="K375" s="0" t="n">
        <v>1</v>
      </c>
      <c r="L375" s="0" t="n">
        <v>1</v>
      </c>
      <c r="M375" s="0" t="s">
        <v>12</v>
      </c>
      <c r="N375" s="1" t="n">
        <f aca="false">IF(ISERROR(I375/(I375+J375)),0,(I375/(I375+J375)))</f>
        <v>0</v>
      </c>
      <c r="O375" s="1" t="n">
        <f aca="false">IF(ISERROR(I375/(I375+K375)),0,(I375/(I375+K375)))</f>
        <v>0</v>
      </c>
      <c r="P375" s="1" t="n">
        <f aca="false">IF(ISERROR((2*N375*O375)/(N375+O375)),0,(2*N375*O375)/(N375+O375))</f>
        <v>0</v>
      </c>
    </row>
    <row r="376" customFormat="false" ht="12.8" hidden="false" customHeight="false" outlineLevel="0" collapsed="false">
      <c r="A376" s="0" t="s">
        <v>778</v>
      </c>
      <c r="B376" s="0" t="s">
        <v>22</v>
      </c>
      <c r="C376" s="0" t="s">
        <v>2</v>
      </c>
      <c r="D376" s="0" t="s">
        <v>23</v>
      </c>
      <c r="F376" s="0" t="s">
        <v>779</v>
      </c>
      <c r="G376" s="0" t="n">
        <v>1</v>
      </c>
      <c r="H376" s="0" t="n">
        <v>0</v>
      </c>
      <c r="I376" s="0" t="n">
        <v>0</v>
      </c>
      <c r="J376" s="0" t="n">
        <v>0</v>
      </c>
      <c r="K376" s="0" t="n">
        <v>1</v>
      </c>
      <c r="L376" s="0" t="n">
        <v>1</v>
      </c>
      <c r="M376" s="0" t="s">
        <v>12</v>
      </c>
      <c r="N376" s="1" t="n">
        <f aca="false">IF(ISERROR(I376/(I376+J376)),0,(I376/(I376+J376)))</f>
        <v>0</v>
      </c>
      <c r="O376" s="1" t="n">
        <f aca="false">IF(ISERROR(I376/(I376+K376)),0,(I376/(I376+K376)))</f>
        <v>0</v>
      </c>
      <c r="P376" s="1" t="n">
        <f aca="false">IF(ISERROR((2*N376*O376)/(N376+O376)),0,(2*N376*O376)/(N376+O376))</f>
        <v>0</v>
      </c>
    </row>
    <row r="377" customFormat="false" ht="12.8" hidden="false" customHeight="false" outlineLevel="0" collapsed="false">
      <c r="A377" s="0" t="s">
        <v>780</v>
      </c>
      <c r="B377" s="0" t="s">
        <v>38</v>
      </c>
      <c r="C377" s="0" t="s">
        <v>2</v>
      </c>
      <c r="E377" s="0" t="s">
        <v>3</v>
      </c>
      <c r="F377" s="0" t="s">
        <v>781</v>
      </c>
      <c r="G377" s="0" t="n">
        <v>1</v>
      </c>
      <c r="H377" s="0" t="n">
        <v>0</v>
      </c>
      <c r="I377" s="0" t="n">
        <v>0</v>
      </c>
      <c r="J377" s="0" t="n">
        <v>0</v>
      </c>
      <c r="K377" s="0" t="n">
        <v>1</v>
      </c>
      <c r="L377" s="0" t="n">
        <v>1</v>
      </c>
      <c r="M377" s="0" t="s">
        <v>12</v>
      </c>
      <c r="N377" s="1" t="n">
        <f aca="false">IF(ISERROR(I377/(I377+J377)),0,(I377/(I377+J377)))</f>
        <v>0</v>
      </c>
      <c r="O377" s="1" t="n">
        <f aca="false">IF(ISERROR(I377/(I377+K377)),0,(I377/(I377+K377)))</f>
        <v>0</v>
      </c>
      <c r="P377" s="1" t="n">
        <f aca="false">IF(ISERROR((2*N377*O377)/(N377+O377)),0,(2*N377*O377)/(N377+O377))</f>
        <v>0</v>
      </c>
    </row>
    <row r="378" customFormat="false" ht="12.8" hidden="false" customHeight="false" outlineLevel="0" collapsed="false">
      <c r="A378" s="0" t="s">
        <v>782</v>
      </c>
      <c r="B378" s="0" t="s">
        <v>22</v>
      </c>
      <c r="C378" s="0" t="s">
        <v>9</v>
      </c>
      <c r="E378" s="0" t="s">
        <v>3</v>
      </c>
      <c r="F378" s="0" t="s">
        <v>783</v>
      </c>
      <c r="G378" s="0" t="n">
        <v>1</v>
      </c>
      <c r="H378" s="0" t="n">
        <v>2</v>
      </c>
      <c r="I378" s="0" t="n">
        <v>1</v>
      </c>
      <c r="J378" s="0" t="n">
        <v>1</v>
      </c>
      <c r="K378" s="0" t="n">
        <v>0</v>
      </c>
      <c r="L378" s="0" t="n">
        <v>1</v>
      </c>
      <c r="M378" s="0" t="n">
        <v>1</v>
      </c>
      <c r="N378" s="1" t="n">
        <f aca="false">IF(ISERROR(I378/(I378+J378)),0,(I378/(I378+J378)))</f>
        <v>0.5</v>
      </c>
      <c r="O378" s="1" t="n">
        <f aca="false">IF(ISERROR(I378/(I378+K378)),0,(I378/(I378+K378)))</f>
        <v>1</v>
      </c>
      <c r="P378" s="1" t="n">
        <f aca="false">IF(ISERROR((2*N378*O378)/(N378+O378)),0,(2*N378*O378)/(N378+O378))</f>
        <v>0.666666666666667</v>
      </c>
    </row>
    <row r="379" customFormat="false" ht="12.8" hidden="false" customHeight="false" outlineLevel="0" collapsed="false">
      <c r="A379" s="0" t="s">
        <v>784</v>
      </c>
      <c r="B379" s="0" t="s">
        <v>1</v>
      </c>
      <c r="C379" s="0" t="s">
        <v>2</v>
      </c>
      <c r="D379" s="0" t="s">
        <v>23</v>
      </c>
      <c r="F379" s="0" t="s">
        <v>785</v>
      </c>
      <c r="G379" s="0" t="n">
        <v>1</v>
      </c>
      <c r="H379" s="0" t="n">
        <v>1</v>
      </c>
      <c r="I379" s="0" t="n">
        <v>1</v>
      </c>
      <c r="J379" s="0" t="n">
        <v>0</v>
      </c>
      <c r="K379" s="0" t="n">
        <v>0</v>
      </c>
      <c r="L379" s="0" t="n">
        <v>1</v>
      </c>
      <c r="M379" s="0" t="n">
        <v>1</v>
      </c>
      <c r="N379" s="1" t="n">
        <f aca="false">IF(ISERROR(I379/(I379+J379)),0,(I379/(I379+J379)))</f>
        <v>1</v>
      </c>
      <c r="O379" s="1" t="n">
        <f aca="false">IF(ISERROR(I379/(I379+K379)),0,(I379/(I379+K379)))</f>
        <v>1</v>
      </c>
      <c r="P379" s="1" t="n">
        <f aca="false">IF(ISERROR((2*N379*O379)/(N379+O379)),0,(2*N379*O379)/(N379+O379))</f>
        <v>1</v>
      </c>
    </row>
    <row r="380" customFormat="false" ht="12.8" hidden="false" customHeight="false" outlineLevel="0" collapsed="false">
      <c r="A380" s="0" t="s">
        <v>786</v>
      </c>
      <c r="B380" s="0" t="s">
        <v>1</v>
      </c>
      <c r="C380" s="0" t="s">
        <v>2</v>
      </c>
      <c r="D380" s="0" t="s">
        <v>23</v>
      </c>
      <c r="F380" s="0" t="s">
        <v>787</v>
      </c>
      <c r="G380" s="0" t="n">
        <v>1</v>
      </c>
      <c r="H380" s="0" t="n">
        <v>0</v>
      </c>
      <c r="I380" s="0" t="n">
        <v>0</v>
      </c>
      <c r="J380" s="0" t="n">
        <v>0</v>
      </c>
      <c r="K380" s="0" t="n">
        <v>1</v>
      </c>
      <c r="L380" s="0" t="n">
        <v>1</v>
      </c>
      <c r="M380" s="0" t="s">
        <v>12</v>
      </c>
      <c r="N380" s="1" t="n">
        <f aca="false">IF(ISERROR(I380/(I380+J380)),0,(I380/(I380+J380)))</f>
        <v>0</v>
      </c>
      <c r="O380" s="1" t="n">
        <f aca="false">IF(ISERROR(I380/(I380+K380)),0,(I380/(I380+K380)))</f>
        <v>0</v>
      </c>
      <c r="P380" s="1" t="n">
        <f aca="false">IF(ISERROR((2*N380*O380)/(N380+O380)),0,(2*N380*O380)/(N380+O380))</f>
        <v>0</v>
      </c>
    </row>
    <row r="381" customFormat="false" ht="12.8" hidden="false" customHeight="false" outlineLevel="0" collapsed="false">
      <c r="A381" s="0" t="s">
        <v>788</v>
      </c>
      <c r="B381" s="0" t="s">
        <v>22</v>
      </c>
      <c r="C381" s="0" t="s">
        <v>2</v>
      </c>
      <c r="D381" s="0" t="s">
        <v>30</v>
      </c>
      <c r="F381" s="0" t="s">
        <v>789</v>
      </c>
      <c r="G381" s="0" t="n">
        <v>1</v>
      </c>
      <c r="H381" s="0" t="n">
        <v>1</v>
      </c>
      <c r="I381" s="0" t="n">
        <v>1</v>
      </c>
      <c r="J381" s="0" t="n">
        <v>0</v>
      </c>
      <c r="K381" s="0" t="n">
        <v>0</v>
      </c>
      <c r="L381" s="0" t="n">
        <v>1</v>
      </c>
      <c r="M381" s="0" t="n">
        <v>1</v>
      </c>
      <c r="N381" s="1" t="n">
        <f aca="false">IF(ISERROR(I381/(I381+J381)),0,(I381/(I381+J381)))</f>
        <v>1</v>
      </c>
      <c r="O381" s="1" t="n">
        <f aca="false">IF(ISERROR(I381/(I381+K381)),0,(I381/(I381+K381)))</f>
        <v>1</v>
      </c>
      <c r="P381" s="1" t="n">
        <f aca="false">IF(ISERROR((2*N381*O381)/(N381+O381)),0,(2*N381*O381)/(N381+O381))</f>
        <v>1</v>
      </c>
    </row>
    <row r="382" customFormat="false" ht="12.8" hidden="false" customHeight="false" outlineLevel="0" collapsed="false">
      <c r="A382" s="0" t="s">
        <v>790</v>
      </c>
      <c r="B382" s="0" t="s">
        <v>22</v>
      </c>
      <c r="C382" s="0" t="s">
        <v>2</v>
      </c>
      <c r="D382" s="0" t="s">
        <v>23</v>
      </c>
      <c r="F382" s="0" t="s">
        <v>791</v>
      </c>
      <c r="G382" s="0" t="n">
        <v>1</v>
      </c>
      <c r="H382" s="0" t="n">
        <v>0</v>
      </c>
      <c r="I382" s="0" t="n">
        <v>0</v>
      </c>
      <c r="J382" s="0" t="n">
        <v>0</v>
      </c>
      <c r="K382" s="0" t="n">
        <v>1</v>
      </c>
      <c r="L382" s="0" t="n">
        <v>1</v>
      </c>
      <c r="M382" s="0" t="s">
        <v>12</v>
      </c>
      <c r="N382" s="1" t="n">
        <f aca="false">IF(ISERROR(I382/(I382+J382)),0,(I382/(I382+J382)))</f>
        <v>0</v>
      </c>
      <c r="O382" s="1" t="n">
        <f aca="false">IF(ISERROR(I382/(I382+K382)),0,(I382/(I382+K382)))</f>
        <v>0</v>
      </c>
      <c r="P382" s="1" t="n">
        <f aca="false">IF(ISERROR((2*N382*O382)/(N382+O382)),0,(2*N382*O382)/(N382+O382))</f>
        <v>0</v>
      </c>
    </row>
    <row r="383" customFormat="false" ht="12.8" hidden="false" customHeight="false" outlineLevel="0" collapsed="false">
      <c r="A383" s="0" t="s">
        <v>792</v>
      </c>
      <c r="B383" s="0" t="s">
        <v>22</v>
      </c>
      <c r="D383" s="0" t="s">
        <v>23</v>
      </c>
      <c r="E383" s="0" t="s">
        <v>10</v>
      </c>
      <c r="F383" s="0" t="s">
        <v>793</v>
      </c>
      <c r="G383" s="0" t="n">
        <v>1</v>
      </c>
      <c r="H383" s="0" t="n">
        <v>1</v>
      </c>
      <c r="I383" s="0" t="n">
        <v>1</v>
      </c>
      <c r="J383" s="0" t="n">
        <v>0</v>
      </c>
      <c r="K383" s="0" t="n">
        <v>0</v>
      </c>
      <c r="L383" s="0" t="n">
        <v>1</v>
      </c>
      <c r="M383" s="0" t="n">
        <v>1</v>
      </c>
      <c r="N383" s="1" t="n">
        <f aca="false">IF(ISERROR(I383/(I383+J383)),0,(I383/(I383+J383)))</f>
        <v>1</v>
      </c>
      <c r="O383" s="1" t="n">
        <f aca="false">IF(ISERROR(I383/(I383+K383)),0,(I383/(I383+K383)))</f>
        <v>1</v>
      </c>
      <c r="P383" s="1" t="n">
        <f aca="false">IF(ISERROR((2*N383*O383)/(N383+O383)),0,(2*N383*O383)/(N383+O383))</f>
        <v>1</v>
      </c>
    </row>
    <row r="384" customFormat="false" ht="12.8" hidden="false" customHeight="false" outlineLevel="0" collapsed="false">
      <c r="A384" s="0" t="s">
        <v>794</v>
      </c>
      <c r="B384" s="0" t="s">
        <v>22</v>
      </c>
      <c r="C384" s="0" t="s">
        <v>2</v>
      </c>
      <c r="D384" s="0" t="s">
        <v>30</v>
      </c>
      <c r="F384" s="0" t="s">
        <v>795</v>
      </c>
      <c r="G384" s="0" t="n">
        <v>2</v>
      </c>
      <c r="H384" s="0" t="n">
        <v>0</v>
      </c>
      <c r="I384" s="0" t="n">
        <v>0</v>
      </c>
      <c r="J384" s="0" t="n">
        <v>0</v>
      </c>
      <c r="K384" s="0" t="n">
        <v>2</v>
      </c>
      <c r="L384" s="0" t="n">
        <v>1</v>
      </c>
      <c r="M384" s="0" t="s">
        <v>12</v>
      </c>
      <c r="N384" s="1" t="n">
        <f aca="false">IF(ISERROR(I384/(I384+J384)),0,(I384/(I384+J384)))</f>
        <v>0</v>
      </c>
      <c r="O384" s="1" t="n">
        <f aca="false">IF(ISERROR(I384/(I384+K384)),0,(I384/(I384+K384)))</f>
        <v>0</v>
      </c>
      <c r="P384" s="1" t="n">
        <f aca="false">IF(ISERROR((2*N384*O384)/(N384+O384)),0,(2*N384*O384)/(N384+O384))</f>
        <v>0</v>
      </c>
    </row>
    <row r="385" customFormat="false" ht="12.8" hidden="false" customHeight="false" outlineLevel="0" collapsed="false">
      <c r="A385" s="0" t="s">
        <v>796</v>
      </c>
      <c r="B385" s="0" t="s">
        <v>35</v>
      </c>
      <c r="D385" s="0" t="s">
        <v>27</v>
      </c>
      <c r="E385" s="0" t="s">
        <v>10</v>
      </c>
      <c r="F385" s="0" t="s">
        <v>797</v>
      </c>
      <c r="G385" s="0" t="n">
        <v>1</v>
      </c>
      <c r="H385" s="0" t="n">
        <v>0</v>
      </c>
      <c r="I385" s="0" t="n">
        <v>0</v>
      </c>
      <c r="J385" s="0" t="n">
        <v>0</v>
      </c>
      <c r="K385" s="0" t="n">
        <v>1</v>
      </c>
      <c r="L385" s="0" t="n">
        <v>1</v>
      </c>
      <c r="M385" s="0" t="s">
        <v>12</v>
      </c>
      <c r="N385" s="1" t="n">
        <f aca="false">IF(ISERROR(I385/(I385+J385)),0,(I385/(I385+J385)))</f>
        <v>0</v>
      </c>
      <c r="O385" s="1" t="n">
        <f aca="false">IF(ISERROR(I385/(I385+K385)),0,(I385/(I385+K385)))</f>
        <v>0</v>
      </c>
      <c r="P385" s="1" t="n">
        <f aca="false">IF(ISERROR((2*N385*O385)/(N385+O385)),0,(2*N385*O385)/(N385+O385))</f>
        <v>0</v>
      </c>
    </row>
    <row r="386" customFormat="false" ht="12.8" hidden="false" customHeight="false" outlineLevel="0" collapsed="false">
      <c r="A386" s="0" t="s">
        <v>798</v>
      </c>
      <c r="B386" s="0" t="s">
        <v>22</v>
      </c>
      <c r="D386" s="0" t="s">
        <v>27</v>
      </c>
      <c r="E386" s="0" t="s">
        <v>33</v>
      </c>
      <c r="F386" s="0" t="s">
        <v>799</v>
      </c>
      <c r="G386" s="0" t="n">
        <v>3</v>
      </c>
      <c r="H386" s="0" t="n">
        <v>1</v>
      </c>
      <c r="I386" s="0" t="n">
        <v>1</v>
      </c>
      <c r="J386" s="0" t="n">
        <v>0</v>
      </c>
      <c r="K386" s="0" t="n">
        <v>2</v>
      </c>
      <c r="L386" s="0" t="n">
        <v>1</v>
      </c>
      <c r="M386" s="0" t="n">
        <v>1</v>
      </c>
      <c r="N386" s="1" t="n">
        <f aca="false">IF(ISERROR(I386/(I386+J386)),0,(I386/(I386+J386)))</f>
        <v>1</v>
      </c>
      <c r="O386" s="1" t="n">
        <f aca="false">IF(ISERROR(I386/(I386+K386)),0,(I386/(I386+K386)))</f>
        <v>0.333333333333333</v>
      </c>
      <c r="P386" s="1" t="n">
        <f aca="false">IF(ISERROR((2*N386*O386)/(N386+O386)),0,(2*N386*O386)/(N386+O386))</f>
        <v>0.5</v>
      </c>
    </row>
    <row r="387" customFormat="false" ht="12.8" hidden="false" customHeight="false" outlineLevel="0" collapsed="false">
      <c r="A387" s="0" t="s">
        <v>800</v>
      </c>
      <c r="B387" s="0" t="s">
        <v>22</v>
      </c>
      <c r="C387" s="0" t="s">
        <v>2</v>
      </c>
      <c r="D387" s="0" t="s">
        <v>23</v>
      </c>
      <c r="F387" s="0" t="s">
        <v>801</v>
      </c>
      <c r="G387" s="0" t="n">
        <v>1</v>
      </c>
      <c r="H387" s="0" t="n">
        <v>5</v>
      </c>
      <c r="I387" s="0" t="n">
        <v>1</v>
      </c>
      <c r="J387" s="0" t="n">
        <v>4</v>
      </c>
      <c r="K387" s="0" t="n">
        <v>0</v>
      </c>
      <c r="L387" s="0" t="n">
        <v>1</v>
      </c>
      <c r="M387" s="0" t="n">
        <v>1</v>
      </c>
      <c r="N387" s="1" t="n">
        <f aca="false">IF(ISERROR(I387/(I387+J387)),0,(I387/(I387+J387)))</f>
        <v>0.2</v>
      </c>
      <c r="O387" s="1" t="n">
        <f aca="false">IF(ISERROR(I387/(I387+K387)),0,(I387/(I387+K387)))</f>
        <v>1</v>
      </c>
      <c r="P387" s="1" t="n">
        <f aca="false">IF(ISERROR((2*N387*O387)/(N387+O387)),0,(2*N387*O387)/(N387+O387))</f>
        <v>0.333333333333333</v>
      </c>
    </row>
    <row r="388" customFormat="false" ht="12.8" hidden="false" customHeight="false" outlineLevel="0" collapsed="false">
      <c r="A388" s="0" t="s">
        <v>802</v>
      </c>
      <c r="B388" s="0" t="s">
        <v>22</v>
      </c>
      <c r="C388" s="0" t="s">
        <v>9</v>
      </c>
      <c r="E388" s="0" t="s">
        <v>3</v>
      </c>
      <c r="F388" s="0" t="s">
        <v>803</v>
      </c>
      <c r="G388" s="0" t="n">
        <v>1</v>
      </c>
      <c r="H388" s="0" t="n">
        <v>1</v>
      </c>
      <c r="I388" s="0" t="n">
        <v>1</v>
      </c>
      <c r="J388" s="0" t="n">
        <v>0</v>
      </c>
      <c r="K388" s="0" t="n">
        <v>0</v>
      </c>
      <c r="L388" s="0" t="n">
        <v>1</v>
      </c>
      <c r="M388" s="0" t="n">
        <v>1</v>
      </c>
      <c r="N388" s="1" t="n">
        <f aca="false">IF(ISERROR(I388/(I388+J388)),0,(I388/(I388+J388)))</f>
        <v>1</v>
      </c>
      <c r="O388" s="1" t="n">
        <f aca="false">IF(ISERROR(I388/(I388+K388)),0,(I388/(I388+K388)))</f>
        <v>1</v>
      </c>
      <c r="P388" s="1" t="n">
        <f aca="false">IF(ISERROR((2*N388*O388)/(N388+O388)),0,(2*N388*O388)/(N388+O388))</f>
        <v>1</v>
      </c>
    </row>
    <row r="389" customFormat="false" ht="12.8" hidden="false" customHeight="false" outlineLevel="0" collapsed="false">
      <c r="A389" s="0" t="s">
        <v>804</v>
      </c>
      <c r="B389" s="0" t="s">
        <v>22</v>
      </c>
      <c r="C389" s="0" t="s">
        <v>9</v>
      </c>
      <c r="E389" s="0" t="s">
        <v>3</v>
      </c>
      <c r="F389" s="0" t="s">
        <v>805</v>
      </c>
      <c r="G389" s="0" t="n">
        <v>1</v>
      </c>
      <c r="H389" s="0" t="n">
        <v>0</v>
      </c>
      <c r="I389" s="0" t="n">
        <v>0</v>
      </c>
      <c r="J389" s="0" t="n">
        <v>0</v>
      </c>
      <c r="K389" s="0" t="n">
        <v>1</v>
      </c>
      <c r="L389" s="0" t="n">
        <v>1</v>
      </c>
      <c r="M389" s="0" t="s">
        <v>12</v>
      </c>
      <c r="N389" s="1" t="n">
        <f aca="false">IF(ISERROR(I389/(I389+J389)),0,(I389/(I389+J389)))</f>
        <v>0</v>
      </c>
      <c r="O389" s="1" t="n">
        <f aca="false">IF(ISERROR(I389/(I389+K389)),0,(I389/(I389+K389)))</f>
        <v>0</v>
      </c>
      <c r="P389" s="1" t="n">
        <f aca="false">IF(ISERROR((2*N389*O389)/(N389+O389)),0,(2*N389*O389)/(N389+O389))</f>
        <v>0</v>
      </c>
    </row>
    <row r="390" customFormat="false" ht="12.8" hidden="false" customHeight="false" outlineLevel="0" collapsed="false">
      <c r="A390" s="0" t="s">
        <v>806</v>
      </c>
      <c r="B390" s="0" t="s">
        <v>1</v>
      </c>
      <c r="C390" s="0" t="s">
        <v>9</v>
      </c>
      <c r="E390" s="0" t="s">
        <v>10</v>
      </c>
      <c r="F390" s="0" t="s">
        <v>807</v>
      </c>
      <c r="G390" s="0" t="n">
        <v>1</v>
      </c>
      <c r="H390" s="0" t="n">
        <v>0</v>
      </c>
      <c r="I390" s="0" t="n">
        <v>0</v>
      </c>
      <c r="J390" s="0" t="n">
        <v>0</v>
      </c>
      <c r="K390" s="0" t="n">
        <v>1</v>
      </c>
      <c r="L390" s="0" t="n">
        <v>1</v>
      </c>
      <c r="M390" s="0" t="s">
        <v>12</v>
      </c>
      <c r="N390" s="1" t="n">
        <f aca="false">IF(ISERROR(I390/(I390+J390)),0,(I390/(I390+J390)))</f>
        <v>0</v>
      </c>
      <c r="O390" s="1" t="n">
        <f aca="false">IF(ISERROR(I390/(I390+K390)),0,(I390/(I390+K390)))</f>
        <v>0</v>
      </c>
      <c r="P390" s="1" t="n">
        <f aca="false">IF(ISERROR((2*N390*O390)/(N390+O390)),0,(2*N390*O390)/(N390+O390))</f>
        <v>0</v>
      </c>
    </row>
    <row r="391" customFormat="false" ht="12.8" hidden="false" customHeight="false" outlineLevel="0" collapsed="false">
      <c r="A391" s="0" t="s">
        <v>808</v>
      </c>
      <c r="B391" s="0" t="s">
        <v>1</v>
      </c>
      <c r="D391" s="0" t="s">
        <v>30</v>
      </c>
      <c r="E391" s="0" t="s">
        <v>3</v>
      </c>
      <c r="F391" s="0" t="s">
        <v>809</v>
      </c>
      <c r="G391" s="0" t="n">
        <v>1</v>
      </c>
      <c r="H391" s="0" t="n">
        <v>0</v>
      </c>
      <c r="I391" s="0" t="n">
        <v>0</v>
      </c>
      <c r="J391" s="0" t="n">
        <v>0</v>
      </c>
      <c r="K391" s="0" t="n">
        <v>1</v>
      </c>
      <c r="L391" s="0" t="n">
        <v>1</v>
      </c>
      <c r="M391" s="0" t="s">
        <v>12</v>
      </c>
      <c r="N391" s="1" t="n">
        <f aca="false">IF(ISERROR(I391/(I391+J391)),0,(I391/(I391+J391)))</f>
        <v>0</v>
      </c>
      <c r="O391" s="1" t="n">
        <f aca="false">IF(ISERROR(I391/(I391+K391)),0,(I391/(I391+K391)))</f>
        <v>0</v>
      </c>
      <c r="P391" s="1" t="n">
        <f aca="false">IF(ISERROR((2*N391*O391)/(N391+O391)),0,(2*N391*O391)/(N391+O391))</f>
        <v>0</v>
      </c>
    </row>
    <row r="392" customFormat="false" ht="12.8" hidden="false" customHeight="false" outlineLevel="0" collapsed="false">
      <c r="A392" s="0" t="s">
        <v>810</v>
      </c>
      <c r="B392" s="0" t="s">
        <v>1</v>
      </c>
      <c r="D392" s="0" t="s">
        <v>23</v>
      </c>
      <c r="E392" s="0" t="s">
        <v>3</v>
      </c>
      <c r="F392" s="0" t="s">
        <v>811</v>
      </c>
      <c r="G392" s="0" t="n">
        <v>2</v>
      </c>
      <c r="H392" s="0" t="n">
        <v>2</v>
      </c>
      <c r="I392" s="0" t="n">
        <v>2</v>
      </c>
      <c r="J392" s="0" t="n">
        <v>0</v>
      </c>
      <c r="K392" s="0" t="n">
        <v>0</v>
      </c>
      <c r="L392" s="0" t="n">
        <v>1</v>
      </c>
      <c r="M392" s="0" t="n">
        <v>1</v>
      </c>
      <c r="N392" s="1" t="n">
        <f aca="false">IF(ISERROR(I392/(I392+J392)),0,(I392/(I392+J392)))</f>
        <v>1</v>
      </c>
      <c r="O392" s="1" t="n">
        <f aca="false">IF(ISERROR(I392/(I392+K392)),0,(I392/(I392+K392)))</f>
        <v>1</v>
      </c>
      <c r="P392" s="1" t="n">
        <f aca="false">IF(ISERROR((2*N392*O392)/(N392+O392)),0,(2*N392*O392)/(N392+O392))</f>
        <v>1</v>
      </c>
    </row>
    <row r="393" customFormat="false" ht="12.8" hidden="false" customHeight="false" outlineLevel="0" collapsed="false">
      <c r="A393" s="0" t="s">
        <v>812</v>
      </c>
      <c r="B393" s="0" t="s">
        <v>22</v>
      </c>
      <c r="C393" s="0" t="s">
        <v>9</v>
      </c>
      <c r="E393" s="0" t="s">
        <v>10</v>
      </c>
      <c r="F393" s="0" t="s">
        <v>813</v>
      </c>
      <c r="G393" s="0" t="n">
        <v>1</v>
      </c>
      <c r="H393" s="0" t="n">
        <v>0</v>
      </c>
      <c r="I393" s="0" t="n">
        <v>0</v>
      </c>
      <c r="J393" s="0" t="n">
        <v>0</v>
      </c>
      <c r="K393" s="0" t="n">
        <v>1</v>
      </c>
      <c r="L393" s="0" t="n">
        <v>1</v>
      </c>
      <c r="M393" s="0" t="s">
        <v>12</v>
      </c>
      <c r="N393" s="1" t="n">
        <f aca="false">IF(ISERROR(I393/(I393+J393)),0,(I393/(I393+J393)))</f>
        <v>0</v>
      </c>
      <c r="O393" s="1" t="n">
        <f aca="false">IF(ISERROR(I393/(I393+K393)),0,(I393/(I393+K393)))</f>
        <v>0</v>
      </c>
      <c r="P393" s="1" t="n">
        <f aca="false">IF(ISERROR((2*N393*O393)/(N393+O393)),0,(2*N393*O393)/(N393+O393))</f>
        <v>0</v>
      </c>
    </row>
    <row r="394" customFormat="false" ht="12.8" hidden="false" customHeight="false" outlineLevel="0" collapsed="false">
      <c r="A394" s="0" t="s">
        <v>814</v>
      </c>
      <c r="B394" s="0" t="s">
        <v>22</v>
      </c>
      <c r="C394" s="0" t="s">
        <v>2</v>
      </c>
      <c r="E394" s="0" t="s">
        <v>3</v>
      </c>
      <c r="F394" s="0" t="s">
        <v>815</v>
      </c>
      <c r="G394" s="0" t="n">
        <v>1</v>
      </c>
      <c r="H394" s="0" t="n">
        <v>0</v>
      </c>
      <c r="I394" s="0" t="n">
        <v>0</v>
      </c>
      <c r="J394" s="0" t="n">
        <v>0</v>
      </c>
      <c r="K394" s="0" t="n">
        <v>1</v>
      </c>
      <c r="L394" s="0" t="n">
        <v>1</v>
      </c>
      <c r="M394" s="0" t="s">
        <v>12</v>
      </c>
      <c r="N394" s="1" t="n">
        <f aca="false">IF(ISERROR(I394/(I394+J394)),0,(I394/(I394+J394)))</f>
        <v>0</v>
      </c>
      <c r="O394" s="1" t="n">
        <f aca="false">IF(ISERROR(I394/(I394+K394)),0,(I394/(I394+K394)))</f>
        <v>0</v>
      </c>
      <c r="P394" s="1" t="n">
        <f aca="false">IF(ISERROR((2*N394*O394)/(N394+O394)),0,(2*N394*O394)/(N394+O394))</f>
        <v>0</v>
      </c>
    </row>
    <row r="395" customFormat="false" ht="12.8" hidden="false" customHeight="false" outlineLevel="0" collapsed="false">
      <c r="A395" s="0" t="s">
        <v>816</v>
      </c>
      <c r="B395" s="0" t="s">
        <v>22</v>
      </c>
      <c r="D395" s="0" t="s">
        <v>23</v>
      </c>
      <c r="E395" s="0" t="s">
        <v>10</v>
      </c>
      <c r="F395" s="0" t="s">
        <v>817</v>
      </c>
      <c r="G395" s="0" t="n">
        <v>4</v>
      </c>
      <c r="H395" s="0" t="n">
        <v>1</v>
      </c>
      <c r="I395" s="0" t="n">
        <v>1</v>
      </c>
      <c r="J395" s="0" t="n">
        <v>0</v>
      </c>
      <c r="K395" s="0" t="n">
        <v>3</v>
      </c>
      <c r="L395" s="0" t="n">
        <v>1</v>
      </c>
      <c r="M395" s="0" t="n">
        <v>1</v>
      </c>
      <c r="N395" s="1" t="n">
        <f aca="false">IF(ISERROR(I395/(I395+J395)),0,(I395/(I395+J395)))</f>
        <v>1</v>
      </c>
      <c r="O395" s="1" t="n">
        <f aca="false">IF(ISERROR(I395/(I395+K395)),0,(I395/(I395+K395)))</f>
        <v>0.25</v>
      </c>
      <c r="P395" s="1" t="n">
        <f aca="false">IF(ISERROR((2*N395*O395)/(N395+O395)),0,(2*N395*O395)/(N395+O395))</f>
        <v>0.4</v>
      </c>
    </row>
    <row r="396" customFormat="false" ht="12.8" hidden="false" customHeight="false" outlineLevel="0" collapsed="false">
      <c r="A396" s="0" t="s">
        <v>818</v>
      </c>
      <c r="B396" s="0" t="s">
        <v>22</v>
      </c>
      <c r="D396" s="0" t="s">
        <v>23</v>
      </c>
      <c r="E396" s="0" t="s">
        <v>33</v>
      </c>
      <c r="F396" s="0" t="s">
        <v>819</v>
      </c>
      <c r="G396" s="0" t="n">
        <v>1</v>
      </c>
      <c r="H396" s="0" t="n">
        <v>1</v>
      </c>
      <c r="I396" s="0" t="n">
        <v>1</v>
      </c>
      <c r="J396" s="0" t="n">
        <v>0</v>
      </c>
      <c r="K396" s="0" t="n">
        <v>0</v>
      </c>
      <c r="L396" s="0" t="n">
        <v>1</v>
      </c>
      <c r="M396" s="0" t="n">
        <v>1</v>
      </c>
      <c r="N396" s="1" t="n">
        <f aca="false">IF(ISERROR(I396/(I396+J396)),0,(I396/(I396+J396)))</f>
        <v>1</v>
      </c>
      <c r="O396" s="1" t="n">
        <f aca="false">IF(ISERROR(I396/(I396+K396)),0,(I396/(I396+K396)))</f>
        <v>1</v>
      </c>
      <c r="P396" s="1" t="n">
        <f aca="false">IF(ISERROR((2*N396*O396)/(N396+O396)),0,(2*N396*O396)/(N396+O396))</f>
        <v>1</v>
      </c>
    </row>
    <row r="397" customFormat="false" ht="12.8" hidden="false" customHeight="false" outlineLevel="0" collapsed="false">
      <c r="A397" s="0" t="s">
        <v>820</v>
      </c>
      <c r="B397" s="0" t="s">
        <v>38</v>
      </c>
      <c r="C397" s="0" t="s">
        <v>2</v>
      </c>
      <c r="E397" s="0" t="s">
        <v>3</v>
      </c>
      <c r="F397" s="0" t="s">
        <v>821</v>
      </c>
      <c r="G397" s="0" t="n">
        <v>1</v>
      </c>
      <c r="H397" s="0" t="n">
        <v>1</v>
      </c>
      <c r="I397" s="0" t="n">
        <v>1</v>
      </c>
      <c r="J397" s="0" t="n">
        <v>0</v>
      </c>
      <c r="K397" s="0" t="n">
        <v>0</v>
      </c>
      <c r="L397" s="0" t="n">
        <v>1</v>
      </c>
      <c r="M397" s="0" t="n">
        <v>1</v>
      </c>
      <c r="N397" s="1" t="n">
        <f aca="false">IF(ISERROR(I397/(I397+J397)),0,(I397/(I397+J397)))</f>
        <v>1</v>
      </c>
      <c r="O397" s="1" t="n">
        <f aca="false">IF(ISERROR(I397/(I397+K397)),0,(I397/(I397+K397)))</f>
        <v>1</v>
      </c>
      <c r="P397" s="1" t="n">
        <f aca="false">IF(ISERROR((2*N397*O397)/(N397+O397)),0,(2*N397*O397)/(N397+O397))</f>
        <v>1</v>
      </c>
    </row>
    <row r="398" customFormat="false" ht="12.8" hidden="false" customHeight="false" outlineLevel="0" collapsed="false">
      <c r="A398" s="0" t="s">
        <v>822</v>
      </c>
      <c r="B398" s="0" t="s">
        <v>22</v>
      </c>
      <c r="C398" s="0" t="s">
        <v>9</v>
      </c>
      <c r="E398" s="0" t="s">
        <v>33</v>
      </c>
      <c r="F398" s="0" t="s">
        <v>823</v>
      </c>
      <c r="G398" s="0" t="n">
        <v>1</v>
      </c>
      <c r="H398" s="0" t="n">
        <v>1</v>
      </c>
      <c r="I398" s="0" t="n">
        <v>1</v>
      </c>
      <c r="J398" s="0" t="n">
        <v>0</v>
      </c>
      <c r="K398" s="0" t="n">
        <v>0</v>
      </c>
      <c r="L398" s="0" t="n">
        <v>1</v>
      </c>
      <c r="M398" s="0" t="n">
        <v>1</v>
      </c>
      <c r="N398" s="1" t="n">
        <f aca="false">IF(ISERROR(I398/(I398+J398)),0,(I398/(I398+J398)))</f>
        <v>1</v>
      </c>
      <c r="O398" s="1" t="n">
        <f aca="false">IF(ISERROR(I398/(I398+K398)),0,(I398/(I398+K398)))</f>
        <v>1</v>
      </c>
      <c r="P398" s="1" t="n">
        <f aca="false">IF(ISERROR((2*N398*O398)/(N398+O398)),0,(2*N398*O398)/(N398+O398))</f>
        <v>1</v>
      </c>
    </row>
    <row r="399" customFormat="false" ht="12.8" hidden="false" customHeight="false" outlineLevel="0" collapsed="false">
      <c r="A399" s="0" t="s">
        <v>824</v>
      </c>
      <c r="B399" s="0" t="s">
        <v>38</v>
      </c>
      <c r="C399" s="0" t="s">
        <v>2</v>
      </c>
      <c r="E399" s="0" t="s">
        <v>3</v>
      </c>
      <c r="F399" s="0" t="s">
        <v>825</v>
      </c>
      <c r="G399" s="0" t="n">
        <v>1</v>
      </c>
      <c r="H399" s="0" t="n">
        <v>1</v>
      </c>
      <c r="I399" s="0" t="n">
        <v>1</v>
      </c>
      <c r="J399" s="0" t="n">
        <v>0</v>
      </c>
      <c r="K399" s="0" t="n">
        <v>0</v>
      </c>
      <c r="L399" s="0" t="n">
        <v>1</v>
      </c>
      <c r="M399" s="0" t="n">
        <v>1</v>
      </c>
      <c r="N399" s="1" t="n">
        <f aca="false">IF(ISERROR(I399/(I399+J399)),0,(I399/(I399+J399)))</f>
        <v>1</v>
      </c>
      <c r="O399" s="1" t="n">
        <f aca="false">IF(ISERROR(I399/(I399+K399)),0,(I399/(I399+K399)))</f>
        <v>1</v>
      </c>
      <c r="P399" s="1" t="n">
        <f aca="false">IF(ISERROR((2*N399*O399)/(N399+O399)),0,(2*N399*O399)/(N399+O399))</f>
        <v>1</v>
      </c>
    </row>
    <row r="400" customFormat="false" ht="12.8" hidden="false" customHeight="false" outlineLevel="0" collapsed="false">
      <c r="A400" s="0" t="s">
        <v>826</v>
      </c>
      <c r="B400" s="0" t="s">
        <v>38</v>
      </c>
      <c r="C400" s="0" t="s">
        <v>2</v>
      </c>
      <c r="E400" s="0" t="s">
        <v>3</v>
      </c>
      <c r="F400" s="0" t="s">
        <v>827</v>
      </c>
      <c r="G400" s="0" t="n">
        <v>1</v>
      </c>
      <c r="H400" s="0" t="n">
        <v>0</v>
      </c>
      <c r="I400" s="0" t="n">
        <v>0</v>
      </c>
      <c r="J400" s="0" t="n">
        <v>0</v>
      </c>
      <c r="K400" s="0" t="n">
        <v>1</v>
      </c>
      <c r="L400" s="0" t="n">
        <v>1</v>
      </c>
      <c r="M400" s="0" t="s">
        <v>12</v>
      </c>
      <c r="N400" s="1" t="n">
        <f aca="false">IF(ISERROR(I400/(I400+J400)),0,(I400/(I400+J400)))</f>
        <v>0</v>
      </c>
      <c r="O400" s="1" t="n">
        <f aca="false">IF(ISERROR(I400/(I400+K400)),0,(I400/(I400+K400)))</f>
        <v>0</v>
      </c>
      <c r="P400" s="1" t="n">
        <f aca="false">IF(ISERROR((2*N400*O400)/(N400+O400)),0,(2*N400*O400)/(N400+O400))</f>
        <v>0</v>
      </c>
    </row>
    <row r="401" customFormat="false" ht="12.8" hidden="false" customHeight="false" outlineLevel="0" collapsed="false">
      <c r="A401" s="0" t="s">
        <v>828</v>
      </c>
      <c r="B401" s="0" t="s">
        <v>38</v>
      </c>
      <c r="C401" s="0" t="s">
        <v>2</v>
      </c>
      <c r="E401" s="0" t="s">
        <v>3</v>
      </c>
      <c r="F401" s="0" t="s">
        <v>829</v>
      </c>
      <c r="G401" s="0" t="n">
        <v>1</v>
      </c>
      <c r="H401" s="0" t="n">
        <v>1</v>
      </c>
      <c r="I401" s="0" t="n">
        <v>1</v>
      </c>
      <c r="J401" s="0" t="n">
        <v>0</v>
      </c>
      <c r="K401" s="0" t="n">
        <v>0</v>
      </c>
      <c r="L401" s="0" t="n">
        <v>1</v>
      </c>
      <c r="M401" s="0" t="n">
        <v>1</v>
      </c>
      <c r="N401" s="1" t="n">
        <f aca="false">IF(ISERROR(I401/(I401+J401)),0,(I401/(I401+J401)))</f>
        <v>1</v>
      </c>
      <c r="O401" s="1" t="n">
        <f aca="false">IF(ISERROR(I401/(I401+K401)),0,(I401/(I401+K401)))</f>
        <v>1</v>
      </c>
      <c r="P401" s="1" t="n">
        <f aca="false">IF(ISERROR((2*N401*O401)/(N401+O401)),0,(2*N401*O401)/(N401+O401))</f>
        <v>1</v>
      </c>
    </row>
    <row r="402" customFormat="false" ht="12.8" hidden="false" customHeight="false" outlineLevel="0" collapsed="false">
      <c r="A402" s="0" t="s">
        <v>830</v>
      </c>
      <c r="B402" s="0" t="s">
        <v>38</v>
      </c>
      <c r="C402" s="0" t="s">
        <v>2</v>
      </c>
      <c r="E402" s="0" t="s">
        <v>3</v>
      </c>
      <c r="F402" s="0" t="s">
        <v>831</v>
      </c>
      <c r="G402" s="0" t="n">
        <v>1</v>
      </c>
      <c r="H402" s="0" t="n">
        <v>1</v>
      </c>
      <c r="I402" s="0" t="n">
        <v>1</v>
      </c>
      <c r="J402" s="0" t="n">
        <v>0</v>
      </c>
      <c r="K402" s="0" t="n">
        <v>0</v>
      </c>
      <c r="L402" s="0" t="n">
        <v>1</v>
      </c>
      <c r="M402" s="0" t="n">
        <v>1</v>
      </c>
      <c r="N402" s="1" t="n">
        <f aca="false">IF(ISERROR(I402/(I402+J402)),0,(I402/(I402+J402)))</f>
        <v>1</v>
      </c>
      <c r="O402" s="1" t="n">
        <f aca="false">IF(ISERROR(I402/(I402+K402)),0,(I402/(I402+K402)))</f>
        <v>1</v>
      </c>
      <c r="P402" s="1" t="n">
        <f aca="false">IF(ISERROR((2*N402*O402)/(N402+O402)),0,(2*N402*O402)/(N402+O402))</f>
        <v>1</v>
      </c>
    </row>
    <row r="403" customFormat="false" ht="12.8" hidden="false" customHeight="false" outlineLevel="0" collapsed="false">
      <c r="A403" s="0" t="s">
        <v>832</v>
      </c>
      <c r="B403" s="0" t="s">
        <v>38</v>
      </c>
      <c r="C403" s="0" t="s">
        <v>2</v>
      </c>
      <c r="E403" s="0" t="s">
        <v>3</v>
      </c>
      <c r="F403" s="0" t="s">
        <v>833</v>
      </c>
      <c r="G403" s="0" t="n">
        <v>1</v>
      </c>
      <c r="H403" s="0" t="n">
        <v>0</v>
      </c>
      <c r="I403" s="0" t="n">
        <v>0</v>
      </c>
      <c r="J403" s="0" t="n">
        <v>0</v>
      </c>
      <c r="K403" s="0" t="n">
        <v>1</v>
      </c>
      <c r="L403" s="0" t="n">
        <v>1</v>
      </c>
      <c r="M403" s="0" t="s">
        <v>12</v>
      </c>
      <c r="N403" s="1" t="n">
        <f aca="false">IF(ISERROR(I403/(I403+J403)),0,(I403/(I403+J403)))</f>
        <v>0</v>
      </c>
      <c r="O403" s="1" t="n">
        <f aca="false">IF(ISERROR(I403/(I403+K403)),0,(I403/(I403+K403)))</f>
        <v>0</v>
      </c>
      <c r="P403" s="1" t="n">
        <f aca="false">IF(ISERROR((2*N403*O403)/(N403+O403)),0,(2*N403*O403)/(N403+O403))</f>
        <v>0</v>
      </c>
    </row>
    <row r="404" customFormat="false" ht="12.8" hidden="false" customHeight="false" outlineLevel="0" collapsed="false">
      <c r="A404" s="0" t="s">
        <v>834</v>
      </c>
      <c r="B404" s="0" t="s">
        <v>38</v>
      </c>
      <c r="C404" s="0" t="s">
        <v>2</v>
      </c>
      <c r="E404" s="0" t="s">
        <v>3</v>
      </c>
      <c r="F404" s="0" t="s">
        <v>835</v>
      </c>
      <c r="G404" s="0" t="n">
        <v>1</v>
      </c>
      <c r="H404" s="0" t="n">
        <v>0</v>
      </c>
      <c r="I404" s="0" t="n">
        <v>0</v>
      </c>
      <c r="J404" s="0" t="n">
        <v>0</v>
      </c>
      <c r="K404" s="0" t="n">
        <v>1</v>
      </c>
      <c r="L404" s="0" t="n">
        <v>1</v>
      </c>
      <c r="M404" s="0" t="s">
        <v>12</v>
      </c>
      <c r="N404" s="1" t="n">
        <f aca="false">IF(ISERROR(I404/(I404+J404)),0,(I404/(I404+J404)))</f>
        <v>0</v>
      </c>
      <c r="O404" s="1" t="n">
        <f aca="false">IF(ISERROR(I404/(I404+K404)),0,(I404/(I404+K404)))</f>
        <v>0</v>
      </c>
      <c r="P404" s="1" t="n">
        <f aca="false">IF(ISERROR((2*N404*O404)/(N404+O404)),0,(2*N404*O404)/(N404+O404))</f>
        <v>0</v>
      </c>
    </row>
    <row r="405" customFormat="false" ht="12.8" hidden="false" customHeight="false" outlineLevel="0" collapsed="false">
      <c r="A405" s="0" t="s">
        <v>836</v>
      </c>
      <c r="B405" s="0" t="s">
        <v>1</v>
      </c>
      <c r="C405" s="0" t="s">
        <v>9</v>
      </c>
      <c r="D405" s="0" t="s">
        <v>27</v>
      </c>
      <c r="F405" s="0" t="s">
        <v>837</v>
      </c>
      <c r="G405" s="0" t="n">
        <v>2</v>
      </c>
      <c r="H405" s="0" t="n">
        <v>0</v>
      </c>
      <c r="I405" s="0" t="n">
        <v>0</v>
      </c>
      <c r="J405" s="0" t="n">
        <v>0</v>
      </c>
      <c r="K405" s="0" t="n">
        <v>2</v>
      </c>
      <c r="L405" s="0" t="n">
        <v>1</v>
      </c>
      <c r="M405" s="0" t="s">
        <v>12</v>
      </c>
      <c r="N405" s="1" t="n">
        <f aca="false">IF(ISERROR(I405/(I405+J405)),0,(I405/(I405+J405)))</f>
        <v>0</v>
      </c>
      <c r="O405" s="1" t="n">
        <f aca="false">IF(ISERROR(I405/(I405+K405)),0,(I405/(I405+K405)))</f>
        <v>0</v>
      </c>
      <c r="P405" s="1" t="n">
        <f aca="false">IF(ISERROR((2*N405*O405)/(N405+O405)),0,(2*N405*O405)/(N405+O405))</f>
        <v>0</v>
      </c>
    </row>
    <row r="406" customFormat="false" ht="12.8" hidden="false" customHeight="false" outlineLevel="0" collapsed="false">
      <c r="A406" s="0" t="s">
        <v>838</v>
      </c>
      <c r="B406" s="0" t="s">
        <v>22</v>
      </c>
      <c r="C406" s="0" t="s">
        <v>2</v>
      </c>
      <c r="E406" s="0" t="s">
        <v>3</v>
      </c>
      <c r="F406" s="0" t="s">
        <v>839</v>
      </c>
      <c r="G406" s="0" t="n">
        <v>1</v>
      </c>
      <c r="H406" s="0" t="n">
        <v>1</v>
      </c>
      <c r="I406" s="0" t="n">
        <v>1</v>
      </c>
      <c r="J406" s="0" t="n">
        <v>0</v>
      </c>
      <c r="K406" s="0" t="n">
        <v>0</v>
      </c>
      <c r="L406" s="0" t="n">
        <v>1</v>
      </c>
      <c r="M406" s="0" t="n">
        <v>1</v>
      </c>
      <c r="N406" s="1" t="n">
        <f aca="false">IF(ISERROR(I406/(I406+J406)),0,(I406/(I406+J406)))</f>
        <v>1</v>
      </c>
      <c r="O406" s="1" t="n">
        <f aca="false">IF(ISERROR(I406/(I406+K406)),0,(I406/(I406+K406)))</f>
        <v>1</v>
      </c>
      <c r="P406" s="1" t="n">
        <f aca="false">IF(ISERROR((2*N406*O406)/(N406+O406)),0,(2*N406*O406)/(N406+O406))</f>
        <v>1</v>
      </c>
    </row>
    <row r="407" customFormat="false" ht="12.8" hidden="false" customHeight="false" outlineLevel="0" collapsed="false">
      <c r="A407" s="0" t="s">
        <v>840</v>
      </c>
      <c r="B407" s="0" t="s">
        <v>22</v>
      </c>
      <c r="C407" s="0" t="s">
        <v>2</v>
      </c>
      <c r="E407" s="0" t="s">
        <v>3</v>
      </c>
      <c r="F407" s="0" t="s">
        <v>841</v>
      </c>
      <c r="G407" s="0" t="n">
        <v>2</v>
      </c>
      <c r="H407" s="0" t="n">
        <v>1</v>
      </c>
      <c r="I407" s="0" t="n">
        <v>1</v>
      </c>
      <c r="J407" s="0" t="n">
        <v>0</v>
      </c>
      <c r="K407" s="0" t="n">
        <v>1</v>
      </c>
      <c r="L407" s="0" t="n">
        <v>1</v>
      </c>
      <c r="M407" s="0" t="n">
        <v>1</v>
      </c>
      <c r="N407" s="1" t="n">
        <f aca="false">IF(ISERROR(I407/(I407+J407)),0,(I407/(I407+J407)))</f>
        <v>1</v>
      </c>
      <c r="O407" s="1" t="n">
        <f aca="false">IF(ISERROR(I407/(I407+K407)),0,(I407/(I407+K407)))</f>
        <v>0.5</v>
      </c>
      <c r="P407" s="1" t="n">
        <f aca="false">IF(ISERROR((2*N407*O407)/(N407+O407)),0,(2*N407*O407)/(N407+O407))</f>
        <v>0.666666666666667</v>
      </c>
    </row>
    <row r="408" customFormat="false" ht="12.8" hidden="false" customHeight="false" outlineLevel="0" collapsed="false">
      <c r="A408" s="0" t="s">
        <v>842</v>
      </c>
      <c r="B408" s="0" t="s">
        <v>38</v>
      </c>
      <c r="C408" s="0" t="s">
        <v>2</v>
      </c>
      <c r="E408" s="0" t="s">
        <v>3</v>
      </c>
      <c r="F408" s="0" t="s">
        <v>843</v>
      </c>
      <c r="G408" s="0" t="n">
        <v>1</v>
      </c>
      <c r="H408" s="0" t="n">
        <v>0</v>
      </c>
      <c r="I408" s="0" t="n">
        <v>0</v>
      </c>
      <c r="J408" s="0" t="n">
        <v>0</v>
      </c>
      <c r="K408" s="0" t="n">
        <v>1</v>
      </c>
      <c r="L408" s="0" t="n">
        <v>1</v>
      </c>
      <c r="M408" s="0" t="s">
        <v>12</v>
      </c>
      <c r="N408" s="1" t="n">
        <f aca="false">IF(ISERROR(I408/(I408+J408)),0,(I408/(I408+J408)))</f>
        <v>0</v>
      </c>
      <c r="O408" s="1" t="n">
        <f aca="false">IF(ISERROR(I408/(I408+K408)),0,(I408/(I408+K408)))</f>
        <v>0</v>
      </c>
      <c r="P408" s="1" t="n">
        <f aca="false">IF(ISERROR((2*N408*O408)/(N408+O408)),0,(2*N408*O408)/(N408+O408))</f>
        <v>0</v>
      </c>
    </row>
    <row r="409" customFormat="false" ht="12.8" hidden="false" customHeight="false" outlineLevel="0" collapsed="false">
      <c r="A409" s="0" t="s">
        <v>844</v>
      </c>
      <c r="B409" s="0" t="s">
        <v>22</v>
      </c>
      <c r="C409" s="0" t="s">
        <v>2</v>
      </c>
      <c r="E409" s="0" t="s">
        <v>3</v>
      </c>
      <c r="F409" s="0" t="s">
        <v>845</v>
      </c>
      <c r="G409" s="0" t="n">
        <v>2</v>
      </c>
      <c r="H409" s="0" t="n">
        <v>1</v>
      </c>
      <c r="I409" s="0" t="n">
        <v>1</v>
      </c>
      <c r="J409" s="0" t="n">
        <v>0</v>
      </c>
      <c r="K409" s="0" t="n">
        <v>1</v>
      </c>
      <c r="L409" s="0" t="n">
        <v>1</v>
      </c>
      <c r="M409" s="0" t="n">
        <v>1</v>
      </c>
      <c r="N409" s="1" t="n">
        <f aca="false">IF(ISERROR(I409/(I409+J409)),0,(I409/(I409+J409)))</f>
        <v>1</v>
      </c>
      <c r="O409" s="1" t="n">
        <f aca="false">IF(ISERROR(I409/(I409+K409)),0,(I409/(I409+K409)))</f>
        <v>0.5</v>
      </c>
      <c r="P409" s="1" t="n">
        <f aca="false">IF(ISERROR((2*N409*O409)/(N409+O409)),0,(2*N409*O409)/(N409+O409))</f>
        <v>0.666666666666667</v>
      </c>
    </row>
    <row r="410" customFormat="false" ht="12.8" hidden="false" customHeight="false" outlineLevel="0" collapsed="false">
      <c r="A410" s="0" t="s">
        <v>846</v>
      </c>
      <c r="B410" s="0" t="s">
        <v>22</v>
      </c>
      <c r="C410" s="0" t="s">
        <v>9</v>
      </c>
      <c r="E410" s="0" t="s">
        <v>3</v>
      </c>
      <c r="F410" s="0" t="s">
        <v>847</v>
      </c>
      <c r="G410" s="0" t="n">
        <v>1</v>
      </c>
      <c r="H410" s="0" t="n">
        <v>0</v>
      </c>
      <c r="I410" s="0" t="n">
        <v>0</v>
      </c>
      <c r="J410" s="0" t="n">
        <v>0</v>
      </c>
      <c r="K410" s="0" t="n">
        <v>1</v>
      </c>
      <c r="L410" s="0" t="n">
        <v>1</v>
      </c>
      <c r="M410" s="0" t="s">
        <v>12</v>
      </c>
      <c r="N410" s="1" t="n">
        <f aca="false">IF(ISERROR(I410/(I410+J410)),0,(I410/(I410+J410)))</f>
        <v>0</v>
      </c>
      <c r="O410" s="1" t="n">
        <f aca="false">IF(ISERROR(I410/(I410+K410)),0,(I410/(I410+K410)))</f>
        <v>0</v>
      </c>
      <c r="P410" s="1" t="n">
        <f aca="false">IF(ISERROR((2*N410*O410)/(N410+O410)),0,(2*N410*O410)/(N410+O410))</f>
        <v>0</v>
      </c>
    </row>
    <row r="411" customFormat="false" ht="12.8" hidden="false" customHeight="false" outlineLevel="0" collapsed="false">
      <c r="A411" s="0" t="s">
        <v>848</v>
      </c>
      <c r="B411" s="0" t="s">
        <v>1</v>
      </c>
      <c r="D411" s="0" t="s">
        <v>27</v>
      </c>
      <c r="E411" s="0" t="s">
        <v>33</v>
      </c>
      <c r="F411" s="0" t="s">
        <v>849</v>
      </c>
      <c r="G411" s="0" t="n">
        <v>6</v>
      </c>
      <c r="H411" s="0" t="n">
        <v>1</v>
      </c>
      <c r="I411" s="0" t="n">
        <v>1</v>
      </c>
      <c r="J411" s="0" t="n">
        <v>0</v>
      </c>
      <c r="K411" s="0" t="n">
        <v>5</v>
      </c>
      <c r="L411" s="0" t="n">
        <v>1</v>
      </c>
      <c r="M411" s="0" t="n">
        <v>1</v>
      </c>
      <c r="N411" s="1" t="n">
        <f aca="false">IF(ISERROR(I411/(I411+J411)),0,(I411/(I411+J411)))</f>
        <v>1</v>
      </c>
      <c r="O411" s="1" t="n">
        <f aca="false">IF(ISERROR(I411/(I411+K411)),0,(I411/(I411+K411)))</f>
        <v>0.166666666666667</v>
      </c>
      <c r="P411" s="1" t="n">
        <f aca="false">IF(ISERROR((2*N411*O411)/(N411+O411)),0,(2*N411*O411)/(N411+O411))</f>
        <v>0.285714285714286</v>
      </c>
    </row>
    <row r="412" customFormat="false" ht="12.8" hidden="false" customHeight="false" outlineLevel="0" collapsed="false">
      <c r="A412" s="0" t="s">
        <v>850</v>
      </c>
      <c r="B412" s="0" t="s">
        <v>1</v>
      </c>
      <c r="D412" s="0" t="s">
        <v>23</v>
      </c>
      <c r="E412" s="0" t="s">
        <v>33</v>
      </c>
      <c r="F412" s="0" t="s">
        <v>851</v>
      </c>
      <c r="G412" s="0" t="n">
        <v>1</v>
      </c>
      <c r="H412" s="0" t="n">
        <v>1</v>
      </c>
      <c r="I412" s="0" t="n">
        <v>1</v>
      </c>
      <c r="J412" s="0" t="n">
        <v>0</v>
      </c>
      <c r="K412" s="0" t="n">
        <v>0</v>
      </c>
      <c r="L412" s="0" t="n">
        <v>1</v>
      </c>
      <c r="M412" s="0" t="n">
        <v>1</v>
      </c>
      <c r="N412" s="1" t="n">
        <f aca="false">IF(ISERROR(I412/(I412+J412)),0,(I412/(I412+J412)))</f>
        <v>1</v>
      </c>
      <c r="O412" s="1" t="n">
        <f aca="false">IF(ISERROR(I412/(I412+K412)),0,(I412/(I412+K412)))</f>
        <v>1</v>
      </c>
      <c r="P412" s="1" t="n">
        <f aca="false">IF(ISERROR((2*N412*O412)/(N412+O412)),0,(2*N412*O412)/(N412+O412))</f>
        <v>1</v>
      </c>
    </row>
    <row r="413" customFormat="false" ht="12.8" hidden="false" customHeight="false" outlineLevel="0" collapsed="false">
      <c r="A413" s="0" t="s">
        <v>852</v>
      </c>
      <c r="B413" s="0" t="s">
        <v>1</v>
      </c>
      <c r="C413" s="0" t="s">
        <v>9</v>
      </c>
      <c r="E413" s="0" t="s">
        <v>10</v>
      </c>
      <c r="F413" s="0" t="s">
        <v>853</v>
      </c>
      <c r="G413" s="0" t="n">
        <v>1</v>
      </c>
      <c r="H413" s="0" t="n">
        <v>0</v>
      </c>
      <c r="I413" s="0" t="n">
        <v>0</v>
      </c>
      <c r="J413" s="0" t="n">
        <v>0</v>
      </c>
      <c r="K413" s="0" t="n">
        <v>1</v>
      </c>
      <c r="L413" s="0" t="n">
        <v>1</v>
      </c>
      <c r="M413" s="0" t="s">
        <v>12</v>
      </c>
      <c r="N413" s="1" t="n">
        <f aca="false">IF(ISERROR(I413/(I413+J413)),0,(I413/(I413+J413)))</f>
        <v>0</v>
      </c>
      <c r="O413" s="1" t="n">
        <f aca="false">IF(ISERROR(I413/(I413+K413)),0,(I413/(I413+K413)))</f>
        <v>0</v>
      </c>
      <c r="P413" s="1" t="n">
        <f aca="false">IF(ISERROR((2*N413*O413)/(N413+O413)),0,(2*N413*O413)/(N413+O413))</f>
        <v>0</v>
      </c>
    </row>
    <row r="414" customFormat="false" ht="12.8" hidden="false" customHeight="false" outlineLevel="0" collapsed="false">
      <c r="A414" s="0" t="s">
        <v>854</v>
      </c>
      <c r="B414" s="0" t="s">
        <v>1</v>
      </c>
      <c r="C414" s="0" t="s">
        <v>9</v>
      </c>
      <c r="E414" s="0" t="s">
        <v>33</v>
      </c>
      <c r="F414" s="0" t="s">
        <v>855</v>
      </c>
      <c r="G414" s="0" t="n">
        <v>1</v>
      </c>
      <c r="H414" s="0" t="n">
        <v>1</v>
      </c>
      <c r="I414" s="0" t="n">
        <v>1</v>
      </c>
      <c r="J414" s="0" t="n">
        <v>0</v>
      </c>
      <c r="K414" s="0" t="n">
        <v>0</v>
      </c>
      <c r="L414" s="0" t="n">
        <v>1</v>
      </c>
      <c r="M414" s="0" t="n">
        <v>1</v>
      </c>
      <c r="N414" s="1" t="n">
        <f aca="false">IF(ISERROR(I414/(I414+J414)),0,(I414/(I414+J414)))</f>
        <v>1</v>
      </c>
      <c r="O414" s="1" t="n">
        <f aca="false">IF(ISERROR(I414/(I414+K414)),0,(I414/(I414+K414)))</f>
        <v>1</v>
      </c>
      <c r="P414" s="1" t="n">
        <f aca="false">IF(ISERROR((2*N414*O414)/(N414+O414)),0,(2*N414*O414)/(N414+O414))</f>
        <v>1</v>
      </c>
    </row>
    <row r="415" customFormat="false" ht="12.8" hidden="false" customHeight="false" outlineLevel="0" collapsed="false">
      <c r="A415" s="0" t="s">
        <v>856</v>
      </c>
      <c r="B415" s="0" t="s">
        <v>1</v>
      </c>
      <c r="C415" s="0" t="s">
        <v>9</v>
      </c>
      <c r="E415" s="0" t="s">
        <v>33</v>
      </c>
      <c r="F415" s="0" t="s">
        <v>857</v>
      </c>
      <c r="G415" s="0" t="n">
        <v>1</v>
      </c>
      <c r="H415" s="0" t="n">
        <v>1</v>
      </c>
      <c r="I415" s="0" t="n">
        <v>1</v>
      </c>
      <c r="J415" s="0" t="n">
        <v>0</v>
      </c>
      <c r="K415" s="0" t="n">
        <v>0</v>
      </c>
      <c r="L415" s="0" t="n">
        <v>1</v>
      </c>
      <c r="M415" s="0" t="n">
        <v>1</v>
      </c>
      <c r="N415" s="1" t="n">
        <f aca="false">IF(ISERROR(I415/(I415+J415)),0,(I415/(I415+J415)))</f>
        <v>1</v>
      </c>
      <c r="O415" s="1" t="n">
        <f aca="false">IF(ISERROR(I415/(I415+K415)),0,(I415/(I415+K415)))</f>
        <v>1</v>
      </c>
      <c r="P415" s="1" t="n">
        <f aca="false">IF(ISERROR((2*N415*O415)/(N415+O415)),0,(2*N415*O415)/(N415+O415))</f>
        <v>1</v>
      </c>
    </row>
    <row r="416" customFormat="false" ht="12.8" hidden="false" customHeight="false" outlineLevel="0" collapsed="false">
      <c r="A416" s="0" t="s">
        <v>858</v>
      </c>
      <c r="B416" s="0" t="s">
        <v>22</v>
      </c>
      <c r="C416" s="0" t="s">
        <v>2</v>
      </c>
      <c r="E416" s="0" t="s">
        <v>3</v>
      </c>
      <c r="F416" s="0" t="s">
        <v>859</v>
      </c>
      <c r="G416" s="0" t="n">
        <v>1</v>
      </c>
      <c r="H416" s="0" t="n">
        <v>1</v>
      </c>
      <c r="I416" s="0" t="n">
        <v>1</v>
      </c>
      <c r="J416" s="0" t="n">
        <v>0</v>
      </c>
      <c r="K416" s="0" t="n">
        <v>0</v>
      </c>
      <c r="L416" s="0" t="n">
        <v>1</v>
      </c>
      <c r="M416" s="0" t="n">
        <v>1</v>
      </c>
      <c r="N416" s="1" t="n">
        <f aca="false">IF(ISERROR(I416/(I416+J416)),0,(I416/(I416+J416)))</f>
        <v>1</v>
      </c>
      <c r="O416" s="1" t="n">
        <f aca="false">IF(ISERROR(I416/(I416+K416)),0,(I416/(I416+K416)))</f>
        <v>1</v>
      </c>
      <c r="P416" s="1" t="n">
        <f aca="false">IF(ISERROR((2*N416*O416)/(N416+O416)),0,(2*N416*O416)/(N416+O416))</f>
        <v>1</v>
      </c>
    </row>
    <row r="417" customFormat="false" ht="12.8" hidden="false" customHeight="false" outlineLevel="0" collapsed="false">
      <c r="A417" s="0" t="s">
        <v>860</v>
      </c>
      <c r="B417" s="0" t="s">
        <v>1</v>
      </c>
      <c r="C417" s="0" t="s">
        <v>9</v>
      </c>
      <c r="E417" s="0" t="s">
        <v>33</v>
      </c>
      <c r="F417" s="0" t="s">
        <v>861</v>
      </c>
      <c r="G417" s="0" t="n">
        <v>2</v>
      </c>
      <c r="H417" s="0" t="n">
        <v>0</v>
      </c>
      <c r="I417" s="0" t="n">
        <v>0</v>
      </c>
      <c r="J417" s="0" t="n">
        <v>0</v>
      </c>
      <c r="K417" s="0" t="n">
        <v>2</v>
      </c>
      <c r="L417" s="0" t="n">
        <v>1</v>
      </c>
      <c r="M417" s="0" t="s">
        <v>12</v>
      </c>
      <c r="N417" s="1" t="n">
        <f aca="false">IF(ISERROR(I417/(I417+J417)),0,(I417/(I417+J417)))</f>
        <v>0</v>
      </c>
      <c r="O417" s="1" t="n">
        <f aca="false">IF(ISERROR(I417/(I417+K417)),0,(I417/(I417+K417)))</f>
        <v>0</v>
      </c>
      <c r="P417" s="1" t="n">
        <f aca="false">IF(ISERROR((2*N417*O417)/(N417+O417)),0,(2*N417*O417)/(N417+O417))</f>
        <v>0</v>
      </c>
    </row>
    <row r="418" customFormat="false" ht="12.8" hidden="false" customHeight="false" outlineLevel="0" collapsed="false">
      <c r="A418" s="0" t="s">
        <v>862</v>
      </c>
      <c r="B418" s="0" t="s">
        <v>1</v>
      </c>
      <c r="D418" s="0" t="s">
        <v>23</v>
      </c>
      <c r="E418" s="0" t="s">
        <v>3</v>
      </c>
      <c r="F418" s="0" t="s">
        <v>863</v>
      </c>
      <c r="G418" s="0" t="n">
        <v>2</v>
      </c>
      <c r="H418" s="0" t="n">
        <v>1</v>
      </c>
      <c r="I418" s="0" t="n">
        <v>1</v>
      </c>
      <c r="J418" s="0" t="n">
        <v>0</v>
      </c>
      <c r="K418" s="0" t="n">
        <v>1</v>
      </c>
      <c r="L418" s="0" t="n">
        <v>1</v>
      </c>
      <c r="M418" s="0" t="n">
        <v>1</v>
      </c>
      <c r="N418" s="1" t="n">
        <f aca="false">IF(ISERROR(I418/(I418+J418)),0,(I418/(I418+J418)))</f>
        <v>1</v>
      </c>
      <c r="O418" s="1" t="n">
        <f aca="false">IF(ISERROR(I418/(I418+K418)),0,(I418/(I418+K418)))</f>
        <v>0.5</v>
      </c>
      <c r="P418" s="1" t="n">
        <f aca="false">IF(ISERROR((2*N418*O418)/(N418+O418)),0,(2*N418*O418)/(N418+O418))</f>
        <v>0.666666666666667</v>
      </c>
    </row>
    <row r="419" customFormat="false" ht="12.8" hidden="false" customHeight="false" outlineLevel="0" collapsed="false">
      <c r="A419" s="0" t="s">
        <v>864</v>
      </c>
      <c r="B419" s="0" t="s">
        <v>1</v>
      </c>
      <c r="C419" s="0" t="s">
        <v>2</v>
      </c>
      <c r="E419" s="0" t="s">
        <v>3</v>
      </c>
      <c r="F419" s="0" t="s">
        <v>865</v>
      </c>
      <c r="G419" s="0" t="n">
        <v>1</v>
      </c>
      <c r="H419" s="0" t="n">
        <v>1</v>
      </c>
      <c r="I419" s="0" t="n">
        <v>1</v>
      </c>
      <c r="J419" s="0" t="n">
        <v>0</v>
      </c>
      <c r="K419" s="0" t="n">
        <v>0</v>
      </c>
      <c r="L419" s="0" t="n">
        <v>1</v>
      </c>
      <c r="M419" s="0" t="n">
        <v>1</v>
      </c>
      <c r="N419" s="1" t="n">
        <f aca="false">IF(ISERROR(I419/(I419+J419)),0,(I419/(I419+J419)))</f>
        <v>1</v>
      </c>
      <c r="O419" s="1" t="n">
        <f aca="false">IF(ISERROR(I419/(I419+K419)),0,(I419/(I419+K419)))</f>
        <v>1</v>
      </c>
      <c r="P419" s="1" t="n">
        <f aca="false">IF(ISERROR((2*N419*O419)/(N419+O419)),0,(2*N419*O419)/(N419+O419))</f>
        <v>1</v>
      </c>
    </row>
    <row r="420" customFormat="false" ht="12.8" hidden="false" customHeight="false" outlineLevel="0" collapsed="false">
      <c r="A420" s="0" t="s">
        <v>866</v>
      </c>
      <c r="B420" s="0" t="s">
        <v>22</v>
      </c>
      <c r="C420" s="0" t="s">
        <v>9</v>
      </c>
      <c r="E420" s="0" t="s">
        <v>10</v>
      </c>
      <c r="F420" s="0" t="s">
        <v>867</v>
      </c>
      <c r="G420" s="0" t="n">
        <v>1</v>
      </c>
      <c r="H420" s="0" t="n">
        <v>0</v>
      </c>
      <c r="I420" s="0" t="n">
        <v>0</v>
      </c>
      <c r="J420" s="0" t="n">
        <v>0</v>
      </c>
      <c r="K420" s="0" t="n">
        <v>1</v>
      </c>
      <c r="L420" s="0" t="n">
        <v>1</v>
      </c>
      <c r="M420" s="0" t="s">
        <v>12</v>
      </c>
      <c r="N420" s="1" t="n">
        <f aca="false">IF(ISERROR(I420/(I420+J420)),0,(I420/(I420+J420)))</f>
        <v>0</v>
      </c>
      <c r="O420" s="1" t="n">
        <f aca="false">IF(ISERROR(I420/(I420+K420)),0,(I420/(I420+K420)))</f>
        <v>0</v>
      </c>
      <c r="P420" s="1" t="n">
        <f aca="false">IF(ISERROR((2*N420*O420)/(N420+O420)),0,(2*N420*O420)/(N420+O420))</f>
        <v>0</v>
      </c>
    </row>
    <row r="421" customFormat="false" ht="12.8" hidden="false" customHeight="false" outlineLevel="0" collapsed="false">
      <c r="A421" s="0" t="s">
        <v>868</v>
      </c>
      <c r="B421" s="0" t="s">
        <v>22</v>
      </c>
      <c r="C421" s="0" t="s">
        <v>9</v>
      </c>
      <c r="E421" s="0" t="s">
        <v>3</v>
      </c>
      <c r="F421" s="0" t="s">
        <v>869</v>
      </c>
      <c r="G421" s="0" t="n">
        <v>1</v>
      </c>
      <c r="H421" s="0" t="n">
        <v>1</v>
      </c>
      <c r="I421" s="0" t="n">
        <v>1</v>
      </c>
      <c r="J421" s="0" t="n">
        <v>0</v>
      </c>
      <c r="K421" s="0" t="n">
        <v>0</v>
      </c>
      <c r="L421" s="0" t="n">
        <v>1</v>
      </c>
      <c r="M421" s="0" t="n">
        <v>1</v>
      </c>
      <c r="N421" s="1" t="n">
        <f aca="false">IF(ISERROR(I421/(I421+J421)),0,(I421/(I421+J421)))</f>
        <v>1</v>
      </c>
      <c r="O421" s="1" t="n">
        <f aca="false">IF(ISERROR(I421/(I421+K421)),0,(I421/(I421+K421)))</f>
        <v>1</v>
      </c>
      <c r="P421" s="1" t="n">
        <f aca="false">IF(ISERROR((2*N421*O421)/(N421+O421)),0,(2*N421*O421)/(N421+O421))</f>
        <v>1</v>
      </c>
    </row>
    <row r="422" customFormat="false" ht="12.8" hidden="false" customHeight="false" outlineLevel="0" collapsed="false">
      <c r="A422" s="0" t="s">
        <v>870</v>
      </c>
      <c r="B422" s="0" t="s">
        <v>22</v>
      </c>
      <c r="C422" s="0" t="s">
        <v>9</v>
      </c>
      <c r="E422" s="0" t="s">
        <v>33</v>
      </c>
      <c r="F422" s="0" t="s">
        <v>871</v>
      </c>
      <c r="G422" s="0" t="n">
        <v>1</v>
      </c>
      <c r="H422" s="0" t="n">
        <v>0</v>
      </c>
      <c r="I422" s="0" t="n">
        <v>0</v>
      </c>
      <c r="J422" s="0" t="n">
        <v>0</v>
      </c>
      <c r="K422" s="0" t="n">
        <v>1</v>
      </c>
      <c r="L422" s="0" t="n">
        <v>1</v>
      </c>
      <c r="M422" s="0" t="s">
        <v>12</v>
      </c>
      <c r="N422" s="1" t="n">
        <f aca="false">IF(ISERROR(I422/(I422+J422)),0,(I422/(I422+J422)))</f>
        <v>0</v>
      </c>
      <c r="O422" s="1" t="n">
        <f aca="false">IF(ISERROR(I422/(I422+K422)),0,(I422/(I422+K422)))</f>
        <v>0</v>
      </c>
      <c r="P422" s="1" t="n">
        <f aca="false">IF(ISERROR((2*N422*O422)/(N422+O422)),0,(2*N422*O422)/(N422+O422))</f>
        <v>0</v>
      </c>
    </row>
    <row r="423" customFormat="false" ht="12.8" hidden="false" customHeight="false" outlineLevel="0" collapsed="false">
      <c r="A423" s="0" t="s">
        <v>872</v>
      </c>
      <c r="B423" s="0" t="s">
        <v>38</v>
      </c>
      <c r="C423" s="0" t="s">
        <v>2</v>
      </c>
      <c r="E423" s="0" t="s">
        <v>3</v>
      </c>
      <c r="F423" s="0" t="s">
        <v>873</v>
      </c>
      <c r="G423" s="0" t="n">
        <v>1</v>
      </c>
      <c r="H423" s="0" t="n">
        <v>1</v>
      </c>
      <c r="I423" s="0" t="n">
        <v>1</v>
      </c>
      <c r="J423" s="0" t="n">
        <v>0</v>
      </c>
      <c r="K423" s="0" t="n">
        <v>0</v>
      </c>
      <c r="L423" s="0" t="n">
        <v>1</v>
      </c>
      <c r="M423" s="0" t="n">
        <v>1</v>
      </c>
      <c r="N423" s="1" t="n">
        <f aca="false">IF(ISERROR(I423/(I423+J423)),0,(I423/(I423+J423)))</f>
        <v>1</v>
      </c>
      <c r="O423" s="1" t="n">
        <f aca="false">IF(ISERROR(I423/(I423+K423)),0,(I423/(I423+K423)))</f>
        <v>1</v>
      </c>
      <c r="P423" s="1" t="n">
        <f aca="false">IF(ISERROR((2*N423*O423)/(N423+O423)),0,(2*N423*O423)/(N423+O423))</f>
        <v>1</v>
      </c>
    </row>
    <row r="424" customFormat="false" ht="12.8" hidden="false" customHeight="false" outlineLevel="0" collapsed="false">
      <c r="A424" s="0" t="s">
        <v>874</v>
      </c>
      <c r="B424" s="0" t="s">
        <v>38</v>
      </c>
      <c r="C424" s="0" t="s">
        <v>2</v>
      </c>
      <c r="E424" s="0" t="s">
        <v>3</v>
      </c>
      <c r="F424" s="0" t="s">
        <v>875</v>
      </c>
      <c r="G424" s="0" t="n">
        <v>1</v>
      </c>
      <c r="H424" s="0" t="n">
        <v>1</v>
      </c>
      <c r="I424" s="0" t="n">
        <v>1</v>
      </c>
      <c r="J424" s="0" t="n">
        <v>0</v>
      </c>
      <c r="K424" s="0" t="n">
        <v>0</v>
      </c>
      <c r="L424" s="0" t="n">
        <v>1</v>
      </c>
      <c r="M424" s="0" t="n">
        <v>1</v>
      </c>
      <c r="N424" s="1" t="n">
        <f aca="false">IF(ISERROR(I424/(I424+J424)),0,(I424/(I424+J424)))</f>
        <v>1</v>
      </c>
      <c r="O424" s="1" t="n">
        <f aca="false">IF(ISERROR(I424/(I424+K424)),0,(I424/(I424+K424)))</f>
        <v>1</v>
      </c>
      <c r="P424" s="1" t="n">
        <f aca="false">IF(ISERROR((2*N424*O424)/(N424+O424)),0,(2*N424*O424)/(N424+O424))</f>
        <v>1</v>
      </c>
    </row>
    <row r="425" customFormat="false" ht="12.8" hidden="false" customHeight="false" outlineLevel="0" collapsed="false">
      <c r="A425" s="0" t="s">
        <v>876</v>
      </c>
      <c r="B425" s="0" t="s">
        <v>1</v>
      </c>
      <c r="C425" s="0" t="s">
        <v>2</v>
      </c>
      <c r="D425" s="0" t="s">
        <v>23</v>
      </c>
      <c r="F425" s="0" t="s">
        <v>877</v>
      </c>
      <c r="G425" s="0" t="n">
        <v>2</v>
      </c>
      <c r="H425" s="0" t="n">
        <v>0</v>
      </c>
      <c r="I425" s="0" t="n">
        <v>0</v>
      </c>
      <c r="J425" s="0" t="n">
        <v>0</v>
      </c>
      <c r="K425" s="0" t="n">
        <v>2</v>
      </c>
      <c r="L425" s="0" t="n">
        <v>1</v>
      </c>
      <c r="M425" s="0" t="s">
        <v>12</v>
      </c>
      <c r="N425" s="1" t="n">
        <f aca="false">IF(ISERROR(I425/(I425+J425)),0,(I425/(I425+J425)))</f>
        <v>0</v>
      </c>
      <c r="O425" s="1" t="n">
        <f aca="false">IF(ISERROR(I425/(I425+K425)),0,(I425/(I425+K425)))</f>
        <v>0</v>
      </c>
      <c r="P425" s="1" t="n">
        <f aca="false">IF(ISERROR((2*N425*O425)/(N425+O425)),0,(2*N425*O425)/(N425+O425))</f>
        <v>0</v>
      </c>
    </row>
    <row r="426" customFormat="false" ht="12.8" hidden="false" customHeight="false" outlineLevel="0" collapsed="false">
      <c r="A426" s="0" t="s">
        <v>878</v>
      </c>
      <c r="B426" s="0" t="s">
        <v>22</v>
      </c>
      <c r="C426" s="0" t="s">
        <v>9</v>
      </c>
      <c r="D426" s="0" t="s">
        <v>27</v>
      </c>
      <c r="F426" s="0" t="s">
        <v>879</v>
      </c>
      <c r="G426" s="0" t="n">
        <v>2</v>
      </c>
      <c r="H426" s="0" t="n">
        <v>2</v>
      </c>
      <c r="I426" s="0" t="n">
        <v>2</v>
      </c>
      <c r="J426" s="0" t="n">
        <v>0</v>
      </c>
      <c r="K426" s="0" t="n">
        <v>0</v>
      </c>
      <c r="L426" s="0" t="n">
        <v>1</v>
      </c>
      <c r="M426" s="0" t="n">
        <v>1</v>
      </c>
      <c r="N426" s="1" t="n">
        <f aca="false">IF(ISERROR(I426/(I426+J426)),0,(I426/(I426+J426)))</f>
        <v>1</v>
      </c>
      <c r="O426" s="1" t="n">
        <f aca="false">IF(ISERROR(I426/(I426+K426)),0,(I426/(I426+K426)))</f>
        <v>1</v>
      </c>
      <c r="P426" s="1" t="n">
        <f aca="false">IF(ISERROR((2*N426*O426)/(N426+O426)),0,(2*N426*O426)/(N426+O426))</f>
        <v>1</v>
      </c>
    </row>
    <row r="427" customFormat="false" ht="12.8" hidden="false" customHeight="false" outlineLevel="0" collapsed="false">
      <c r="A427" s="0" t="s">
        <v>880</v>
      </c>
      <c r="B427" s="0" t="s">
        <v>1</v>
      </c>
      <c r="C427" s="0" t="s">
        <v>2</v>
      </c>
      <c r="D427" s="0" t="s">
        <v>23</v>
      </c>
      <c r="F427" s="0" t="s">
        <v>881</v>
      </c>
      <c r="G427" s="0" t="n">
        <v>1</v>
      </c>
      <c r="H427" s="0" t="n">
        <v>1</v>
      </c>
      <c r="I427" s="0" t="n">
        <v>1</v>
      </c>
      <c r="J427" s="0" t="n">
        <v>0</v>
      </c>
      <c r="K427" s="0" t="n">
        <v>0</v>
      </c>
      <c r="L427" s="0" t="n">
        <v>1</v>
      </c>
      <c r="M427" s="0" t="n">
        <v>1</v>
      </c>
      <c r="N427" s="1" t="n">
        <f aca="false">IF(ISERROR(I427/(I427+J427)),0,(I427/(I427+J427)))</f>
        <v>1</v>
      </c>
      <c r="O427" s="1" t="n">
        <f aca="false">IF(ISERROR(I427/(I427+K427)),0,(I427/(I427+K427)))</f>
        <v>1</v>
      </c>
      <c r="P427" s="1" t="n">
        <f aca="false">IF(ISERROR((2*N427*O427)/(N427+O427)),0,(2*N427*O427)/(N427+O427))</f>
        <v>1</v>
      </c>
    </row>
    <row r="428" customFormat="false" ht="12.8" hidden="false" customHeight="false" outlineLevel="0" collapsed="false">
      <c r="A428" s="0" t="s">
        <v>882</v>
      </c>
      <c r="B428" s="0" t="s">
        <v>38</v>
      </c>
      <c r="C428" s="0" t="s">
        <v>2</v>
      </c>
      <c r="E428" s="0" t="s">
        <v>3</v>
      </c>
      <c r="F428" s="0" t="s">
        <v>883</v>
      </c>
      <c r="G428" s="0" t="n">
        <v>1</v>
      </c>
      <c r="H428" s="0" t="n">
        <v>1</v>
      </c>
      <c r="I428" s="0" t="n">
        <v>1</v>
      </c>
      <c r="J428" s="0" t="n">
        <v>0</v>
      </c>
      <c r="K428" s="0" t="n">
        <v>0</v>
      </c>
      <c r="L428" s="0" t="n">
        <v>1</v>
      </c>
      <c r="M428" s="0" t="n">
        <v>1</v>
      </c>
      <c r="N428" s="1" t="n">
        <f aca="false">IF(ISERROR(I428/(I428+J428)),0,(I428/(I428+J428)))</f>
        <v>1</v>
      </c>
      <c r="O428" s="1" t="n">
        <f aca="false">IF(ISERROR(I428/(I428+K428)),0,(I428/(I428+K428)))</f>
        <v>1</v>
      </c>
      <c r="P428" s="1" t="n">
        <f aca="false">IF(ISERROR((2*N428*O428)/(N428+O428)),0,(2*N428*O428)/(N428+O428))</f>
        <v>1</v>
      </c>
    </row>
    <row r="429" customFormat="false" ht="12.8" hidden="false" customHeight="false" outlineLevel="0" collapsed="false">
      <c r="A429" s="0" t="s">
        <v>884</v>
      </c>
      <c r="B429" s="0" t="s">
        <v>38</v>
      </c>
      <c r="C429" s="0" t="s">
        <v>2</v>
      </c>
      <c r="E429" s="0" t="s">
        <v>3</v>
      </c>
      <c r="F429" s="0" t="s">
        <v>885</v>
      </c>
      <c r="G429" s="0" t="n">
        <v>1</v>
      </c>
      <c r="H429" s="0" t="n">
        <v>1</v>
      </c>
      <c r="I429" s="0" t="n">
        <v>1</v>
      </c>
      <c r="J429" s="0" t="n">
        <v>0</v>
      </c>
      <c r="K429" s="0" t="n">
        <v>0</v>
      </c>
      <c r="L429" s="0" t="n">
        <v>1</v>
      </c>
      <c r="M429" s="0" t="n">
        <v>1</v>
      </c>
      <c r="N429" s="1" t="n">
        <f aca="false">IF(ISERROR(I429/(I429+J429)),0,(I429/(I429+J429)))</f>
        <v>1</v>
      </c>
      <c r="O429" s="1" t="n">
        <f aca="false">IF(ISERROR(I429/(I429+K429)),0,(I429/(I429+K429)))</f>
        <v>1</v>
      </c>
      <c r="P429" s="1" t="n">
        <f aca="false">IF(ISERROR((2*N429*O429)/(N429+O429)),0,(2*N429*O429)/(N429+O429))</f>
        <v>1</v>
      </c>
    </row>
    <row r="430" customFormat="false" ht="12.8" hidden="false" customHeight="false" outlineLevel="0" collapsed="false">
      <c r="A430" s="0" t="s">
        <v>886</v>
      </c>
      <c r="B430" s="0" t="s">
        <v>22</v>
      </c>
      <c r="C430" s="0" t="s">
        <v>9</v>
      </c>
      <c r="E430" s="0" t="s">
        <v>3</v>
      </c>
      <c r="F430" s="0" t="s">
        <v>887</v>
      </c>
      <c r="G430" s="0" t="n">
        <v>2</v>
      </c>
      <c r="H430" s="0" t="n">
        <v>2</v>
      </c>
      <c r="I430" s="0" t="n">
        <v>2</v>
      </c>
      <c r="J430" s="0" t="n">
        <v>0</v>
      </c>
      <c r="K430" s="0" t="n">
        <v>0</v>
      </c>
      <c r="L430" s="0" t="n">
        <v>1</v>
      </c>
      <c r="M430" s="0" t="n">
        <v>1</v>
      </c>
      <c r="N430" s="1" t="n">
        <f aca="false">IF(ISERROR(I430/(I430+J430)),0,(I430/(I430+J430)))</f>
        <v>1</v>
      </c>
      <c r="O430" s="1" t="n">
        <f aca="false">IF(ISERROR(I430/(I430+K430)),0,(I430/(I430+K430)))</f>
        <v>1</v>
      </c>
      <c r="P430" s="1" t="n">
        <f aca="false">IF(ISERROR((2*N430*O430)/(N430+O430)),0,(2*N430*O430)/(N430+O430))</f>
        <v>1</v>
      </c>
    </row>
    <row r="431" customFormat="false" ht="12.8" hidden="false" customHeight="false" outlineLevel="0" collapsed="false">
      <c r="A431" s="0" t="s">
        <v>888</v>
      </c>
      <c r="B431" s="0" t="s">
        <v>38</v>
      </c>
      <c r="C431" s="0" t="s">
        <v>2</v>
      </c>
      <c r="E431" s="0" t="s">
        <v>3</v>
      </c>
      <c r="F431" s="0" t="s">
        <v>889</v>
      </c>
      <c r="G431" s="0" t="n">
        <v>1</v>
      </c>
      <c r="H431" s="0" t="n">
        <v>1</v>
      </c>
      <c r="I431" s="0" t="n">
        <v>1</v>
      </c>
      <c r="J431" s="0" t="n">
        <v>0</v>
      </c>
      <c r="K431" s="0" t="n">
        <v>0</v>
      </c>
      <c r="L431" s="0" t="n">
        <v>1</v>
      </c>
      <c r="M431" s="0" t="n">
        <v>1</v>
      </c>
      <c r="N431" s="1" t="n">
        <f aca="false">IF(ISERROR(I431/(I431+J431)),0,(I431/(I431+J431)))</f>
        <v>1</v>
      </c>
      <c r="O431" s="1" t="n">
        <f aca="false">IF(ISERROR(I431/(I431+K431)),0,(I431/(I431+K431)))</f>
        <v>1</v>
      </c>
      <c r="P431" s="1" t="n">
        <f aca="false">IF(ISERROR((2*N431*O431)/(N431+O431)),0,(2*N431*O431)/(N431+O431))</f>
        <v>1</v>
      </c>
    </row>
    <row r="432" customFormat="false" ht="12.8" hidden="false" customHeight="false" outlineLevel="0" collapsed="false">
      <c r="A432" s="0" t="s">
        <v>890</v>
      </c>
      <c r="B432" s="0" t="s">
        <v>22</v>
      </c>
      <c r="C432" s="0" t="s">
        <v>9</v>
      </c>
      <c r="E432" s="0" t="s">
        <v>3</v>
      </c>
      <c r="F432" s="0" t="s">
        <v>891</v>
      </c>
      <c r="G432" s="0" t="n">
        <v>2</v>
      </c>
      <c r="H432" s="0" t="n">
        <v>0</v>
      </c>
      <c r="I432" s="0" t="n">
        <v>0</v>
      </c>
      <c r="J432" s="0" t="n">
        <v>0</v>
      </c>
      <c r="K432" s="0" t="n">
        <v>2</v>
      </c>
      <c r="L432" s="0" t="n">
        <v>1</v>
      </c>
      <c r="M432" s="0" t="s">
        <v>12</v>
      </c>
      <c r="N432" s="1" t="n">
        <f aca="false">IF(ISERROR(I432/(I432+J432)),0,(I432/(I432+J432)))</f>
        <v>0</v>
      </c>
      <c r="O432" s="1" t="n">
        <f aca="false">IF(ISERROR(I432/(I432+K432)),0,(I432/(I432+K432)))</f>
        <v>0</v>
      </c>
      <c r="P432" s="1" t="n">
        <f aca="false">IF(ISERROR((2*N432*O432)/(N432+O432)),0,(2*N432*O432)/(N432+O432))</f>
        <v>0</v>
      </c>
    </row>
    <row r="433" customFormat="false" ht="12.8" hidden="false" customHeight="false" outlineLevel="0" collapsed="false">
      <c r="A433" s="0" t="s">
        <v>892</v>
      </c>
      <c r="B433" s="0" t="s">
        <v>22</v>
      </c>
      <c r="D433" s="0" t="s">
        <v>27</v>
      </c>
      <c r="E433" s="0" t="s">
        <v>33</v>
      </c>
      <c r="F433" s="0" t="s">
        <v>893</v>
      </c>
      <c r="G433" s="0" t="n">
        <v>1</v>
      </c>
      <c r="H433" s="0" t="n">
        <v>0</v>
      </c>
      <c r="I433" s="0" t="n">
        <v>0</v>
      </c>
      <c r="J433" s="0" t="n">
        <v>0</v>
      </c>
      <c r="K433" s="0" t="n">
        <v>1</v>
      </c>
      <c r="L433" s="0" t="n">
        <v>1</v>
      </c>
      <c r="M433" s="0" t="s">
        <v>12</v>
      </c>
      <c r="N433" s="1" t="n">
        <f aca="false">IF(ISERROR(I433/(I433+J433)),0,(I433/(I433+J433)))</f>
        <v>0</v>
      </c>
      <c r="O433" s="1" t="n">
        <f aca="false">IF(ISERROR(I433/(I433+K433)),0,(I433/(I433+K433)))</f>
        <v>0</v>
      </c>
      <c r="P433" s="1" t="n">
        <f aca="false">IF(ISERROR((2*N433*O433)/(N433+O433)),0,(2*N433*O433)/(N433+O433))</f>
        <v>0</v>
      </c>
    </row>
    <row r="434" customFormat="false" ht="12.8" hidden="false" customHeight="false" outlineLevel="0" collapsed="false">
      <c r="A434" s="0" t="s">
        <v>894</v>
      </c>
      <c r="B434" s="0" t="s">
        <v>22</v>
      </c>
      <c r="D434" s="0" t="s">
        <v>30</v>
      </c>
      <c r="E434" s="0" t="s">
        <v>3</v>
      </c>
      <c r="F434" s="0" t="s">
        <v>895</v>
      </c>
      <c r="G434" s="0" t="n">
        <v>1</v>
      </c>
      <c r="H434" s="0" t="n">
        <v>0</v>
      </c>
      <c r="I434" s="0" t="n">
        <v>0</v>
      </c>
      <c r="J434" s="0" t="n">
        <v>0</v>
      </c>
      <c r="K434" s="0" t="n">
        <v>1</v>
      </c>
      <c r="L434" s="0" t="n">
        <v>1</v>
      </c>
      <c r="M434" s="0" t="s">
        <v>12</v>
      </c>
      <c r="N434" s="1" t="n">
        <f aca="false">IF(ISERROR(I434/(I434+J434)),0,(I434/(I434+J434)))</f>
        <v>0</v>
      </c>
      <c r="O434" s="1" t="n">
        <f aca="false">IF(ISERROR(I434/(I434+K434)),0,(I434/(I434+K434)))</f>
        <v>0</v>
      </c>
      <c r="P434" s="1" t="n">
        <f aca="false">IF(ISERROR((2*N434*O434)/(N434+O434)),0,(2*N434*O434)/(N434+O434))</f>
        <v>0</v>
      </c>
    </row>
    <row r="435" customFormat="false" ht="12.8" hidden="false" customHeight="false" outlineLevel="0" collapsed="false">
      <c r="A435" s="0" t="s">
        <v>896</v>
      </c>
      <c r="B435" s="0" t="s">
        <v>38</v>
      </c>
      <c r="C435" s="0" t="s">
        <v>2</v>
      </c>
      <c r="E435" s="0" t="s">
        <v>3</v>
      </c>
      <c r="F435" s="0" t="s">
        <v>897</v>
      </c>
      <c r="G435" s="0" t="n">
        <v>1</v>
      </c>
      <c r="H435" s="0" t="n">
        <v>0</v>
      </c>
      <c r="I435" s="0" t="n">
        <v>0</v>
      </c>
      <c r="J435" s="0" t="n">
        <v>0</v>
      </c>
      <c r="K435" s="0" t="n">
        <v>1</v>
      </c>
      <c r="L435" s="0" t="n">
        <v>1</v>
      </c>
      <c r="M435" s="0" t="s">
        <v>12</v>
      </c>
      <c r="N435" s="1" t="n">
        <f aca="false">IF(ISERROR(I435/(I435+J435)),0,(I435/(I435+J435)))</f>
        <v>0</v>
      </c>
      <c r="O435" s="1" t="n">
        <f aca="false">IF(ISERROR(I435/(I435+K435)),0,(I435/(I435+K435)))</f>
        <v>0</v>
      </c>
      <c r="P435" s="1" t="n">
        <f aca="false">IF(ISERROR((2*N435*O435)/(N435+O435)),0,(2*N435*O435)/(N435+O435))</f>
        <v>0</v>
      </c>
    </row>
    <row r="436" customFormat="false" ht="12.8" hidden="false" customHeight="false" outlineLevel="0" collapsed="false">
      <c r="A436" s="0" t="s">
        <v>898</v>
      </c>
      <c r="B436" s="0" t="s">
        <v>22</v>
      </c>
      <c r="C436" s="0" t="s">
        <v>2</v>
      </c>
      <c r="E436" s="0" t="s">
        <v>3</v>
      </c>
      <c r="F436" s="0" t="s">
        <v>899</v>
      </c>
      <c r="G436" s="0" t="n">
        <v>1</v>
      </c>
      <c r="H436" s="0" t="n">
        <v>0</v>
      </c>
      <c r="I436" s="0" t="n">
        <v>0</v>
      </c>
      <c r="J436" s="0" t="n">
        <v>0</v>
      </c>
      <c r="K436" s="0" t="n">
        <v>1</v>
      </c>
      <c r="L436" s="0" t="n">
        <v>1</v>
      </c>
      <c r="M436" s="0" t="s">
        <v>12</v>
      </c>
      <c r="N436" s="1" t="n">
        <f aca="false">IF(ISERROR(I436/(I436+J436)),0,(I436/(I436+J436)))</f>
        <v>0</v>
      </c>
      <c r="O436" s="1" t="n">
        <f aca="false">IF(ISERROR(I436/(I436+K436)),0,(I436/(I436+K436)))</f>
        <v>0</v>
      </c>
      <c r="P436" s="1" t="n">
        <f aca="false">IF(ISERROR((2*N436*O436)/(N436+O436)),0,(2*N436*O436)/(N436+O436))</f>
        <v>0</v>
      </c>
    </row>
    <row r="437" customFormat="false" ht="12.8" hidden="false" customHeight="false" outlineLevel="0" collapsed="false">
      <c r="A437" s="0" t="s">
        <v>900</v>
      </c>
      <c r="B437" s="0" t="s">
        <v>22</v>
      </c>
      <c r="C437" s="0" t="s">
        <v>9</v>
      </c>
      <c r="E437" s="0" t="s">
        <v>3</v>
      </c>
      <c r="F437" s="0" t="s">
        <v>901</v>
      </c>
      <c r="G437" s="0" t="n">
        <v>1</v>
      </c>
      <c r="H437" s="0" t="n">
        <v>0</v>
      </c>
      <c r="I437" s="0" t="n">
        <v>0</v>
      </c>
      <c r="J437" s="0" t="n">
        <v>0</v>
      </c>
      <c r="K437" s="0" t="n">
        <v>1</v>
      </c>
      <c r="L437" s="0" t="n">
        <v>1</v>
      </c>
      <c r="M437" s="0" t="s">
        <v>12</v>
      </c>
      <c r="N437" s="1" t="n">
        <f aca="false">IF(ISERROR(I437/(I437+J437)),0,(I437/(I437+J437)))</f>
        <v>0</v>
      </c>
      <c r="O437" s="1" t="n">
        <f aca="false">IF(ISERROR(I437/(I437+K437)),0,(I437/(I437+K437)))</f>
        <v>0</v>
      </c>
      <c r="P437" s="1" t="n">
        <f aca="false">IF(ISERROR((2*N437*O437)/(N437+O437)),0,(2*N437*O437)/(N437+O437))</f>
        <v>0</v>
      </c>
    </row>
    <row r="438" customFormat="false" ht="12.8" hidden="false" customHeight="false" outlineLevel="0" collapsed="false">
      <c r="A438" s="0" t="s">
        <v>902</v>
      </c>
      <c r="B438" s="0" t="s">
        <v>22</v>
      </c>
      <c r="C438" s="0" t="s">
        <v>2</v>
      </c>
      <c r="E438" s="0" t="s">
        <v>3</v>
      </c>
      <c r="F438" s="0" t="s">
        <v>903</v>
      </c>
      <c r="G438" s="0" t="n">
        <v>2</v>
      </c>
      <c r="H438" s="0" t="n">
        <v>1</v>
      </c>
      <c r="I438" s="0" t="n">
        <v>1</v>
      </c>
      <c r="J438" s="0" t="n">
        <v>0</v>
      </c>
      <c r="K438" s="0" t="n">
        <v>1</v>
      </c>
      <c r="L438" s="0" t="n">
        <v>1</v>
      </c>
      <c r="M438" s="0" t="n">
        <v>1</v>
      </c>
      <c r="N438" s="1" t="n">
        <f aca="false">IF(ISERROR(I438/(I438+J438)),0,(I438/(I438+J438)))</f>
        <v>1</v>
      </c>
      <c r="O438" s="1" t="n">
        <f aca="false">IF(ISERROR(I438/(I438+K438)),0,(I438/(I438+K438)))</f>
        <v>0.5</v>
      </c>
      <c r="P438" s="1" t="n">
        <f aca="false">IF(ISERROR((2*N438*O438)/(N438+O438)),0,(2*N438*O438)/(N438+O438))</f>
        <v>0.666666666666667</v>
      </c>
    </row>
    <row r="439" customFormat="false" ht="12.8" hidden="false" customHeight="false" outlineLevel="0" collapsed="false">
      <c r="A439" s="0" t="s">
        <v>904</v>
      </c>
      <c r="B439" s="0" t="s">
        <v>1</v>
      </c>
      <c r="C439" s="0" t="s">
        <v>9</v>
      </c>
      <c r="D439" s="0" t="s">
        <v>30</v>
      </c>
      <c r="F439" s="0" t="s">
        <v>905</v>
      </c>
      <c r="G439" s="0" t="n">
        <v>2</v>
      </c>
      <c r="H439" s="0" t="n">
        <v>1</v>
      </c>
      <c r="I439" s="0" t="n">
        <v>1</v>
      </c>
      <c r="J439" s="0" t="n">
        <v>0</v>
      </c>
      <c r="K439" s="0" t="n">
        <v>1</v>
      </c>
      <c r="L439" s="0" t="n">
        <v>1</v>
      </c>
      <c r="M439" s="0" t="n">
        <v>1</v>
      </c>
      <c r="N439" s="1" t="n">
        <f aca="false">IF(ISERROR(I439/(I439+J439)),0,(I439/(I439+J439)))</f>
        <v>1</v>
      </c>
      <c r="O439" s="1" t="n">
        <f aca="false">IF(ISERROR(I439/(I439+K439)),0,(I439/(I439+K439)))</f>
        <v>0.5</v>
      </c>
      <c r="P439" s="1" t="n">
        <f aca="false">IF(ISERROR((2*N439*O439)/(N439+O439)),0,(2*N439*O439)/(N439+O439))</f>
        <v>0.666666666666667</v>
      </c>
    </row>
    <row r="440" customFormat="false" ht="12.8" hidden="false" customHeight="false" outlineLevel="0" collapsed="false">
      <c r="A440" s="0" t="s">
        <v>906</v>
      </c>
      <c r="B440" s="0" t="s">
        <v>1</v>
      </c>
      <c r="C440" s="0" t="s">
        <v>9</v>
      </c>
      <c r="E440" s="0" t="s">
        <v>10</v>
      </c>
      <c r="F440" s="0" t="s">
        <v>907</v>
      </c>
      <c r="G440" s="0" t="n">
        <v>2</v>
      </c>
      <c r="H440" s="0" t="n">
        <v>1</v>
      </c>
      <c r="I440" s="0" t="n">
        <v>1</v>
      </c>
      <c r="J440" s="0" t="n">
        <v>0</v>
      </c>
      <c r="K440" s="0" t="n">
        <v>1</v>
      </c>
      <c r="L440" s="0" t="n">
        <v>1</v>
      </c>
      <c r="M440" s="0" t="n">
        <v>1</v>
      </c>
      <c r="N440" s="1" t="n">
        <f aca="false">IF(ISERROR(I440/(I440+J440)),0,(I440/(I440+J440)))</f>
        <v>1</v>
      </c>
      <c r="O440" s="1" t="n">
        <f aca="false">IF(ISERROR(I440/(I440+K440)),0,(I440/(I440+K440)))</f>
        <v>0.5</v>
      </c>
      <c r="P440" s="1" t="n">
        <f aca="false">IF(ISERROR((2*N440*O440)/(N440+O440)),0,(2*N440*O440)/(N440+O440))</f>
        <v>0.666666666666667</v>
      </c>
    </row>
    <row r="441" customFormat="false" ht="12.8" hidden="false" customHeight="false" outlineLevel="0" collapsed="false">
      <c r="A441" s="0" t="s">
        <v>908</v>
      </c>
      <c r="B441" s="0" t="s">
        <v>1</v>
      </c>
      <c r="D441" s="0" t="s">
        <v>27</v>
      </c>
      <c r="E441" s="0" t="s">
        <v>33</v>
      </c>
      <c r="F441" s="0" t="s">
        <v>909</v>
      </c>
      <c r="G441" s="0" t="n">
        <v>6</v>
      </c>
      <c r="H441" s="0" t="n">
        <v>6</v>
      </c>
      <c r="I441" s="0" t="n">
        <v>4</v>
      </c>
      <c r="J441" s="0" t="n">
        <v>2</v>
      </c>
      <c r="K441" s="0" t="n">
        <v>2</v>
      </c>
      <c r="L441" s="0" t="n">
        <v>1</v>
      </c>
      <c r="M441" s="0" t="n">
        <v>1</v>
      </c>
      <c r="N441" s="1" t="n">
        <f aca="false">IF(ISERROR(I441/(I441+J441)),0,(I441/(I441+J441)))</f>
        <v>0.666666666666667</v>
      </c>
      <c r="O441" s="1" t="n">
        <f aca="false">IF(ISERROR(I441/(I441+K441)),0,(I441/(I441+K441)))</f>
        <v>0.666666666666667</v>
      </c>
      <c r="P441" s="1" t="n">
        <f aca="false">IF(ISERROR((2*N441*O441)/(N441+O441)),0,(2*N441*O441)/(N441+O441))</f>
        <v>0.666666666666667</v>
      </c>
    </row>
    <row r="442" customFormat="false" ht="12.8" hidden="false" customHeight="false" outlineLevel="0" collapsed="false">
      <c r="A442" s="0" t="s">
        <v>910</v>
      </c>
      <c r="B442" s="0" t="s">
        <v>38</v>
      </c>
      <c r="C442" s="0" t="s">
        <v>2</v>
      </c>
      <c r="E442" s="0" t="s">
        <v>3</v>
      </c>
      <c r="F442" s="0" t="s">
        <v>911</v>
      </c>
      <c r="G442" s="0" t="n">
        <v>1</v>
      </c>
      <c r="H442" s="0" t="n">
        <v>1</v>
      </c>
      <c r="I442" s="0" t="n">
        <v>1</v>
      </c>
      <c r="J442" s="0" t="n">
        <v>0</v>
      </c>
      <c r="K442" s="0" t="n">
        <v>0</v>
      </c>
      <c r="L442" s="0" t="n">
        <v>1</v>
      </c>
      <c r="M442" s="0" t="n">
        <v>1</v>
      </c>
      <c r="N442" s="1" t="n">
        <f aca="false">IF(ISERROR(I442/(I442+J442)),0,(I442/(I442+J442)))</f>
        <v>1</v>
      </c>
      <c r="O442" s="1" t="n">
        <f aca="false">IF(ISERROR(I442/(I442+K442)),0,(I442/(I442+K442)))</f>
        <v>1</v>
      </c>
      <c r="P442" s="1" t="n">
        <f aca="false">IF(ISERROR((2*N442*O442)/(N442+O442)),0,(2*N442*O442)/(N442+O442))</f>
        <v>1</v>
      </c>
    </row>
    <row r="443" customFormat="false" ht="12.8" hidden="false" customHeight="false" outlineLevel="0" collapsed="false">
      <c r="A443" s="0" t="s">
        <v>912</v>
      </c>
      <c r="B443" s="0" t="s">
        <v>38</v>
      </c>
      <c r="C443" s="0" t="s">
        <v>2</v>
      </c>
      <c r="E443" s="0" t="s">
        <v>3</v>
      </c>
      <c r="F443" s="0" t="s">
        <v>913</v>
      </c>
      <c r="G443" s="0" t="n">
        <v>1</v>
      </c>
      <c r="H443" s="0" t="n">
        <v>0</v>
      </c>
      <c r="I443" s="0" t="n">
        <v>0</v>
      </c>
      <c r="J443" s="0" t="n">
        <v>0</v>
      </c>
      <c r="K443" s="0" t="n">
        <v>1</v>
      </c>
      <c r="L443" s="0" t="n">
        <v>1</v>
      </c>
      <c r="M443" s="0" t="s">
        <v>12</v>
      </c>
      <c r="N443" s="1" t="n">
        <f aca="false">IF(ISERROR(I443/(I443+J443)),0,(I443/(I443+J443)))</f>
        <v>0</v>
      </c>
      <c r="O443" s="1" t="n">
        <f aca="false">IF(ISERROR(I443/(I443+K443)),0,(I443/(I443+K443)))</f>
        <v>0</v>
      </c>
      <c r="P443" s="1" t="n">
        <f aca="false">IF(ISERROR((2*N443*O443)/(N443+O443)),0,(2*N443*O443)/(N443+O443))</f>
        <v>0</v>
      </c>
    </row>
    <row r="444" customFormat="false" ht="12.8" hidden="false" customHeight="false" outlineLevel="0" collapsed="false">
      <c r="A444" s="0" t="s">
        <v>914</v>
      </c>
      <c r="B444" s="0" t="s">
        <v>1</v>
      </c>
      <c r="C444" s="0" t="s">
        <v>9</v>
      </c>
      <c r="D444" s="0" t="s">
        <v>27</v>
      </c>
      <c r="F444" s="0" t="s">
        <v>915</v>
      </c>
      <c r="G444" s="0" t="n">
        <v>2</v>
      </c>
      <c r="H444" s="0" t="n">
        <v>1</v>
      </c>
      <c r="I444" s="0" t="n">
        <v>1</v>
      </c>
      <c r="J444" s="0" t="n">
        <v>0</v>
      </c>
      <c r="K444" s="0" t="n">
        <v>1</v>
      </c>
      <c r="L444" s="0" t="n">
        <v>1</v>
      </c>
      <c r="M444" s="0" t="n">
        <v>1</v>
      </c>
      <c r="N444" s="1" t="n">
        <f aca="false">IF(ISERROR(I444/(I444+J444)),0,(I444/(I444+J444)))</f>
        <v>1</v>
      </c>
      <c r="O444" s="1" t="n">
        <f aca="false">IF(ISERROR(I444/(I444+K444)),0,(I444/(I444+K444)))</f>
        <v>0.5</v>
      </c>
      <c r="P444" s="1" t="n">
        <f aca="false">IF(ISERROR((2*N444*O444)/(N444+O444)),0,(2*N444*O444)/(N444+O444))</f>
        <v>0.666666666666667</v>
      </c>
    </row>
    <row r="445" customFormat="false" ht="12.8" hidden="false" customHeight="false" outlineLevel="0" collapsed="false">
      <c r="A445" s="0" t="s">
        <v>916</v>
      </c>
      <c r="B445" s="0" t="s">
        <v>22</v>
      </c>
      <c r="C445" s="0" t="s">
        <v>2</v>
      </c>
      <c r="D445" s="0" t="s">
        <v>23</v>
      </c>
      <c r="F445" s="0" t="s">
        <v>917</v>
      </c>
      <c r="G445" s="0" t="n">
        <v>1</v>
      </c>
      <c r="H445" s="0" t="n">
        <v>1</v>
      </c>
      <c r="I445" s="0" t="n">
        <v>1</v>
      </c>
      <c r="J445" s="0" t="n">
        <v>0</v>
      </c>
      <c r="K445" s="0" t="n">
        <v>0</v>
      </c>
      <c r="L445" s="0" t="n">
        <v>1</v>
      </c>
      <c r="M445" s="0" t="n">
        <v>1</v>
      </c>
      <c r="N445" s="1" t="n">
        <f aca="false">IF(ISERROR(I445/(I445+J445)),0,(I445/(I445+J445)))</f>
        <v>1</v>
      </c>
      <c r="O445" s="1" t="n">
        <f aca="false">IF(ISERROR(I445/(I445+K445)),0,(I445/(I445+K445)))</f>
        <v>1</v>
      </c>
      <c r="P445" s="1" t="n">
        <f aca="false">IF(ISERROR((2*N445*O445)/(N445+O445)),0,(2*N445*O445)/(N445+O445))</f>
        <v>1</v>
      </c>
    </row>
    <row r="446" customFormat="false" ht="12.8" hidden="false" customHeight="false" outlineLevel="0" collapsed="false">
      <c r="A446" s="0" t="s">
        <v>918</v>
      </c>
      <c r="B446" s="0" t="s">
        <v>38</v>
      </c>
      <c r="C446" s="0" t="s">
        <v>2</v>
      </c>
      <c r="E446" s="0" t="s">
        <v>3</v>
      </c>
      <c r="F446" s="0" t="s">
        <v>919</v>
      </c>
      <c r="G446" s="0" t="n">
        <v>1</v>
      </c>
      <c r="H446" s="0" t="n">
        <v>1</v>
      </c>
      <c r="I446" s="0" t="n">
        <v>1</v>
      </c>
      <c r="J446" s="0" t="n">
        <v>0</v>
      </c>
      <c r="K446" s="0" t="n">
        <v>0</v>
      </c>
      <c r="L446" s="0" t="n">
        <v>1</v>
      </c>
      <c r="M446" s="0" t="n">
        <v>1</v>
      </c>
      <c r="N446" s="1" t="n">
        <f aca="false">IF(ISERROR(I446/(I446+J446)),0,(I446/(I446+J446)))</f>
        <v>1</v>
      </c>
      <c r="O446" s="1" t="n">
        <f aca="false">IF(ISERROR(I446/(I446+K446)),0,(I446/(I446+K446)))</f>
        <v>1</v>
      </c>
      <c r="P446" s="1" t="n">
        <f aca="false">IF(ISERROR((2*N446*O446)/(N446+O446)),0,(2*N446*O446)/(N446+O446))</f>
        <v>1</v>
      </c>
    </row>
    <row r="447" customFormat="false" ht="12.8" hidden="false" customHeight="false" outlineLevel="0" collapsed="false">
      <c r="A447" s="0" t="s">
        <v>920</v>
      </c>
      <c r="B447" s="0" t="s">
        <v>22</v>
      </c>
      <c r="C447" s="0" t="s">
        <v>2</v>
      </c>
      <c r="D447" s="0" t="s">
        <v>30</v>
      </c>
      <c r="F447" s="0" t="s">
        <v>921</v>
      </c>
      <c r="G447" s="0" t="n">
        <v>2</v>
      </c>
      <c r="H447" s="0" t="n">
        <v>1</v>
      </c>
      <c r="I447" s="0" t="n">
        <v>1</v>
      </c>
      <c r="J447" s="0" t="n">
        <v>0</v>
      </c>
      <c r="K447" s="0" t="n">
        <v>1</v>
      </c>
      <c r="L447" s="0" t="n">
        <v>1</v>
      </c>
      <c r="M447" s="0" t="n">
        <v>1</v>
      </c>
      <c r="N447" s="1" t="n">
        <f aca="false">IF(ISERROR(I447/(I447+J447)),0,(I447/(I447+J447)))</f>
        <v>1</v>
      </c>
      <c r="O447" s="1" t="n">
        <f aca="false">IF(ISERROR(I447/(I447+K447)),0,(I447/(I447+K447)))</f>
        <v>0.5</v>
      </c>
      <c r="P447" s="1" t="n">
        <f aca="false">IF(ISERROR((2*N447*O447)/(N447+O447)),0,(2*N447*O447)/(N447+O447))</f>
        <v>0.666666666666667</v>
      </c>
    </row>
    <row r="448" customFormat="false" ht="12.8" hidden="false" customHeight="false" outlineLevel="0" collapsed="false">
      <c r="A448" s="0" t="s">
        <v>922</v>
      </c>
      <c r="B448" s="0" t="s">
        <v>1</v>
      </c>
      <c r="C448" s="0" t="s">
        <v>2</v>
      </c>
      <c r="D448" s="0" t="s">
        <v>23</v>
      </c>
      <c r="F448" s="0" t="s">
        <v>923</v>
      </c>
      <c r="G448" s="0" t="n">
        <v>1</v>
      </c>
      <c r="H448" s="0" t="n">
        <v>1</v>
      </c>
      <c r="I448" s="0" t="n">
        <v>1</v>
      </c>
      <c r="J448" s="0" t="n">
        <v>0</v>
      </c>
      <c r="K448" s="0" t="n">
        <v>0</v>
      </c>
      <c r="L448" s="0" t="n">
        <v>1</v>
      </c>
      <c r="M448" s="0" t="n">
        <v>1</v>
      </c>
      <c r="N448" s="1" t="n">
        <f aca="false">IF(ISERROR(I448/(I448+J448)),0,(I448/(I448+J448)))</f>
        <v>1</v>
      </c>
      <c r="O448" s="1" t="n">
        <f aca="false">IF(ISERROR(I448/(I448+K448)),0,(I448/(I448+K448)))</f>
        <v>1</v>
      </c>
      <c r="P448" s="1" t="n">
        <f aca="false">IF(ISERROR((2*N448*O448)/(N448+O448)),0,(2*N448*O448)/(N448+O448))</f>
        <v>1</v>
      </c>
    </row>
    <row r="449" customFormat="false" ht="12.8" hidden="false" customHeight="false" outlineLevel="0" collapsed="false">
      <c r="A449" s="0" t="s">
        <v>924</v>
      </c>
      <c r="B449" s="0" t="s">
        <v>22</v>
      </c>
      <c r="C449" s="0" t="s">
        <v>9</v>
      </c>
      <c r="E449" s="0" t="s">
        <v>3</v>
      </c>
      <c r="F449" s="0" t="s">
        <v>925</v>
      </c>
      <c r="G449" s="0" t="n">
        <v>1</v>
      </c>
      <c r="H449" s="0" t="n">
        <v>0</v>
      </c>
      <c r="I449" s="0" t="n">
        <v>0</v>
      </c>
      <c r="J449" s="0" t="n">
        <v>0</v>
      </c>
      <c r="K449" s="0" t="n">
        <v>1</v>
      </c>
      <c r="L449" s="0" t="n">
        <v>1</v>
      </c>
      <c r="M449" s="0" t="s">
        <v>12</v>
      </c>
      <c r="N449" s="1" t="n">
        <f aca="false">IF(ISERROR(I449/(I449+J449)),0,(I449/(I449+J449)))</f>
        <v>0</v>
      </c>
      <c r="O449" s="1" t="n">
        <f aca="false">IF(ISERROR(I449/(I449+K449)),0,(I449/(I449+K449)))</f>
        <v>0</v>
      </c>
      <c r="P449" s="1" t="n">
        <f aca="false">IF(ISERROR((2*N449*O449)/(N449+O449)),0,(2*N449*O449)/(N449+O449))</f>
        <v>0</v>
      </c>
    </row>
    <row r="450" customFormat="false" ht="12.8" hidden="false" customHeight="false" outlineLevel="0" collapsed="false">
      <c r="A450" s="0" t="s">
        <v>926</v>
      </c>
      <c r="B450" s="0" t="s">
        <v>22</v>
      </c>
      <c r="C450" s="0" t="s">
        <v>2</v>
      </c>
      <c r="E450" s="0" t="s">
        <v>10</v>
      </c>
      <c r="F450" s="0" t="s">
        <v>927</v>
      </c>
      <c r="G450" s="0" t="n">
        <v>1</v>
      </c>
      <c r="H450" s="0" t="n">
        <v>2</v>
      </c>
      <c r="I450" s="0" t="n">
        <v>1</v>
      </c>
      <c r="J450" s="0" t="n">
        <v>1</v>
      </c>
      <c r="K450" s="0" t="n">
        <v>0</v>
      </c>
      <c r="L450" s="0" t="n">
        <v>1</v>
      </c>
      <c r="M450" s="0" t="n">
        <v>1</v>
      </c>
      <c r="N450" s="1" t="n">
        <f aca="false">IF(ISERROR(I450/(I450+J450)),0,(I450/(I450+J450)))</f>
        <v>0.5</v>
      </c>
      <c r="O450" s="1" t="n">
        <f aca="false">IF(ISERROR(I450/(I450+K450)),0,(I450/(I450+K450)))</f>
        <v>1</v>
      </c>
      <c r="P450" s="1" t="n">
        <f aca="false">IF(ISERROR((2*N450*O450)/(N450+O450)),0,(2*N450*O450)/(N450+O450))</f>
        <v>0.666666666666667</v>
      </c>
    </row>
    <row r="451" customFormat="false" ht="12.8" hidden="false" customHeight="false" outlineLevel="0" collapsed="false">
      <c r="A451" s="0" t="s">
        <v>928</v>
      </c>
      <c r="B451" s="0" t="s">
        <v>22</v>
      </c>
      <c r="C451" s="0" t="s">
        <v>9</v>
      </c>
      <c r="E451" s="0" t="s">
        <v>33</v>
      </c>
      <c r="F451" s="0" t="s">
        <v>929</v>
      </c>
      <c r="G451" s="0" t="n">
        <v>1</v>
      </c>
      <c r="H451" s="0" t="n">
        <v>0</v>
      </c>
      <c r="I451" s="0" t="n">
        <v>0</v>
      </c>
      <c r="J451" s="0" t="n">
        <v>0</v>
      </c>
      <c r="K451" s="0" t="n">
        <v>1</v>
      </c>
      <c r="L451" s="0" t="n">
        <v>1</v>
      </c>
      <c r="M451" s="0" t="s">
        <v>12</v>
      </c>
      <c r="N451" s="1" t="n">
        <f aca="false">IF(ISERROR(I451/(I451+J451)),0,(I451/(I451+J451)))</f>
        <v>0</v>
      </c>
      <c r="O451" s="1" t="n">
        <f aca="false">IF(ISERROR(I451/(I451+K451)),0,(I451/(I451+K451)))</f>
        <v>0</v>
      </c>
      <c r="P451" s="1" t="n">
        <f aca="false">IF(ISERROR((2*N451*O451)/(N451+O451)),0,(2*N451*O451)/(N451+O451))</f>
        <v>0</v>
      </c>
    </row>
    <row r="452" customFormat="false" ht="12.8" hidden="false" customHeight="false" outlineLevel="0" collapsed="false">
      <c r="A452" s="0" t="s">
        <v>930</v>
      </c>
      <c r="B452" s="0" t="s">
        <v>22</v>
      </c>
      <c r="C452" s="0" t="s">
        <v>2</v>
      </c>
      <c r="D452" s="0" t="s">
        <v>23</v>
      </c>
      <c r="F452" s="0" t="s">
        <v>931</v>
      </c>
      <c r="G452" s="0" t="n">
        <v>3</v>
      </c>
      <c r="H452" s="0" t="n">
        <v>0</v>
      </c>
      <c r="I452" s="0" t="n">
        <v>0</v>
      </c>
      <c r="J452" s="0" t="n">
        <v>0</v>
      </c>
      <c r="K452" s="0" t="n">
        <v>3</v>
      </c>
      <c r="L452" s="0" t="n">
        <v>1</v>
      </c>
      <c r="M452" s="0" t="s">
        <v>12</v>
      </c>
      <c r="N452" s="1" t="n">
        <f aca="false">IF(ISERROR(I452/(I452+J452)),0,(I452/(I452+J452)))</f>
        <v>0</v>
      </c>
      <c r="O452" s="1" t="n">
        <f aca="false">IF(ISERROR(I452/(I452+K452)),0,(I452/(I452+K452)))</f>
        <v>0</v>
      </c>
      <c r="P452" s="1" t="n">
        <f aca="false">IF(ISERROR((2*N452*O452)/(N452+O452)),0,(2*N452*O452)/(N452+O452))</f>
        <v>0</v>
      </c>
    </row>
    <row r="453" customFormat="false" ht="12.8" hidden="false" customHeight="false" outlineLevel="0" collapsed="false">
      <c r="A453" s="0" t="s">
        <v>932</v>
      </c>
      <c r="B453" s="0" t="s">
        <v>38</v>
      </c>
      <c r="C453" s="0" t="s">
        <v>2</v>
      </c>
      <c r="E453" s="0" t="s">
        <v>3</v>
      </c>
      <c r="F453" s="0" t="s">
        <v>933</v>
      </c>
      <c r="G453" s="0" t="n">
        <v>1</v>
      </c>
      <c r="H453" s="0" t="n">
        <v>1</v>
      </c>
      <c r="I453" s="0" t="n">
        <v>1</v>
      </c>
      <c r="J453" s="0" t="n">
        <v>0</v>
      </c>
      <c r="K453" s="0" t="n">
        <v>0</v>
      </c>
      <c r="L453" s="0" t="n">
        <v>1</v>
      </c>
      <c r="M453" s="0" t="n">
        <v>1</v>
      </c>
      <c r="N453" s="1" t="n">
        <f aca="false">IF(ISERROR(I453/(I453+J453)),0,(I453/(I453+J453)))</f>
        <v>1</v>
      </c>
      <c r="O453" s="1" t="n">
        <f aca="false">IF(ISERROR(I453/(I453+K453)),0,(I453/(I453+K453)))</f>
        <v>1</v>
      </c>
      <c r="P453" s="1" t="n">
        <f aca="false">IF(ISERROR((2*N453*O453)/(N453+O453)),0,(2*N453*O453)/(N453+O453))</f>
        <v>1</v>
      </c>
    </row>
    <row r="454" customFormat="false" ht="12.8" hidden="false" customHeight="false" outlineLevel="0" collapsed="false">
      <c r="A454" s="0" t="s">
        <v>934</v>
      </c>
      <c r="B454" s="0" t="s">
        <v>22</v>
      </c>
      <c r="C454" s="0" t="s">
        <v>9</v>
      </c>
      <c r="D454" s="0" t="s">
        <v>30</v>
      </c>
      <c r="F454" s="0" t="s">
        <v>935</v>
      </c>
      <c r="G454" s="0" t="n">
        <v>2</v>
      </c>
      <c r="H454" s="0" t="n">
        <v>0</v>
      </c>
      <c r="I454" s="0" t="n">
        <v>0</v>
      </c>
      <c r="J454" s="0" t="n">
        <v>0</v>
      </c>
      <c r="K454" s="0" t="n">
        <v>2</v>
      </c>
      <c r="L454" s="0" t="n">
        <v>1</v>
      </c>
      <c r="M454" s="0" t="s">
        <v>12</v>
      </c>
      <c r="N454" s="1" t="n">
        <f aca="false">IF(ISERROR(I454/(I454+J454)),0,(I454/(I454+J454)))</f>
        <v>0</v>
      </c>
      <c r="O454" s="1" t="n">
        <f aca="false">IF(ISERROR(I454/(I454+K454)),0,(I454/(I454+K454)))</f>
        <v>0</v>
      </c>
      <c r="P454" s="1" t="n">
        <f aca="false">IF(ISERROR((2*N454*O454)/(N454+O454)),0,(2*N454*O454)/(N454+O454))</f>
        <v>0</v>
      </c>
    </row>
    <row r="455" customFormat="false" ht="12.8" hidden="false" customHeight="false" outlineLevel="0" collapsed="false">
      <c r="A455" s="0" t="s">
        <v>936</v>
      </c>
      <c r="B455" s="0" t="s">
        <v>38</v>
      </c>
      <c r="C455" s="0" t="s">
        <v>2</v>
      </c>
      <c r="E455" s="0" t="s">
        <v>3</v>
      </c>
      <c r="F455" s="0" t="s">
        <v>937</v>
      </c>
      <c r="G455" s="0" t="n">
        <v>1</v>
      </c>
      <c r="H455" s="0" t="n">
        <v>1</v>
      </c>
      <c r="I455" s="0" t="n">
        <v>1</v>
      </c>
      <c r="J455" s="0" t="n">
        <v>0</v>
      </c>
      <c r="K455" s="0" t="n">
        <v>0</v>
      </c>
      <c r="L455" s="0" t="n">
        <v>1</v>
      </c>
      <c r="M455" s="0" t="n">
        <v>1</v>
      </c>
      <c r="N455" s="1" t="n">
        <f aca="false">IF(ISERROR(I455/(I455+J455)),0,(I455/(I455+J455)))</f>
        <v>1</v>
      </c>
      <c r="O455" s="1" t="n">
        <f aca="false">IF(ISERROR(I455/(I455+K455)),0,(I455/(I455+K455)))</f>
        <v>1</v>
      </c>
      <c r="P455" s="1" t="n">
        <f aca="false">IF(ISERROR((2*N455*O455)/(N455+O455)),0,(2*N455*O455)/(N455+O455))</f>
        <v>1</v>
      </c>
    </row>
    <row r="456" customFormat="false" ht="12.8" hidden="false" customHeight="false" outlineLevel="0" collapsed="false">
      <c r="A456" s="0" t="s">
        <v>938</v>
      </c>
      <c r="B456" s="0" t="s">
        <v>1</v>
      </c>
      <c r="D456" s="0" t="s">
        <v>27</v>
      </c>
      <c r="E456" s="0" t="s">
        <v>33</v>
      </c>
      <c r="F456" s="0" t="s">
        <v>939</v>
      </c>
      <c r="G456" s="0" t="n">
        <v>1</v>
      </c>
      <c r="H456" s="0" t="n">
        <v>1</v>
      </c>
      <c r="I456" s="0" t="n">
        <v>1</v>
      </c>
      <c r="J456" s="0" t="n">
        <v>0</v>
      </c>
      <c r="K456" s="0" t="n">
        <v>0</v>
      </c>
      <c r="L456" s="0" t="n">
        <v>1</v>
      </c>
      <c r="M456" s="0" t="n">
        <v>1</v>
      </c>
      <c r="N456" s="1" t="n">
        <f aca="false">IF(ISERROR(I456/(I456+J456)),0,(I456/(I456+J456)))</f>
        <v>1</v>
      </c>
      <c r="O456" s="1" t="n">
        <f aca="false">IF(ISERROR(I456/(I456+K456)),0,(I456/(I456+K456)))</f>
        <v>1</v>
      </c>
      <c r="P456" s="1" t="n">
        <f aca="false">IF(ISERROR((2*N456*O456)/(N456+O456)),0,(2*N456*O456)/(N456+O456))</f>
        <v>1</v>
      </c>
    </row>
    <row r="457" customFormat="false" ht="12.8" hidden="false" customHeight="false" outlineLevel="0" collapsed="false">
      <c r="A457" s="0" t="s">
        <v>940</v>
      </c>
      <c r="B457" s="0" t="s">
        <v>1</v>
      </c>
      <c r="C457" s="0" t="s">
        <v>9</v>
      </c>
      <c r="E457" s="0" t="s">
        <v>33</v>
      </c>
      <c r="F457" s="0" t="s">
        <v>941</v>
      </c>
      <c r="G457" s="0" t="n">
        <v>1</v>
      </c>
      <c r="H457" s="0" t="n">
        <v>0</v>
      </c>
      <c r="I457" s="0" t="n">
        <v>0</v>
      </c>
      <c r="J457" s="0" t="n">
        <v>0</v>
      </c>
      <c r="K457" s="0" t="n">
        <v>1</v>
      </c>
      <c r="L457" s="0" t="n">
        <v>1</v>
      </c>
      <c r="M457" s="0" t="s">
        <v>12</v>
      </c>
      <c r="N457" s="1" t="n">
        <f aca="false">IF(ISERROR(I457/(I457+J457)),0,(I457/(I457+J457)))</f>
        <v>0</v>
      </c>
      <c r="O457" s="1" t="n">
        <f aca="false">IF(ISERROR(I457/(I457+K457)),0,(I457/(I457+K457)))</f>
        <v>0</v>
      </c>
      <c r="P457" s="1" t="n">
        <f aca="false">IF(ISERROR((2*N457*O457)/(N457+O457)),0,(2*N457*O457)/(N457+O457))</f>
        <v>0</v>
      </c>
    </row>
    <row r="458" customFormat="false" ht="12.8" hidden="false" customHeight="false" outlineLevel="0" collapsed="false">
      <c r="A458" s="0" t="s">
        <v>942</v>
      </c>
      <c r="B458" s="0" t="s">
        <v>1</v>
      </c>
      <c r="D458" s="0" t="s">
        <v>30</v>
      </c>
      <c r="E458" s="0" t="s">
        <v>3</v>
      </c>
      <c r="F458" s="0" t="s">
        <v>943</v>
      </c>
      <c r="G458" s="0" t="n">
        <v>1</v>
      </c>
      <c r="H458" s="0" t="n">
        <v>1</v>
      </c>
      <c r="I458" s="0" t="n">
        <v>1</v>
      </c>
      <c r="J458" s="0" t="n">
        <v>0</v>
      </c>
      <c r="K458" s="0" t="n">
        <v>0</v>
      </c>
      <c r="L458" s="0" t="n">
        <v>1</v>
      </c>
      <c r="M458" s="0" t="n">
        <v>1</v>
      </c>
      <c r="N458" s="1" t="n">
        <f aca="false">IF(ISERROR(I458/(I458+J458)),0,(I458/(I458+J458)))</f>
        <v>1</v>
      </c>
      <c r="O458" s="1" t="n">
        <f aca="false">IF(ISERROR(I458/(I458+K458)),0,(I458/(I458+K458)))</f>
        <v>1</v>
      </c>
      <c r="P458" s="1" t="n">
        <f aca="false">IF(ISERROR((2*N458*O458)/(N458+O458)),0,(2*N458*O458)/(N458+O458))</f>
        <v>1</v>
      </c>
    </row>
    <row r="459" customFormat="false" ht="12.8" hidden="false" customHeight="false" outlineLevel="0" collapsed="false">
      <c r="A459" s="0" t="s">
        <v>944</v>
      </c>
      <c r="B459" s="0" t="s">
        <v>38</v>
      </c>
      <c r="C459" s="0" t="s">
        <v>2</v>
      </c>
      <c r="E459" s="0" t="s">
        <v>3</v>
      </c>
      <c r="F459" s="0" t="s">
        <v>945</v>
      </c>
      <c r="G459" s="0" t="n">
        <v>1</v>
      </c>
      <c r="H459" s="0" t="n">
        <v>0</v>
      </c>
      <c r="I459" s="0" t="n">
        <v>0</v>
      </c>
      <c r="J459" s="0" t="n">
        <v>0</v>
      </c>
      <c r="K459" s="0" t="n">
        <v>1</v>
      </c>
      <c r="L459" s="0" t="n">
        <v>1</v>
      </c>
      <c r="M459" s="0" t="s">
        <v>12</v>
      </c>
      <c r="N459" s="1" t="n">
        <f aca="false">IF(ISERROR(I459/(I459+J459)),0,(I459/(I459+J459)))</f>
        <v>0</v>
      </c>
      <c r="O459" s="1" t="n">
        <f aca="false">IF(ISERROR(I459/(I459+K459)),0,(I459/(I459+K459)))</f>
        <v>0</v>
      </c>
      <c r="P459" s="1" t="n">
        <f aca="false">IF(ISERROR((2*N459*O459)/(N459+O459)),0,(2*N459*O459)/(N459+O459))</f>
        <v>0</v>
      </c>
    </row>
    <row r="460" customFormat="false" ht="12.8" hidden="false" customHeight="false" outlineLevel="0" collapsed="false">
      <c r="A460" s="0" t="s">
        <v>946</v>
      </c>
      <c r="B460" s="0" t="s">
        <v>22</v>
      </c>
      <c r="C460" s="0" t="s">
        <v>9</v>
      </c>
      <c r="E460" s="0" t="s">
        <v>3</v>
      </c>
      <c r="F460" s="0" t="s">
        <v>947</v>
      </c>
      <c r="G460" s="0" t="n">
        <v>1</v>
      </c>
      <c r="H460" s="0" t="n">
        <v>0</v>
      </c>
      <c r="I460" s="0" t="n">
        <v>0</v>
      </c>
      <c r="J460" s="0" t="n">
        <v>0</v>
      </c>
      <c r="K460" s="0" t="n">
        <v>1</v>
      </c>
      <c r="L460" s="0" t="n">
        <v>1</v>
      </c>
      <c r="M460" s="0" t="s">
        <v>12</v>
      </c>
      <c r="N460" s="1" t="n">
        <f aca="false">IF(ISERROR(I460/(I460+J460)),0,(I460/(I460+J460)))</f>
        <v>0</v>
      </c>
      <c r="O460" s="1" t="n">
        <f aca="false">IF(ISERROR(I460/(I460+K460)),0,(I460/(I460+K460)))</f>
        <v>0</v>
      </c>
      <c r="P460" s="1" t="n">
        <f aca="false">IF(ISERROR((2*N460*O460)/(N460+O460)),0,(2*N460*O460)/(N460+O460))</f>
        <v>0</v>
      </c>
    </row>
    <row r="461" customFormat="false" ht="12.8" hidden="false" customHeight="false" outlineLevel="0" collapsed="false">
      <c r="A461" s="0" t="s">
        <v>948</v>
      </c>
      <c r="B461" s="0" t="s">
        <v>1</v>
      </c>
      <c r="C461" s="0" t="s">
        <v>9</v>
      </c>
      <c r="E461" s="0" t="s">
        <v>33</v>
      </c>
      <c r="F461" s="0" t="s">
        <v>949</v>
      </c>
      <c r="G461" s="0" t="n">
        <v>1</v>
      </c>
      <c r="H461" s="0" t="n">
        <v>0</v>
      </c>
      <c r="I461" s="0" t="n">
        <v>0</v>
      </c>
      <c r="J461" s="0" t="n">
        <v>0</v>
      </c>
      <c r="K461" s="0" t="n">
        <v>1</v>
      </c>
      <c r="L461" s="0" t="n">
        <v>1</v>
      </c>
      <c r="M461" s="0" t="s">
        <v>12</v>
      </c>
      <c r="N461" s="1" t="n">
        <f aca="false">IF(ISERROR(I461/(I461+J461)),0,(I461/(I461+J461)))</f>
        <v>0</v>
      </c>
      <c r="O461" s="1" t="n">
        <f aca="false">IF(ISERROR(I461/(I461+K461)),0,(I461/(I461+K461)))</f>
        <v>0</v>
      </c>
      <c r="P461" s="1" t="n">
        <f aca="false">IF(ISERROR((2*N461*O461)/(N461+O461)),0,(2*N461*O461)/(N461+O461))</f>
        <v>0</v>
      </c>
    </row>
    <row r="462" customFormat="false" ht="12.8" hidden="false" customHeight="false" outlineLevel="0" collapsed="false">
      <c r="A462" s="0" t="s">
        <v>950</v>
      </c>
      <c r="B462" s="0" t="s">
        <v>22</v>
      </c>
      <c r="D462" s="0" t="s">
        <v>23</v>
      </c>
      <c r="E462" s="0" t="s">
        <v>10</v>
      </c>
      <c r="F462" s="0" t="s">
        <v>951</v>
      </c>
      <c r="G462" s="0" t="n">
        <v>2</v>
      </c>
      <c r="H462" s="0" t="n">
        <v>1</v>
      </c>
      <c r="I462" s="0" t="n">
        <v>1</v>
      </c>
      <c r="J462" s="0" t="n">
        <v>0</v>
      </c>
      <c r="K462" s="0" t="n">
        <v>1</v>
      </c>
      <c r="L462" s="0" t="n">
        <v>1</v>
      </c>
      <c r="M462" s="0" t="n">
        <v>1</v>
      </c>
      <c r="N462" s="1" t="n">
        <f aca="false">IF(ISERROR(I462/(I462+J462)),0,(I462/(I462+J462)))</f>
        <v>1</v>
      </c>
      <c r="O462" s="1" t="n">
        <f aca="false">IF(ISERROR(I462/(I462+K462)),0,(I462/(I462+K462)))</f>
        <v>0.5</v>
      </c>
      <c r="P462" s="1" t="n">
        <f aca="false">IF(ISERROR((2*N462*O462)/(N462+O462)),0,(2*N462*O462)/(N462+O462))</f>
        <v>0.666666666666667</v>
      </c>
    </row>
    <row r="463" customFormat="false" ht="12.8" hidden="false" customHeight="false" outlineLevel="0" collapsed="false">
      <c r="A463" s="0" t="s">
        <v>952</v>
      </c>
      <c r="B463" s="0" t="s">
        <v>38</v>
      </c>
      <c r="C463" s="0" t="s">
        <v>2</v>
      </c>
      <c r="E463" s="0" t="s">
        <v>3</v>
      </c>
      <c r="F463" s="0" t="s">
        <v>953</v>
      </c>
      <c r="G463" s="0" t="n">
        <v>1</v>
      </c>
      <c r="H463" s="0" t="n">
        <v>1</v>
      </c>
      <c r="I463" s="0" t="n">
        <v>1</v>
      </c>
      <c r="J463" s="0" t="n">
        <v>0</v>
      </c>
      <c r="K463" s="0" t="n">
        <v>0</v>
      </c>
      <c r="L463" s="0" t="n">
        <v>1</v>
      </c>
      <c r="M463" s="0" t="n">
        <v>1</v>
      </c>
      <c r="N463" s="1" t="n">
        <f aca="false">IF(ISERROR(I463/(I463+J463)),0,(I463/(I463+J463)))</f>
        <v>1</v>
      </c>
      <c r="O463" s="1" t="n">
        <f aca="false">IF(ISERROR(I463/(I463+K463)),0,(I463/(I463+K463)))</f>
        <v>1</v>
      </c>
      <c r="P463" s="1" t="n">
        <f aca="false">IF(ISERROR((2*N463*O463)/(N463+O463)),0,(2*N463*O463)/(N463+O463))</f>
        <v>1</v>
      </c>
    </row>
    <row r="464" customFormat="false" ht="12.8" hidden="false" customHeight="false" outlineLevel="0" collapsed="false">
      <c r="A464" s="0" t="s">
        <v>954</v>
      </c>
      <c r="B464" s="0" t="s">
        <v>38</v>
      </c>
      <c r="C464" s="0" t="s">
        <v>2</v>
      </c>
      <c r="E464" s="0" t="s">
        <v>3</v>
      </c>
      <c r="F464" s="0" t="s">
        <v>955</v>
      </c>
      <c r="G464" s="0" t="n">
        <v>1</v>
      </c>
      <c r="H464" s="0" t="n">
        <v>0</v>
      </c>
      <c r="I464" s="0" t="n">
        <v>0</v>
      </c>
      <c r="J464" s="0" t="n">
        <v>0</v>
      </c>
      <c r="K464" s="0" t="n">
        <v>1</v>
      </c>
      <c r="L464" s="0" t="n">
        <v>1</v>
      </c>
      <c r="M464" s="0" t="s">
        <v>12</v>
      </c>
      <c r="N464" s="1" t="n">
        <f aca="false">IF(ISERROR(I464/(I464+J464)),0,(I464/(I464+J464)))</f>
        <v>0</v>
      </c>
      <c r="O464" s="1" t="n">
        <f aca="false">IF(ISERROR(I464/(I464+K464)),0,(I464/(I464+K464)))</f>
        <v>0</v>
      </c>
      <c r="P464" s="1" t="n">
        <f aca="false">IF(ISERROR((2*N464*O464)/(N464+O464)),0,(2*N464*O464)/(N464+O464))</f>
        <v>0</v>
      </c>
    </row>
    <row r="465" customFormat="false" ht="12.8" hidden="false" customHeight="false" outlineLevel="0" collapsed="false">
      <c r="A465" s="0" t="s">
        <v>956</v>
      </c>
      <c r="B465" s="0" t="s">
        <v>22</v>
      </c>
      <c r="C465" s="0" t="s">
        <v>2</v>
      </c>
      <c r="E465" s="0" t="s">
        <v>3</v>
      </c>
      <c r="F465" s="0" t="s">
        <v>957</v>
      </c>
      <c r="G465" s="0" t="n">
        <v>1</v>
      </c>
      <c r="H465" s="0" t="n">
        <v>1</v>
      </c>
      <c r="I465" s="0" t="n">
        <v>0</v>
      </c>
      <c r="J465" s="0" t="n">
        <v>1</v>
      </c>
      <c r="K465" s="0" t="n">
        <v>1</v>
      </c>
      <c r="L465" s="0" t="n">
        <v>1</v>
      </c>
      <c r="M465" s="0" t="n">
        <v>1</v>
      </c>
      <c r="N465" s="1" t="n">
        <f aca="false">IF(ISERROR(I465/(I465+J465)),0,(I465/(I465+J465)))</f>
        <v>0</v>
      </c>
      <c r="O465" s="1" t="n">
        <f aca="false">IF(ISERROR(I465/(I465+K465)),0,(I465/(I465+K465)))</f>
        <v>0</v>
      </c>
      <c r="P465" s="1" t="n">
        <f aca="false">IF(ISERROR((2*N465*O465)/(N465+O465)),0,(2*N465*O465)/(N465+O465))</f>
        <v>0</v>
      </c>
    </row>
    <row r="466" customFormat="false" ht="12.8" hidden="false" customHeight="false" outlineLevel="0" collapsed="false">
      <c r="A466" s="0" t="s">
        <v>958</v>
      </c>
      <c r="B466" s="0" t="s">
        <v>1</v>
      </c>
      <c r="C466" s="0" t="s">
        <v>9</v>
      </c>
      <c r="E466" s="0" t="s">
        <v>33</v>
      </c>
      <c r="F466" s="0" t="s">
        <v>959</v>
      </c>
      <c r="G466" s="0" t="n">
        <v>1</v>
      </c>
      <c r="H466" s="0" t="n">
        <v>0</v>
      </c>
      <c r="I466" s="0" t="n">
        <v>0</v>
      </c>
      <c r="J466" s="0" t="n">
        <v>0</v>
      </c>
      <c r="K466" s="0" t="n">
        <v>1</v>
      </c>
      <c r="L466" s="0" t="n">
        <v>1</v>
      </c>
      <c r="M466" s="0" t="s">
        <v>12</v>
      </c>
      <c r="N466" s="1" t="n">
        <f aca="false">IF(ISERROR(I466/(I466+J466)),0,(I466/(I466+J466)))</f>
        <v>0</v>
      </c>
      <c r="O466" s="1" t="n">
        <f aca="false">IF(ISERROR(I466/(I466+K466)),0,(I466/(I466+K466)))</f>
        <v>0</v>
      </c>
      <c r="P466" s="1" t="n">
        <f aca="false">IF(ISERROR((2*N466*O466)/(N466+O466)),0,(2*N466*O466)/(N466+O466))</f>
        <v>0</v>
      </c>
    </row>
    <row r="467" customFormat="false" ht="12.8" hidden="false" customHeight="false" outlineLevel="0" collapsed="false">
      <c r="A467" s="0" t="s">
        <v>960</v>
      </c>
      <c r="B467" s="0" t="s">
        <v>1</v>
      </c>
      <c r="C467" s="0" t="s">
        <v>9</v>
      </c>
      <c r="D467" s="0" t="s">
        <v>30</v>
      </c>
      <c r="F467" s="0" t="s">
        <v>961</v>
      </c>
      <c r="G467" s="0" t="n">
        <v>1</v>
      </c>
      <c r="H467" s="0" t="n">
        <v>0</v>
      </c>
      <c r="I467" s="0" t="n">
        <v>0</v>
      </c>
      <c r="J467" s="0" t="n">
        <v>0</v>
      </c>
      <c r="K467" s="0" t="n">
        <v>1</v>
      </c>
      <c r="L467" s="0" t="n">
        <v>1</v>
      </c>
      <c r="M467" s="0" t="s">
        <v>12</v>
      </c>
      <c r="N467" s="1" t="n">
        <f aca="false">IF(ISERROR(I467/(I467+J467)),0,(I467/(I467+J467)))</f>
        <v>0</v>
      </c>
      <c r="O467" s="1" t="n">
        <f aca="false">IF(ISERROR(I467/(I467+K467)),0,(I467/(I467+K467)))</f>
        <v>0</v>
      </c>
      <c r="P467" s="1" t="n">
        <f aca="false">IF(ISERROR((2*N467*O467)/(N467+O467)),0,(2*N467*O467)/(N467+O467))</f>
        <v>0</v>
      </c>
    </row>
    <row r="468" customFormat="false" ht="12.8" hidden="false" customHeight="false" outlineLevel="0" collapsed="false">
      <c r="A468" s="0" t="s">
        <v>962</v>
      </c>
      <c r="B468" s="0" t="s">
        <v>38</v>
      </c>
      <c r="C468" s="0" t="s">
        <v>2</v>
      </c>
      <c r="E468" s="0" t="s">
        <v>3</v>
      </c>
      <c r="F468" s="0" t="s">
        <v>963</v>
      </c>
      <c r="G468" s="0" t="n">
        <v>1</v>
      </c>
      <c r="H468" s="0" t="n">
        <v>1</v>
      </c>
      <c r="I468" s="0" t="n">
        <v>1</v>
      </c>
      <c r="J468" s="0" t="n">
        <v>0</v>
      </c>
      <c r="K468" s="0" t="n">
        <v>0</v>
      </c>
      <c r="L468" s="0" t="n">
        <v>1</v>
      </c>
      <c r="M468" s="0" t="n">
        <v>1</v>
      </c>
      <c r="N468" s="1" t="n">
        <f aca="false">IF(ISERROR(I468/(I468+J468)),0,(I468/(I468+J468)))</f>
        <v>1</v>
      </c>
      <c r="O468" s="1" t="n">
        <f aca="false">IF(ISERROR(I468/(I468+K468)),0,(I468/(I468+K468)))</f>
        <v>1</v>
      </c>
      <c r="P468" s="1" t="n">
        <f aca="false">IF(ISERROR((2*N468*O468)/(N468+O468)),0,(2*N468*O468)/(N468+O468))</f>
        <v>1</v>
      </c>
    </row>
    <row r="469" customFormat="false" ht="12.8" hidden="false" customHeight="false" outlineLevel="0" collapsed="false">
      <c r="A469" s="0" t="s">
        <v>964</v>
      </c>
      <c r="B469" s="0" t="s">
        <v>38</v>
      </c>
      <c r="C469" s="0" t="s">
        <v>9</v>
      </c>
      <c r="E469" s="0" t="s">
        <v>3</v>
      </c>
      <c r="F469" s="0" t="s">
        <v>965</v>
      </c>
      <c r="G469" s="0" t="n">
        <v>1</v>
      </c>
      <c r="H469" s="0" t="n">
        <v>1</v>
      </c>
      <c r="I469" s="0" t="n">
        <v>1</v>
      </c>
      <c r="J469" s="0" t="n">
        <v>0</v>
      </c>
      <c r="K469" s="0" t="n">
        <v>0</v>
      </c>
      <c r="L469" s="0" t="n">
        <v>1</v>
      </c>
      <c r="M469" s="0" t="n">
        <v>1</v>
      </c>
      <c r="N469" s="1" t="n">
        <f aca="false">IF(ISERROR(I469/(I469+J469)),0,(I469/(I469+J469)))</f>
        <v>1</v>
      </c>
      <c r="O469" s="1" t="n">
        <f aca="false">IF(ISERROR(I469/(I469+K469)),0,(I469/(I469+K469)))</f>
        <v>1</v>
      </c>
      <c r="P469" s="1" t="n">
        <f aca="false">IF(ISERROR((2*N469*O469)/(N469+O469)),0,(2*N469*O469)/(N469+O469))</f>
        <v>1</v>
      </c>
    </row>
    <row r="470" customFormat="false" ht="12.8" hidden="false" customHeight="false" outlineLevel="0" collapsed="false">
      <c r="A470" s="0" t="s">
        <v>966</v>
      </c>
      <c r="B470" s="0" t="s">
        <v>38</v>
      </c>
      <c r="C470" s="0" t="s">
        <v>2</v>
      </c>
      <c r="E470" s="0" t="s">
        <v>3</v>
      </c>
      <c r="F470" s="0" t="s">
        <v>967</v>
      </c>
      <c r="G470" s="0" t="n">
        <v>1</v>
      </c>
      <c r="H470" s="0" t="n">
        <v>1</v>
      </c>
      <c r="I470" s="0" t="n">
        <v>1</v>
      </c>
      <c r="J470" s="0" t="n">
        <v>0</v>
      </c>
      <c r="K470" s="0" t="n">
        <v>0</v>
      </c>
      <c r="L470" s="0" t="n">
        <v>1</v>
      </c>
      <c r="M470" s="0" t="n">
        <v>1</v>
      </c>
      <c r="N470" s="1" t="n">
        <f aca="false">IF(ISERROR(I470/(I470+J470)),0,(I470/(I470+J470)))</f>
        <v>1</v>
      </c>
      <c r="O470" s="1" t="n">
        <f aca="false">IF(ISERROR(I470/(I470+K470)),0,(I470/(I470+K470)))</f>
        <v>1</v>
      </c>
      <c r="P470" s="1" t="n">
        <f aca="false">IF(ISERROR((2*N470*O470)/(N470+O470)),0,(2*N470*O470)/(N470+O470))</f>
        <v>1</v>
      </c>
    </row>
    <row r="471" customFormat="false" ht="12.8" hidden="false" customHeight="false" outlineLevel="0" collapsed="false">
      <c r="A471" s="0" t="s">
        <v>968</v>
      </c>
      <c r="B471" s="0" t="s">
        <v>22</v>
      </c>
      <c r="C471" s="0" t="s">
        <v>9</v>
      </c>
      <c r="E471" s="0" t="s">
        <v>33</v>
      </c>
      <c r="F471" s="0" t="s">
        <v>969</v>
      </c>
      <c r="G471" s="0" t="n">
        <v>1</v>
      </c>
      <c r="H471" s="0" t="n">
        <v>0</v>
      </c>
      <c r="I471" s="0" t="n">
        <v>0</v>
      </c>
      <c r="J471" s="0" t="n">
        <v>0</v>
      </c>
      <c r="K471" s="0" t="n">
        <v>1</v>
      </c>
      <c r="L471" s="0" t="n">
        <v>1</v>
      </c>
      <c r="M471" s="0" t="s">
        <v>12</v>
      </c>
      <c r="N471" s="1" t="n">
        <f aca="false">IF(ISERROR(I471/(I471+J471)),0,(I471/(I471+J471)))</f>
        <v>0</v>
      </c>
      <c r="O471" s="1" t="n">
        <f aca="false">IF(ISERROR(I471/(I471+K471)),0,(I471/(I471+K471)))</f>
        <v>0</v>
      </c>
      <c r="P471" s="1" t="n">
        <f aca="false">IF(ISERROR((2*N471*O471)/(N471+O471)),0,(2*N471*O471)/(N471+O471))</f>
        <v>0</v>
      </c>
    </row>
    <row r="472" customFormat="false" ht="12.8" hidden="false" customHeight="false" outlineLevel="0" collapsed="false">
      <c r="A472" s="0" t="s">
        <v>970</v>
      </c>
      <c r="B472" s="0" t="s">
        <v>22</v>
      </c>
      <c r="D472" s="0" t="s">
        <v>27</v>
      </c>
      <c r="E472" s="0" t="s">
        <v>33</v>
      </c>
      <c r="F472" s="0" t="s">
        <v>971</v>
      </c>
      <c r="G472" s="0" t="n">
        <v>2</v>
      </c>
      <c r="H472" s="0" t="n">
        <v>1</v>
      </c>
      <c r="I472" s="0" t="n">
        <v>1</v>
      </c>
      <c r="J472" s="0" t="n">
        <v>0</v>
      </c>
      <c r="K472" s="0" t="n">
        <v>1</v>
      </c>
      <c r="L472" s="0" t="n">
        <v>1</v>
      </c>
      <c r="M472" s="0" t="n">
        <v>1</v>
      </c>
      <c r="N472" s="1" t="n">
        <f aca="false">IF(ISERROR(I472/(I472+J472)),0,(I472/(I472+J472)))</f>
        <v>1</v>
      </c>
      <c r="O472" s="1" t="n">
        <f aca="false">IF(ISERROR(I472/(I472+K472)),0,(I472/(I472+K472)))</f>
        <v>0.5</v>
      </c>
      <c r="P472" s="1" t="n">
        <f aca="false">IF(ISERROR((2*N472*O472)/(N472+O472)),0,(2*N472*O472)/(N472+O472))</f>
        <v>0.666666666666667</v>
      </c>
    </row>
    <row r="473" customFormat="false" ht="12.8" hidden="false" customHeight="false" outlineLevel="0" collapsed="false">
      <c r="A473" s="0" t="s">
        <v>972</v>
      </c>
      <c r="B473" s="0" t="s">
        <v>38</v>
      </c>
      <c r="C473" s="0" t="s">
        <v>9</v>
      </c>
      <c r="E473" s="0" t="s">
        <v>3</v>
      </c>
      <c r="F473" s="0" t="s">
        <v>973</v>
      </c>
      <c r="G473" s="0" t="n">
        <v>1</v>
      </c>
      <c r="H473" s="0" t="n">
        <v>1</v>
      </c>
      <c r="I473" s="0" t="n">
        <v>1</v>
      </c>
      <c r="J473" s="0" t="n">
        <v>0</v>
      </c>
      <c r="K473" s="0" t="n">
        <v>0</v>
      </c>
      <c r="L473" s="0" t="n">
        <v>1</v>
      </c>
      <c r="M473" s="0" t="n">
        <v>1</v>
      </c>
      <c r="N473" s="1" t="n">
        <f aca="false">IF(ISERROR(I473/(I473+J473)),0,(I473/(I473+J473)))</f>
        <v>1</v>
      </c>
      <c r="O473" s="1" t="n">
        <f aca="false">IF(ISERROR(I473/(I473+K473)),0,(I473/(I473+K473)))</f>
        <v>1</v>
      </c>
      <c r="P473" s="1" t="n">
        <f aca="false">IF(ISERROR((2*N473*O473)/(N473+O473)),0,(2*N473*O473)/(N473+O473))</f>
        <v>1</v>
      </c>
    </row>
    <row r="474" customFormat="false" ht="12.8" hidden="false" customHeight="false" outlineLevel="0" collapsed="false">
      <c r="A474" s="0" t="s">
        <v>974</v>
      </c>
      <c r="B474" s="0" t="s">
        <v>38</v>
      </c>
      <c r="C474" s="0" t="s">
        <v>9</v>
      </c>
      <c r="E474" s="0" t="s">
        <v>3</v>
      </c>
      <c r="F474" s="0" t="s">
        <v>975</v>
      </c>
      <c r="G474" s="0" t="n">
        <v>1</v>
      </c>
      <c r="H474" s="0" t="n">
        <v>1</v>
      </c>
      <c r="I474" s="0" t="n">
        <v>1</v>
      </c>
      <c r="J474" s="0" t="n">
        <v>0</v>
      </c>
      <c r="K474" s="0" t="n">
        <v>0</v>
      </c>
      <c r="L474" s="0" t="n">
        <v>1</v>
      </c>
      <c r="M474" s="0" t="n">
        <v>1</v>
      </c>
      <c r="N474" s="1" t="n">
        <f aca="false">IF(ISERROR(I474/(I474+J474)),0,(I474/(I474+J474)))</f>
        <v>1</v>
      </c>
      <c r="O474" s="1" t="n">
        <f aca="false">IF(ISERROR(I474/(I474+K474)),0,(I474/(I474+K474)))</f>
        <v>1</v>
      </c>
      <c r="P474" s="1" t="n">
        <f aca="false">IF(ISERROR((2*N474*O474)/(N474+O474)),0,(2*N474*O474)/(N474+O474))</f>
        <v>1</v>
      </c>
    </row>
    <row r="475" customFormat="false" ht="12.8" hidden="false" customHeight="false" outlineLevel="0" collapsed="false">
      <c r="A475" s="0" t="s">
        <v>976</v>
      </c>
      <c r="B475" s="0" t="s">
        <v>22</v>
      </c>
      <c r="C475" s="0" t="s">
        <v>2</v>
      </c>
      <c r="E475" s="0" t="s">
        <v>10</v>
      </c>
      <c r="F475" s="0" t="s">
        <v>977</v>
      </c>
      <c r="G475" s="0" t="n">
        <v>3</v>
      </c>
      <c r="H475" s="0" t="n">
        <v>0</v>
      </c>
      <c r="I475" s="0" t="n">
        <v>0</v>
      </c>
      <c r="J475" s="0" t="n">
        <v>0</v>
      </c>
      <c r="K475" s="0" t="n">
        <v>3</v>
      </c>
      <c r="L475" s="0" t="n">
        <v>1</v>
      </c>
      <c r="M475" s="0" t="s">
        <v>12</v>
      </c>
      <c r="N475" s="1" t="n">
        <f aca="false">IF(ISERROR(I475/(I475+J475)),0,(I475/(I475+J475)))</f>
        <v>0</v>
      </c>
      <c r="O475" s="1" t="n">
        <f aca="false">IF(ISERROR(I475/(I475+K475)),0,(I475/(I475+K475)))</f>
        <v>0</v>
      </c>
      <c r="P475" s="1" t="n">
        <f aca="false">IF(ISERROR((2*N475*O475)/(N475+O475)),0,(2*N475*O475)/(N475+O475))</f>
        <v>0</v>
      </c>
    </row>
    <row r="476" customFormat="false" ht="12.8" hidden="false" customHeight="false" outlineLevel="0" collapsed="false">
      <c r="A476" s="0" t="s">
        <v>978</v>
      </c>
      <c r="B476" s="0" t="s">
        <v>38</v>
      </c>
      <c r="C476" s="0" t="s">
        <v>2</v>
      </c>
      <c r="E476" s="0" t="s">
        <v>3</v>
      </c>
      <c r="F476" s="0" t="s">
        <v>979</v>
      </c>
      <c r="G476" s="0" t="n">
        <v>1</v>
      </c>
      <c r="H476" s="0" t="n">
        <v>1</v>
      </c>
      <c r="I476" s="0" t="n">
        <v>1</v>
      </c>
      <c r="J476" s="0" t="n">
        <v>0</v>
      </c>
      <c r="K476" s="0" t="n">
        <v>0</v>
      </c>
      <c r="L476" s="0" t="n">
        <v>1</v>
      </c>
      <c r="M476" s="0" t="n">
        <v>1</v>
      </c>
      <c r="N476" s="1" t="n">
        <f aca="false">IF(ISERROR(I476/(I476+J476)),0,(I476/(I476+J476)))</f>
        <v>1</v>
      </c>
      <c r="O476" s="1" t="n">
        <f aca="false">IF(ISERROR(I476/(I476+K476)),0,(I476/(I476+K476)))</f>
        <v>1</v>
      </c>
      <c r="P476" s="1" t="n">
        <f aca="false">IF(ISERROR((2*N476*O476)/(N476+O476)),0,(2*N476*O476)/(N476+O476))</f>
        <v>1</v>
      </c>
    </row>
    <row r="477" customFormat="false" ht="12.8" hidden="false" customHeight="false" outlineLevel="0" collapsed="false">
      <c r="A477" s="0" t="s">
        <v>980</v>
      </c>
      <c r="B477" s="0" t="s">
        <v>22</v>
      </c>
      <c r="C477" s="0" t="s">
        <v>9</v>
      </c>
      <c r="E477" s="0" t="s">
        <v>3</v>
      </c>
      <c r="F477" s="0" t="s">
        <v>981</v>
      </c>
      <c r="G477" s="0" t="n">
        <v>1</v>
      </c>
      <c r="H477" s="0" t="n">
        <v>0</v>
      </c>
      <c r="I477" s="0" t="n">
        <v>0</v>
      </c>
      <c r="J477" s="0" t="n">
        <v>0</v>
      </c>
      <c r="K477" s="0" t="n">
        <v>1</v>
      </c>
      <c r="L477" s="0" t="n">
        <v>1</v>
      </c>
      <c r="M477" s="0" t="s">
        <v>12</v>
      </c>
      <c r="N477" s="1" t="n">
        <f aca="false">IF(ISERROR(I477/(I477+J477)),0,(I477/(I477+J477)))</f>
        <v>0</v>
      </c>
      <c r="O477" s="1" t="n">
        <f aca="false">IF(ISERROR(I477/(I477+K477)),0,(I477/(I477+K477)))</f>
        <v>0</v>
      </c>
      <c r="P477" s="1" t="n">
        <f aca="false">IF(ISERROR((2*N477*O477)/(N477+O477)),0,(2*N477*O477)/(N477+O477))</f>
        <v>0</v>
      </c>
    </row>
    <row r="478" customFormat="false" ht="12.8" hidden="false" customHeight="false" outlineLevel="0" collapsed="false">
      <c r="A478" s="0" t="s">
        <v>982</v>
      </c>
      <c r="B478" s="0" t="s">
        <v>38</v>
      </c>
      <c r="C478" s="0" t="s">
        <v>9</v>
      </c>
      <c r="E478" s="0" t="s">
        <v>3</v>
      </c>
      <c r="F478" s="0" t="s">
        <v>983</v>
      </c>
      <c r="G478" s="0" t="n">
        <v>1</v>
      </c>
      <c r="H478" s="0" t="n">
        <v>1</v>
      </c>
      <c r="I478" s="0" t="n">
        <v>1</v>
      </c>
      <c r="J478" s="0" t="n">
        <v>0</v>
      </c>
      <c r="K478" s="0" t="n">
        <v>0</v>
      </c>
      <c r="L478" s="0" t="n">
        <v>1</v>
      </c>
      <c r="M478" s="0" t="n">
        <v>1</v>
      </c>
      <c r="N478" s="1" t="n">
        <f aca="false">IF(ISERROR(I478/(I478+J478)),0,(I478/(I478+J478)))</f>
        <v>1</v>
      </c>
      <c r="O478" s="1" t="n">
        <f aca="false">IF(ISERROR(I478/(I478+K478)),0,(I478/(I478+K478)))</f>
        <v>1</v>
      </c>
      <c r="P478" s="1" t="n">
        <f aca="false">IF(ISERROR((2*N478*O478)/(N478+O478)),0,(2*N478*O478)/(N478+O478))</f>
        <v>1</v>
      </c>
    </row>
    <row r="479" customFormat="false" ht="12.8" hidden="false" customHeight="false" outlineLevel="0" collapsed="false">
      <c r="A479" s="0" t="s">
        <v>984</v>
      </c>
      <c r="B479" s="0" t="s">
        <v>22</v>
      </c>
      <c r="C479" s="0" t="s">
        <v>2</v>
      </c>
      <c r="E479" s="0" t="s">
        <v>10</v>
      </c>
      <c r="F479" s="0" t="s">
        <v>985</v>
      </c>
      <c r="G479" s="0" t="n">
        <v>1</v>
      </c>
      <c r="H479" s="0" t="n">
        <v>1</v>
      </c>
      <c r="I479" s="0" t="n">
        <v>1</v>
      </c>
      <c r="J479" s="0" t="n">
        <v>0</v>
      </c>
      <c r="K479" s="0" t="n">
        <v>0</v>
      </c>
      <c r="L479" s="0" t="n">
        <v>1</v>
      </c>
      <c r="M479" s="0" t="n">
        <v>1</v>
      </c>
      <c r="N479" s="1" t="n">
        <f aca="false">IF(ISERROR(I479/(I479+J479)),0,(I479/(I479+J479)))</f>
        <v>1</v>
      </c>
      <c r="O479" s="1" t="n">
        <f aca="false">IF(ISERROR(I479/(I479+K479)),0,(I479/(I479+K479)))</f>
        <v>1</v>
      </c>
      <c r="P479" s="1" t="n">
        <f aca="false">IF(ISERROR((2*N479*O479)/(N479+O479)),0,(2*N479*O479)/(N479+O479))</f>
        <v>1</v>
      </c>
    </row>
    <row r="480" customFormat="false" ht="12.8" hidden="false" customHeight="false" outlineLevel="0" collapsed="false">
      <c r="A480" s="0" t="s">
        <v>986</v>
      </c>
      <c r="B480" s="0" t="s">
        <v>38</v>
      </c>
      <c r="C480" s="0" t="s">
        <v>9</v>
      </c>
      <c r="E480" s="0" t="s">
        <v>3</v>
      </c>
      <c r="F480" s="0" t="s">
        <v>987</v>
      </c>
      <c r="G480" s="0" t="n">
        <v>1</v>
      </c>
      <c r="H480" s="0" t="n">
        <v>0</v>
      </c>
      <c r="I480" s="0" t="n">
        <v>0</v>
      </c>
      <c r="J480" s="0" t="n">
        <v>0</v>
      </c>
      <c r="K480" s="0" t="n">
        <v>1</v>
      </c>
      <c r="L480" s="0" t="n">
        <v>1</v>
      </c>
      <c r="M480" s="0" t="s">
        <v>12</v>
      </c>
      <c r="N480" s="1" t="n">
        <f aca="false">IF(ISERROR(I480/(I480+J480)),0,(I480/(I480+J480)))</f>
        <v>0</v>
      </c>
      <c r="O480" s="1" t="n">
        <f aca="false">IF(ISERROR(I480/(I480+K480)),0,(I480/(I480+K480)))</f>
        <v>0</v>
      </c>
      <c r="P480" s="1" t="n">
        <f aca="false">IF(ISERROR((2*N480*O480)/(N480+O480)),0,(2*N480*O480)/(N480+O480))</f>
        <v>0</v>
      </c>
    </row>
    <row r="481" customFormat="false" ht="12.8" hidden="false" customHeight="false" outlineLevel="0" collapsed="false">
      <c r="A481" s="0" t="s">
        <v>988</v>
      </c>
      <c r="B481" s="0" t="s">
        <v>1</v>
      </c>
      <c r="C481" s="0" t="s">
        <v>9</v>
      </c>
      <c r="E481" s="0" t="s">
        <v>10</v>
      </c>
      <c r="F481" s="0" t="s">
        <v>989</v>
      </c>
      <c r="G481" s="0" t="n">
        <v>2</v>
      </c>
      <c r="H481" s="0" t="n">
        <v>0</v>
      </c>
      <c r="I481" s="0" t="n">
        <v>0</v>
      </c>
      <c r="J481" s="0" t="n">
        <v>0</v>
      </c>
      <c r="K481" s="0" t="n">
        <v>2</v>
      </c>
      <c r="L481" s="0" t="n">
        <v>1</v>
      </c>
      <c r="M481" s="0" t="s">
        <v>12</v>
      </c>
      <c r="N481" s="1" t="n">
        <f aca="false">IF(ISERROR(I481/(I481+J481)),0,(I481/(I481+J481)))</f>
        <v>0</v>
      </c>
      <c r="O481" s="1" t="n">
        <f aca="false">IF(ISERROR(I481/(I481+K481)),0,(I481/(I481+K481)))</f>
        <v>0</v>
      </c>
      <c r="P481" s="1" t="n">
        <f aca="false">IF(ISERROR((2*N481*O481)/(N481+O481)),0,(2*N481*O481)/(N481+O481))</f>
        <v>0</v>
      </c>
    </row>
    <row r="482" customFormat="false" ht="12.8" hidden="false" customHeight="false" outlineLevel="0" collapsed="false">
      <c r="A482" s="0" t="s">
        <v>990</v>
      </c>
      <c r="B482" s="0" t="s">
        <v>1</v>
      </c>
      <c r="C482" s="0" t="s">
        <v>9</v>
      </c>
      <c r="E482" s="0" t="s">
        <v>10</v>
      </c>
      <c r="F482" s="0" t="s">
        <v>991</v>
      </c>
      <c r="G482" s="0" t="n">
        <v>1</v>
      </c>
      <c r="H482" s="0" t="n">
        <v>1</v>
      </c>
      <c r="I482" s="0" t="n">
        <v>1</v>
      </c>
      <c r="J482" s="0" t="n">
        <v>0</v>
      </c>
      <c r="K482" s="0" t="n">
        <v>0</v>
      </c>
      <c r="L482" s="0" t="n">
        <v>1</v>
      </c>
      <c r="M482" s="0" t="n">
        <v>1</v>
      </c>
      <c r="N482" s="1" t="n">
        <f aca="false">IF(ISERROR(I482/(I482+J482)),0,(I482/(I482+J482)))</f>
        <v>1</v>
      </c>
      <c r="O482" s="1" t="n">
        <f aca="false">IF(ISERROR(I482/(I482+K482)),0,(I482/(I482+K482)))</f>
        <v>1</v>
      </c>
      <c r="P482" s="1" t="n">
        <f aca="false">IF(ISERROR((2*N482*O482)/(N482+O482)),0,(2*N482*O482)/(N482+O482))</f>
        <v>1</v>
      </c>
    </row>
    <row r="483" customFormat="false" ht="12.8" hidden="false" customHeight="false" outlineLevel="0" collapsed="false">
      <c r="A483" s="0" t="s">
        <v>992</v>
      </c>
      <c r="B483" s="0" t="s">
        <v>1</v>
      </c>
      <c r="C483" s="0" t="s">
        <v>9</v>
      </c>
      <c r="E483" s="0" t="s">
        <v>33</v>
      </c>
      <c r="F483" s="0" t="s">
        <v>993</v>
      </c>
      <c r="G483" s="0" t="n">
        <v>2</v>
      </c>
      <c r="H483" s="0" t="n">
        <v>0</v>
      </c>
      <c r="I483" s="0" t="n">
        <v>0</v>
      </c>
      <c r="J483" s="0" t="n">
        <v>0</v>
      </c>
      <c r="K483" s="0" t="n">
        <v>2</v>
      </c>
      <c r="L483" s="0" t="n">
        <v>1</v>
      </c>
      <c r="M483" s="0" t="s">
        <v>12</v>
      </c>
      <c r="N483" s="1" t="n">
        <f aca="false">IF(ISERROR(I483/(I483+J483)),0,(I483/(I483+J483)))</f>
        <v>0</v>
      </c>
      <c r="O483" s="1" t="n">
        <f aca="false">IF(ISERROR(I483/(I483+K483)),0,(I483/(I483+K483)))</f>
        <v>0</v>
      </c>
      <c r="P483" s="1" t="n">
        <f aca="false">IF(ISERROR((2*N483*O483)/(N483+O483)),0,(2*N483*O483)/(N483+O483))</f>
        <v>0</v>
      </c>
    </row>
    <row r="484" customFormat="false" ht="12.8" hidden="false" customHeight="false" outlineLevel="0" collapsed="false">
      <c r="A484" s="0" t="s">
        <v>994</v>
      </c>
      <c r="B484" s="0" t="s">
        <v>1</v>
      </c>
      <c r="C484" s="0" t="s">
        <v>9</v>
      </c>
      <c r="E484" s="0" t="s">
        <v>10</v>
      </c>
      <c r="F484" s="0" t="s">
        <v>995</v>
      </c>
      <c r="G484" s="0" t="n">
        <v>1</v>
      </c>
      <c r="H484" s="0" t="n">
        <v>0</v>
      </c>
      <c r="I484" s="0" t="n">
        <v>0</v>
      </c>
      <c r="J484" s="0" t="n">
        <v>0</v>
      </c>
      <c r="K484" s="0" t="n">
        <v>1</v>
      </c>
      <c r="L484" s="0" t="n">
        <v>1</v>
      </c>
      <c r="M484" s="0" t="s">
        <v>12</v>
      </c>
      <c r="N484" s="1" t="n">
        <f aca="false">IF(ISERROR(I484/(I484+J484)),0,(I484/(I484+J484)))</f>
        <v>0</v>
      </c>
      <c r="O484" s="1" t="n">
        <f aca="false">IF(ISERROR(I484/(I484+K484)),0,(I484/(I484+K484)))</f>
        <v>0</v>
      </c>
      <c r="P484" s="1" t="n">
        <f aca="false">IF(ISERROR((2*N484*O484)/(N484+O484)),0,(2*N484*O484)/(N484+O484))</f>
        <v>0</v>
      </c>
    </row>
    <row r="485" customFormat="false" ht="12.8" hidden="false" customHeight="false" outlineLevel="0" collapsed="false">
      <c r="A485" s="0" t="s">
        <v>996</v>
      </c>
      <c r="B485" s="0" t="s">
        <v>1</v>
      </c>
      <c r="C485" s="0" t="s">
        <v>9</v>
      </c>
      <c r="E485" s="0" t="s">
        <v>33</v>
      </c>
      <c r="F485" s="0" t="s">
        <v>997</v>
      </c>
      <c r="G485" s="0" t="n">
        <v>1</v>
      </c>
      <c r="H485" s="0" t="n">
        <v>0</v>
      </c>
      <c r="I485" s="0" t="n">
        <v>0</v>
      </c>
      <c r="J485" s="0" t="n">
        <v>0</v>
      </c>
      <c r="K485" s="0" t="n">
        <v>1</v>
      </c>
      <c r="L485" s="0" t="n">
        <v>1</v>
      </c>
      <c r="M485" s="0" t="s">
        <v>12</v>
      </c>
      <c r="N485" s="1" t="n">
        <f aca="false">IF(ISERROR(I485/(I485+J485)),0,(I485/(I485+J485)))</f>
        <v>0</v>
      </c>
      <c r="O485" s="1" t="n">
        <f aca="false">IF(ISERROR(I485/(I485+K485)),0,(I485/(I485+K485)))</f>
        <v>0</v>
      </c>
      <c r="P485" s="1" t="n">
        <f aca="false">IF(ISERROR((2*N485*O485)/(N485+O485)),0,(2*N485*O485)/(N485+O485))</f>
        <v>0</v>
      </c>
    </row>
    <row r="486" customFormat="false" ht="12.8" hidden="false" customHeight="false" outlineLevel="0" collapsed="false">
      <c r="A486" s="0" t="s">
        <v>998</v>
      </c>
      <c r="B486" s="0" t="s">
        <v>22</v>
      </c>
      <c r="D486" s="0" t="s">
        <v>27</v>
      </c>
      <c r="E486" s="0" t="s">
        <v>3</v>
      </c>
      <c r="F486" s="0" t="s">
        <v>999</v>
      </c>
      <c r="G486" s="0" t="n">
        <v>1</v>
      </c>
      <c r="H486" s="0" t="n">
        <v>1</v>
      </c>
      <c r="I486" s="0" t="n">
        <v>1</v>
      </c>
      <c r="J486" s="0" t="n">
        <v>0</v>
      </c>
      <c r="K486" s="0" t="n">
        <v>0</v>
      </c>
      <c r="L486" s="0" t="n">
        <v>1</v>
      </c>
      <c r="M486" s="0" t="n">
        <v>1</v>
      </c>
      <c r="N486" s="1" t="n">
        <f aca="false">IF(ISERROR(I486/(I486+J486)),0,(I486/(I486+J486)))</f>
        <v>1</v>
      </c>
      <c r="O486" s="1" t="n">
        <f aca="false">IF(ISERROR(I486/(I486+K486)),0,(I486/(I486+K486)))</f>
        <v>1</v>
      </c>
      <c r="P486" s="1" t="n">
        <f aca="false">IF(ISERROR((2*N486*O486)/(N486+O486)),0,(2*N486*O486)/(N486+O486))</f>
        <v>1</v>
      </c>
    </row>
    <row r="487" customFormat="false" ht="12.8" hidden="false" customHeight="false" outlineLevel="0" collapsed="false">
      <c r="A487" s="0" t="s">
        <v>1000</v>
      </c>
      <c r="B487" s="0" t="s">
        <v>38</v>
      </c>
      <c r="C487" s="0" t="s">
        <v>2</v>
      </c>
      <c r="E487" s="0" t="s">
        <v>3</v>
      </c>
      <c r="F487" s="0" t="s">
        <v>1001</v>
      </c>
      <c r="G487" s="0" t="n">
        <v>1</v>
      </c>
      <c r="H487" s="0" t="n">
        <v>1</v>
      </c>
      <c r="I487" s="0" t="n">
        <v>1</v>
      </c>
      <c r="J487" s="0" t="n">
        <v>0</v>
      </c>
      <c r="K487" s="0" t="n">
        <v>0</v>
      </c>
      <c r="L487" s="0" t="n">
        <v>1</v>
      </c>
      <c r="M487" s="0" t="n">
        <v>1</v>
      </c>
      <c r="N487" s="1" t="n">
        <f aca="false">IF(ISERROR(I487/(I487+J487)),0,(I487/(I487+J487)))</f>
        <v>1</v>
      </c>
      <c r="O487" s="1" t="n">
        <f aca="false">IF(ISERROR(I487/(I487+K487)),0,(I487/(I487+K487)))</f>
        <v>1</v>
      </c>
      <c r="P487" s="1" t="n">
        <f aca="false">IF(ISERROR((2*N487*O487)/(N487+O487)),0,(2*N487*O487)/(N487+O487))</f>
        <v>1</v>
      </c>
    </row>
    <row r="488" customFormat="false" ht="12.8" hidden="false" customHeight="false" outlineLevel="0" collapsed="false">
      <c r="A488" s="0" t="s">
        <v>1002</v>
      </c>
      <c r="B488" s="0" t="s">
        <v>38</v>
      </c>
      <c r="C488" s="0" t="s">
        <v>9</v>
      </c>
      <c r="E488" s="0" t="s">
        <v>3</v>
      </c>
      <c r="F488" s="0" t="s">
        <v>1003</v>
      </c>
      <c r="G488" s="0" t="n">
        <v>1</v>
      </c>
      <c r="H488" s="0" t="n">
        <v>1</v>
      </c>
      <c r="I488" s="0" t="n">
        <v>1</v>
      </c>
      <c r="J488" s="0" t="n">
        <v>0</v>
      </c>
      <c r="K488" s="0" t="n">
        <v>0</v>
      </c>
      <c r="L488" s="0" t="n">
        <v>1</v>
      </c>
      <c r="M488" s="0" t="n">
        <v>1</v>
      </c>
      <c r="N488" s="1" t="n">
        <f aca="false">IF(ISERROR(I488/(I488+J488)),0,(I488/(I488+J488)))</f>
        <v>1</v>
      </c>
      <c r="O488" s="1" t="n">
        <f aca="false">IF(ISERROR(I488/(I488+K488)),0,(I488/(I488+K488)))</f>
        <v>1</v>
      </c>
      <c r="P488" s="1" t="n">
        <f aca="false">IF(ISERROR((2*N488*O488)/(N488+O488)),0,(2*N488*O488)/(N488+O488))</f>
        <v>1</v>
      </c>
    </row>
    <row r="489" customFormat="false" ht="12.8" hidden="false" customHeight="false" outlineLevel="0" collapsed="false">
      <c r="A489" s="0" t="s">
        <v>1004</v>
      </c>
      <c r="B489" s="0" t="s">
        <v>22</v>
      </c>
      <c r="D489" s="0" t="s">
        <v>27</v>
      </c>
      <c r="E489" s="0" t="s">
        <v>33</v>
      </c>
      <c r="F489" s="0" t="s">
        <v>1005</v>
      </c>
      <c r="G489" s="0" t="n">
        <v>2</v>
      </c>
      <c r="H489" s="0" t="n">
        <v>8</v>
      </c>
      <c r="I489" s="0" t="n">
        <v>1</v>
      </c>
      <c r="J489" s="0" t="n">
        <v>7</v>
      </c>
      <c r="K489" s="0" t="n">
        <v>1</v>
      </c>
      <c r="L489" s="0" t="n">
        <v>1</v>
      </c>
      <c r="M489" s="0" t="n">
        <v>1</v>
      </c>
      <c r="N489" s="1" t="n">
        <f aca="false">IF(ISERROR(I489/(I489+J489)),0,(I489/(I489+J489)))</f>
        <v>0.125</v>
      </c>
      <c r="O489" s="1" t="n">
        <f aca="false">IF(ISERROR(I489/(I489+K489)),0,(I489/(I489+K489)))</f>
        <v>0.5</v>
      </c>
      <c r="P489" s="1" t="n">
        <f aca="false">IF(ISERROR((2*N489*O489)/(N489+O489)),0,(2*N489*O489)/(N489+O489))</f>
        <v>0.2</v>
      </c>
    </row>
    <row r="490" customFormat="false" ht="12.8" hidden="false" customHeight="false" outlineLevel="0" collapsed="false">
      <c r="A490" s="0" t="s">
        <v>1006</v>
      </c>
      <c r="B490" s="0" t="s">
        <v>38</v>
      </c>
      <c r="C490" s="0" t="s">
        <v>2</v>
      </c>
      <c r="E490" s="0" t="s">
        <v>3</v>
      </c>
      <c r="F490" s="0" t="s">
        <v>1007</v>
      </c>
      <c r="G490" s="0" t="n">
        <v>1</v>
      </c>
      <c r="H490" s="0" t="n">
        <v>0</v>
      </c>
      <c r="I490" s="0" t="n">
        <v>0</v>
      </c>
      <c r="J490" s="0" t="n">
        <v>0</v>
      </c>
      <c r="K490" s="0" t="n">
        <v>1</v>
      </c>
      <c r="L490" s="0" t="n">
        <v>1</v>
      </c>
      <c r="M490" s="0" t="s">
        <v>12</v>
      </c>
      <c r="N490" s="1" t="n">
        <f aca="false">IF(ISERROR(I490/(I490+J490)),0,(I490/(I490+J490)))</f>
        <v>0</v>
      </c>
      <c r="O490" s="1" t="n">
        <f aca="false">IF(ISERROR(I490/(I490+K490)),0,(I490/(I490+K490)))</f>
        <v>0</v>
      </c>
      <c r="P490" s="1" t="n">
        <f aca="false">IF(ISERROR((2*N490*O490)/(N490+O490)),0,(2*N490*O490)/(N490+O490))</f>
        <v>0</v>
      </c>
    </row>
    <row r="491" customFormat="false" ht="12.8" hidden="false" customHeight="false" outlineLevel="0" collapsed="false">
      <c r="A491" s="0" t="s">
        <v>1008</v>
      </c>
      <c r="B491" s="0" t="s">
        <v>38</v>
      </c>
      <c r="C491" s="0" t="s">
        <v>9</v>
      </c>
      <c r="E491" s="0" t="s">
        <v>3</v>
      </c>
      <c r="F491" s="0" t="s">
        <v>1009</v>
      </c>
      <c r="G491" s="0" t="n">
        <v>1</v>
      </c>
      <c r="H491" s="0" t="n">
        <v>1</v>
      </c>
      <c r="I491" s="0" t="n">
        <v>1</v>
      </c>
      <c r="J491" s="0" t="n">
        <v>0</v>
      </c>
      <c r="K491" s="0" t="n">
        <v>0</v>
      </c>
      <c r="L491" s="0" t="n">
        <v>1</v>
      </c>
      <c r="M491" s="0" t="n">
        <v>1</v>
      </c>
      <c r="N491" s="1" t="n">
        <f aca="false">IF(ISERROR(I491/(I491+J491)),0,(I491/(I491+J491)))</f>
        <v>1</v>
      </c>
      <c r="O491" s="1" t="n">
        <f aca="false">IF(ISERROR(I491/(I491+K491)),0,(I491/(I491+K491)))</f>
        <v>1</v>
      </c>
      <c r="P491" s="1" t="n">
        <f aca="false">IF(ISERROR((2*N491*O491)/(N491+O491)),0,(2*N491*O491)/(N491+O491))</f>
        <v>1</v>
      </c>
    </row>
    <row r="492" customFormat="false" ht="12.8" hidden="false" customHeight="false" outlineLevel="0" collapsed="false">
      <c r="A492" s="0" t="s">
        <v>1010</v>
      </c>
      <c r="B492" s="0" t="s">
        <v>22</v>
      </c>
      <c r="D492" s="0" t="s">
        <v>27</v>
      </c>
      <c r="E492" s="0" t="s">
        <v>33</v>
      </c>
      <c r="F492" s="0" t="s">
        <v>1011</v>
      </c>
      <c r="G492" s="0" t="n">
        <v>1</v>
      </c>
      <c r="H492" s="0" t="n">
        <v>0</v>
      </c>
      <c r="I492" s="0" t="n">
        <v>0</v>
      </c>
      <c r="J492" s="0" t="n">
        <v>0</v>
      </c>
      <c r="K492" s="0" t="n">
        <v>1</v>
      </c>
      <c r="L492" s="0" t="n">
        <v>1</v>
      </c>
      <c r="M492" s="0" t="s">
        <v>12</v>
      </c>
      <c r="N492" s="1" t="n">
        <f aca="false">IF(ISERROR(I492/(I492+J492)),0,(I492/(I492+J492)))</f>
        <v>0</v>
      </c>
      <c r="O492" s="1" t="n">
        <f aca="false">IF(ISERROR(I492/(I492+K492)),0,(I492/(I492+K492)))</f>
        <v>0</v>
      </c>
      <c r="P492" s="1" t="n">
        <f aca="false">IF(ISERROR((2*N492*O492)/(N492+O492)),0,(2*N492*O492)/(N492+O492))</f>
        <v>0</v>
      </c>
    </row>
    <row r="493" customFormat="false" ht="12.8" hidden="false" customHeight="false" outlineLevel="0" collapsed="false">
      <c r="A493" s="0" t="s">
        <v>1012</v>
      </c>
      <c r="B493" s="0" t="s">
        <v>38</v>
      </c>
      <c r="C493" s="0" t="s">
        <v>2</v>
      </c>
      <c r="E493" s="0" t="s">
        <v>3</v>
      </c>
      <c r="F493" s="0" t="s">
        <v>1013</v>
      </c>
      <c r="G493" s="0" t="n">
        <v>1</v>
      </c>
      <c r="H493" s="0" t="n">
        <v>1</v>
      </c>
      <c r="I493" s="0" t="n">
        <v>1</v>
      </c>
      <c r="J493" s="0" t="n">
        <v>0</v>
      </c>
      <c r="K493" s="0" t="n">
        <v>0</v>
      </c>
      <c r="L493" s="0" t="n">
        <v>1</v>
      </c>
      <c r="M493" s="0" t="n">
        <v>1</v>
      </c>
      <c r="N493" s="1" t="n">
        <f aca="false">IF(ISERROR(I493/(I493+J493)),0,(I493/(I493+J493)))</f>
        <v>1</v>
      </c>
      <c r="O493" s="1" t="n">
        <f aca="false">IF(ISERROR(I493/(I493+K493)),0,(I493/(I493+K493)))</f>
        <v>1</v>
      </c>
      <c r="P493" s="1" t="n">
        <f aca="false">IF(ISERROR((2*N493*O493)/(N493+O493)),0,(2*N493*O493)/(N493+O493))</f>
        <v>1</v>
      </c>
    </row>
    <row r="494" customFormat="false" ht="12.8" hidden="false" customHeight="false" outlineLevel="0" collapsed="false">
      <c r="A494" s="0" t="s">
        <v>1014</v>
      </c>
      <c r="B494" s="0" t="s">
        <v>38</v>
      </c>
      <c r="C494" s="0" t="s">
        <v>9</v>
      </c>
      <c r="E494" s="0" t="s">
        <v>3</v>
      </c>
      <c r="F494" s="0" t="s">
        <v>1015</v>
      </c>
      <c r="G494" s="0" t="n">
        <v>1</v>
      </c>
      <c r="H494" s="0" t="n">
        <v>1</v>
      </c>
      <c r="I494" s="0" t="n">
        <v>1</v>
      </c>
      <c r="J494" s="0" t="n">
        <v>0</v>
      </c>
      <c r="K494" s="0" t="n">
        <v>0</v>
      </c>
      <c r="L494" s="0" t="n">
        <v>1</v>
      </c>
      <c r="M494" s="0" t="n">
        <v>1</v>
      </c>
      <c r="N494" s="1" t="n">
        <f aca="false">IF(ISERROR(I494/(I494+J494)),0,(I494/(I494+J494)))</f>
        <v>1</v>
      </c>
      <c r="O494" s="1" t="n">
        <f aca="false">IF(ISERROR(I494/(I494+K494)),0,(I494/(I494+K494)))</f>
        <v>1</v>
      </c>
      <c r="P494" s="1" t="n">
        <f aca="false">IF(ISERROR((2*N494*O494)/(N494+O494)),0,(2*N494*O494)/(N494+O494))</f>
        <v>1</v>
      </c>
    </row>
    <row r="495" customFormat="false" ht="12.8" hidden="false" customHeight="false" outlineLevel="0" collapsed="false">
      <c r="A495" s="0" t="s">
        <v>1016</v>
      </c>
      <c r="B495" s="0" t="s">
        <v>1</v>
      </c>
      <c r="C495" s="0" t="s">
        <v>2</v>
      </c>
      <c r="D495" s="0" t="s">
        <v>30</v>
      </c>
      <c r="F495" s="0" t="s">
        <v>1017</v>
      </c>
      <c r="G495" s="0" t="n">
        <v>3</v>
      </c>
      <c r="H495" s="0" t="n">
        <v>0</v>
      </c>
      <c r="I495" s="0" t="n">
        <v>0</v>
      </c>
      <c r="J495" s="0" t="n">
        <v>0</v>
      </c>
      <c r="K495" s="0" t="n">
        <v>3</v>
      </c>
      <c r="L495" s="0" t="n">
        <v>1</v>
      </c>
      <c r="M495" s="0" t="s">
        <v>12</v>
      </c>
      <c r="N495" s="1" t="n">
        <f aca="false">IF(ISERROR(I495/(I495+J495)),0,(I495/(I495+J495)))</f>
        <v>0</v>
      </c>
      <c r="O495" s="1" t="n">
        <f aca="false">IF(ISERROR(I495/(I495+K495)),0,(I495/(I495+K495)))</f>
        <v>0</v>
      </c>
      <c r="P495" s="1" t="n">
        <f aca="false">IF(ISERROR((2*N495*O495)/(N495+O495)),0,(2*N495*O495)/(N495+O495))</f>
        <v>0</v>
      </c>
    </row>
    <row r="496" customFormat="false" ht="12.8" hidden="false" customHeight="false" outlineLevel="0" collapsed="false">
      <c r="A496" s="0" t="s">
        <v>1018</v>
      </c>
      <c r="B496" s="0" t="s">
        <v>22</v>
      </c>
      <c r="C496" s="0" t="s">
        <v>2</v>
      </c>
      <c r="E496" s="0" t="s">
        <v>10</v>
      </c>
      <c r="F496" s="0" t="s">
        <v>1019</v>
      </c>
      <c r="G496" s="0" t="n">
        <v>1</v>
      </c>
      <c r="H496" s="0" t="n">
        <v>2</v>
      </c>
      <c r="I496" s="0" t="n">
        <v>1</v>
      </c>
      <c r="J496" s="0" t="n">
        <v>1</v>
      </c>
      <c r="K496" s="0" t="n">
        <v>0</v>
      </c>
      <c r="L496" s="0" t="n">
        <v>1</v>
      </c>
      <c r="M496" s="0" t="n">
        <v>1</v>
      </c>
      <c r="N496" s="1" t="n">
        <f aca="false">IF(ISERROR(I496/(I496+J496)),0,(I496/(I496+J496)))</f>
        <v>0.5</v>
      </c>
      <c r="O496" s="1" t="n">
        <f aca="false">IF(ISERROR(I496/(I496+K496)),0,(I496/(I496+K496)))</f>
        <v>1</v>
      </c>
      <c r="P496" s="1" t="n">
        <f aca="false">IF(ISERROR((2*N496*O496)/(N496+O496)),0,(2*N496*O496)/(N496+O496))</f>
        <v>0.666666666666667</v>
      </c>
    </row>
    <row r="497" customFormat="false" ht="12.8" hidden="false" customHeight="false" outlineLevel="0" collapsed="false">
      <c r="A497" s="0" t="s">
        <v>1020</v>
      </c>
      <c r="B497" s="0" t="s">
        <v>38</v>
      </c>
      <c r="C497" s="0" t="s">
        <v>9</v>
      </c>
      <c r="E497" s="0" t="s">
        <v>3</v>
      </c>
      <c r="F497" s="0" t="s">
        <v>1021</v>
      </c>
      <c r="G497" s="0" t="n">
        <v>1</v>
      </c>
      <c r="H497" s="0" t="n">
        <v>1</v>
      </c>
      <c r="I497" s="0" t="n">
        <v>1</v>
      </c>
      <c r="J497" s="0" t="n">
        <v>0</v>
      </c>
      <c r="K497" s="0" t="n">
        <v>0</v>
      </c>
      <c r="L497" s="0" t="n">
        <v>1</v>
      </c>
      <c r="M497" s="0" t="n">
        <v>1</v>
      </c>
      <c r="N497" s="1" t="n">
        <f aca="false">IF(ISERROR(I497/(I497+J497)),0,(I497/(I497+J497)))</f>
        <v>1</v>
      </c>
      <c r="O497" s="1" t="n">
        <f aca="false">IF(ISERROR(I497/(I497+K497)),0,(I497/(I497+K497)))</f>
        <v>1</v>
      </c>
      <c r="P497" s="1" t="n">
        <f aca="false">IF(ISERROR((2*N497*O497)/(N497+O497)),0,(2*N497*O497)/(N497+O497))</f>
        <v>1</v>
      </c>
    </row>
    <row r="498" customFormat="false" ht="12.8" hidden="false" customHeight="false" outlineLevel="0" collapsed="false">
      <c r="A498" s="0" t="s">
        <v>1022</v>
      </c>
      <c r="B498" s="0" t="s">
        <v>38</v>
      </c>
      <c r="C498" s="0" t="s">
        <v>9</v>
      </c>
      <c r="E498" s="0" t="s">
        <v>3</v>
      </c>
      <c r="F498" s="0" t="s">
        <v>1023</v>
      </c>
      <c r="G498" s="0" t="n">
        <v>1</v>
      </c>
      <c r="H498" s="0" t="n">
        <v>0</v>
      </c>
      <c r="I498" s="0" t="n">
        <v>0</v>
      </c>
      <c r="J498" s="0" t="n">
        <v>0</v>
      </c>
      <c r="K498" s="0" t="n">
        <v>1</v>
      </c>
      <c r="L498" s="0" t="n">
        <v>1</v>
      </c>
      <c r="M498" s="0" t="s">
        <v>12</v>
      </c>
      <c r="N498" s="1" t="n">
        <f aca="false">IF(ISERROR(I498/(I498+J498)),0,(I498/(I498+J498)))</f>
        <v>0</v>
      </c>
      <c r="O498" s="1" t="n">
        <f aca="false">IF(ISERROR(I498/(I498+K498)),0,(I498/(I498+K498)))</f>
        <v>0</v>
      </c>
      <c r="P498" s="1" t="n">
        <f aca="false">IF(ISERROR((2*N498*O498)/(N498+O498)),0,(2*N498*O498)/(N498+O498))</f>
        <v>0</v>
      </c>
    </row>
    <row r="499" customFormat="false" ht="12.8" hidden="false" customHeight="false" outlineLevel="0" collapsed="false">
      <c r="A499" s="0" t="s">
        <v>1024</v>
      </c>
      <c r="B499" s="0" t="s">
        <v>38</v>
      </c>
      <c r="C499" s="0" t="s">
        <v>2</v>
      </c>
      <c r="E499" s="0" t="s">
        <v>3</v>
      </c>
      <c r="F499" s="0" t="s">
        <v>1025</v>
      </c>
      <c r="G499" s="0" t="n">
        <v>1</v>
      </c>
      <c r="H499" s="0" t="n">
        <v>1</v>
      </c>
      <c r="I499" s="0" t="n">
        <v>1</v>
      </c>
      <c r="J499" s="0" t="n">
        <v>0</v>
      </c>
      <c r="K499" s="0" t="n">
        <v>0</v>
      </c>
      <c r="L499" s="0" t="n">
        <v>1</v>
      </c>
      <c r="M499" s="0" t="n">
        <v>1</v>
      </c>
      <c r="N499" s="1" t="n">
        <f aca="false">IF(ISERROR(I499/(I499+J499)),0,(I499/(I499+J499)))</f>
        <v>1</v>
      </c>
      <c r="O499" s="1" t="n">
        <f aca="false">IF(ISERROR(I499/(I499+K499)),0,(I499/(I499+K499)))</f>
        <v>1</v>
      </c>
      <c r="P499" s="1" t="n">
        <f aca="false">IF(ISERROR((2*N499*O499)/(N499+O499)),0,(2*N499*O499)/(N499+O499))</f>
        <v>1</v>
      </c>
    </row>
    <row r="500" customFormat="false" ht="12.8" hidden="false" customHeight="false" outlineLevel="0" collapsed="false">
      <c r="A500" s="0" t="s">
        <v>1026</v>
      </c>
      <c r="B500" s="0" t="s">
        <v>22</v>
      </c>
      <c r="C500" s="0" t="s">
        <v>9</v>
      </c>
      <c r="E500" s="0" t="s">
        <v>33</v>
      </c>
      <c r="F500" s="0" t="s">
        <v>1027</v>
      </c>
      <c r="G500" s="0" t="n">
        <v>3</v>
      </c>
      <c r="H500" s="0" t="n">
        <v>0</v>
      </c>
      <c r="I500" s="0" t="n">
        <v>0</v>
      </c>
      <c r="J500" s="0" t="n">
        <v>0</v>
      </c>
      <c r="K500" s="0" t="n">
        <v>3</v>
      </c>
      <c r="L500" s="0" t="n">
        <v>1</v>
      </c>
      <c r="M500" s="0" t="s">
        <v>12</v>
      </c>
      <c r="N500" s="1" t="n">
        <f aca="false">IF(ISERROR(I500/(I500+J500)),0,(I500/(I500+J500)))</f>
        <v>0</v>
      </c>
      <c r="O500" s="1" t="n">
        <f aca="false">IF(ISERROR(I500/(I500+K500)),0,(I500/(I500+K500)))</f>
        <v>0</v>
      </c>
      <c r="P500" s="1" t="n">
        <f aca="false">IF(ISERROR((2*N500*O500)/(N500+O500)),0,(2*N500*O500)/(N500+O500))</f>
        <v>0</v>
      </c>
    </row>
    <row r="501" customFormat="false" ht="12.8" hidden="false" customHeight="false" outlineLevel="0" collapsed="false">
      <c r="A501" s="0" t="s">
        <v>1028</v>
      </c>
      <c r="B501" s="0" t="s">
        <v>22</v>
      </c>
      <c r="D501" s="0" t="s">
        <v>30</v>
      </c>
      <c r="E501" s="0" t="s">
        <v>10</v>
      </c>
      <c r="F501" s="0" t="s">
        <v>1029</v>
      </c>
      <c r="G501" s="0" t="n">
        <v>3</v>
      </c>
      <c r="H501" s="0" t="n">
        <v>0</v>
      </c>
      <c r="I501" s="0" t="n">
        <v>0</v>
      </c>
      <c r="J501" s="0" t="n">
        <v>0</v>
      </c>
      <c r="K501" s="0" t="n">
        <v>3</v>
      </c>
      <c r="L501" s="0" t="n">
        <v>1</v>
      </c>
      <c r="M501" s="0" t="s">
        <v>12</v>
      </c>
      <c r="N501" s="1" t="n">
        <f aca="false">IF(ISERROR(I501/(I501+J501)),0,(I501/(I501+J501)))</f>
        <v>0</v>
      </c>
      <c r="O501" s="1" t="n">
        <f aca="false">IF(ISERROR(I501/(I501+K501)),0,(I501/(I501+K501)))</f>
        <v>0</v>
      </c>
      <c r="P501" s="1" t="n">
        <f aca="false">IF(ISERROR((2*N501*O501)/(N501+O501)),0,(2*N501*O501)/(N501+O501))</f>
        <v>0</v>
      </c>
    </row>
    <row r="502" customFormat="false" ht="12.8" hidden="false" customHeight="false" outlineLevel="0" collapsed="false">
      <c r="A502" s="0" t="s">
        <v>1030</v>
      </c>
      <c r="B502" s="0" t="s">
        <v>38</v>
      </c>
      <c r="C502" s="0" t="s">
        <v>2</v>
      </c>
      <c r="E502" s="0" t="s">
        <v>3</v>
      </c>
      <c r="F502" s="0" t="s">
        <v>1031</v>
      </c>
      <c r="G502" s="0" t="n">
        <v>1</v>
      </c>
      <c r="H502" s="0" t="n">
        <v>1</v>
      </c>
      <c r="I502" s="0" t="n">
        <v>1</v>
      </c>
      <c r="J502" s="0" t="n">
        <v>0</v>
      </c>
      <c r="K502" s="0" t="n">
        <v>0</v>
      </c>
      <c r="L502" s="0" t="n">
        <v>1</v>
      </c>
      <c r="M502" s="0" t="n">
        <v>1</v>
      </c>
      <c r="N502" s="1" t="n">
        <f aca="false">IF(ISERROR(I502/(I502+J502)),0,(I502/(I502+J502)))</f>
        <v>1</v>
      </c>
      <c r="O502" s="1" t="n">
        <f aca="false">IF(ISERROR(I502/(I502+K502)),0,(I502/(I502+K502)))</f>
        <v>1</v>
      </c>
      <c r="P502" s="1" t="n">
        <f aca="false">IF(ISERROR((2*N502*O502)/(N502+O502)),0,(2*N502*O502)/(N502+O502))</f>
        <v>1</v>
      </c>
    </row>
    <row r="503" customFormat="false" ht="12.8" hidden="false" customHeight="false" outlineLevel="0" collapsed="false">
      <c r="A503" s="0" t="s">
        <v>1032</v>
      </c>
      <c r="B503" s="0" t="s">
        <v>38</v>
      </c>
      <c r="C503" s="0" t="s">
        <v>9</v>
      </c>
      <c r="E503" s="0" t="s">
        <v>3</v>
      </c>
      <c r="F503" s="0" t="s">
        <v>1033</v>
      </c>
      <c r="G503" s="0" t="n">
        <v>1</v>
      </c>
      <c r="H503" s="0" t="n">
        <v>1</v>
      </c>
      <c r="I503" s="0" t="n">
        <v>1</v>
      </c>
      <c r="J503" s="0" t="n">
        <v>0</v>
      </c>
      <c r="K503" s="0" t="n">
        <v>0</v>
      </c>
      <c r="L503" s="0" t="n">
        <v>1</v>
      </c>
      <c r="M503" s="0" t="n">
        <v>1</v>
      </c>
      <c r="N503" s="1" t="n">
        <f aca="false">IF(ISERROR(I503/(I503+J503)),0,(I503/(I503+J503)))</f>
        <v>1</v>
      </c>
      <c r="O503" s="1" t="n">
        <f aca="false">IF(ISERROR(I503/(I503+K503)),0,(I503/(I503+K503)))</f>
        <v>1</v>
      </c>
      <c r="P503" s="1" t="n">
        <f aca="false">IF(ISERROR((2*N503*O503)/(N503+O503)),0,(2*N503*O503)/(N503+O503))</f>
        <v>1</v>
      </c>
    </row>
    <row r="504" customFormat="false" ht="12.8" hidden="false" customHeight="false" outlineLevel="0" collapsed="false">
      <c r="A504" s="0" t="s">
        <v>1034</v>
      </c>
      <c r="B504" s="0" t="s">
        <v>38</v>
      </c>
      <c r="C504" s="0" t="s">
        <v>2</v>
      </c>
      <c r="E504" s="0" t="s">
        <v>3</v>
      </c>
      <c r="F504" s="0" t="s">
        <v>1035</v>
      </c>
      <c r="G504" s="0" t="n">
        <v>1</v>
      </c>
      <c r="H504" s="0" t="n">
        <v>1</v>
      </c>
      <c r="I504" s="0" t="n">
        <v>1</v>
      </c>
      <c r="J504" s="0" t="n">
        <v>0</v>
      </c>
      <c r="K504" s="0" t="n">
        <v>0</v>
      </c>
      <c r="L504" s="0" t="n">
        <v>1</v>
      </c>
      <c r="M504" s="0" t="n">
        <v>1</v>
      </c>
      <c r="N504" s="1" t="n">
        <f aca="false">IF(ISERROR(I504/(I504+J504)),0,(I504/(I504+J504)))</f>
        <v>1</v>
      </c>
      <c r="O504" s="1" t="n">
        <f aca="false">IF(ISERROR(I504/(I504+K504)),0,(I504/(I504+K504)))</f>
        <v>1</v>
      </c>
      <c r="P504" s="1" t="n">
        <f aca="false">IF(ISERROR((2*N504*O504)/(N504+O504)),0,(2*N504*O504)/(N504+O504))</f>
        <v>1</v>
      </c>
    </row>
    <row r="505" customFormat="false" ht="12.8" hidden="false" customHeight="false" outlineLevel="0" collapsed="false">
      <c r="A505" s="0" t="s">
        <v>1036</v>
      </c>
      <c r="B505" s="0" t="s">
        <v>1</v>
      </c>
      <c r="C505" s="0" t="s">
        <v>9</v>
      </c>
      <c r="E505" s="0" t="s">
        <v>33</v>
      </c>
      <c r="F505" s="0" t="s">
        <v>1037</v>
      </c>
      <c r="G505" s="0" t="n">
        <v>1</v>
      </c>
      <c r="H505" s="0" t="n">
        <v>1</v>
      </c>
      <c r="I505" s="0" t="n">
        <v>1</v>
      </c>
      <c r="J505" s="0" t="n">
        <v>0</v>
      </c>
      <c r="K505" s="0" t="n">
        <v>0</v>
      </c>
      <c r="L505" s="0" t="n">
        <v>1</v>
      </c>
      <c r="M505" s="0" t="n">
        <v>1</v>
      </c>
      <c r="N505" s="1" t="n">
        <f aca="false">IF(ISERROR(I505/(I505+J505)),0,(I505/(I505+J505)))</f>
        <v>1</v>
      </c>
      <c r="O505" s="1" t="n">
        <f aca="false">IF(ISERROR(I505/(I505+K505)),0,(I505/(I505+K505)))</f>
        <v>1</v>
      </c>
      <c r="P505" s="1" t="n">
        <f aca="false">IF(ISERROR((2*N505*O505)/(N505+O505)),0,(2*N505*O505)/(N505+O505))</f>
        <v>1</v>
      </c>
    </row>
    <row r="506" customFormat="false" ht="12.8" hidden="false" customHeight="false" outlineLevel="0" collapsed="false">
      <c r="A506" s="0" t="s">
        <v>1038</v>
      </c>
      <c r="B506" s="0" t="s">
        <v>1</v>
      </c>
      <c r="D506" s="0" t="s">
        <v>27</v>
      </c>
      <c r="E506" s="0" t="s">
        <v>3</v>
      </c>
      <c r="F506" s="0" t="s">
        <v>1039</v>
      </c>
      <c r="G506" s="0" t="n">
        <v>2</v>
      </c>
      <c r="H506" s="0" t="n">
        <v>1</v>
      </c>
      <c r="I506" s="0" t="n">
        <v>1</v>
      </c>
      <c r="J506" s="0" t="n">
        <v>0</v>
      </c>
      <c r="K506" s="0" t="n">
        <v>1</v>
      </c>
      <c r="L506" s="0" t="n">
        <v>1</v>
      </c>
      <c r="M506" s="0" t="n">
        <v>1</v>
      </c>
      <c r="N506" s="1" t="n">
        <f aca="false">IF(ISERROR(I506/(I506+J506)),0,(I506/(I506+J506)))</f>
        <v>1</v>
      </c>
      <c r="O506" s="1" t="n">
        <f aca="false">IF(ISERROR(I506/(I506+K506)),0,(I506/(I506+K506)))</f>
        <v>0.5</v>
      </c>
      <c r="P506" s="1" t="n">
        <f aca="false">IF(ISERROR((2*N506*O506)/(N506+O506)),0,(2*N506*O506)/(N506+O506))</f>
        <v>0.666666666666667</v>
      </c>
    </row>
    <row r="507" customFormat="false" ht="12.8" hidden="false" customHeight="false" outlineLevel="0" collapsed="false">
      <c r="A507" s="0" t="s">
        <v>1040</v>
      </c>
      <c r="B507" s="0" t="s">
        <v>1</v>
      </c>
      <c r="C507" s="0" t="s">
        <v>9</v>
      </c>
      <c r="E507" s="0" t="s">
        <v>33</v>
      </c>
      <c r="F507" s="0" t="s">
        <v>1041</v>
      </c>
      <c r="G507" s="0" t="n">
        <v>1</v>
      </c>
      <c r="H507" s="0" t="n">
        <v>0</v>
      </c>
      <c r="I507" s="0" t="n">
        <v>0</v>
      </c>
      <c r="J507" s="0" t="n">
        <v>0</v>
      </c>
      <c r="K507" s="0" t="n">
        <v>1</v>
      </c>
      <c r="L507" s="0" t="n">
        <v>1</v>
      </c>
      <c r="M507" s="0" t="s">
        <v>12</v>
      </c>
      <c r="N507" s="1" t="n">
        <f aca="false">IF(ISERROR(I507/(I507+J507)),0,(I507/(I507+J507)))</f>
        <v>0</v>
      </c>
      <c r="O507" s="1" t="n">
        <f aca="false">IF(ISERROR(I507/(I507+K507)),0,(I507/(I507+K507)))</f>
        <v>0</v>
      </c>
      <c r="P507" s="1" t="n">
        <f aca="false">IF(ISERROR((2*N507*O507)/(N507+O507)),0,(2*N507*O507)/(N507+O507))</f>
        <v>0</v>
      </c>
    </row>
    <row r="508" customFormat="false" ht="12.8" hidden="false" customHeight="false" outlineLevel="0" collapsed="false">
      <c r="A508" s="0" t="s">
        <v>1042</v>
      </c>
      <c r="B508" s="0" t="s">
        <v>1</v>
      </c>
      <c r="D508" s="0" t="s">
        <v>23</v>
      </c>
      <c r="E508" s="0" t="s">
        <v>3</v>
      </c>
      <c r="F508" s="0" t="s">
        <v>1043</v>
      </c>
      <c r="G508" s="0" t="n">
        <v>1</v>
      </c>
      <c r="H508" s="0" t="n">
        <v>1</v>
      </c>
      <c r="I508" s="0" t="n">
        <v>1</v>
      </c>
      <c r="J508" s="0" t="n">
        <v>0</v>
      </c>
      <c r="K508" s="0" t="n">
        <v>0</v>
      </c>
      <c r="L508" s="0" t="n">
        <v>1</v>
      </c>
      <c r="M508" s="0" t="n">
        <v>1</v>
      </c>
      <c r="N508" s="1" t="n">
        <f aca="false">IF(ISERROR(I508/(I508+J508)),0,(I508/(I508+J508)))</f>
        <v>1</v>
      </c>
      <c r="O508" s="1" t="n">
        <f aca="false">IF(ISERROR(I508/(I508+K508)),0,(I508/(I508+K508)))</f>
        <v>1</v>
      </c>
      <c r="P508" s="1" t="n">
        <f aca="false">IF(ISERROR((2*N508*O508)/(N508+O508)),0,(2*N508*O508)/(N508+O508))</f>
        <v>1</v>
      </c>
    </row>
    <row r="509" customFormat="false" ht="12.8" hidden="false" customHeight="false" outlineLevel="0" collapsed="false">
      <c r="A509" s="0" t="s">
        <v>1044</v>
      </c>
      <c r="B509" s="0" t="s">
        <v>1</v>
      </c>
      <c r="D509" s="0" t="s">
        <v>27</v>
      </c>
      <c r="E509" s="0" t="s">
        <v>3</v>
      </c>
      <c r="F509" s="0" t="s">
        <v>1045</v>
      </c>
      <c r="G509" s="0" t="n">
        <v>1</v>
      </c>
      <c r="H509" s="0" t="n">
        <v>1</v>
      </c>
      <c r="I509" s="0" t="n">
        <v>1</v>
      </c>
      <c r="J509" s="0" t="n">
        <v>0</v>
      </c>
      <c r="K509" s="0" t="n">
        <v>0</v>
      </c>
      <c r="L509" s="0" t="n">
        <v>1</v>
      </c>
      <c r="M509" s="0" t="n">
        <v>1</v>
      </c>
      <c r="N509" s="1" t="n">
        <f aca="false">IF(ISERROR(I509/(I509+J509)),0,(I509/(I509+J509)))</f>
        <v>1</v>
      </c>
      <c r="O509" s="1" t="n">
        <f aca="false">IF(ISERROR(I509/(I509+K509)),0,(I509/(I509+K509)))</f>
        <v>1</v>
      </c>
      <c r="P509" s="1" t="n">
        <f aca="false">IF(ISERROR((2*N509*O509)/(N509+O509)),0,(2*N509*O509)/(N509+O509))</f>
        <v>1</v>
      </c>
    </row>
    <row r="510" customFormat="false" ht="12.8" hidden="false" customHeight="false" outlineLevel="0" collapsed="false">
      <c r="A510" s="0" t="s">
        <v>1046</v>
      </c>
      <c r="B510" s="0" t="s">
        <v>22</v>
      </c>
      <c r="D510" s="0" t="s">
        <v>27</v>
      </c>
      <c r="E510" s="0" t="s">
        <v>3</v>
      </c>
      <c r="F510" s="0" t="s">
        <v>1047</v>
      </c>
      <c r="G510" s="0" t="n">
        <v>1</v>
      </c>
      <c r="H510" s="0" t="n">
        <v>1</v>
      </c>
      <c r="I510" s="0" t="n">
        <v>1</v>
      </c>
      <c r="J510" s="0" t="n">
        <v>0</v>
      </c>
      <c r="K510" s="0" t="n">
        <v>0</v>
      </c>
      <c r="L510" s="0" t="n">
        <v>1</v>
      </c>
      <c r="M510" s="0" t="n">
        <v>1</v>
      </c>
      <c r="N510" s="1" t="n">
        <f aca="false">IF(ISERROR(I510/(I510+J510)),0,(I510/(I510+J510)))</f>
        <v>1</v>
      </c>
      <c r="O510" s="1" t="n">
        <f aca="false">IF(ISERROR(I510/(I510+K510)),0,(I510/(I510+K510)))</f>
        <v>1</v>
      </c>
      <c r="P510" s="1" t="n">
        <f aca="false">IF(ISERROR((2*N510*O510)/(N510+O510)),0,(2*N510*O510)/(N510+O510))</f>
        <v>1</v>
      </c>
    </row>
    <row r="511" customFormat="false" ht="12.8" hidden="false" customHeight="false" outlineLevel="0" collapsed="false">
      <c r="A511" s="0" t="s">
        <v>1048</v>
      </c>
      <c r="B511" s="0" t="s">
        <v>22</v>
      </c>
      <c r="C511" s="0" t="s">
        <v>9</v>
      </c>
      <c r="E511" s="0" t="s">
        <v>3</v>
      </c>
      <c r="F511" s="0" t="s">
        <v>1049</v>
      </c>
      <c r="G511" s="0" t="n">
        <v>1</v>
      </c>
      <c r="H511" s="0" t="n">
        <v>1</v>
      </c>
      <c r="I511" s="0" t="n">
        <v>1</v>
      </c>
      <c r="J511" s="0" t="n">
        <v>0</v>
      </c>
      <c r="K511" s="0" t="n">
        <v>0</v>
      </c>
      <c r="L511" s="0" t="n">
        <v>1</v>
      </c>
      <c r="M511" s="0" t="n">
        <v>1</v>
      </c>
      <c r="N511" s="1" t="n">
        <f aca="false">IF(ISERROR(I511/(I511+J511)),0,(I511/(I511+J511)))</f>
        <v>1</v>
      </c>
      <c r="O511" s="1" t="n">
        <f aca="false">IF(ISERROR(I511/(I511+K511)),0,(I511/(I511+K511)))</f>
        <v>1</v>
      </c>
      <c r="P511" s="1" t="n">
        <f aca="false">IF(ISERROR((2*N511*O511)/(N511+O511)),0,(2*N511*O511)/(N511+O511))</f>
        <v>1</v>
      </c>
    </row>
    <row r="512" customFormat="false" ht="12.8" hidden="false" customHeight="false" outlineLevel="0" collapsed="false">
      <c r="A512" s="0" t="s">
        <v>1050</v>
      </c>
      <c r="B512" s="0" t="s">
        <v>1</v>
      </c>
      <c r="D512" s="0" t="s">
        <v>23</v>
      </c>
      <c r="E512" s="0" t="s">
        <v>3</v>
      </c>
      <c r="F512" s="0" t="s">
        <v>1051</v>
      </c>
      <c r="G512" s="0" t="n">
        <v>1</v>
      </c>
      <c r="H512" s="0" t="n">
        <v>1</v>
      </c>
      <c r="I512" s="0" t="n">
        <v>1</v>
      </c>
      <c r="J512" s="0" t="n">
        <v>0</v>
      </c>
      <c r="K512" s="0" t="n">
        <v>0</v>
      </c>
      <c r="L512" s="0" t="n">
        <v>1</v>
      </c>
      <c r="M512" s="0" t="n">
        <v>1</v>
      </c>
      <c r="N512" s="1" t="n">
        <f aca="false">IF(ISERROR(I512/(I512+J512)),0,(I512/(I512+J512)))</f>
        <v>1</v>
      </c>
      <c r="O512" s="1" t="n">
        <f aca="false">IF(ISERROR(I512/(I512+K512)),0,(I512/(I512+K512)))</f>
        <v>1</v>
      </c>
      <c r="P512" s="1" t="n">
        <f aca="false">IF(ISERROR((2*N512*O512)/(N512+O512)),0,(2*N512*O512)/(N512+O512))</f>
        <v>1</v>
      </c>
    </row>
    <row r="513" customFormat="false" ht="12.8" hidden="false" customHeight="false" outlineLevel="0" collapsed="false">
      <c r="A513" s="0" t="s">
        <v>1052</v>
      </c>
      <c r="B513" s="0" t="s">
        <v>22</v>
      </c>
      <c r="D513" s="0" t="s">
        <v>27</v>
      </c>
      <c r="E513" s="0" t="s">
        <v>3</v>
      </c>
      <c r="F513" s="0" t="s">
        <v>1053</v>
      </c>
      <c r="G513" s="0" t="n">
        <v>1</v>
      </c>
      <c r="H513" s="0" t="n">
        <v>1</v>
      </c>
      <c r="I513" s="0" t="n">
        <v>1</v>
      </c>
      <c r="J513" s="0" t="n">
        <v>0</v>
      </c>
      <c r="K513" s="0" t="n">
        <v>0</v>
      </c>
      <c r="L513" s="0" t="n">
        <v>1</v>
      </c>
      <c r="M513" s="0" t="n">
        <v>1</v>
      </c>
      <c r="N513" s="1" t="n">
        <f aca="false">IF(ISERROR(I513/(I513+J513)),0,(I513/(I513+J513)))</f>
        <v>1</v>
      </c>
      <c r="O513" s="1" t="n">
        <f aca="false">IF(ISERROR(I513/(I513+K513)),0,(I513/(I513+K513)))</f>
        <v>1</v>
      </c>
      <c r="P513" s="1" t="n">
        <f aca="false">IF(ISERROR((2*N513*O513)/(N513+O513)),0,(2*N513*O513)/(N513+O513))</f>
        <v>1</v>
      </c>
    </row>
    <row r="514" customFormat="false" ht="12.8" hidden="false" customHeight="false" outlineLevel="0" collapsed="false">
      <c r="A514" s="0" t="s">
        <v>1054</v>
      </c>
      <c r="B514" s="0" t="s">
        <v>22</v>
      </c>
      <c r="D514" s="0" t="s">
        <v>23</v>
      </c>
      <c r="E514" s="0" t="s">
        <v>3</v>
      </c>
      <c r="F514" s="0" t="s">
        <v>1055</v>
      </c>
      <c r="G514" s="0" t="n">
        <v>2</v>
      </c>
      <c r="H514" s="0" t="n">
        <v>1</v>
      </c>
      <c r="I514" s="0" t="n">
        <v>1</v>
      </c>
      <c r="J514" s="0" t="n">
        <v>0</v>
      </c>
      <c r="K514" s="0" t="n">
        <v>1</v>
      </c>
      <c r="L514" s="0" t="n">
        <v>1</v>
      </c>
      <c r="M514" s="0" t="n">
        <v>1</v>
      </c>
      <c r="N514" s="1" t="n">
        <f aca="false">IF(ISERROR(I514/(I514+J514)),0,(I514/(I514+J514)))</f>
        <v>1</v>
      </c>
      <c r="O514" s="1" t="n">
        <f aca="false">IF(ISERROR(I514/(I514+K514)),0,(I514/(I514+K514)))</f>
        <v>0.5</v>
      </c>
      <c r="P514" s="1" t="n">
        <f aca="false">IF(ISERROR((2*N514*O514)/(N514+O514)),0,(2*N514*O514)/(N514+O514))</f>
        <v>0.666666666666667</v>
      </c>
    </row>
    <row r="515" customFormat="false" ht="12.8" hidden="false" customHeight="false" outlineLevel="0" collapsed="false">
      <c r="A515" s="0" t="s">
        <v>1056</v>
      </c>
      <c r="B515" s="0" t="s">
        <v>38</v>
      </c>
      <c r="C515" s="0" t="s">
        <v>2</v>
      </c>
      <c r="E515" s="0" t="s">
        <v>3</v>
      </c>
      <c r="F515" s="0" t="s">
        <v>1057</v>
      </c>
      <c r="G515" s="0" t="n">
        <v>1</v>
      </c>
      <c r="H515" s="0" t="n">
        <v>0</v>
      </c>
      <c r="I515" s="0" t="n">
        <v>0</v>
      </c>
      <c r="J515" s="0" t="n">
        <v>0</v>
      </c>
      <c r="K515" s="0" t="n">
        <v>1</v>
      </c>
      <c r="L515" s="0" t="n">
        <v>1</v>
      </c>
      <c r="M515" s="0" t="s">
        <v>12</v>
      </c>
      <c r="N515" s="1" t="n">
        <f aca="false">IF(ISERROR(I515/(I515+J515)),0,(I515/(I515+J515)))</f>
        <v>0</v>
      </c>
      <c r="O515" s="1" t="n">
        <f aca="false">IF(ISERROR(I515/(I515+K515)),0,(I515/(I515+K515)))</f>
        <v>0</v>
      </c>
      <c r="P515" s="1" t="n">
        <f aca="false">IF(ISERROR((2*N515*O515)/(N515+O515)),0,(2*N515*O515)/(N515+O515))</f>
        <v>0</v>
      </c>
    </row>
    <row r="516" customFormat="false" ht="12.8" hidden="false" customHeight="false" outlineLevel="0" collapsed="false">
      <c r="A516" s="0" t="s">
        <v>1058</v>
      </c>
      <c r="B516" s="0" t="s">
        <v>1</v>
      </c>
      <c r="C516" s="0" t="s">
        <v>2</v>
      </c>
      <c r="D516" s="0" t="s">
        <v>30</v>
      </c>
      <c r="F516" s="0" t="s">
        <v>1059</v>
      </c>
      <c r="G516" s="0" t="n">
        <v>1</v>
      </c>
      <c r="H516" s="0" t="n">
        <v>0</v>
      </c>
      <c r="I516" s="0" t="n">
        <v>0</v>
      </c>
      <c r="J516" s="0" t="n">
        <v>0</v>
      </c>
      <c r="K516" s="0" t="n">
        <v>1</v>
      </c>
      <c r="L516" s="0" t="n">
        <v>1</v>
      </c>
      <c r="M516" s="0" t="s">
        <v>12</v>
      </c>
      <c r="N516" s="1" t="n">
        <f aca="false">IF(ISERROR(I516/(I516+J516)),0,(I516/(I516+J516)))</f>
        <v>0</v>
      </c>
      <c r="O516" s="1" t="n">
        <f aca="false">IF(ISERROR(I516/(I516+K516)),0,(I516/(I516+K516)))</f>
        <v>0</v>
      </c>
      <c r="P516" s="1" t="n">
        <f aca="false">IF(ISERROR((2*N516*O516)/(N516+O516)),0,(2*N516*O516)/(N516+O516))</f>
        <v>0</v>
      </c>
    </row>
    <row r="517" customFormat="false" ht="12.8" hidden="false" customHeight="false" outlineLevel="0" collapsed="false">
      <c r="A517" s="0" t="s">
        <v>1060</v>
      </c>
      <c r="B517" s="0" t="s">
        <v>22</v>
      </c>
      <c r="C517" s="0" t="s">
        <v>9</v>
      </c>
      <c r="E517" s="0" t="s">
        <v>10</v>
      </c>
      <c r="F517" s="0" t="s">
        <v>1061</v>
      </c>
      <c r="G517" s="0" t="n">
        <v>1</v>
      </c>
      <c r="H517" s="0" t="n">
        <v>1</v>
      </c>
      <c r="I517" s="0" t="n">
        <v>1</v>
      </c>
      <c r="J517" s="0" t="n">
        <v>0</v>
      </c>
      <c r="K517" s="0" t="n">
        <v>0</v>
      </c>
      <c r="L517" s="0" t="n">
        <v>1</v>
      </c>
      <c r="M517" s="0" t="n">
        <v>1</v>
      </c>
      <c r="N517" s="1" t="n">
        <f aca="false">IF(ISERROR(I517/(I517+J517)),0,(I517/(I517+J517)))</f>
        <v>1</v>
      </c>
      <c r="O517" s="1" t="n">
        <f aca="false">IF(ISERROR(I517/(I517+K517)),0,(I517/(I517+K517)))</f>
        <v>1</v>
      </c>
      <c r="P517" s="1" t="n">
        <f aca="false">IF(ISERROR((2*N517*O517)/(N517+O517)),0,(2*N517*O517)/(N517+O517))</f>
        <v>1</v>
      </c>
    </row>
    <row r="518" customFormat="false" ht="12.8" hidden="false" customHeight="false" outlineLevel="0" collapsed="false">
      <c r="A518" s="0" t="s">
        <v>1062</v>
      </c>
      <c r="B518" s="0" t="s">
        <v>38</v>
      </c>
      <c r="C518" s="0" t="s">
        <v>2</v>
      </c>
      <c r="E518" s="0" t="s">
        <v>3</v>
      </c>
      <c r="F518" s="0" t="s">
        <v>1063</v>
      </c>
      <c r="G518" s="0" t="n">
        <v>1</v>
      </c>
      <c r="H518" s="0" t="n">
        <v>1</v>
      </c>
      <c r="I518" s="0" t="n">
        <v>1</v>
      </c>
      <c r="J518" s="0" t="n">
        <v>0</v>
      </c>
      <c r="K518" s="0" t="n">
        <v>0</v>
      </c>
      <c r="L518" s="0" t="n">
        <v>1</v>
      </c>
      <c r="M518" s="0" t="n">
        <v>1</v>
      </c>
      <c r="N518" s="1" t="n">
        <f aca="false">IF(ISERROR(I518/(I518+J518)),0,(I518/(I518+J518)))</f>
        <v>1</v>
      </c>
      <c r="O518" s="1" t="n">
        <f aca="false">IF(ISERROR(I518/(I518+K518)),0,(I518/(I518+K518)))</f>
        <v>1</v>
      </c>
      <c r="P518" s="1" t="n">
        <f aca="false">IF(ISERROR((2*N518*O518)/(N518+O518)),0,(2*N518*O518)/(N518+O518))</f>
        <v>1</v>
      </c>
    </row>
    <row r="519" customFormat="false" ht="12.8" hidden="false" customHeight="false" outlineLevel="0" collapsed="false">
      <c r="A519" s="0" t="s">
        <v>1064</v>
      </c>
      <c r="B519" s="0" t="s">
        <v>38</v>
      </c>
      <c r="C519" s="0" t="s">
        <v>2</v>
      </c>
      <c r="E519" s="0" t="s">
        <v>3</v>
      </c>
      <c r="F519" s="0" t="s">
        <v>1065</v>
      </c>
      <c r="G519" s="0" t="n">
        <v>1</v>
      </c>
      <c r="H519" s="0" t="n">
        <v>2</v>
      </c>
      <c r="I519" s="0" t="n">
        <v>1</v>
      </c>
      <c r="J519" s="0" t="n">
        <v>1</v>
      </c>
      <c r="K519" s="0" t="n">
        <v>0</v>
      </c>
      <c r="L519" s="0" t="n">
        <v>1</v>
      </c>
      <c r="M519" s="0" t="n">
        <v>1</v>
      </c>
      <c r="N519" s="1" t="n">
        <f aca="false">IF(ISERROR(I519/(I519+J519)),0,(I519/(I519+J519)))</f>
        <v>0.5</v>
      </c>
      <c r="O519" s="1" t="n">
        <f aca="false">IF(ISERROR(I519/(I519+K519)),0,(I519/(I519+K519)))</f>
        <v>1</v>
      </c>
      <c r="P519" s="1" t="n">
        <f aca="false">IF(ISERROR((2*N519*O519)/(N519+O519)),0,(2*N519*O519)/(N519+O519))</f>
        <v>0.666666666666667</v>
      </c>
    </row>
    <row r="520" customFormat="false" ht="12.8" hidden="false" customHeight="false" outlineLevel="0" collapsed="false">
      <c r="A520" s="0" t="s">
        <v>1066</v>
      </c>
      <c r="B520" s="0" t="s">
        <v>38</v>
      </c>
      <c r="C520" s="0" t="s">
        <v>9</v>
      </c>
      <c r="E520" s="0" t="s">
        <v>3</v>
      </c>
      <c r="F520" s="0" t="s">
        <v>1067</v>
      </c>
      <c r="G520" s="0" t="n">
        <v>1</v>
      </c>
      <c r="H520" s="0" t="n">
        <v>0</v>
      </c>
      <c r="I520" s="0" t="n">
        <v>0</v>
      </c>
      <c r="J520" s="0" t="n">
        <v>0</v>
      </c>
      <c r="K520" s="0" t="n">
        <v>1</v>
      </c>
      <c r="L520" s="0" t="n">
        <v>1</v>
      </c>
      <c r="M520" s="0" t="s">
        <v>12</v>
      </c>
      <c r="N520" s="1" t="n">
        <f aca="false">IF(ISERROR(I520/(I520+J520)),0,(I520/(I520+J520)))</f>
        <v>0</v>
      </c>
      <c r="O520" s="1" t="n">
        <f aca="false">IF(ISERROR(I520/(I520+K520)),0,(I520/(I520+K520)))</f>
        <v>0</v>
      </c>
      <c r="P520" s="1" t="n">
        <f aca="false">IF(ISERROR((2*N520*O520)/(N520+O520)),0,(2*N520*O520)/(N520+O520))</f>
        <v>0</v>
      </c>
    </row>
    <row r="521" customFormat="false" ht="12.8" hidden="false" customHeight="false" outlineLevel="0" collapsed="false">
      <c r="A521" s="0" t="s">
        <v>1068</v>
      </c>
      <c r="B521" s="0" t="s">
        <v>22</v>
      </c>
      <c r="C521" s="0" t="s">
        <v>2</v>
      </c>
      <c r="E521" s="0" t="s">
        <v>10</v>
      </c>
      <c r="F521" s="0" t="s">
        <v>1069</v>
      </c>
      <c r="G521" s="0" t="n">
        <v>1</v>
      </c>
      <c r="H521" s="0" t="n">
        <v>0</v>
      </c>
      <c r="I521" s="0" t="n">
        <v>0</v>
      </c>
      <c r="J521" s="0" t="n">
        <v>0</v>
      </c>
      <c r="K521" s="0" t="n">
        <v>1</v>
      </c>
      <c r="L521" s="0" t="n">
        <v>1</v>
      </c>
      <c r="M521" s="0" t="s">
        <v>12</v>
      </c>
      <c r="N521" s="1" t="n">
        <f aca="false">IF(ISERROR(I521/(I521+J521)),0,(I521/(I521+J521)))</f>
        <v>0</v>
      </c>
      <c r="O521" s="1" t="n">
        <f aca="false">IF(ISERROR(I521/(I521+K521)),0,(I521/(I521+K521)))</f>
        <v>0</v>
      </c>
      <c r="P521" s="1" t="n">
        <f aca="false">IF(ISERROR((2*N521*O521)/(N521+O521)),0,(2*N521*O521)/(N521+O521))</f>
        <v>0</v>
      </c>
    </row>
    <row r="522" customFormat="false" ht="12.8" hidden="false" customHeight="false" outlineLevel="0" collapsed="false">
      <c r="A522" s="0" t="s">
        <v>1070</v>
      </c>
      <c r="B522" s="0" t="s">
        <v>22</v>
      </c>
      <c r="C522" s="0" t="s">
        <v>9</v>
      </c>
      <c r="E522" s="0" t="s">
        <v>10</v>
      </c>
      <c r="F522" s="0" t="s">
        <v>1071</v>
      </c>
      <c r="G522" s="0" t="n">
        <v>2</v>
      </c>
      <c r="H522" s="0" t="n">
        <v>2</v>
      </c>
      <c r="I522" s="0" t="n">
        <v>2</v>
      </c>
      <c r="J522" s="0" t="n">
        <v>0</v>
      </c>
      <c r="K522" s="0" t="n">
        <v>0</v>
      </c>
      <c r="L522" s="0" t="n">
        <v>1</v>
      </c>
      <c r="M522" s="0" t="n">
        <v>1</v>
      </c>
      <c r="N522" s="1" t="n">
        <f aca="false">IF(ISERROR(I522/(I522+J522)),0,(I522/(I522+J522)))</f>
        <v>1</v>
      </c>
      <c r="O522" s="1" t="n">
        <f aca="false">IF(ISERROR(I522/(I522+K522)),0,(I522/(I522+K522)))</f>
        <v>1</v>
      </c>
      <c r="P522" s="1" t="n">
        <f aca="false">IF(ISERROR((2*N522*O522)/(N522+O522)),0,(2*N522*O522)/(N522+O522))</f>
        <v>1</v>
      </c>
    </row>
    <row r="523" customFormat="false" ht="12.8" hidden="false" customHeight="false" outlineLevel="0" collapsed="false">
      <c r="A523" s="0" t="s">
        <v>1072</v>
      </c>
      <c r="B523" s="0" t="s">
        <v>1</v>
      </c>
      <c r="D523" s="0" t="s">
        <v>30</v>
      </c>
      <c r="E523" s="0" t="s">
        <v>33</v>
      </c>
      <c r="F523" s="0" t="s">
        <v>1073</v>
      </c>
      <c r="G523" s="0" t="n">
        <v>1</v>
      </c>
      <c r="H523" s="0" t="n">
        <v>1</v>
      </c>
      <c r="I523" s="0" t="n">
        <v>1</v>
      </c>
      <c r="J523" s="0" t="n">
        <v>0</v>
      </c>
      <c r="K523" s="0" t="n">
        <v>0</v>
      </c>
      <c r="L523" s="0" t="n">
        <v>1</v>
      </c>
      <c r="M523" s="0" t="n">
        <v>1</v>
      </c>
      <c r="N523" s="1" t="n">
        <f aca="false">IF(ISERROR(I523/(I523+J523)),0,(I523/(I523+J523)))</f>
        <v>1</v>
      </c>
      <c r="O523" s="1" t="n">
        <f aca="false">IF(ISERROR(I523/(I523+K523)),0,(I523/(I523+K523)))</f>
        <v>1</v>
      </c>
      <c r="P523" s="1" t="n">
        <f aca="false">IF(ISERROR((2*N523*O523)/(N523+O523)),0,(2*N523*O523)/(N523+O523))</f>
        <v>1</v>
      </c>
    </row>
    <row r="524" customFormat="false" ht="12.8" hidden="false" customHeight="false" outlineLevel="0" collapsed="false">
      <c r="A524" s="0" t="s">
        <v>1074</v>
      </c>
      <c r="B524" s="0" t="s">
        <v>22</v>
      </c>
      <c r="C524" s="0" t="s">
        <v>9</v>
      </c>
      <c r="E524" s="0" t="s">
        <v>33</v>
      </c>
      <c r="F524" s="0" t="s">
        <v>1075</v>
      </c>
      <c r="G524" s="0" t="n">
        <v>1</v>
      </c>
      <c r="H524" s="0" t="n">
        <v>0</v>
      </c>
      <c r="I524" s="0" t="n">
        <v>0</v>
      </c>
      <c r="J524" s="0" t="n">
        <v>0</v>
      </c>
      <c r="K524" s="0" t="n">
        <v>1</v>
      </c>
      <c r="L524" s="0" t="n">
        <v>1</v>
      </c>
      <c r="M524" s="0" t="s">
        <v>12</v>
      </c>
      <c r="N524" s="1" t="n">
        <f aca="false">IF(ISERROR(I524/(I524+J524)),0,(I524/(I524+J524)))</f>
        <v>0</v>
      </c>
      <c r="O524" s="1" t="n">
        <f aca="false">IF(ISERROR(I524/(I524+K524)),0,(I524/(I524+K524)))</f>
        <v>0</v>
      </c>
      <c r="P524" s="1" t="n">
        <f aca="false">IF(ISERROR((2*N524*O524)/(N524+O524)),0,(2*N524*O524)/(N524+O524))</f>
        <v>0</v>
      </c>
    </row>
    <row r="525" customFormat="false" ht="12.8" hidden="false" customHeight="false" outlineLevel="0" collapsed="false">
      <c r="A525" s="0" t="s">
        <v>1076</v>
      </c>
      <c r="B525" s="0" t="s">
        <v>38</v>
      </c>
      <c r="C525" s="0" t="s">
        <v>2</v>
      </c>
      <c r="E525" s="0" t="s">
        <v>3</v>
      </c>
      <c r="F525" s="0" t="s">
        <v>1077</v>
      </c>
      <c r="G525" s="0" t="n">
        <v>1</v>
      </c>
      <c r="H525" s="0" t="n">
        <v>1</v>
      </c>
      <c r="I525" s="0" t="n">
        <v>1</v>
      </c>
      <c r="J525" s="0" t="n">
        <v>0</v>
      </c>
      <c r="K525" s="0" t="n">
        <v>0</v>
      </c>
      <c r="L525" s="0" t="n">
        <v>1</v>
      </c>
      <c r="M525" s="0" t="n">
        <v>1</v>
      </c>
      <c r="N525" s="1" t="n">
        <f aca="false">IF(ISERROR(I525/(I525+J525)),0,(I525/(I525+J525)))</f>
        <v>1</v>
      </c>
      <c r="O525" s="1" t="n">
        <f aca="false">IF(ISERROR(I525/(I525+K525)),0,(I525/(I525+K525)))</f>
        <v>1</v>
      </c>
      <c r="P525" s="1" t="n">
        <f aca="false">IF(ISERROR((2*N525*O525)/(N525+O525)),0,(2*N525*O525)/(N525+O525))</f>
        <v>1</v>
      </c>
    </row>
    <row r="526" customFormat="false" ht="12.8" hidden="false" customHeight="false" outlineLevel="0" collapsed="false">
      <c r="A526" s="0" t="s">
        <v>1078</v>
      </c>
      <c r="B526" s="0" t="s">
        <v>38</v>
      </c>
      <c r="C526" s="0" t="s">
        <v>9</v>
      </c>
      <c r="E526" s="0" t="s">
        <v>3</v>
      </c>
      <c r="F526" s="0" t="s">
        <v>1079</v>
      </c>
      <c r="G526" s="0" t="n">
        <v>1</v>
      </c>
      <c r="H526" s="0" t="n">
        <v>1</v>
      </c>
      <c r="I526" s="0" t="n">
        <v>1</v>
      </c>
      <c r="J526" s="0" t="n">
        <v>0</v>
      </c>
      <c r="K526" s="0" t="n">
        <v>0</v>
      </c>
      <c r="L526" s="0" t="n">
        <v>1</v>
      </c>
      <c r="M526" s="0" t="n">
        <v>1</v>
      </c>
      <c r="N526" s="1" t="n">
        <f aca="false">IF(ISERROR(I526/(I526+J526)),0,(I526/(I526+J526)))</f>
        <v>1</v>
      </c>
      <c r="O526" s="1" t="n">
        <f aca="false">IF(ISERROR(I526/(I526+K526)),0,(I526/(I526+K526)))</f>
        <v>1</v>
      </c>
      <c r="P526" s="1" t="n">
        <f aca="false">IF(ISERROR((2*N526*O526)/(N526+O526)),0,(2*N526*O526)/(N526+O526))</f>
        <v>1</v>
      </c>
    </row>
    <row r="527" customFormat="false" ht="12.8" hidden="false" customHeight="false" outlineLevel="0" collapsed="false">
      <c r="A527" s="0" t="s">
        <v>1080</v>
      </c>
      <c r="B527" s="0" t="s">
        <v>22</v>
      </c>
      <c r="C527" s="0" t="s">
        <v>9</v>
      </c>
      <c r="E527" s="0" t="s">
        <v>10</v>
      </c>
      <c r="F527" s="0" t="s">
        <v>1081</v>
      </c>
      <c r="G527" s="0" t="n">
        <v>1</v>
      </c>
      <c r="H527" s="0" t="n">
        <v>1</v>
      </c>
      <c r="I527" s="0" t="n">
        <v>1</v>
      </c>
      <c r="J527" s="0" t="n">
        <v>0</v>
      </c>
      <c r="K527" s="0" t="n">
        <v>0</v>
      </c>
      <c r="L527" s="0" t="n">
        <v>1</v>
      </c>
      <c r="M527" s="0" t="n">
        <v>1</v>
      </c>
      <c r="N527" s="1" t="n">
        <f aca="false">IF(ISERROR(I527/(I527+J527)),0,(I527/(I527+J527)))</f>
        <v>1</v>
      </c>
      <c r="O527" s="1" t="n">
        <f aca="false">IF(ISERROR(I527/(I527+K527)),0,(I527/(I527+K527)))</f>
        <v>1</v>
      </c>
      <c r="P527" s="1" t="n">
        <f aca="false">IF(ISERROR((2*N527*O527)/(N527+O527)),0,(2*N527*O527)/(N527+O527))</f>
        <v>1</v>
      </c>
    </row>
    <row r="528" customFormat="false" ht="12.8" hidden="false" customHeight="false" outlineLevel="0" collapsed="false">
      <c r="A528" s="0" t="s">
        <v>1082</v>
      </c>
      <c r="B528" s="0" t="s">
        <v>1</v>
      </c>
      <c r="D528" s="0" t="s">
        <v>30</v>
      </c>
      <c r="E528" s="0" t="s">
        <v>10</v>
      </c>
      <c r="F528" s="0" t="s">
        <v>1083</v>
      </c>
      <c r="G528" s="0" t="n">
        <v>4</v>
      </c>
      <c r="H528" s="0" t="n">
        <v>1</v>
      </c>
      <c r="I528" s="0" t="n">
        <v>1</v>
      </c>
      <c r="J528" s="0" t="n">
        <v>0</v>
      </c>
      <c r="K528" s="0" t="n">
        <v>3</v>
      </c>
      <c r="L528" s="0" t="n">
        <v>1</v>
      </c>
      <c r="M528" s="0" t="n">
        <v>1</v>
      </c>
      <c r="N528" s="1" t="n">
        <f aca="false">IF(ISERROR(I528/(I528+J528)),0,(I528/(I528+J528)))</f>
        <v>1</v>
      </c>
      <c r="O528" s="1" t="n">
        <f aca="false">IF(ISERROR(I528/(I528+K528)),0,(I528/(I528+K528)))</f>
        <v>0.25</v>
      </c>
      <c r="P528" s="1" t="n">
        <f aca="false">IF(ISERROR((2*N528*O528)/(N528+O528)),0,(2*N528*O528)/(N528+O528))</f>
        <v>0.4</v>
      </c>
    </row>
    <row r="529" customFormat="false" ht="12.8" hidden="false" customHeight="false" outlineLevel="0" collapsed="false">
      <c r="A529" s="0" t="s">
        <v>1084</v>
      </c>
      <c r="B529" s="0" t="s">
        <v>1</v>
      </c>
      <c r="D529" s="0" t="s">
        <v>30</v>
      </c>
      <c r="E529" s="0" t="s">
        <v>33</v>
      </c>
      <c r="F529" s="0" t="s">
        <v>1085</v>
      </c>
      <c r="G529" s="0" t="n">
        <v>1</v>
      </c>
      <c r="H529" s="0" t="n">
        <v>1</v>
      </c>
      <c r="I529" s="0" t="n">
        <v>1</v>
      </c>
      <c r="J529" s="0" t="n">
        <v>0</v>
      </c>
      <c r="K529" s="0" t="n">
        <v>0</v>
      </c>
      <c r="L529" s="0" t="n">
        <v>1</v>
      </c>
      <c r="M529" s="0" t="n">
        <v>1</v>
      </c>
      <c r="N529" s="1" t="n">
        <f aca="false">IF(ISERROR(I529/(I529+J529)),0,(I529/(I529+J529)))</f>
        <v>1</v>
      </c>
      <c r="O529" s="1" t="n">
        <f aca="false">IF(ISERROR(I529/(I529+K529)),0,(I529/(I529+K529)))</f>
        <v>1</v>
      </c>
      <c r="P529" s="1" t="n">
        <f aca="false">IF(ISERROR((2*N529*O529)/(N529+O529)),0,(2*N529*O529)/(N529+O529))</f>
        <v>1</v>
      </c>
    </row>
    <row r="530" customFormat="false" ht="12.8" hidden="false" customHeight="false" outlineLevel="0" collapsed="false">
      <c r="A530" s="0" t="s">
        <v>1086</v>
      </c>
      <c r="B530" s="0" t="s">
        <v>38</v>
      </c>
      <c r="C530" s="0" t="s">
        <v>9</v>
      </c>
      <c r="E530" s="0" t="s">
        <v>3</v>
      </c>
      <c r="F530" s="0" t="s">
        <v>1087</v>
      </c>
      <c r="G530" s="0" t="n">
        <v>1</v>
      </c>
      <c r="H530" s="0" t="n">
        <v>0</v>
      </c>
      <c r="I530" s="0" t="n">
        <v>0</v>
      </c>
      <c r="J530" s="0" t="n">
        <v>0</v>
      </c>
      <c r="K530" s="0" t="n">
        <v>1</v>
      </c>
      <c r="L530" s="0" t="n">
        <v>1</v>
      </c>
      <c r="M530" s="0" t="s">
        <v>12</v>
      </c>
      <c r="N530" s="1" t="n">
        <f aca="false">IF(ISERROR(I530/(I530+J530)),0,(I530/(I530+J530)))</f>
        <v>0</v>
      </c>
      <c r="O530" s="1" t="n">
        <f aca="false">IF(ISERROR(I530/(I530+K530)),0,(I530/(I530+K530)))</f>
        <v>0</v>
      </c>
      <c r="P530" s="1" t="n">
        <f aca="false">IF(ISERROR((2*N530*O530)/(N530+O530)),0,(2*N530*O530)/(N530+O530))</f>
        <v>0</v>
      </c>
    </row>
    <row r="531" customFormat="false" ht="12.8" hidden="false" customHeight="false" outlineLevel="0" collapsed="false">
      <c r="A531" s="0" t="s">
        <v>1088</v>
      </c>
      <c r="B531" s="0" t="s">
        <v>22</v>
      </c>
      <c r="C531" s="0" t="s">
        <v>2</v>
      </c>
      <c r="E531" s="0" t="s">
        <v>10</v>
      </c>
      <c r="F531" s="0" t="s">
        <v>1089</v>
      </c>
      <c r="G531" s="0" t="n">
        <v>1</v>
      </c>
      <c r="H531" s="0" t="n">
        <v>0</v>
      </c>
      <c r="I531" s="0" t="n">
        <v>0</v>
      </c>
      <c r="J531" s="0" t="n">
        <v>0</v>
      </c>
      <c r="K531" s="0" t="n">
        <v>1</v>
      </c>
      <c r="L531" s="0" t="n">
        <v>1</v>
      </c>
      <c r="M531" s="0" t="s">
        <v>12</v>
      </c>
      <c r="N531" s="1" t="n">
        <f aca="false">IF(ISERROR(I531/(I531+J531)),0,(I531/(I531+J531)))</f>
        <v>0</v>
      </c>
      <c r="O531" s="1" t="n">
        <f aca="false">IF(ISERROR(I531/(I531+K531)),0,(I531/(I531+K531)))</f>
        <v>0</v>
      </c>
      <c r="P531" s="1" t="n">
        <f aca="false">IF(ISERROR((2*N531*O531)/(N531+O531)),0,(2*N531*O531)/(N531+O531))</f>
        <v>0</v>
      </c>
    </row>
    <row r="532" customFormat="false" ht="12.8" hidden="false" customHeight="false" outlineLevel="0" collapsed="false">
      <c r="A532" s="0" t="s">
        <v>1090</v>
      </c>
      <c r="B532" s="0" t="s">
        <v>38</v>
      </c>
      <c r="C532" s="0" t="s">
        <v>9</v>
      </c>
      <c r="E532" s="0" t="s">
        <v>3</v>
      </c>
      <c r="F532" s="0" t="s">
        <v>1091</v>
      </c>
      <c r="G532" s="0" t="n">
        <v>1</v>
      </c>
      <c r="H532" s="0" t="n">
        <v>0</v>
      </c>
      <c r="I532" s="0" t="n">
        <v>0</v>
      </c>
      <c r="J532" s="0" t="n">
        <v>0</v>
      </c>
      <c r="K532" s="0" t="n">
        <v>1</v>
      </c>
      <c r="L532" s="0" t="n">
        <v>1</v>
      </c>
      <c r="M532" s="0" t="s">
        <v>12</v>
      </c>
      <c r="N532" s="1" t="n">
        <f aca="false">IF(ISERROR(I532/(I532+J532)),0,(I532/(I532+J532)))</f>
        <v>0</v>
      </c>
      <c r="O532" s="1" t="n">
        <f aca="false">IF(ISERROR(I532/(I532+K532)),0,(I532/(I532+K532)))</f>
        <v>0</v>
      </c>
      <c r="P532" s="1" t="n">
        <f aca="false">IF(ISERROR((2*N532*O532)/(N532+O532)),0,(2*N532*O532)/(N532+O532))</f>
        <v>0</v>
      </c>
    </row>
    <row r="533" customFormat="false" ht="12.8" hidden="false" customHeight="false" outlineLevel="0" collapsed="false">
      <c r="A533" s="0" t="s">
        <v>1092</v>
      </c>
      <c r="B533" s="0" t="s">
        <v>22</v>
      </c>
      <c r="D533" s="0" t="s">
        <v>30</v>
      </c>
      <c r="E533" s="0" t="s">
        <v>10</v>
      </c>
      <c r="F533" s="0" t="s">
        <v>1093</v>
      </c>
      <c r="G533" s="0" t="n">
        <v>1</v>
      </c>
      <c r="H533" s="0" t="n">
        <v>1</v>
      </c>
      <c r="I533" s="0" t="n">
        <v>1</v>
      </c>
      <c r="J533" s="0" t="n">
        <v>0</v>
      </c>
      <c r="K533" s="0" t="n">
        <v>0</v>
      </c>
      <c r="L533" s="0" t="n">
        <v>1</v>
      </c>
      <c r="M533" s="0" t="n">
        <v>1</v>
      </c>
      <c r="N533" s="1" t="n">
        <f aca="false">IF(ISERROR(I533/(I533+J533)),0,(I533/(I533+J533)))</f>
        <v>1</v>
      </c>
      <c r="O533" s="1" t="n">
        <f aca="false">IF(ISERROR(I533/(I533+K533)),0,(I533/(I533+K533)))</f>
        <v>1</v>
      </c>
      <c r="P533" s="1" t="n">
        <f aca="false">IF(ISERROR((2*N533*O533)/(N533+O533)),0,(2*N533*O533)/(N533+O533))</f>
        <v>1</v>
      </c>
    </row>
    <row r="534" customFormat="false" ht="12.8" hidden="false" customHeight="false" outlineLevel="0" collapsed="false">
      <c r="A534" s="0" t="s">
        <v>1094</v>
      </c>
      <c r="B534" s="0" t="s">
        <v>1</v>
      </c>
      <c r="C534" s="0" t="s">
        <v>9</v>
      </c>
      <c r="E534" s="0" t="s">
        <v>33</v>
      </c>
      <c r="F534" s="0" t="s">
        <v>1095</v>
      </c>
      <c r="G534" s="0" t="n">
        <v>2</v>
      </c>
      <c r="H534" s="0" t="n">
        <v>2</v>
      </c>
      <c r="I534" s="0" t="n">
        <v>2</v>
      </c>
      <c r="J534" s="0" t="n">
        <v>0</v>
      </c>
      <c r="K534" s="0" t="n">
        <v>0</v>
      </c>
      <c r="L534" s="0" t="n">
        <v>1</v>
      </c>
      <c r="M534" s="0" t="n">
        <v>1</v>
      </c>
      <c r="N534" s="1" t="n">
        <f aca="false">IF(ISERROR(I534/(I534+J534)),0,(I534/(I534+J534)))</f>
        <v>1</v>
      </c>
      <c r="O534" s="1" t="n">
        <f aca="false">IF(ISERROR(I534/(I534+K534)),0,(I534/(I534+K534)))</f>
        <v>1</v>
      </c>
      <c r="P534" s="1" t="n">
        <f aca="false">IF(ISERROR((2*N534*O534)/(N534+O534)),0,(2*N534*O534)/(N534+O534))</f>
        <v>1</v>
      </c>
    </row>
    <row r="535" customFormat="false" ht="12.8" hidden="false" customHeight="false" outlineLevel="0" collapsed="false">
      <c r="A535" s="0" t="s">
        <v>1096</v>
      </c>
      <c r="B535" s="0" t="s">
        <v>22</v>
      </c>
      <c r="C535" s="0" t="s">
        <v>9</v>
      </c>
      <c r="E535" s="0" t="s">
        <v>3</v>
      </c>
      <c r="F535" s="0" t="s">
        <v>1097</v>
      </c>
      <c r="G535" s="0" t="n">
        <v>2</v>
      </c>
      <c r="H535" s="0" t="n">
        <v>1</v>
      </c>
      <c r="I535" s="0" t="n">
        <v>1</v>
      </c>
      <c r="J535" s="0" t="n">
        <v>0</v>
      </c>
      <c r="K535" s="0" t="n">
        <v>1</v>
      </c>
      <c r="L535" s="0" t="n">
        <v>1</v>
      </c>
      <c r="M535" s="0" t="n">
        <v>1</v>
      </c>
      <c r="N535" s="1" t="n">
        <f aca="false">IF(ISERROR(I535/(I535+J535)),0,(I535/(I535+J535)))</f>
        <v>1</v>
      </c>
      <c r="O535" s="1" t="n">
        <f aca="false">IF(ISERROR(I535/(I535+K535)),0,(I535/(I535+K535)))</f>
        <v>0.5</v>
      </c>
      <c r="P535" s="1" t="n">
        <f aca="false">IF(ISERROR((2*N535*O535)/(N535+O535)),0,(2*N535*O535)/(N535+O535))</f>
        <v>0.666666666666667</v>
      </c>
    </row>
    <row r="536" customFormat="false" ht="12.8" hidden="false" customHeight="false" outlineLevel="0" collapsed="false">
      <c r="A536" s="0" t="s">
        <v>1098</v>
      </c>
      <c r="B536" s="0" t="s">
        <v>22</v>
      </c>
      <c r="C536" s="0" t="s">
        <v>9</v>
      </c>
      <c r="E536" s="0" t="s">
        <v>3</v>
      </c>
      <c r="F536" s="0" t="s">
        <v>1099</v>
      </c>
      <c r="G536" s="0" t="n">
        <v>1</v>
      </c>
      <c r="H536" s="0" t="n">
        <v>1</v>
      </c>
      <c r="I536" s="0" t="n">
        <v>1</v>
      </c>
      <c r="J536" s="0" t="n">
        <v>0</v>
      </c>
      <c r="K536" s="0" t="n">
        <v>0</v>
      </c>
      <c r="L536" s="0" t="n">
        <v>1</v>
      </c>
      <c r="M536" s="0" t="n">
        <v>1</v>
      </c>
      <c r="N536" s="1" t="n">
        <f aca="false">IF(ISERROR(I536/(I536+J536)),0,(I536/(I536+J536)))</f>
        <v>1</v>
      </c>
      <c r="O536" s="1" t="n">
        <f aca="false">IF(ISERROR(I536/(I536+K536)),0,(I536/(I536+K536)))</f>
        <v>1</v>
      </c>
      <c r="P536" s="1" t="n">
        <f aca="false">IF(ISERROR((2*N536*O536)/(N536+O536)),0,(2*N536*O536)/(N536+O536))</f>
        <v>1</v>
      </c>
    </row>
    <row r="537" customFormat="false" ht="12.8" hidden="false" customHeight="false" outlineLevel="0" collapsed="false">
      <c r="A537" s="0" t="s">
        <v>1100</v>
      </c>
      <c r="B537" s="0" t="s">
        <v>22</v>
      </c>
      <c r="C537" s="0" t="s">
        <v>2</v>
      </c>
      <c r="E537" s="0" t="s">
        <v>3</v>
      </c>
      <c r="F537" s="0" t="s">
        <v>1101</v>
      </c>
      <c r="G537" s="0" t="n">
        <v>1</v>
      </c>
      <c r="H537" s="0" t="n">
        <v>0</v>
      </c>
      <c r="I537" s="0" t="n">
        <v>0</v>
      </c>
      <c r="J537" s="0" t="n">
        <v>0</v>
      </c>
      <c r="K537" s="0" t="n">
        <v>1</v>
      </c>
      <c r="L537" s="0" t="n">
        <v>1</v>
      </c>
      <c r="M537" s="0" t="s">
        <v>12</v>
      </c>
      <c r="N537" s="1" t="n">
        <f aca="false">IF(ISERROR(I537/(I537+J537)),0,(I537/(I537+J537)))</f>
        <v>0</v>
      </c>
      <c r="O537" s="1" t="n">
        <f aca="false">IF(ISERROR(I537/(I537+K537)),0,(I537/(I537+K537)))</f>
        <v>0</v>
      </c>
      <c r="P537" s="1" t="n">
        <f aca="false">IF(ISERROR((2*N537*O537)/(N537+O537)),0,(2*N537*O537)/(N537+O537))</f>
        <v>0</v>
      </c>
    </row>
    <row r="538" customFormat="false" ht="12.8" hidden="false" customHeight="false" outlineLevel="0" collapsed="false">
      <c r="A538" s="0" t="s">
        <v>1102</v>
      </c>
      <c r="B538" s="0" t="s">
        <v>1</v>
      </c>
      <c r="D538" s="0" t="s">
        <v>27</v>
      </c>
      <c r="E538" s="0" t="s">
        <v>3</v>
      </c>
      <c r="F538" s="0" t="s">
        <v>1103</v>
      </c>
      <c r="G538" s="0" t="n">
        <v>1</v>
      </c>
      <c r="H538" s="0" t="n">
        <v>0</v>
      </c>
      <c r="I538" s="0" t="n">
        <v>0</v>
      </c>
      <c r="J538" s="0" t="n">
        <v>0</v>
      </c>
      <c r="K538" s="0" t="n">
        <v>1</v>
      </c>
      <c r="L538" s="0" t="n">
        <v>1</v>
      </c>
      <c r="M538" s="0" t="s">
        <v>12</v>
      </c>
      <c r="N538" s="1" t="n">
        <f aca="false">IF(ISERROR(I538/(I538+J538)),0,(I538/(I538+J538)))</f>
        <v>0</v>
      </c>
      <c r="O538" s="1" t="n">
        <f aca="false">IF(ISERROR(I538/(I538+K538)),0,(I538/(I538+K538)))</f>
        <v>0</v>
      </c>
      <c r="P538" s="1" t="n">
        <f aca="false">IF(ISERROR((2*N538*O538)/(N538+O538)),0,(2*N538*O538)/(N538+O538))</f>
        <v>0</v>
      </c>
    </row>
    <row r="539" customFormat="false" ht="12.8" hidden="false" customHeight="false" outlineLevel="0" collapsed="false">
      <c r="A539" s="0" t="s">
        <v>1104</v>
      </c>
      <c r="B539" s="0" t="s">
        <v>1</v>
      </c>
      <c r="D539" s="0" t="s">
        <v>30</v>
      </c>
      <c r="E539" s="0" t="s">
        <v>33</v>
      </c>
      <c r="F539" s="0" t="s">
        <v>1105</v>
      </c>
      <c r="G539" s="0" t="n">
        <v>1</v>
      </c>
      <c r="H539" s="0" t="n">
        <v>1</v>
      </c>
      <c r="I539" s="0" t="n">
        <v>1</v>
      </c>
      <c r="J539" s="0" t="n">
        <v>0</v>
      </c>
      <c r="K539" s="0" t="n">
        <v>0</v>
      </c>
      <c r="L539" s="0" t="n">
        <v>1</v>
      </c>
      <c r="M539" s="0" t="n">
        <v>1</v>
      </c>
      <c r="N539" s="1" t="n">
        <f aca="false">IF(ISERROR(I539/(I539+J539)),0,(I539/(I539+J539)))</f>
        <v>1</v>
      </c>
      <c r="O539" s="1" t="n">
        <f aca="false">IF(ISERROR(I539/(I539+K539)),0,(I539/(I539+K539)))</f>
        <v>1</v>
      </c>
      <c r="P539" s="1" t="n">
        <f aca="false">IF(ISERROR((2*N539*O539)/(N539+O539)),0,(2*N539*O539)/(N539+O539))</f>
        <v>1</v>
      </c>
    </row>
    <row r="540" customFormat="false" ht="12.8" hidden="false" customHeight="false" outlineLevel="0" collapsed="false">
      <c r="A540" s="0" t="s">
        <v>1106</v>
      </c>
      <c r="B540" s="0" t="s">
        <v>1</v>
      </c>
      <c r="C540" s="0" t="s">
        <v>2</v>
      </c>
      <c r="E540" s="0" t="s">
        <v>10</v>
      </c>
      <c r="F540" s="0" t="s">
        <v>1107</v>
      </c>
      <c r="G540" s="0" t="n">
        <v>2</v>
      </c>
      <c r="H540" s="0" t="n">
        <v>2</v>
      </c>
      <c r="I540" s="0" t="n">
        <v>2</v>
      </c>
      <c r="J540" s="0" t="n">
        <v>0</v>
      </c>
      <c r="K540" s="0" t="n">
        <v>0</v>
      </c>
      <c r="L540" s="0" t="n">
        <v>1</v>
      </c>
      <c r="M540" s="0" t="n">
        <v>1</v>
      </c>
      <c r="N540" s="1" t="n">
        <f aca="false">IF(ISERROR(I540/(I540+J540)),0,(I540/(I540+J540)))</f>
        <v>1</v>
      </c>
      <c r="O540" s="1" t="n">
        <f aca="false">IF(ISERROR(I540/(I540+K540)),0,(I540/(I540+K540)))</f>
        <v>1</v>
      </c>
      <c r="P540" s="1" t="n">
        <f aca="false">IF(ISERROR((2*N540*O540)/(N540+O540)),0,(2*N540*O540)/(N540+O540))</f>
        <v>1</v>
      </c>
    </row>
    <row r="541" customFormat="false" ht="12.8" hidden="false" customHeight="false" outlineLevel="0" collapsed="false">
      <c r="A541" s="0" t="s">
        <v>1108</v>
      </c>
      <c r="B541" s="0" t="s">
        <v>22</v>
      </c>
      <c r="C541" s="0" t="s">
        <v>9</v>
      </c>
      <c r="E541" s="0" t="s">
        <v>3</v>
      </c>
      <c r="F541" s="0" t="s">
        <v>1109</v>
      </c>
      <c r="G541" s="0" t="n">
        <v>3</v>
      </c>
      <c r="H541" s="0" t="n">
        <v>2</v>
      </c>
      <c r="I541" s="0" t="n">
        <v>2</v>
      </c>
      <c r="J541" s="0" t="n">
        <v>0</v>
      </c>
      <c r="K541" s="0" t="n">
        <v>1</v>
      </c>
      <c r="L541" s="0" t="n">
        <v>1</v>
      </c>
      <c r="M541" s="0" t="n">
        <v>1</v>
      </c>
      <c r="N541" s="1" t="n">
        <f aca="false">IF(ISERROR(I541/(I541+J541)),0,(I541/(I541+J541)))</f>
        <v>1</v>
      </c>
      <c r="O541" s="1" t="n">
        <f aca="false">IF(ISERROR(I541/(I541+K541)),0,(I541/(I541+K541)))</f>
        <v>0.666666666666667</v>
      </c>
      <c r="P541" s="1" t="n">
        <f aca="false">IF(ISERROR((2*N541*O541)/(N541+O541)),0,(2*N541*O541)/(N541+O541))</f>
        <v>0.8</v>
      </c>
    </row>
    <row r="542" customFormat="false" ht="12.8" hidden="false" customHeight="false" outlineLevel="0" collapsed="false">
      <c r="A542" s="0" t="s">
        <v>1110</v>
      </c>
      <c r="B542" s="0" t="s">
        <v>22</v>
      </c>
      <c r="C542" s="0" t="s">
        <v>9</v>
      </c>
      <c r="E542" s="0" t="s">
        <v>33</v>
      </c>
      <c r="F542" s="0" t="s">
        <v>1111</v>
      </c>
      <c r="G542" s="0" t="n">
        <v>1</v>
      </c>
      <c r="H542" s="0" t="n">
        <v>1</v>
      </c>
      <c r="I542" s="0" t="n">
        <v>1</v>
      </c>
      <c r="J542" s="0" t="n">
        <v>0</v>
      </c>
      <c r="K542" s="0" t="n">
        <v>0</v>
      </c>
      <c r="L542" s="0" t="n">
        <v>1</v>
      </c>
      <c r="M542" s="0" t="n">
        <v>1</v>
      </c>
      <c r="N542" s="1" t="n">
        <f aca="false">IF(ISERROR(I542/(I542+J542)),0,(I542/(I542+J542)))</f>
        <v>1</v>
      </c>
      <c r="O542" s="1" t="n">
        <f aca="false">IF(ISERROR(I542/(I542+K542)),0,(I542/(I542+K542)))</f>
        <v>1</v>
      </c>
      <c r="P542" s="1" t="n">
        <f aca="false">IF(ISERROR((2*N542*O542)/(N542+O542)),0,(2*N542*O542)/(N542+O542))</f>
        <v>1</v>
      </c>
    </row>
    <row r="543" customFormat="false" ht="12.8" hidden="false" customHeight="false" outlineLevel="0" collapsed="false">
      <c r="A543" s="0" t="s">
        <v>1112</v>
      </c>
      <c r="B543" s="0" t="s">
        <v>38</v>
      </c>
      <c r="C543" s="0" t="s">
        <v>9</v>
      </c>
      <c r="E543" s="0" t="s">
        <v>3</v>
      </c>
      <c r="F543" s="0" t="s">
        <v>1113</v>
      </c>
      <c r="G543" s="0" t="n">
        <v>1</v>
      </c>
      <c r="H543" s="0" t="n">
        <v>2</v>
      </c>
      <c r="I543" s="0" t="n">
        <v>1</v>
      </c>
      <c r="J543" s="0" t="n">
        <v>1</v>
      </c>
      <c r="K543" s="0" t="n">
        <v>0</v>
      </c>
      <c r="L543" s="0" t="n">
        <v>1</v>
      </c>
      <c r="M543" s="0" t="n">
        <v>1</v>
      </c>
      <c r="N543" s="1" t="n">
        <f aca="false">IF(ISERROR(I543/(I543+J543)),0,(I543/(I543+J543)))</f>
        <v>0.5</v>
      </c>
      <c r="O543" s="1" t="n">
        <f aca="false">IF(ISERROR(I543/(I543+K543)),0,(I543/(I543+K543)))</f>
        <v>1</v>
      </c>
      <c r="P543" s="1" t="n">
        <f aca="false">IF(ISERROR((2*N543*O543)/(N543+O543)),0,(2*N543*O543)/(N543+O543))</f>
        <v>0.666666666666667</v>
      </c>
    </row>
    <row r="544" customFormat="false" ht="12.8" hidden="false" customHeight="false" outlineLevel="0" collapsed="false">
      <c r="A544" s="0" t="s">
        <v>1114</v>
      </c>
      <c r="B544" s="0" t="s">
        <v>22</v>
      </c>
      <c r="C544" s="0" t="s">
        <v>2</v>
      </c>
      <c r="E544" s="0" t="s">
        <v>10</v>
      </c>
      <c r="F544" s="0" t="s">
        <v>1115</v>
      </c>
      <c r="G544" s="0" t="n">
        <v>1</v>
      </c>
      <c r="H544" s="0" t="n">
        <v>1</v>
      </c>
      <c r="I544" s="0" t="n">
        <v>1</v>
      </c>
      <c r="J544" s="0" t="n">
        <v>0</v>
      </c>
      <c r="K544" s="0" t="n">
        <v>0</v>
      </c>
      <c r="L544" s="0" t="n">
        <v>1</v>
      </c>
      <c r="M544" s="0" t="n">
        <v>1</v>
      </c>
      <c r="N544" s="1" t="n">
        <f aca="false">IF(ISERROR(I544/(I544+J544)),0,(I544/(I544+J544)))</f>
        <v>1</v>
      </c>
      <c r="O544" s="1" t="n">
        <f aca="false">IF(ISERROR(I544/(I544+K544)),0,(I544/(I544+K544)))</f>
        <v>1</v>
      </c>
      <c r="P544" s="1" t="n">
        <f aca="false">IF(ISERROR((2*N544*O544)/(N544+O544)),0,(2*N544*O544)/(N544+O544))</f>
        <v>1</v>
      </c>
    </row>
    <row r="545" customFormat="false" ht="12.8" hidden="false" customHeight="false" outlineLevel="0" collapsed="false">
      <c r="A545" s="0" t="s">
        <v>1116</v>
      </c>
      <c r="B545" s="0" t="s">
        <v>38</v>
      </c>
      <c r="C545" s="0" t="s">
        <v>9</v>
      </c>
      <c r="E545" s="0" t="s">
        <v>3</v>
      </c>
      <c r="F545" s="0" t="s">
        <v>1117</v>
      </c>
      <c r="G545" s="0" t="n">
        <v>1</v>
      </c>
      <c r="H545" s="0" t="n">
        <v>1</v>
      </c>
      <c r="I545" s="0" t="n">
        <v>1</v>
      </c>
      <c r="J545" s="0" t="n">
        <v>0</v>
      </c>
      <c r="K545" s="0" t="n">
        <v>0</v>
      </c>
      <c r="L545" s="0" t="n">
        <v>1</v>
      </c>
      <c r="M545" s="0" t="n">
        <v>1</v>
      </c>
      <c r="N545" s="1" t="n">
        <f aca="false">IF(ISERROR(I545/(I545+J545)),0,(I545/(I545+J545)))</f>
        <v>1</v>
      </c>
      <c r="O545" s="1" t="n">
        <f aca="false">IF(ISERROR(I545/(I545+K545)),0,(I545/(I545+K545)))</f>
        <v>1</v>
      </c>
      <c r="P545" s="1" t="n">
        <f aca="false">IF(ISERROR((2*N545*O545)/(N545+O545)),0,(2*N545*O545)/(N545+O545))</f>
        <v>1</v>
      </c>
    </row>
    <row r="546" customFormat="false" ht="12.8" hidden="false" customHeight="false" outlineLevel="0" collapsed="false">
      <c r="A546" s="0" t="s">
        <v>1118</v>
      </c>
      <c r="B546" s="0" t="s">
        <v>1</v>
      </c>
      <c r="D546" s="0" t="s">
        <v>30</v>
      </c>
      <c r="E546" s="0" t="s">
        <v>33</v>
      </c>
      <c r="F546" s="0" t="s">
        <v>1119</v>
      </c>
      <c r="G546" s="0" t="n">
        <v>3</v>
      </c>
      <c r="H546" s="0" t="n">
        <v>3</v>
      </c>
      <c r="I546" s="0" t="n">
        <v>3</v>
      </c>
      <c r="J546" s="0" t="n">
        <v>0</v>
      </c>
      <c r="K546" s="0" t="n">
        <v>0</v>
      </c>
      <c r="L546" s="0" t="n">
        <v>1</v>
      </c>
      <c r="M546" s="0" t="n">
        <v>1</v>
      </c>
      <c r="N546" s="1" t="n">
        <f aca="false">IF(ISERROR(I546/(I546+J546)),0,(I546/(I546+J546)))</f>
        <v>1</v>
      </c>
      <c r="O546" s="1" t="n">
        <f aca="false">IF(ISERROR(I546/(I546+K546)),0,(I546/(I546+K546)))</f>
        <v>1</v>
      </c>
      <c r="P546" s="1" t="n">
        <f aca="false">IF(ISERROR((2*N546*O546)/(N546+O546)),0,(2*N546*O546)/(N546+O546))</f>
        <v>1</v>
      </c>
    </row>
    <row r="547" customFormat="false" ht="12.8" hidden="false" customHeight="false" outlineLevel="0" collapsed="false">
      <c r="A547" s="0" t="s">
        <v>1120</v>
      </c>
      <c r="B547" s="0" t="s">
        <v>1</v>
      </c>
      <c r="C547" s="0" t="s">
        <v>9</v>
      </c>
      <c r="D547" s="0" t="s">
        <v>27</v>
      </c>
      <c r="F547" s="0" t="s">
        <v>1121</v>
      </c>
      <c r="G547" s="0" t="n">
        <v>3</v>
      </c>
      <c r="H547" s="0" t="n">
        <v>0</v>
      </c>
      <c r="I547" s="0" t="n">
        <v>0</v>
      </c>
      <c r="J547" s="0" t="n">
        <v>0</v>
      </c>
      <c r="K547" s="0" t="n">
        <v>3</v>
      </c>
      <c r="L547" s="0" t="n">
        <v>1</v>
      </c>
      <c r="M547" s="0" t="s">
        <v>12</v>
      </c>
      <c r="N547" s="1" t="n">
        <f aca="false">IF(ISERROR(I547/(I547+J547)),0,(I547/(I547+J547)))</f>
        <v>0</v>
      </c>
      <c r="O547" s="1" t="n">
        <f aca="false">IF(ISERROR(I547/(I547+K547)),0,(I547/(I547+K547)))</f>
        <v>0</v>
      </c>
      <c r="P547" s="1" t="n">
        <f aca="false">IF(ISERROR((2*N547*O547)/(N547+O547)),0,(2*N547*O547)/(N547+O547))</f>
        <v>0</v>
      </c>
    </row>
    <row r="548" customFormat="false" ht="12.8" hidden="false" customHeight="false" outlineLevel="0" collapsed="false">
      <c r="A548" s="0" t="s">
        <v>1122</v>
      </c>
      <c r="B548" s="0" t="s">
        <v>22</v>
      </c>
      <c r="D548" s="0" t="s">
        <v>23</v>
      </c>
      <c r="E548" s="0" t="s">
        <v>33</v>
      </c>
      <c r="F548" s="0" t="s">
        <v>1123</v>
      </c>
      <c r="G548" s="0" t="n">
        <v>1</v>
      </c>
      <c r="H548" s="0" t="n">
        <v>2</v>
      </c>
      <c r="I548" s="0" t="n">
        <v>0</v>
      </c>
      <c r="J548" s="0" t="n">
        <v>2</v>
      </c>
      <c r="K548" s="0" t="n">
        <v>1</v>
      </c>
      <c r="L548" s="0" t="n">
        <v>1</v>
      </c>
      <c r="M548" s="0" t="n">
        <v>1</v>
      </c>
      <c r="N548" s="1" t="n">
        <f aca="false">IF(ISERROR(I548/(I548+J548)),0,(I548/(I548+J548)))</f>
        <v>0</v>
      </c>
      <c r="O548" s="1" t="n">
        <f aca="false">IF(ISERROR(I548/(I548+K548)),0,(I548/(I548+K548)))</f>
        <v>0</v>
      </c>
      <c r="P548" s="1" t="n">
        <f aca="false">IF(ISERROR((2*N548*O548)/(N548+O548)),0,(2*N548*O548)/(N548+O548))</f>
        <v>0</v>
      </c>
    </row>
    <row r="549" customFormat="false" ht="12.8" hidden="false" customHeight="false" outlineLevel="0" collapsed="false">
      <c r="A549" s="0" t="s">
        <v>1124</v>
      </c>
      <c r="B549" s="0" t="s">
        <v>22</v>
      </c>
      <c r="C549" s="0" t="s">
        <v>9</v>
      </c>
      <c r="E549" s="0" t="s">
        <v>10</v>
      </c>
      <c r="F549" s="0" t="s">
        <v>1125</v>
      </c>
      <c r="G549" s="0" t="n">
        <v>1</v>
      </c>
      <c r="H549" s="0" t="n">
        <v>1</v>
      </c>
      <c r="I549" s="0" t="n">
        <v>1</v>
      </c>
      <c r="J549" s="0" t="n">
        <v>0</v>
      </c>
      <c r="K549" s="0" t="n">
        <v>0</v>
      </c>
      <c r="L549" s="0" t="n">
        <v>1</v>
      </c>
      <c r="M549" s="0" t="n">
        <v>1</v>
      </c>
      <c r="N549" s="1" t="n">
        <f aca="false">IF(ISERROR(I549/(I549+J549)),0,(I549/(I549+J549)))</f>
        <v>1</v>
      </c>
      <c r="O549" s="1" t="n">
        <f aca="false">IF(ISERROR(I549/(I549+K549)),0,(I549/(I549+K549)))</f>
        <v>1</v>
      </c>
      <c r="P549" s="1" t="n">
        <f aca="false">IF(ISERROR((2*N549*O549)/(N549+O549)),0,(2*N549*O549)/(N549+O549))</f>
        <v>1</v>
      </c>
    </row>
    <row r="550" customFormat="false" ht="12.8" hidden="false" customHeight="false" outlineLevel="0" collapsed="false">
      <c r="A550" s="0" t="s">
        <v>1126</v>
      </c>
      <c r="B550" s="0" t="s">
        <v>1</v>
      </c>
      <c r="D550" s="0" t="s">
        <v>30</v>
      </c>
      <c r="E550" s="0" t="s">
        <v>3</v>
      </c>
      <c r="F550" s="0" t="s">
        <v>1127</v>
      </c>
      <c r="G550" s="0" t="n">
        <v>3</v>
      </c>
      <c r="H550" s="0" t="n">
        <v>1</v>
      </c>
      <c r="I550" s="0" t="n">
        <v>1</v>
      </c>
      <c r="J550" s="0" t="n">
        <v>0</v>
      </c>
      <c r="K550" s="0" t="n">
        <v>2</v>
      </c>
      <c r="L550" s="0" t="n">
        <v>1</v>
      </c>
      <c r="M550" s="0" t="n">
        <v>1</v>
      </c>
      <c r="N550" s="1" t="n">
        <f aca="false">IF(ISERROR(I550/(I550+J550)),0,(I550/(I550+J550)))</f>
        <v>1</v>
      </c>
      <c r="O550" s="1" t="n">
        <f aca="false">IF(ISERROR(I550/(I550+K550)),0,(I550/(I550+K550)))</f>
        <v>0.333333333333333</v>
      </c>
      <c r="P550" s="1" t="n">
        <f aca="false">IF(ISERROR((2*N550*O550)/(N550+O550)),0,(2*N550*O550)/(N550+O550))</f>
        <v>0.5</v>
      </c>
    </row>
    <row r="551" customFormat="false" ht="12.8" hidden="false" customHeight="false" outlineLevel="0" collapsed="false">
      <c r="A551" s="0" t="s">
        <v>1128</v>
      </c>
      <c r="B551" s="0" t="s">
        <v>1</v>
      </c>
      <c r="C551" s="0" t="s">
        <v>9</v>
      </c>
      <c r="E551" s="0" t="s">
        <v>10</v>
      </c>
      <c r="F551" s="0" t="s">
        <v>1129</v>
      </c>
      <c r="G551" s="0" t="n">
        <v>1</v>
      </c>
      <c r="H551" s="0" t="n">
        <v>0</v>
      </c>
      <c r="I551" s="0" t="n">
        <v>0</v>
      </c>
      <c r="J551" s="0" t="n">
        <v>0</v>
      </c>
      <c r="K551" s="0" t="n">
        <v>1</v>
      </c>
      <c r="L551" s="0" t="n">
        <v>1</v>
      </c>
      <c r="M551" s="0" t="s">
        <v>12</v>
      </c>
      <c r="N551" s="1" t="n">
        <f aca="false">IF(ISERROR(I551/(I551+J551)),0,(I551/(I551+J551)))</f>
        <v>0</v>
      </c>
      <c r="O551" s="1" t="n">
        <f aca="false">IF(ISERROR(I551/(I551+K551)),0,(I551/(I551+K551)))</f>
        <v>0</v>
      </c>
      <c r="P551" s="1" t="n">
        <f aca="false">IF(ISERROR((2*N551*O551)/(N551+O551)),0,(2*N551*O551)/(N551+O551))</f>
        <v>0</v>
      </c>
    </row>
    <row r="552" customFormat="false" ht="12.8" hidden="false" customHeight="false" outlineLevel="0" collapsed="false">
      <c r="A552" s="0" t="s">
        <v>1130</v>
      </c>
      <c r="B552" s="0" t="s">
        <v>22</v>
      </c>
      <c r="C552" s="0" t="s">
        <v>9</v>
      </c>
      <c r="E552" s="0" t="s">
        <v>3</v>
      </c>
      <c r="F552" s="0" t="s">
        <v>1131</v>
      </c>
      <c r="G552" s="0" t="n">
        <v>1</v>
      </c>
      <c r="H552" s="0" t="n">
        <v>0</v>
      </c>
      <c r="I552" s="0" t="n">
        <v>0</v>
      </c>
      <c r="J552" s="0" t="n">
        <v>0</v>
      </c>
      <c r="K552" s="0" t="n">
        <v>1</v>
      </c>
      <c r="L552" s="0" t="n">
        <v>1</v>
      </c>
      <c r="M552" s="0" t="s">
        <v>12</v>
      </c>
      <c r="N552" s="1" t="n">
        <f aca="false">IF(ISERROR(I552/(I552+J552)),0,(I552/(I552+J552)))</f>
        <v>0</v>
      </c>
      <c r="O552" s="1" t="n">
        <f aca="false">IF(ISERROR(I552/(I552+K552)),0,(I552/(I552+K552)))</f>
        <v>0</v>
      </c>
      <c r="P552" s="1" t="n">
        <f aca="false">IF(ISERROR((2*N552*O552)/(N552+O552)),0,(2*N552*O552)/(N552+O552))</f>
        <v>0</v>
      </c>
    </row>
    <row r="553" customFormat="false" ht="12.8" hidden="false" customHeight="false" outlineLevel="0" collapsed="false">
      <c r="A553" s="0" t="s">
        <v>1132</v>
      </c>
      <c r="B553" s="0" t="s">
        <v>22</v>
      </c>
      <c r="C553" s="0" t="s">
        <v>9</v>
      </c>
      <c r="E553" s="0" t="s">
        <v>3</v>
      </c>
      <c r="F553" s="0" t="s">
        <v>1133</v>
      </c>
      <c r="G553" s="0" t="n">
        <v>1</v>
      </c>
      <c r="H553" s="0" t="n">
        <v>0</v>
      </c>
      <c r="I553" s="0" t="n">
        <v>0</v>
      </c>
      <c r="J553" s="0" t="n">
        <v>0</v>
      </c>
      <c r="K553" s="0" t="n">
        <v>1</v>
      </c>
      <c r="L553" s="0" t="n">
        <v>1</v>
      </c>
      <c r="M553" s="0" t="s">
        <v>12</v>
      </c>
      <c r="N553" s="1" t="n">
        <f aca="false">IF(ISERROR(I553/(I553+J553)),0,(I553/(I553+J553)))</f>
        <v>0</v>
      </c>
      <c r="O553" s="1" t="n">
        <f aca="false">IF(ISERROR(I553/(I553+K553)),0,(I553/(I553+K553)))</f>
        <v>0</v>
      </c>
      <c r="P553" s="1" t="n">
        <f aca="false">IF(ISERROR((2*N553*O553)/(N553+O553)),0,(2*N553*O553)/(N553+O553))</f>
        <v>0</v>
      </c>
    </row>
    <row r="554" customFormat="false" ht="12.8" hidden="false" customHeight="false" outlineLevel="0" collapsed="false">
      <c r="A554" s="0" t="s">
        <v>1134</v>
      </c>
      <c r="B554" s="0" t="s">
        <v>1</v>
      </c>
      <c r="D554" s="0" t="s">
        <v>27</v>
      </c>
      <c r="E554" s="0" t="s">
        <v>3</v>
      </c>
      <c r="F554" s="0" t="s">
        <v>1135</v>
      </c>
      <c r="G554" s="0" t="n">
        <v>1</v>
      </c>
      <c r="H554" s="0" t="n">
        <v>1</v>
      </c>
      <c r="I554" s="0" t="n">
        <v>1</v>
      </c>
      <c r="J554" s="0" t="n">
        <v>0</v>
      </c>
      <c r="K554" s="0" t="n">
        <v>0</v>
      </c>
      <c r="L554" s="0" t="n">
        <v>1</v>
      </c>
      <c r="M554" s="0" t="n">
        <v>1</v>
      </c>
      <c r="N554" s="1" t="n">
        <f aca="false">IF(ISERROR(I554/(I554+J554)),0,(I554/(I554+J554)))</f>
        <v>1</v>
      </c>
      <c r="O554" s="1" t="n">
        <f aca="false">IF(ISERROR(I554/(I554+K554)),0,(I554/(I554+K554)))</f>
        <v>1</v>
      </c>
      <c r="P554" s="1" t="n">
        <f aca="false">IF(ISERROR((2*N554*O554)/(N554+O554)),0,(2*N554*O554)/(N554+O554))</f>
        <v>1</v>
      </c>
    </row>
    <row r="555" customFormat="false" ht="12.8" hidden="false" customHeight="false" outlineLevel="0" collapsed="false">
      <c r="A555" s="0" t="s">
        <v>1136</v>
      </c>
      <c r="B555" s="0" t="s">
        <v>1</v>
      </c>
      <c r="D555" s="0" t="s">
        <v>27</v>
      </c>
      <c r="E555" s="0" t="s">
        <v>3</v>
      </c>
      <c r="F555" s="0" t="s">
        <v>1137</v>
      </c>
      <c r="G555" s="0" t="n">
        <v>3</v>
      </c>
      <c r="H555" s="0" t="n">
        <v>0</v>
      </c>
      <c r="I555" s="0" t="n">
        <v>0</v>
      </c>
      <c r="J555" s="0" t="n">
        <v>0</v>
      </c>
      <c r="K555" s="0" t="n">
        <v>3</v>
      </c>
      <c r="L555" s="0" t="n">
        <v>1</v>
      </c>
      <c r="M555" s="0" t="s">
        <v>12</v>
      </c>
      <c r="N555" s="1" t="n">
        <f aca="false">IF(ISERROR(I555/(I555+J555)),0,(I555/(I555+J555)))</f>
        <v>0</v>
      </c>
      <c r="O555" s="1" t="n">
        <f aca="false">IF(ISERROR(I555/(I555+K555)),0,(I555/(I555+K555)))</f>
        <v>0</v>
      </c>
      <c r="P555" s="1" t="n">
        <f aca="false">IF(ISERROR((2*N555*O555)/(N555+O555)),0,(2*N555*O555)/(N555+O555))</f>
        <v>0</v>
      </c>
    </row>
    <row r="556" customFormat="false" ht="12.8" hidden="false" customHeight="false" outlineLevel="0" collapsed="false">
      <c r="A556" s="0" t="s">
        <v>1138</v>
      </c>
      <c r="B556" s="0" t="s">
        <v>22</v>
      </c>
      <c r="C556" s="0" t="s">
        <v>9</v>
      </c>
      <c r="E556" s="0" t="s">
        <v>33</v>
      </c>
      <c r="F556" s="0" t="s">
        <v>1139</v>
      </c>
      <c r="G556" s="0" t="n">
        <v>1</v>
      </c>
      <c r="H556" s="0" t="n">
        <v>0</v>
      </c>
      <c r="I556" s="0" t="n">
        <v>0</v>
      </c>
      <c r="J556" s="0" t="n">
        <v>0</v>
      </c>
      <c r="K556" s="0" t="n">
        <v>1</v>
      </c>
      <c r="L556" s="0" t="n">
        <v>1</v>
      </c>
      <c r="M556" s="0" t="s">
        <v>12</v>
      </c>
      <c r="N556" s="1" t="n">
        <f aca="false">IF(ISERROR(I556/(I556+J556)),0,(I556/(I556+J556)))</f>
        <v>0</v>
      </c>
      <c r="O556" s="1" t="n">
        <f aca="false">IF(ISERROR(I556/(I556+K556)),0,(I556/(I556+K556)))</f>
        <v>0</v>
      </c>
      <c r="P556" s="1" t="n">
        <f aca="false">IF(ISERROR((2*N556*O556)/(N556+O556)),0,(2*N556*O556)/(N556+O556))</f>
        <v>0</v>
      </c>
    </row>
    <row r="557" customFormat="false" ht="12.8" hidden="false" customHeight="false" outlineLevel="0" collapsed="false">
      <c r="A557" s="0" t="s">
        <v>1140</v>
      </c>
      <c r="B557" s="0" t="s">
        <v>22</v>
      </c>
      <c r="D557" s="0" t="s">
        <v>23</v>
      </c>
      <c r="E557" s="0" t="s">
        <v>33</v>
      </c>
      <c r="F557" s="0" t="s">
        <v>1141</v>
      </c>
      <c r="G557" s="0" t="n">
        <v>1</v>
      </c>
      <c r="H557" s="0" t="n">
        <v>1</v>
      </c>
      <c r="I557" s="0" t="n">
        <v>1</v>
      </c>
      <c r="J557" s="0" t="n">
        <v>0</v>
      </c>
      <c r="K557" s="0" t="n">
        <v>0</v>
      </c>
      <c r="L557" s="0" t="n">
        <v>1</v>
      </c>
      <c r="M557" s="0" t="n">
        <v>1</v>
      </c>
      <c r="N557" s="1" t="n">
        <f aca="false">IF(ISERROR(I557/(I557+J557)),0,(I557/(I557+J557)))</f>
        <v>1</v>
      </c>
      <c r="O557" s="1" t="n">
        <f aca="false">IF(ISERROR(I557/(I557+K557)),0,(I557/(I557+K557)))</f>
        <v>1</v>
      </c>
      <c r="P557" s="1" t="n">
        <f aca="false">IF(ISERROR((2*N557*O557)/(N557+O557)),0,(2*N557*O557)/(N557+O557))</f>
        <v>1</v>
      </c>
    </row>
    <row r="558" customFormat="false" ht="12.8" hidden="false" customHeight="false" outlineLevel="0" collapsed="false">
      <c r="A558" s="0" t="s">
        <v>1142</v>
      </c>
      <c r="B558" s="0" t="s">
        <v>38</v>
      </c>
      <c r="C558" s="0" t="s">
        <v>9</v>
      </c>
      <c r="E558" s="0" t="s">
        <v>3</v>
      </c>
      <c r="F558" s="0" t="s">
        <v>1143</v>
      </c>
      <c r="G558" s="0" t="n">
        <v>1</v>
      </c>
      <c r="H558" s="0" t="n">
        <v>0</v>
      </c>
      <c r="I558" s="0" t="n">
        <v>0</v>
      </c>
      <c r="J558" s="0" t="n">
        <v>0</v>
      </c>
      <c r="K558" s="0" t="n">
        <v>1</v>
      </c>
      <c r="L558" s="0" t="n">
        <v>1</v>
      </c>
      <c r="M558" s="0" t="s">
        <v>12</v>
      </c>
      <c r="N558" s="1" t="n">
        <f aca="false">IF(ISERROR(I558/(I558+J558)),0,(I558/(I558+J558)))</f>
        <v>0</v>
      </c>
      <c r="O558" s="1" t="n">
        <f aca="false">IF(ISERROR(I558/(I558+K558)),0,(I558/(I558+K558)))</f>
        <v>0</v>
      </c>
      <c r="P558" s="1" t="n">
        <f aca="false">IF(ISERROR((2*N558*O558)/(N558+O558)),0,(2*N558*O558)/(N558+O558))</f>
        <v>0</v>
      </c>
    </row>
    <row r="559" customFormat="false" ht="12.8" hidden="false" customHeight="false" outlineLevel="0" collapsed="false">
      <c r="A559" s="0" t="s">
        <v>1144</v>
      </c>
      <c r="B559" s="0" t="s">
        <v>35</v>
      </c>
      <c r="D559" s="0" t="s">
        <v>30</v>
      </c>
      <c r="E559" s="0" t="s">
        <v>10</v>
      </c>
      <c r="F559" s="0" t="s">
        <v>1145</v>
      </c>
      <c r="G559" s="0" t="n">
        <v>3</v>
      </c>
      <c r="H559" s="0" t="n">
        <v>0</v>
      </c>
      <c r="I559" s="0" t="n">
        <v>0</v>
      </c>
      <c r="J559" s="0" t="n">
        <v>0</v>
      </c>
      <c r="K559" s="0" t="n">
        <v>3</v>
      </c>
      <c r="L559" s="0" t="n">
        <v>1</v>
      </c>
      <c r="M559" s="0" t="s">
        <v>12</v>
      </c>
      <c r="N559" s="1" t="n">
        <f aca="false">IF(ISERROR(I559/(I559+J559)),0,(I559/(I559+J559)))</f>
        <v>0</v>
      </c>
      <c r="O559" s="1" t="n">
        <f aca="false">IF(ISERROR(I559/(I559+K559)),0,(I559/(I559+K559)))</f>
        <v>0</v>
      </c>
      <c r="P559" s="1" t="n">
        <f aca="false">IF(ISERROR((2*N559*O559)/(N559+O559)),0,(2*N559*O559)/(N559+O559))</f>
        <v>0</v>
      </c>
    </row>
    <row r="560" customFormat="false" ht="12.8" hidden="false" customHeight="false" outlineLevel="0" collapsed="false">
      <c r="A560" s="0" t="s">
        <v>1146</v>
      </c>
      <c r="B560" s="0" t="s">
        <v>38</v>
      </c>
      <c r="C560" s="0" t="s">
        <v>9</v>
      </c>
      <c r="E560" s="0" t="s">
        <v>3</v>
      </c>
      <c r="F560" s="0" t="s">
        <v>1147</v>
      </c>
      <c r="G560" s="0" t="n">
        <v>1</v>
      </c>
      <c r="H560" s="0" t="n">
        <v>1</v>
      </c>
      <c r="I560" s="0" t="n">
        <v>1</v>
      </c>
      <c r="J560" s="0" t="n">
        <v>0</v>
      </c>
      <c r="K560" s="0" t="n">
        <v>0</v>
      </c>
      <c r="L560" s="0" t="n">
        <v>1</v>
      </c>
      <c r="M560" s="0" t="n">
        <v>1</v>
      </c>
      <c r="N560" s="1" t="n">
        <f aca="false">IF(ISERROR(I560/(I560+J560)),0,(I560/(I560+J560)))</f>
        <v>1</v>
      </c>
      <c r="O560" s="1" t="n">
        <f aca="false">IF(ISERROR(I560/(I560+K560)),0,(I560/(I560+K560)))</f>
        <v>1</v>
      </c>
      <c r="P560" s="1" t="n">
        <f aca="false">IF(ISERROR((2*N560*O560)/(N560+O560)),0,(2*N560*O560)/(N560+O560))</f>
        <v>1</v>
      </c>
    </row>
    <row r="561" customFormat="false" ht="12.8" hidden="false" customHeight="false" outlineLevel="0" collapsed="false">
      <c r="A561" s="0" t="s">
        <v>1148</v>
      </c>
      <c r="B561" s="0" t="s">
        <v>38</v>
      </c>
      <c r="C561" s="0" t="s">
        <v>9</v>
      </c>
      <c r="E561" s="0" t="s">
        <v>3</v>
      </c>
      <c r="F561" s="0" t="s">
        <v>1149</v>
      </c>
      <c r="G561" s="0" t="n">
        <v>1</v>
      </c>
      <c r="H561" s="0" t="n">
        <v>1</v>
      </c>
      <c r="I561" s="0" t="n">
        <v>1</v>
      </c>
      <c r="J561" s="0" t="n">
        <v>0</v>
      </c>
      <c r="K561" s="0" t="n">
        <v>0</v>
      </c>
      <c r="L561" s="0" t="n">
        <v>1</v>
      </c>
      <c r="M561" s="0" t="n">
        <v>1</v>
      </c>
      <c r="N561" s="1" t="n">
        <f aca="false">IF(ISERROR(I561/(I561+J561)),0,(I561/(I561+J561)))</f>
        <v>1</v>
      </c>
      <c r="O561" s="1" t="n">
        <f aca="false">IF(ISERROR(I561/(I561+K561)),0,(I561/(I561+K561)))</f>
        <v>1</v>
      </c>
      <c r="P561" s="1" t="n">
        <f aca="false">IF(ISERROR((2*N561*O561)/(N561+O561)),0,(2*N561*O561)/(N561+O561))</f>
        <v>1</v>
      </c>
    </row>
    <row r="562" customFormat="false" ht="12.8" hidden="false" customHeight="false" outlineLevel="0" collapsed="false">
      <c r="A562" s="0" t="s">
        <v>1150</v>
      </c>
      <c r="B562" s="0" t="s">
        <v>1</v>
      </c>
      <c r="C562" s="0" t="s">
        <v>2</v>
      </c>
      <c r="D562" s="0" t="s">
        <v>30</v>
      </c>
      <c r="F562" s="0" t="s">
        <v>1151</v>
      </c>
      <c r="G562" s="0" t="n">
        <v>3</v>
      </c>
      <c r="H562" s="0" t="n">
        <v>0</v>
      </c>
      <c r="I562" s="0" t="n">
        <v>0</v>
      </c>
      <c r="J562" s="0" t="n">
        <v>0</v>
      </c>
      <c r="K562" s="0" t="n">
        <v>3</v>
      </c>
      <c r="L562" s="0" t="n">
        <v>1</v>
      </c>
      <c r="M562" s="0" t="s">
        <v>12</v>
      </c>
      <c r="N562" s="1" t="n">
        <f aca="false">IF(ISERROR(I562/(I562+J562)),0,(I562/(I562+J562)))</f>
        <v>0</v>
      </c>
      <c r="O562" s="1" t="n">
        <f aca="false">IF(ISERROR(I562/(I562+K562)),0,(I562/(I562+K562)))</f>
        <v>0</v>
      </c>
      <c r="P562" s="1" t="n">
        <f aca="false">IF(ISERROR((2*N562*O562)/(N562+O562)),0,(2*N562*O562)/(N562+O562))</f>
        <v>0</v>
      </c>
    </row>
    <row r="563" customFormat="false" ht="12.8" hidden="false" customHeight="false" outlineLevel="0" collapsed="false">
      <c r="A563" s="0" t="s">
        <v>1152</v>
      </c>
      <c r="B563" s="0" t="s">
        <v>38</v>
      </c>
      <c r="C563" s="0" t="s">
        <v>9</v>
      </c>
      <c r="E563" s="0" t="s">
        <v>3</v>
      </c>
      <c r="F563" s="0" t="s">
        <v>1153</v>
      </c>
      <c r="G563" s="0" t="n">
        <v>1</v>
      </c>
      <c r="H563" s="0" t="n">
        <v>1</v>
      </c>
      <c r="I563" s="0" t="n">
        <v>1</v>
      </c>
      <c r="J563" s="0" t="n">
        <v>0</v>
      </c>
      <c r="K563" s="0" t="n">
        <v>0</v>
      </c>
      <c r="L563" s="0" t="n">
        <v>1</v>
      </c>
      <c r="M563" s="0" t="n">
        <v>1</v>
      </c>
      <c r="N563" s="1" t="n">
        <f aca="false">IF(ISERROR(I563/(I563+J563)),0,(I563/(I563+J563)))</f>
        <v>1</v>
      </c>
      <c r="O563" s="1" t="n">
        <f aca="false">IF(ISERROR(I563/(I563+K563)),0,(I563/(I563+K563)))</f>
        <v>1</v>
      </c>
      <c r="P563" s="1" t="n">
        <f aca="false">IF(ISERROR((2*N563*O563)/(N563+O563)),0,(2*N563*O563)/(N563+O563))</f>
        <v>1</v>
      </c>
    </row>
    <row r="564" customFormat="false" ht="12.8" hidden="false" customHeight="false" outlineLevel="0" collapsed="false">
      <c r="A564" s="0" t="s">
        <v>1154</v>
      </c>
      <c r="B564" s="0" t="s">
        <v>1</v>
      </c>
      <c r="C564" s="0" t="s">
        <v>2</v>
      </c>
      <c r="D564" s="0" t="s">
        <v>27</v>
      </c>
      <c r="F564" s="0" t="s">
        <v>1155</v>
      </c>
      <c r="G564" s="0" t="n">
        <v>3</v>
      </c>
      <c r="H564" s="0" t="n">
        <v>2</v>
      </c>
      <c r="I564" s="0" t="n">
        <v>2</v>
      </c>
      <c r="J564" s="0" t="n">
        <v>0</v>
      </c>
      <c r="K564" s="0" t="n">
        <v>1</v>
      </c>
      <c r="L564" s="0" t="n">
        <v>1</v>
      </c>
      <c r="M564" s="0" t="n">
        <v>1</v>
      </c>
      <c r="N564" s="1" t="n">
        <f aca="false">IF(ISERROR(I564/(I564+J564)),0,(I564/(I564+J564)))</f>
        <v>1</v>
      </c>
      <c r="O564" s="1" t="n">
        <f aca="false">IF(ISERROR(I564/(I564+K564)),0,(I564/(I564+K564)))</f>
        <v>0.666666666666667</v>
      </c>
      <c r="P564" s="1" t="n">
        <f aca="false">IF(ISERROR((2*N564*O564)/(N564+O564)),0,(2*N564*O564)/(N564+O564))</f>
        <v>0.8</v>
      </c>
    </row>
    <row r="565" customFormat="false" ht="12.8" hidden="false" customHeight="false" outlineLevel="0" collapsed="false">
      <c r="A565" s="0" t="s">
        <v>1156</v>
      </c>
      <c r="B565" s="0" t="s">
        <v>38</v>
      </c>
      <c r="C565" s="0" t="s">
        <v>9</v>
      </c>
      <c r="E565" s="0" t="s">
        <v>3</v>
      </c>
      <c r="F565" s="0" t="s">
        <v>1157</v>
      </c>
      <c r="G565" s="0" t="n">
        <v>1</v>
      </c>
      <c r="H565" s="0" t="n">
        <v>1</v>
      </c>
      <c r="I565" s="0" t="n">
        <v>1</v>
      </c>
      <c r="J565" s="0" t="n">
        <v>0</v>
      </c>
      <c r="K565" s="0" t="n">
        <v>0</v>
      </c>
      <c r="L565" s="0" t="n">
        <v>1</v>
      </c>
      <c r="M565" s="0" t="n">
        <v>1</v>
      </c>
      <c r="N565" s="1" t="n">
        <f aca="false">IF(ISERROR(I565/(I565+J565)),0,(I565/(I565+J565)))</f>
        <v>1</v>
      </c>
      <c r="O565" s="1" t="n">
        <f aca="false">IF(ISERROR(I565/(I565+K565)),0,(I565/(I565+K565)))</f>
        <v>1</v>
      </c>
      <c r="P565" s="1" t="n">
        <f aca="false">IF(ISERROR((2*N565*O565)/(N565+O565)),0,(2*N565*O565)/(N565+O565))</f>
        <v>1</v>
      </c>
    </row>
    <row r="566" customFormat="false" ht="12.8" hidden="false" customHeight="false" outlineLevel="0" collapsed="false">
      <c r="A566" s="0" t="s">
        <v>1158</v>
      </c>
      <c r="B566" s="0" t="s">
        <v>38</v>
      </c>
      <c r="C566" s="0" t="s">
        <v>9</v>
      </c>
      <c r="E566" s="0" t="s">
        <v>3</v>
      </c>
      <c r="F566" s="0" t="s">
        <v>1159</v>
      </c>
      <c r="G566" s="0" t="n">
        <v>1</v>
      </c>
      <c r="H566" s="0" t="n">
        <v>0</v>
      </c>
      <c r="I566" s="0" t="n">
        <v>0</v>
      </c>
      <c r="J566" s="0" t="n">
        <v>0</v>
      </c>
      <c r="K566" s="0" t="n">
        <v>1</v>
      </c>
      <c r="L566" s="0" t="n">
        <v>1</v>
      </c>
      <c r="M566" s="0" t="s">
        <v>12</v>
      </c>
      <c r="N566" s="1" t="n">
        <f aca="false">IF(ISERROR(I566/(I566+J566)),0,(I566/(I566+J566)))</f>
        <v>0</v>
      </c>
      <c r="O566" s="1" t="n">
        <f aca="false">IF(ISERROR(I566/(I566+K566)),0,(I566/(I566+K566)))</f>
        <v>0</v>
      </c>
      <c r="P566" s="1" t="n">
        <f aca="false">IF(ISERROR((2*N566*O566)/(N566+O566)),0,(2*N566*O566)/(N566+O566))</f>
        <v>0</v>
      </c>
    </row>
    <row r="567" customFormat="false" ht="12.8" hidden="false" customHeight="false" outlineLevel="0" collapsed="false">
      <c r="A567" s="0" t="s">
        <v>1160</v>
      </c>
      <c r="B567" s="0" t="s">
        <v>22</v>
      </c>
      <c r="C567" s="0" t="s">
        <v>9</v>
      </c>
      <c r="E567" s="0" t="s">
        <v>10</v>
      </c>
      <c r="F567" s="0" t="s">
        <v>1161</v>
      </c>
      <c r="G567" s="0" t="n">
        <v>1</v>
      </c>
      <c r="H567" s="0" t="n">
        <v>0</v>
      </c>
      <c r="I567" s="0" t="n">
        <v>0</v>
      </c>
      <c r="J567" s="0" t="n">
        <v>0</v>
      </c>
      <c r="K567" s="0" t="n">
        <v>1</v>
      </c>
      <c r="L567" s="0" t="n">
        <v>1</v>
      </c>
      <c r="M567" s="0" t="s">
        <v>12</v>
      </c>
      <c r="N567" s="1" t="n">
        <f aca="false">IF(ISERROR(I567/(I567+J567)),0,(I567/(I567+J567)))</f>
        <v>0</v>
      </c>
      <c r="O567" s="1" t="n">
        <f aca="false">IF(ISERROR(I567/(I567+K567)),0,(I567/(I567+K567)))</f>
        <v>0</v>
      </c>
      <c r="P567" s="1" t="n">
        <f aca="false">IF(ISERROR((2*N567*O567)/(N567+O567)),0,(2*N567*O567)/(N567+O567))</f>
        <v>0</v>
      </c>
    </row>
    <row r="568" customFormat="false" ht="12.8" hidden="false" customHeight="false" outlineLevel="0" collapsed="false">
      <c r="A568" s="0" t="s">
        <v>1162</v>
      </c>
      <c r="B568" s="0" t="s">
        <v>1</v>
      </c>
      <c r="C568" s="0" t="s">
        <v>9</v>
      </c>
      <c r="E568" s="0" t="s">
        <v>33</v>
      </c>
      <c r="F568" s="0" t="s">
        <v>1163</v>
      </c>
      <c r="G568" s="0" t="n">
        <v>1</v>
      </c>
      <c r="H568" s="0" t="n">
        <v>0</v>
      </c>
      <c r="I568" s="0" t="n">
        <v>0</v>
      </c>
      <c r="J568" s="0" t="n">
        <v>0</v>
      </c>
      <c r="K568" s="0" t="n">
        <v>1</v>
      </c>
      <c r="L568" s="0" t="n">
        <v>1</v>
      </c>
      <c r="M568" s="0" t="s">
        <v>12</v>
      </c>
      <c r="N568" s="1" t="n">
        <f aca="false">IF(ISERROR(I568/(I568+J568)),0,(I568/(I568+J568)))</f>
        <v>0</v>
      </c>
      <c r="O568" s="1" t="n">
        <f aca="false">IF(ISERROR(I568/(I568+K568)),0,(I568/(I568+K568)))</f>
        <v>0</v>
      </c>
      <c r="P568" s="1" t="n">
        <f aca="false">IF(ISERROR((2*N568*O568)/(N568+O568)),0,(2*N568*O568)/(N568+O568))</f>
        <v>0</v>
      </c>
    </row>
    <row r="569" customFormat="false" ht="12.8" hidden="false" customHeight="false" outlineLevel="0" collapsed="false">
      <c r="A569" s="0" t="s">
        <v>1164</v>
      </c>
      <c r="B569" s="0" t="s">
        <v>1</v>
      </c>
      <c r="C569" s="0" t="s">
        <v>9</v>
      </c>
      <c r="E569" s="0" t="s">
        <v>10</v>
      </c>
      <c r="F569" s="0" t="s">
        <v>1165</v>
      </c>
      <c r="G569" s="0" t="n">
        <v>1</v>
      </c>
      <c r="H569" s="0" t="n">
        <v>0</v>
      </c>
      <c r="I569" s="0" t="n">
        <v>0</v>
      </c>
      <c r="J569" s="0" t="n">
        <v>0</v>
      </c>
      <c r="K569" s="0" t="n">
        <v>1</v>
      </c>
      <c r="L569" s="0" t="n">
        <v>1</v>
      </c>
      <c r="M569" s="0" t="s">
        <v>12</v>
      </c>
      <c r="N569" s="1" t="n">
        <f aca="false">IF(ISERROR(I569/(I569+J569)),0,(I569/(I569+J569)))</f>
        <v>0</v>
      </c>
      <c r="O569" s="1" t="n">
        <f aca="false">IF(ISERROR(I569/(I569+K569)),0,(I569/(I569+K569)))</f>
        <v>0</v>
      </c>
      <c r="P569" s="1" t="n">
        <f aca="false">IF(ISERROR((2*N569*O569)/(N569+O569)),0,(2*N569*O569)/(N569+O569))</f>
        <v>0</v>
      </c>
    </row>
    <row r="570" customFormat="false" ht="12.8" hidden="false" customHeight="false" outlineLevel="0" collapsed="false">
      <c r="A570" s="0" t="s">
        <v>1166</v>
      </c>
      <c r="B570" s="0" t="s">
        <v>1</v>
      </c>
      <c r="C570" s="0" t="s">
        <v>9</v>
      </c>
      <c r="E570" s="0" t="s">
        <v>3</v>
      </c>
      <c r="F570" s="0" t="s">
        <v>1167</v>
      </c>
      <c r="G570" s="0" t="n">
        <v>1</v>
      </c>
      <c r="H570" s="0" t="n">
        <v>0</v>
      </c>
      <c r="I570" s="0" t="n">
        <v>0</v>
      </c>
      <c r="J570" s="0" t="n">
        <v>0</v>
      </c>
      <c r="K570" s="0" t="n">
        <v>1</v>
      </c>
      <c r="L570" s="0" t="n">
        <v>1</v>
      </c>
      <c r="M570" s="0" t="s">
        <v>12</v>
      </c>
      <c r="N570" s="1" t="n">
        <f aca="false">IF(ISERROR(I570/(I570+J570)),0,(I570/(I570+J570)))</f>
        <v>0</v>
      </c>
      <c r="O570" s="1" t="n">
        <f aca="false">IF(ISERROR(I570/(I570+K570)),0,(I570/(I570+K570)))</f>
        <v>0</v>
      </c>
      <c r="P570" s="1" t="n">
        <f aca="false">IF(ISERROR((2*N570*O570)/(N570+O570)),0,(2*N570*O570)/(N570+O570))</f>
        <v>0</v>
      </c>
    </row>
    <row r="571" customFormat="false" ht="12.8" hidden="false" customHeight="false" outlineLevel="0" collapsed="false">
      <c r="A571" s="0" t="s">
        <v>1168</v>
      </c>
      <c r="B571" s="0" t="s">
        <v>22</v>
      </c>
      <c r="C571" s="0" t="s">
        <v>9</v>
      </c>
      <c r="D571" s="0" t="s">
        <v>23</v>
      </c>
      <c r="F571" s="0" t="s">
        <v>1169</v>
      </c>
      <c r="G571" s="0" t="n">
        <v>2</v>
      </c>
      <c r="H571" s="0" t="n">
        <v>0</v>
      </c>
      <c r="I571" s="0" t="n">
        <v>0</v>
      </c>
      <c r="J571" s="0" t="n">
        <v>0</v>
      </c>
      <c r="K571" s="0" t="n">
        <v>2</v>
      </c>
      <c r="L571" s="0" t="n">
        <v>1</v>
      </c>
      <c r="M571" s="0" t="s">
        <v>12</v>
      </c>
      <c r="N571" s="1" t="n">
        <f aca="false">IF(ISERROR(I571/(I571+J571)),0,(I571/(I571+J571)))</f>
        <v>0</v>
      </c>
      <c r="O571" s="1" t="n">
        <f aca="false">IF(ISERROR(I571/(I571+K571)),0,(I571/(I571+K571)))</f>
        <v>0</v>
      </c>
      <c r="P571" s="1" t="n">
        <f aca="false">IF(ISERROR((2*N571*O571)/(N571+O571)),0,(2*N571*O571)/(N571+O571))</f>
        <v>0</v>
      </c>
    </row>
    <row r="572" customFormat="false" ht="12.8" hidden="false" customHeight="false" outlineLevel="0" collapsed="false">
      <c r="A572" s="0" t="s">
        <v>1170</v>
      </c>
      <c r="B572" s="0" t="s">
        <v>1</v>
      </c>
      <c r="C572" s="0" t="s">
        <v>2</v>
      </c>
      <c r="E572" s="0" t="s">
        <v>10</v>
      </c>
      <c r="F572" s="0" t="s">
        <v>1171</v>
      </c>
      <c r="G572" s="0" t="n">
        <v>1</v>
      </c>
      <c r="H572" s="0" t="n">
        <v>1</v>
      </c>
      <c r="I572" s="0" t="n">
        <v>1</v>
      </c>
      <c r="J572" s="0" t="n">
        <v>0</v>
      </c>
      <c r="K572" s="0" t="n">
        <v>0</v>
      </c>
      <c r="L572" s="0" t="n">
        <v>1</v>
      </c>
      <c r="M572" s="0" t="n">
        <v>1</v>
      </c>
      <c r="N572" s="1" t="n">
        <f aca="false">IF(ISERROR(I572/(I572+J572)),0,(I572/(I572+J572)))</f>
        <v>1</v>
      </c>
      <c r="O572" s="1" t="n">
        <f aca="false">IF(ISERROR(I572/(I572+K572)),0,(I572/(I572+K572)))</f>
        <v>1</v>
      </c>
      <c r="P572" s="1" t="n">
        <f aca="false">IF(ISERROR((2*N572*O572)/(N572+O572)),0,(2*N572*O572)/(N572+O572))</f>
        <v>1</v>
      </c>
    </row>
    <row r="573" customFormat="false" ht="12.8" hidden="false" customHeight="false" outlineLevel="0" collapsed="false">
      <c r="A573" s="0" t="s">
        <v>1172</v>
      </c>
      <c r="B573" s="0" t="s">
        <v>22</v>
      </c>
      <c r="D573" s="0" t="s">
        <v>27</v>
      </c>
      <c r="E573" s="0" t="s">
        <v>10</v>
      </c>
      <c r="F573" s="0" t="s">
        <v>1173</v>
      </c>
      <c r="G573" s="0" t="n">
        <v>5</v>
      </c>
      <c r="H573" s="0" t="n">
        <v>4</v>
      </c>
      <c r="I573" s="0" t="n">
        <v>4</v>
      </c>
      <c r="J573" s="0" t="n">
        <v>0</v>
      </c>
      <c r="K573" s="0" t="n">
        <v>1</v>
      </c>
      <c r="L573" s="0" t="n">
        <v>1</v>
      </c>
      <c r="M573" s="0" t="n">
        <v>1</v>
      </c>
      <c r="N573" s="1" t="n">
        <f aca="false">IF(ISERROR(I573/(I573+J573)),0,(I573/(I573+J573)))</f>
        <v>1</v>
      </c>
      <c r="O573" s="1" t="n">
        <f aca="false">IF(ISERROR(I573/(I573+K573)),0,(I573/(I573+K573)))</f>
        <v>0.8</v>
      </c>
      <c r="P573" s="1" t="n">
        <f aca="false">IF(ISERROR((2*N573*O573)/(N573+O573)),0,(2*N573*O573)/(N573+O573))</f>
        <v>0.888888888888889</v>
      </c>
    </row>
    <row r="574" customFormat="false" ht="12.8" hidden="false" customHeight="false" outlineLevel="0" collapsed="false">
      <c r="A574" s="0" t="s">
        <v>1174</v>
      </c>
      <c r="B574" s="0" t="s">
        <v>22</v>
      </c>
      <c r="D574" s="0" t="s">
        <v>30</v>
      </c>
      <c r="E574" s="0" t="s">
        <v>10</v>
      </c>
      <c r="F574" s="0" t="s">
        <v>1175</v>
      </c>
      <c r="G574" s="0" t="n">
        <v>2</v>
      </c>
      <c r="H574" s="0" t="n">
        <v>2</v>
      </c>
      <c r="I574" s="0" t="n">
        <v>2</v>
      </c>
      <c r="J574" s="0" t="n">
        <v>0</v>
      </c>
      <c r="K574" s="0" t="n">
        <v>0</v>
      </c>
      <c r="L574" s="0" t="n">
        <v>1</v>
      </c>
      <c r="M574" s="0" t="n">
        <v>1</v>
      </c>
      <c r="N574" s="1" t="n">
        <f aca="false">IF(ISERROR(I574/(I574+J574)),0,(I574/(I574+J574)))</f>
        <v>1</v>
      </c>
      <c r="O574" s="1" t="n">
        <f aca="false">IF(ISERROR(I574/(I574+K574)),0,(I574/(I574+K574)))</f>
        <v>1</v>
      </c>
      <c r="P574" s="1" t="n">
        <f aca="false">IF(ISERROR((2*N574*O574)/(N574+O574)),0,(2*N574*O574)/(N574+O574))</f>
        <v>1</v>
      </c>
    </row>
    <row r="575" customFormat="false" ht="12.8" hidden="false" customHeight="false" outlineLevel="0" collapsed="false">
      <c r="A575" s="0" t="s">
        <v>1176</v>
      </c>
      <c r="B575" s="0" t="s">
        <v>1</v>
      </c>
      <c r="C575" s="0" t="s">
        <v>2</v>
      </c>
      <c r="D575" s="0" t="s">
        <v>23</v>
      </c>
      <c r="F575" s="0" t="s">
        <v>1177</v>
      </c>
      <c r="G575" s="0" t="n">
        <v>2</v>
      </c>
      <c r="H575" s="0" t="n">
        <v>2</v>
      </c>
      <c r="I575" s="0" t="n">
        <v>1</v>
      </c>
      <c r="J575" s="0" t="n">
        <v>1</v>
      </c>
      <c r="K575" s="0" t="n">
        <v>1</v>
      </c>
      <c r="L575" s="0" t="n">
        <v>1</v>
      </c>
      <c r="M575" s="0" t="n">
        <v>1</v>
      </c>
      <c r="N575" s="1" t="n">
        <f aca="false">IF(ISERROR(I575/(I575+J575)),0,(I575/(I575+J575)))</f>
        <v>0.5</v>
      </c>
      <c r="O575" s="1" t="n">
        <f aca="false">IF(ISERROR(I575/(I575+K575)),0,(I575/(I575+K575)))</f>
        <v>0.5</v>
      </c>
      <c r="P575" s="1" t="n">
        <f aca="false">IF(ISERROR((2*N575*O575)/(N575+O575)),0,(2*N575*O575)/(N575+O575))</f>
        <v>0.5</v>
      </c>
    </row>
    <row r="576" customFormat="false" ht="12.8" hidden="false" customHeight="false" outlineLevel="0" collapsed="false">
      <c r="A576" s="0" t="s">
        <v>1178</v>
      </c>
      <c r="B576" s="0" t="s">
        <v>1</v>
      </c>
      <c r="C576" s="0" t="s">
        <v>2</v>
      </c>
      <c r="D576" s="0" t="s">
        <v>30</v>
      </c>
      <c r="F576" s="0" t="s">
        <v>1179</v>
      </c>
      <c r="G576" s="0" t="n">
        <v>2</v>
      </c>
      <c r="H576" s="0" t="n">
        <v>2</v>
      </c>
      <c r="I576" s="0" t="n">
        <v>2</v>
      </c>
      <c r="J576" s="0" t="n">
        <v>0</v>
      </c>
      <c r="K576" s="0" t="n">
        <v>0</v>
      </c>
      <c r="L576" s="0" t="n">
        <v>1</v>
      </c>
      <c r="M576" s="0" t="n">
        <v>1</v>
      </c>
      <c r="N576" s="1" t="n">
        <f aca="false">IF(ISERROR(I576/(I576+J576)),0,(I576/(I576+J576)))</f>
        <v>1</v>
      </c>
      <c r="O576" s="1" t="n">
        <f aca="false">IF(ISERROR(I576/(I576+K576)),0,(I576/(I576+K576)))</f>
        <v>1</v>
      </c>
      <c r="P576" s="1" t="n">
        <f aca="false">IF(ISERROR((2*N576*O576)/(N576+O576)),0,(2*N576*O576)/(N576+O576))</f>
        <v>1</v>
      </c>
    </row>
    <row r="577" customFormat="false" ht="12.8" hidden="false" customHeight="false" outlineLevel="0" collapsed="false">
      <c r="A577" s="0" t="s">
        <v>1180</v>
      </c>
      <c r="B577" s="0" t="s">
        <v>1</v>
      </c>
      <c r="D577" s="0" t="s">
        <v>30</v>
      </c>
      <c r="E577" s="0" t="s">
        <v>10</v>
      </c>
      <c r="F577" s="0" t="s">
        <v>1181</v>
      </c>
      <c r="G577" s="0" t="n">
        <v>2</v>
      </c>
      <c r="H577" s="0" t="n">
        <v>0</v>
      </c>
      <c r="I577" s="0" t="n">
        <v>0</v>
      </c>
      <c r="J577" s="0" t="n">
        <v>0</v>
      </c>
      <c r="K577" s="0" t="n">
        <v>2</v>
      </c>
      <c r="L577" s="0" t="n">
        <v>1</v>
      </c>
      <c r="M577" s="0" t="s">
        <v>12</v>
      </c>
      <c r="N577" s="1" t="n">
        <f aca="false">IF(ISERROR(I577/(I577+J577)),0,(I577/(I577+J577)))</f>
        <v>0</v>
      </c>
      <c r="O577" s="1" t="n">
        <f aca="false">IF(ISERROR(I577/(I577+K577)),0,(I577/(I577+K577)))</f>
        <v>0</v>
      </c>
      <c r="P577" s="1" t="n">
        <f aca="false">IF(ISERROR((2*N577*O577)/(N577+O577)),0,(2*N577*O577)/(N577+O577))</f>
        <v>0</v>
      </c>
    </row>
    <row r="578" customFormat="false" ht="12.8" hidden="false" customHeight="false" outlineLevel="0" collapsed="false">
      <c r="A578" s="0" t="s">
        <v>1182</v>
      </c>
      <c r="B578" s="0" t="s">
        <v>22</v>
      </c>
      <c r="D578" s="0" t="s">
        <v>23</v>
      </c>
      <c r="E578" s="0" t="s">
        <v>33</v>
      </c>
      <c r="F578" s="0" t="s">
        <v>1183</v>
      </c>
      <c r="G578" s="0" t="n">
        <v>2</v>
      </c>
      <c r="H578" s="0" t="n">
        <v>3</v>
      </c>
      <c r="I578" s="0" t="n">
        <v>1</v>
      </c>
      <c r="J578" s="0" t="n">
        <v>2</v>
      </c>
      <c r="K578" s="0" t="n">
        <v>1</v>
      </c>
      <c r="L578" s="0" t="n">
        <v>1</v>
      </c>
      <c r="M578" s="0" t="n">
        <v>1</v>
      </c>
      <c r="N578" s="1" t="n">
        <f aca="false">IF(ISERROR(I578/(I578+J578)),0,(I578/(I578+J578)))</f>
        <v>0.333333333333333</v>
      </c>
      <c r="O578" s="1" t="n">
        <f aca="false">IF(ISERROR(I578/(I578+K578)),0,(I578/(I578+K578)))</f>
        <v>0.5</v>
      </c>
      <c r="P578" s="1" t="n">
        <f aca="false">IF(ISERROR((2*N578*O578)/(N578+O578)),0,(2*N578*O578)/(N578+O578))</f>
        <v>0.4</v>
      </c>
    </row>
    <row r="579" customFormat="false" ht="12.8" hidden="false" customHeight="false" outlineLevel="0" collapsed="false">
      <c r="A579" s="0" t="s">
        <v>1184</v>
      </c>
      <c r="B579" s="0" t="s">
        <v>1</v>
      </c>
      <c r="C579" s="0" t="s">
        <v>9</v>
      </c>
      <c r="D579" s="0" t="s">
        <v>27</v>
      </c>
      <c r="F579" s="0" t="s">
        <v>1185</v>
      </c>
      <c r="G579" s="0" t="n">
        <v>1</v>
      </c>
      <c r="H579" s="0" t="n">
        <v>0</v>
      </c>
      <c r="I579" s="0" t="n">
        <v>0</v>
      </c>
      <c r="J579" s="0" t="n">
        <v>0</v>
      </c>
      <c r="K579" s="0" t="n">
        <v>1</v>
      </c>
      <c r="L579" s="0" t="n">
        <v>1</v>
      </c>
      <c r="M579" s="0" t="s">
        <v>12</v>
      </c>
      <c r="N579" s="1" t="n">
        <f aca="false">IF(ISERROR(I579/(I579+J579)),0,(I579/(I579+J579)))</f>
        <v>0</v>
      </c>
      <c r="O579" s="1" t="n">
        <f aca="false">IF(ISERROR(I579/(I579+K579)),0,(I579/(I579+K579)))</f>
        <v>0</v>
      </c>
      <c r="P579" s="1" t="n">
        <f aca="false">IF(ISERROR((2*N579*O579)/(N579+O579)),0,(2*N579*O579)/(N579+O579))</f>
        <v>0</v>
      </c>
    </row>
    <row r="580" customFormat="false" ht="12.8" hidden="false" customHeight="false" outlineLevel="0" collapsed="false">
      <c r="A580" s="0" t="s">
        <v>1186</v>
      </c>
      <c r="B580" s="0" t="s">
        <v>22</v>
      </c>
      <c r="C580" s="0" t="s">
        <v>9</v>
      </c>
      <c r="E580" s="0" t="s">
        <v>10</v>
      </c>
      <c r="F580" s="0" t="s">
        <v>1187</v>
      </c>
      <c r="G580" s="0" t="n">
        <v>1</v>
      </c>
      <c r="H580" s="0" t="n">
        <v>0</v>
      </c>
      <c r="I580" s="0" t="n">
        <v>0</v>
      </c>
      <c r="J580" s="0" t="n">
        <v>0</v>
      </c>
      <c r="K580" s="0" t="n">
        <v>1</v>
      </c>
      <c r="L580" s="0" t="n">
        <v>1</v>
      </c>
      <c r="M580" s="0" t="s">
        <v>12</v>
      </c>
      <c r="N580" s="1" t="n">
        <f aca="false">IF(ISERROR(I580/(I580+J580)),0,(I580/(I580+J580)))</f>
        <v>0</v>
      </c>
      <c r="O580" s="1" t="n">
        <f aca="false">IF(ISERROR(I580/(I580+K580)),0,(I580/(I580+K580)))</f>
        <v>0</v>
      </c>
      <c r="P580" s="1" t="n">
        <f aca="false">IF(ISERROR((2*N580*O580)/(N580+O580)),0,(2*N580*O580)/(N580+O580))</f>
        <v>0</v>
      </c>
    </row>
    <row r="581" customFormat="false" ht="12.8" hidden="false" customHeight="false" outlineLevel="0" collapsed="false">
      <c r="A581" s="0" t="s">
        <v>1188</v>
      </c>
      <c r="B581" s="0" t="s">
        <v>22</v>
      </c>
      <c r="C581" s="0" t="s">
        <v>9</v>
      </c>
      <c r="D581" s="0" t="s">
        <v>27</v>
      </c>
      <c r="F581" s="0" t="s">
        <v>1189</v>
      </c>
      <c r="G581" s="0" t="n">
        <v>1</v>
      </c>
      <c r="H581" s="0" t="n">
        <v>0</v>
      </c>
      <c r="I581" s="0" t="n">
        <v>0</v>
      </c>
      <c r="J581" s="0" t="n">
        <v>0</v>
      </c>
      <c r="K581" s="0" t="n">
        <v>1</v>
      </c>
      <c r="L581" s="0" t="n">
        <v>1</v>
      </c>
      <c r="M581" s="0" t="s">
        <v>12</v>
      </c>
      <c r="N581" s="1" t="n">
        <f aca="false">IF(ISERROR(I581/(I581+J581)),0,(I581/(I581+J581)))</f>
        <v>0</v>
      </c>
      <c r="O581" s="1" t="n">
        <f aca="false">IF(ISERROR(I581/(I581+K581)),0,(I581/(I581+K581)))</f>
        <v>0</v>
      </c>
      <c r="P581" s="1" t="n">
        <f aca="false">IF(ISERROR((2*N581*O581)/(N581+O581)),0,(2*N581*O581)/(N581+O581))</f>
        <v>0</v>
      </c>
    </row>
    <row r="582" customFormat="false" ht="12.8" hidden="false" customHeight="false" outlineLevel="0" collapsed="false">
      <c r="A582" s="0" t="s">
        <v>1190</v>
      </c>
      <c r="B582" s="0" t="s">
        <v>1</v>
      </c>
      <c r="C582" s="0" t="s">
        <v>9</v>
      </c>
      <c r="E582" s="0" t="s">
        <v>33</v>
      </c>
      <c r="F582" s="0" t="s">
        <v>1191</v>
      </c>
      <c r="G582" s="0" t="n">
        <v>2</v>
      </c>
      <c r="H582" s="0" t="n">
        <v>2</v>
      </c>
      <c r="I582" s="0" t="n">
        <v>2</v>
      </c>
      <c r="J582" s="0" t="n">
        <v>0</v>
      </c>
      <c r="K582" s="0" t="n">
        <v>0</v>
      </c>
      <c r="L582" s="0" t="n">
        <v>1</v>
      </c>
      <c r="M582" s="0" t="n">
        <v>1</v>
      </c>
      <c r="N582" s="1" t="n">
        <f aca="false">IF(ISERROR(I582/(I582+J582)),0,(I582/(I582+J582)))</f>
        <v>1</v>
      </c>
      <c r="O582" s="1" t="n">
        <f aca="false">IF(ISERROR(I582/(I582+K582)),0,(I582/(I582+K582)))</f>
        <v>1</v>
      </c>
      <c r="P582" s="1" t="n">
        <f aca="false">IF(ISERROR((2*N582*O582)/(N582+O582)),0,(2*N582*O582)/(N582+O582))</f>
        <v>1</v>
      </c>
    </row>
    <row r="583" customFormat="false" ht="12.8" hidden="false" customHeight="false" outlineLevel="0" collapsed="false">
      <c r="A583" s="0" t="s">
        <v>1192</v>
      </c>
      <c r="B583" s="0" t="s">
        <v>1</v>
      </c>
      <c r="C583" s="0" t="s">
        <v>9</v>
      </c>
      <c r="E583" s="0" t="s">
        <v>3</v>
      </c>
      <c r="F583" s="0" t="s">
        <v>1193</v>
      </c>
      <c r="G583" s="0" t="n">
        <v>3</v>
      </c>
      <c r="H583" s="0" t="n">
        <v>1</v>
      </c>
      <c r="I583" s="0" t="n">
        <v>1</v>
      </c>
      <c r="J583" s="0" t="n">
        <v>0</v>
      </c>
      <c r="K583" s="0" t="n">
        <v>2</v>
      </c>
      <c r="L583" s="0" t="n">
        <v>1</v>
      </c>
      <c r="M583" s="0" t="n">
        <v>1</v>
      </c>
      <c r="N583" s="1" t="n">
        <f aca="false">IF(ISERROR(I583/(I583+J583)),0,(I583/(I583+J583)))</f>
        <v>1</v>
      </c>
      <c r="O583" s="1" t="n">
        <f aca="false">IF(ISERROR(I583/(I583+K583)),0,(I583/(I583+K583)))</f>
        <v>0.333333333333333</v>
      </c>
      <c r="P583" s="1" t="n">
        <f aca="false">IF(ISERROR((2*N583*O583)/(N583+O583)),0,(2*N583*O583)/(N583+O583))</f>
        <v>0.5</v>
      </c>
    </row>
    <row r="584" customFormat="false" ht="12.8" hidden="false" customHeight="false" outlineLevel="0" collapsed="false">
      <c r="A584" s="0" t="s">
        <v>1194</v>
      </c>
      <c r="B584" s="0" t="s">
        <v>1</v>
      </c>
      <c r="C584" s="0" t="s">
        <v>9</v>
      </c>
      <c r="E584" s="0" t="s">
        <v>33</v>
      </c>
      <c r="F584" s="0" t="s">
        <v>1195</v>
      </c>
      <c r="G584" s="0" t="n">
        <v>2</v>
      </c>
      <c r="H584" s="0" t="n">
        <v>2</v>
      </c>
      <c r="I584" s="0" t="n">
        <v>2</v>
      </c>
      <c r="J584" s="0" t="n">
        <v>0</v>
      </c>
      <c r="K584" s="0" t="n">
        <v>0</v>
      </c>
      <c r="L584" s="0" t="n">
        <v>1</v>
      </c>
      <c r="M584" s="0" t="n">
        <v>1</v>
      </c>
      <c r="N584" s="1" t="n">
        <f aca="false">IF(ISERROR(I584/(I584+J584)),0,(I584/(I584+J584)))</f>
        <v>1</v>
      </c>
      <c r="O584" s="1" t="n">
        <f aca="false">IF(ISERROR(I584/(I584+K584)),0,(I584/(I584+K584)))</f>
        <v>1</v>
      </c>
      <c r="P584" s="1" t="n">
        <f aca="false">IF(ISERROR((2*N584*O584)/(N584+O584)),0,(2*N584*O584)/(N584+O584))</f>
        <v>1</v>
      </c>
    </row>
    <row r="585" customFormat="false" ht="12.8" hidden="false" customHeight="false" outlineLevel="0" collapsed="false">
      <c r="A585" s="0" t="s">
        <v>1196</v>
      </c>
      <c r="B585" s="0" t="s">
        <v>22</v>
      </c>
      <c r="C585" s="0" t="s">
        <v>9</v>
      </c>
      <c r="E585" s="0" t="s">
        <v>10</v>
      </c>
      <c r="F585" s="0" t="s">
        <v>1197</v>
      </c>
      <c r="G585" s="0" t="n">
        <v>1</v>
      </c>
      <c r="H585" s="0" t="n">
        <v>1</v>
      </c>
      <c r="I585" s="0" t="n">
        <v>1</v>
      </c>
      <c r="J585" s="0" t="n">
        <v>0</v>
      </c>
      <c r="K585" s="0" t="n">
        <v>0</v>
      </c>
      <c r="L585" s="0" t="n">
        <v>1</v>
      </c>
      <c r="M585" s="0" t="n">
        <v>1</v>
      </c>
      <c r="N585" s="1" t="n">
        <f aca="false">IF(ISERROR(I585/(I585+J585)),0,(I585/(I585+J585)))</f>
        <v>1</v>
      </c>
      <c r="O585" s="1" t="n">
        <f aca="false">IF(ISERROR(I585/(I585+K585)),0,(I585/(I585+K585)))</f>
        <v>1</v>
      </c>
      <c r="P585" s="1" t="n">
        <f aca="false">IF(ISERROR((2*N585*O585)/(N585+O585)),0,(2*N585*O585)/(N585+O585))</f>
        <v>1</v>
      </c>
    </row>
    <row r="586" customFormat="false" ht="12.8" hidden="false" customHeight="false" outlineLevel="0" collapsed="false">
      <c r="A586" s="0" t="s">
        <v>1198</v>
      </c>
      <c r="B586" s="0" t="s">
        <v>22</v>
      </c>
      <c r="C586" s="0" t="s">
        <v>2</v>
      </c>
      <c r="D586" s="0" t="s">
        <v>30</v>
      </c>
      <c r="F586" s="0" t="s">
        <v>1199</v>
      </c>
      <c r="G586" s="0" t="n">
        <v>3</v>
      </c>
      <c r="H586" s="0" t="n">
        <v>1</v>
      </c>
      <c r="I586" s="0" t="n">
        <v>1</v>
      </c>
      <c r="J586" s="0" t="n">
        <v>0</v>
      </c>
      <c r="K586" s="0" t="n">
        <v>2</v>
      </c>
      <c r="L586" s="0" t="n">
        <v>1</v>
      </c>
      <c r="M586" s="0" t="n">
        <v>1</v>
      </c>
      <c r="N586" s="1" t="n">
        <f aca="false">IF(ISERROR(I586/(I586+J586)),0,(I586/(I586+J586)))</f>
        <v>1</v>
      </c>
      <c r="O586" s="1" t="n">
        <f aca="false">IF(ISERROR(I586/(I586+K586)),0,(I586/(I586+K586)))</f>
        <v>0.333333333333333</v>
      </c>
      <c r="P586" s="1" t="n">
        <f aca="false">IF(ISERROR((2*N586*O586)/(N586+O586)),0,(2*N586*O586)/(N586+O586))</f>
        <v>0.5</v>
      </c>
    </row>
    <row r="587" customFormat="false" ht="12.8" hidden="false" customHeight="false" outlineLevel="0" collapsed="false">
      <c r="A587" s="0" t="s">
        <v>1200</v>
      </c>
      <c r="B587" s="0" t="s">
        <v>22</v>
      </c>
      <c r="C587" s="0" t="s">
        <v>2</v>
      </c>
      <c r="D587" s="0" t="s">
        <v>30</v>
      </c>
      <c r="F587" s="0" t="s">
        <v>1201</v>
      </c>
      <c r="G587" s="0" t="n">
        <v>3</v>
      </c>
      <c r="H587" s="0" t="n">
        <v>3</v>
      </c>
      <c r="I587" s="0" t="n">
        <v>2</v>
      </c>
      <c r="J587" s="0" t="n">
        <v>1</v>
      </c>
      <c r="K587" s="0" t="n">
        <v>1</v>
      </c>
      <c r="L587" s="0" t="n">
        <v>1</v>
      </c>
      <c r="M587" s="0" t="n">
        <v>1</v>
      </c>
      <c r="N587" s="1" t="n">
        <f aca="false">IF(ISERROR(I587/(I587+J587)),0,(I587/(I587+J587)))</f>
        <v>0.666666666666667</v>
      </c>
      <c r="O587" s="1" t="n">
        <f aca="false">IF(ISERROR(I587/(I587+K587)),0,(I587/(I587+K587)))</f>
        <v>0.666666666666667</v>
      </c>
      <c r="P587" s="1" t="n">
        <f aca="false">IF(ISERROR((2*N587*O587)/(N587+O587)),0,(2*N587*O587)/(N587+O587))</f>
        <v>0.666666666666667</v>
      </c>
    </row>
    <row r="588" customFormat="false" ht="12.8" hidden="false" customHeight="false" outlineLevel="0" collapsed="false">
      <c r="A588" s="0" t="s">
        <v>1202</v>
      </c>
      <c r="B588" s="0" t="s">
        <v>22</v>
      </c>
      <c r="D588" s="0" t="s">
        <v>30</v>
      </c>
      <c r="E588" s="0" t="s">
        <v>10</v>
      </c>
      <c r="F588" s="0" t="s">
        <v>1203</v>
      </c>
      <c r="G588" s="0" t="n">
        <v>1</v>
      </c>
      <c r="H588" s="0" t="n">
        <v>1</v>
      </c>
      <c r="I588" s="0" t="n">
        <v>1</v>
      </c>
      <c r="J588" s="0" t="n">
        <v>0</v>
      </c>
      <c r="K588" s="0" t="n">
        <v>0</v>
      </c>
      <c r="L588" s="0" t="n">
        <v>1</v>
      </c>
      <c r="M588" s="0" t="n">
        <v>1</v>
      </c>
      <c r="N588" s="1" t="n">
        <f aca="false">IF(ISERROR(I588/(I588+J588)),0,(I588/(I588+J588)))</f>
        <v>1</v>
      </c>
      <c r="O588" s="1" t="n">
        <f aca="false">IF(ISERROR(I588/(I588+K588)),0,(I588/(I588+K588)))</f>
        <v>1</v>
      </c>
      <c r="P588" s="1" t="n">
        <f aca="false">IF(ISERROR((2*N588*O588)/(N588+O588)),0,(2*N588*O588)/(N588+O588))</f>
        <v>1</v>
      </c>
    </row>
    <row r="589" customFormat="false" ht="12.8" hidden="false" customHeight="false" outlineLevel="0" collapsed="false">
      <c r="A589" s="0" t="s">
        <v>1204</v>
      </c>
      <c r="B589" s="0" t="s">
        <v>22</v>
      </c>
      <c r="C589" s="0" t="s">
        <v>9</v>
      </c>
      <c r="E589" s="0" t="s">
        <v>10</v>
      </c>
      <c r="F589" s="0" t="s">
        <v>1205</v>
      </c>
      <c r="G589" s="0" t="n">
        <v>1</v>
      </c>
      <c r="H589" s="0" t="n">
        <v>0</v>
      </c>
      <c r="I589" s="0" t="n">
        <v>0</v>
      </c>
      <c r="J589" s="0" t="n">
        <v>0</v>
      </c>
      <c r="K589" s="0" t="n">
        <v>1</v>
      </c>
      <c r="L589" s="0" t="n">
        <v>1</v>
      </c>
      <c r="M589" s="0" t="s">
        <v>12</v>
      </c>
      <c r="N589" s="1" t="n">
        <f aca="false">IF(ISERROR(I589/(I589+J589)),0,(I589/(I589+J589)))</f>
        <v>0</v>
      </c>
      <c r="O589" s="1" t="n">
        <f aca="false">IF(ISERROR(I589/(I589+K589)),0,(I589/(I589+K589)))</f>
        <v>0</v>
      </c>
      <c r="P589" s="1" t="n">
        <f aca="false">IF(ISERROR((2*N589*O589)/(N589+O589)),0,(2*N589*O589)/(N589+O589))</f>
        <v>0</v>
      </c>
    </row>
    <row r="590" customFormat="false" ht="12.8" hidden="false" customHeight="false" outlineLevel="0" collapsed="false">
      <c r="A590" s="0" t="s">
        <v>1206</v>
      </c>
      <c r="B590" s="0" t="s">
        <v>1</v>
      </c>
      <c r="D590" s="0" t="s">
        <v>30</v>
      </c>
      <c r="E590" s="0" t="s">
        <v>33</v>
      </c>
      <c r="F590" s="0" t="s">
        <v>1207</v>
      </c>
      <c r="G590" s="0" t="n">
        <v>2</v>
      </c>
      <c r="H590" s="0" t="n">
        <v>0</v>
      </c>
      <c r="I590" s="0" t="n">
        <v>0</v>
      </c>
      <c r="J590" s="0" t="n">
        <v>0</v>
      </c>
      <c r="K590" s="0" t="n">
        <v>2</v>
      </c>
      <c r="L590" s="0" t="n">
        <v>1</v>
      </c>
      <c r="M590" s="0" t="s">
        <v>12</v>
      </c>
      <c r="N590" s="1" t="n">
        <f aca="false">IF(ISERROR(I590/(I590+J590)),0,(I590/(I590+J590)))</f>
        <v>0</v>
      </c>
      <c r="O590" s="1" t="n">
        <f aca="false">IF(ISERROR(I590/(I590+K590)),0,(I590/(I590+K590)))</f>
        <v>0</v>
      </c>
      <c r="P590" s="1" t="n">
        <f aca="false">IF(ISERROR((2*N590*O590)/(N590+O590)),0,(2*N590*O590)/(N590+O590))</f>
        <v>0</v>
      </c>
    </row>
    <row r="591" customFormat="false" ht="12.8" hidden="false" customHeight="false" outlineLevel="0" collapsed="false">
      <c r="A591" s="0" t="s">
        <v>1208</v>
      </c>
      <c r="B591" s="0" t="s">
        <v>1</v>
      </c>
      <c r="C591" s="0" t="s">
        <v>9</v>
      </c>
      <c r="D591" s="0" t="s">
        <v>23</v>
      </c>
      <c r="F591" s="0" t="s">
        <v>1209</v>
      </c>
      <c r="G591" s="0" t="n">
        <v>3</v>
      </c>
      <c r="H591" s="0" t="n">
        <v>0</v>
      </c>
      <c r="I591" s="0" t="n">
        <v>0</v>
      </c>
      <c r="J591" s="0" t="n">
        <v>0</v>
      </c>
      <c r="K591" s="0" t="n">
        <v>3</v>
      </c>
      <c r="L591" s="0" t="n">
        <v>1</v>
      </c>
      <c r="M591" s="0" t="s">
        <v>12</v>
      </c>
      <c r="N591" s="1" t="n">
        <f aca="false">IF(ISERROR(I591/(I591+J591)),0,(I591/(I591+J591)))</f>
        <v>0</v>
      </c>
      <c r="O591" s="1" t="n">
        <f aca="false">IF(ISERROR(I591/(I591+K591)),0,(I591/(I591+K591)))</f>
        <v>0</v>
      </c>
      <c r="P591" s="1" t="n">
        <f aca="false">IF(ISERROR((2*N591*O591)/(N591+O591)),0,(2*N591*O591)/(N591+O591))</f>
        <v>0</v>
      </c>
    </row>
    <row r="592" customFormat="false" ht="12.8" hidden="false" customHeight="false" outlineLevel="0" collapsed="false">
      <c r="A592" s="0" t="s">
        <v>1210</v>
      </c>
      <c r="B592" s="0" t="s">
        <v>22</v>
      </c>
      <c r="C592" s="0" t="s">
        <v>9</v>
      </c>
      <c r="D592" s="0" t="s">
        <v>27</v>
      </c>
      <c r="F592" s="0" t="s">
        <v>1211</v>
      </c>
      <c r="G592" s="0" t="n">
        <v>1</v>
      </c>
      <c r="H592" s="0" t="n">
        <v>1</v>
      </c>
      <c r="I592" s="0" t="n">
        <v>1</v>
      </c>
      <c r="J592" s="0" t="n">
        <v>0</v>
      </c>
      <c r="K592" s="0" t="n">
        <v>0</v>
      </c>
      <c r="L592" s="0" t="n">
        <v>1</v>
      </c>
      <c r="M592" s="0" t="n">
        <v>1</v>
      </c>
      <c r="N592" s="1" t="n">
        <f aca="false">IF(ISERROR(I592/(I592+J592)),0,(I592/(I592+J592)))</f>
        <v>1</v>
      </c>
      <c r="O592" s="1" t="n">
        <f aca="false">IF(ISERROR(I592/(I592+K592)),0,(I592/(I592+K592)))</f>
        <v>1</v>
      </c>
      <c r="P592" s="1" t="n">
        <f aca="false">IF(ISERROR((2*N592*O592)/(N592+O592)),0,(2*N592*O592)/(N592+O592))</f>
        <v>1</v>
      </c>
    </row>
    <row r="593" customFormat="false" ht="12.8" hidden="false" customHeight="false" outlineLevel="0" collapsed="false">
      <c r="A593" s="0" t="s">
        <v>1212</v>
      </c>
      <c r="B593" s="0" t="s">
        <v>22</v>
      </c>
      <c r="C593" s="0" t="s">
        <v>2</v>
      </c>
      <c r="D593" s="0" t="s">
        <v>30</v>
      </c>
      <c r="F593" s="0" t="s">
        <v>1213</v>
      </c>
      <c r="G593" s="0" t="n">
        <v>1</v>
      </c>
      <c r="H593" s="0" t="n">
        <v>1</v>
      </c>
      <c r="I593" s="0" t="n">
        <v>1</v>
      </c>
      <c r="J593" s="0" t="n">
        <v>0</v>
      </c>
      <c r="K593" s="0" t="n">
        <v>0</v>
      </c>
      <c r="L593" s="0" t="n">
        <v>1</v>
      </c>
      <c r="M593" s="0" t="n">
        <v>1</v>
      </c>
      <c r="N593" s="1" t="n">
        <f aca="false">IF(ISERROR(I593/(I593+J593)),0,(I593/(I593+J593)))</f>
        <v>1</v>
      </c>
      <c r="O593" s="1" t="n">
        <f aca="false">IF(ISERROR(I593/(I593+K593)),0,(I593/(I593+K593)))</f>
        <v>1</v>
      </c>
      <c r="P593" s="1" t="n">
        <f aca="false">IF(ISERROR((2*N593*O593)/(N593+O593)),0,(2*N593*O593)/(N593+O593))</f>
        <v>1</v>
      </c>
    </row>
    <row r="594" customFormat="false" ht="12.8" hidden="false" customHeight="false" outlineLevel="0" collapsed="false">
      <c r="A594" s="0" t="s">
        <v>1214</v>
      </c>
      <c r="B594" s="0" t="s">
        <v>1</v>
      </c>
      <c r="C594" s="0" t="s">
        <v>2</v>
      </c>
      <c r="D594" s="0" t="s">
        <v>27</v>
      </c>
      <c r="F594" s="0" t="s">
        <v>1215</v>
      </c>
      <c r="G594" s="0" t="n">
        <v>1</v>
      </c>
      <c r="H594" s="0" t="n">
        <v>1</v>
      </c>
      <c r="I594" s="0" t="n">
        <v>1</v>
      </c>
      <c r="J594" s="0" t="n">
        <v>0</v>
      </c>
      <c r="K594" s="0" t="n">
        <v>0</v>
      </c>
      <c r="L594" s="0" t="n">
        <v>1</v>
      </c>
      <c r="M594" s="0" t="n">
        <v>1</v>
      </c>
      <c r="N594" s="1" t="n">
        <f aca="false">IF(ISERROR(I594/(I594+J594)),0,(I594/(I594+J594)))</f>
        <v>1</v>
      </c>
      <c r="O594" s="1" t="n">
        <f aca="false">IF(ISERROR(I594/(I594+K594)),0,(I594/(I594+K594)))</f>
        <v>1</v>
      </c>
      <c r="P594" s="1" t="n">
        <f aca="false">IF(ISERROR((2*N594*O594)/(N594+O594)),0,(2*N594*O594)/(N594+O594))</f>
        <v>1</v>
      </c>
    </row>
    <row r="595" customFormat="false" ht="12.8" hidden="false" customHeight="false" outlineLevel="0" collapsed="false">
      <c r="A595" s="0" t="s">
        <v>1216</v>
      </c>
      <c r="B595" s="0" t="s">
        <v>22</v>
      </c>
      <c r="C595" s="0" t="s">
        <v>9</v>
      </c>
      <c r="E595" s="0" t="s">
        <v>10</v>
      </c>
      <c r="F595" s="0" t="s">
        <v>1217</v>
      </c>
      <c r="G595" s="0" t="n">
        <v>1</v>
      </c>
      <c r="H595" s="0" t="n">
        <v>0</v>
      </c>
      <c r="I595" s="0" t="n">
        <v>0</v>
      </c>
      <c r="J595" s="0" t="n">
        <v>0</v>
      </c>
      <c r="K595" s="0" t="n">
        <v>1</v>
      </c>
      <c r="L595" s="0" t="n">
        <v>1</v>
      </c>
      <c r="M595" s="0" t="s">
        <v>12</v>
      </c>
      <c r="N595" s="1" t="n">
        <f aca="false">IF(ISERROR(I595/(I595+J595)),0,(I595/(I595+J595)))</f>
        <v>0</v>
      </c>
      <c r="O595" s="1" t="n">
        <f aca="false">IF(ISERROR(I595/(I595+K595)),0,(I595/(I595+K595)))</f>
        <v>0</v>
      </c>
      <c r="P595" s="1" t="n">
        <f aca="false">IF(ISERROR((2*N595*O595)/(N595+O595)),0,(2*N595*O595)/(N595+O595))</f>
        <v>0</v>
      </c>
    </row>
    <row r="596" customFormat="false" ht="12.8" hidden="false" customHeight="false" outlineLevel="0" collapsed="false">
      <c r="A596" s="0" t="s">
        <v>1218</v>
      </c>
      <c r="B596" s="0" t="s">
        <v>1</v>
      </c>
      <c r="C596" s="0" t="s">
        <v>9</v>
      </c>
      <c r="E596" s="0" t="s">
        <v>10</v>
      </c>
      <c r="F596" s="0" t="s">
        <v>1219</v>
      </c>
      <c r="G596" s="0" t="n">
        <v>1</v>
      </c>
      <c r="H596" s="0" t="n">
        <v>1</v>
      </c>
      <c r="I596" s="0" t="n">
        <v>1</v>
      </c>
      <c r="J596" s="0" t="n">
        <v>0</v>
      </c>
      <c r="K596" s="0" t="n">
        <v>0</v>
      </c>
      <c r="L596" s="0" t="n">
        <v>1</v>
      </c>
      <c r="M596" s="0" t="n">
        <v>1</v>
      </c>
      <c r="N596" s="1" t="n">
        <f aca="false">IF(ISERROR(I596/(I596+J596)),0,(I596/(I596+J596)))</f>
        <v>1</v>
      </c>
      <c r="O596" s="1" t="n">
        <f aca="false">IF(ISERROR(I596/(I596+K596)),0,(I596/(I596+K596)))</f>
        <v>1</v>
      </c>
      <c r="P596" s="1" t="n">
        <f aca="false">IF(ISERROR((2*N596*O596)/(N596+O596)),0,(2*N596*O596)/(N596+O596))</f>
        <v>1</v>
      </c>
    </row>
    <row r="597" customFormat="false" ht="12.8" hidden="false" customHeight="false" outlineLevel="0" collapsed="false">
      <c r="A597" s="0" t="s">
        <v>1220</v>
      </c>
      <c r="B597" s="0" t="s">
        <v>1</v>
      </c>
      <c r="C597" s="0" t="s">
        <v>9</v>
      </c>
      <c r="E597" s="0" t="s">
        <v>10</v>
      </c>
      <c r="F597" s="0" t="s">
        <v>1221</v>
      </c>
      <c r="G597" s="0" t="n">
        <v>1</v>
      </c>
      <c r="H597" s="0" t="n">
        <v>0</v>
      </c>
      <c r="I597" s="0" t="n">
        <v>0</v>
      </c>
      <c r="J597" s="0" t="n">
        <v>0</v>
      </c>
      <c r="K597" s="0" t="n">
        <v>1</v>
      </c>
      <c r="L597" s="0" t="n">
        <v>1</v>
      </c>
      <c r="M597" s="0" t="s">
        <v>12</v>
      </c>
      <c r="N597" s="1" t="n">
        <f aca="false">IF(ISERROR(I597/(I597+J597)),0,(I597/(I597+J597)))</f>
        <v>0</v>
      </c>
      <c r="O597" s="1" t="n">
        <f aca="false">IF(ISERROR(I597/(I597+K597)),0,(I597/(I597+K597)))</f>
        <v>0</v>
      </c>
      <c r="P597" s="1" t="n">
        <f aca="false">IF(ISERROR((2*N597*O597)/(N597+O597)),0,(2*N597*O597)/(N597+O597))</f>
        <v>0</v>
      </c>
    </row>
    <row r="598" customFormat="false" ht="12.8" hidden="false" customHeight="false" outlineLevel="0" collapsed="false">
      <c r="A598" s="0" t="s">
        <v>1222</v>
      </c>
      <c r="B598" s="0" t="s">
        <v>1</v>
      </c>
      <c r="D598" s="0" t="s">
        <v>30</v>
      </c>
      <c r="E598" s="0" t="s">
        <v>10</v>
      </c>
      <c r="F598" s="0" t="s">
        <v>1223</v>
      </c>
      <c r="G598" s="0" t="n">
        <v>5</v>
      </c>
      <c r="H598" s="0" t="n">
        <v>0</v>
      </c>
      <c r="I598" s="0" t="n">
        <v>0</v>
      </c>
      <c r="J598" s="0" t="n">
        <v>0</v>
      </c>
      <c r="K598" s="0" t="n">
        <v>5</v>
      </c>
      <c r="L598" s="0" t="n">
        <v>1</v>
      </c>
      <c r="M598" s="0" t="s">
        <v>12</v>
      </c>
      <c r="N598" s="1" t="n">
        <f aca="false">IF(ISERROR(I598/(I598+J598)),0,(I598/(I598+J598)))</f>
        <v>0</v>
      </c>
      <c r="O598" s="1" t="n">
        <f aca="false">IF(ISERROR(I598/(I598+K598)),0,(I598/(I598+K598)))</f>
        <v>0</v>
      </c>
      <c r="P598" s="1" t="n">
        <f aca="false">IF(ISERROR((2*N598*O598)/(N598+O598)),0,(2*N598*O598)/(N598+O598))</f>
        <v>0</v>
      </c>
    </row>
    <row r="599" customFormat="false" ht="12.8" hidden="false" customHeight="false" outlineLevel="0" collapsed="false">
      <c r="A599" s="0" t="s">
        <v>1224</v>
      </c>
      <c r="B599" s="0" t="s">
        <v>1</v>
      </c>
      <c r="D599" s="0" t="s">
        <v>27</v>
      </c>
      <c r="E599" s="0" t="s">
        <v>3</v>
      </c>
      <c r="F599" s="0" t="s">
        <v>1225</v>
      </c>
      <c r="G599" s="0" t="n">
        <v>2</v>
      </c>
      <c r="H599" s="0" t="n">
        <v>0</v>
      </c>
      <c r="I599" s="0" t="n">
        <v>0</v>
      </c>
      <c r="J599" s="0" t="n">
        <v>0</v>
      </c>
      <c r="K599" s="0" t="n">
        <v>2</v>
      </c>
      <c r="L599" s="0" t="n">
        <v>1</v>
      </c>
      <c r="M599" s="0" t="s">
        <v>12</v>
      </c>
      <c r="N599" s="1" t="n">
        <f aca="false">IF(ISERROR(I599/(I599+J599)),0,(I599/(I599+J599)))</f>
        <v>0</v>
      </c>
      <c r="O599" s="1" t="n">
        <f aca="false">IF(ISERROR(I599/(I599+K599)),0,(I599/(I599+K599)))</f>
        <v>0</v>
      </c>
      <c r="P599" s="1" t="n">
        <f aca="false">IF(ISERROR((2*N599*O599)/(N599+O599)),0,(2*N599*O599)/(N599+O599))</f>
        <v>0</v>
      </c>
    </row>
    <row r="600" customFormat="false" ht="12.8" hidden="false" customHeight="false" outlineLevel="0" collapsed="false">
      <c r="A600" s="0" t="s">
        <v>1226</v>
      </c>
      <c r="B600" s="0" t="s">
        <v>22</v>
      </c>
      <c r="C600" s="0" t="s">
        <v>2</v>
      </c>
      <c r="D600" s="0" t="s">
        <v>23</v>
      </c>
      <c r="F600" s="0" t="s">
        <v>1227</v>
      </c>
      <c r="G600" s="0" t="n">
        <v>2</v>
      </c>
      <c r="H600" s="0" t="n">
        <v>0</v>
      </c>
      <c r="I600" s="0" t="n">
        <v>0</v>
      </c>
      <c r="J600" s="0" t="n">
        <v>0</v>
      </c>
      <c r="K600" s="0" t="n">
        <v>2</v>
      </c>
      <c r="L600" s="0" t="n">
        <v>1</v>
      </c>
      <c r="M600" s="0" t="s">
        <v>12</v>
      </c>
      <c r="N600" s="1" t="n">
        <f aca="false">IF(ISERROR(I600/(I600+J600)),0,(I600/(I600+J600)))</f>
        <v>0</v>
      </c>
      <c r="O600" s="1" t="n">
        <f aca="false">IF(ISERROR(I600/(I600+K600)),0,(I600/(I600+K600)))</f>
        <v>0</v>
      </c>
      <c r="P600" s="1" t="n">
        <f aca="false">IF(ISERROR((2*N600*O600)/(N600+O600)),0,(2*N600*O600)/(N600+O600))</f>
        <v>0</v>
      </c>
    </row>
    <row r="601" customFormat="false" ht="12.8" hidden="false" customHeight="false" outlineLevel="0" collapsed="false">
      <c r="A601" s="0" t="s">
        <v>1228</v>
      </c>
      <c r="B601" s="0" t="s">
        <v>22</v>
      </c>
      <c r="C601" s="0" t="s">
        <v>2</v>
      </c>
      <c r="E601" s="0" t="s">
        <v>10</v>
      </c>
      <c r="F601" s="0" t="s">
        <v>1229</v>
      </c>
      <c r="G601" s="0" t="n">
        <v>2</v>
      </c>
      <c r="H601" s="0" t="n">
        <v>2</v>
      </c>
      <c r="I601" s="0" t="n">
        <v>2</v>
      </c>
      <c r="J601" s="0" t="n">
        <v>0</v>
      </c>
      <c r="K601" s="0" t="n">
        <v>0</v>
      </c>
      <c r="L601" s="0" t="n">
        <v>1</v>
      </c>
      <c r="M601" s="0" t="n">
        <v>1</v>
      </c>
      <c r="N601" s="1" t="n">
        <f aca="false">IF(ISERROR(I601/(I601+J601)),0,(I601/(I601+J601)))</f>
        <v>1</v>
      </c>
      <c r="O601" s="1" t="n">
        <f aca="false">IF(ISERROR(I601/(I601+K601)),0,(I601/(I601+K601)))</f>
        <v>1</v>
      </c>
      <c r="P601" s="1" t="n">
        <f aca="false">IF(ISERROR((2*N601*O601)/(N601+O601)),0,(2*N601*O601)/(N601+O601))</f>
        <v>1</v>
      </c>
    </row>
    <row r="602" customFormat="false" ht="12.8" hidden="false" customHeight="false" outlineLevel="0" collapsed="false">
      <c r="A602" s="0" t="s">
        <v>1230</v>
      </c>
      <c r="B602" s="0" t="s">
        <v>35</v>
      </c>
      <c r="C602" s="0" t="s">
        <v>2</v>
      </c>
      <c r="D602" s="0" t="s">
        <v>27</v>
      </c>
      <c r="F602" s="0" t="s">
        <v>1231</v>
      </c>
      <c r="G602" s="0" t="n">
        <v>1</v>
      </c>
      <c r="H602" s="0" t="n">
        <v>0</v>
      </c>
      <c r="I602" s="0" t="n">
        <v>0</v>
      </c>
      <c r="J602" s="0" t="n">
        <v>0</v>
      </c>
      <c r="K602" s="0" t="n">
        <v>1</v>
      </c>
      <c r="L602" s="0" t="n">
        <v>1</v>
      </c>
      <c r="M602" s="0" t="s">
        <v>12</v>
      </c>
      <c r="N602" s="1" t="n">
        <f aca="false">IF(ISERROR(I602/(I602+J602)),0,(I602/(I602+J602)))</f>
        <v>0</v>
      </c>
      <c r="O602" s="1" t="n">
        <f aca="false">IF(ISERROR(I602/(I602+K602)),0,(I602/(I602+K602)))</f>
        <v>0</v>
      </c>
      <c r="P602" s="1" t="n">
        <f aca="false">IF(ISERROR((2*N602*O602)/(N602+O602)),0,(2*N602*O602)/(N602+O602))</f>
        <v>0</v>
      </c>
    </row>
    <row r="603" customFormat="false" ht="12.8" hidden="false" customHeight="false" outlineLevel="0" collapsed="false">
      <c r="A603" s="0" t="s">
        <v>1232</v>
      </c>
      <c r="B603" s="0" t="s">
        <v>35</v>
      </c>
      <c r="D603" s="0" t="s">
        <v>23</v>
      </c>
      <c r="E603" s="0" t="s">
        <v>33</v>
      </c>
      <c r="F603" s="0" t="s">
        <v>1233</v>
      </c>
      <c r="G603" s="0" t="n">
        <v>2</v>
      </c>
      <c r="H603" s="0" t="n">
        <v>0</v>
      </c>
      <c r="I603" s="0" t="n">
        <v>0</v>
      </c>
      <c r="J603" s="0" t="n">
        <v>0</v>
      </c>
      <c r="K603" s="0" t="n">
        <v>2</v>
      </c>
      <c r="L603" s="0" t="n">
        <v>1</v>
      </c>
      <c r="M603" s="0" t="s">
        <v>12</v>
      </c>
      <c r="N603" s="1" t="n">
        <f aca="false">IF(ISERROR(I603/(I603+J603)),0,(I603/(I603+J603)))</f>
        <v>0</v>
      </c>
      <c r="O603" s="1" t="n">
        <f aca="false">IF(ISERROR(I603/(I603+K603)),0,(I603/(I603+K603)))</f>
        <v>0</v>
      </c>
      <c r="P603" s="1" t="n">
        <f aca="false">IF(ISERROR((2*N603*O603)/(N603+O603)),0,(2*N603*O603)/(N603+O603))</f>
        <v>0</v>
      </c>
    </row>
    <row r="604" customFormat="false" ht="12.8" hidden="false" customHeight="false" outlineLevel="0" collapsed="false">
      <c r="A604" s="0" t="s">
        <v>1234</v>
      </c>
      <c r="B604" s="0" t="s">
        <v>22</v>
      </c>
      <c r="C604" s="0" t="s">
        <v>9</v>
      </c>
      <c r="E604" s="0" t="s">
        <v>10</v>
      </c>
      <c r="F604" s="0" t="s">
        <v>1235</v>
      </c>
      <c r="G604" s="0" t="n">
        <v>1</v>
      </c>
      <c r="H604" s="0" t="n">
        <v>0</v>
      </c>
      <c r="I604" s="0" t="n">
        <v>0</v>
      </c>
      <c r="J604" s="0" t="n">
        <v>0</v>
      </c>
      <c r="K604" s="0" t="n">
        <v>1</v>
      </c>
      <c r="L604" s="0" t="n">
        <v>1</v>
      </c>
      <c r="M604" s="0" t="s">
        <v>12</v>
      </c>
      <c r="N604" s="1" t="n">
        <f aca="false">IF(ISERROR(I604/(I604+J604)),0,(I604/(I604+J604)))</f>
        <v>0</v>
      </c>
      <c r="O604" s="1" t="n">
        <f aca="false">IF(ISERROR(I604/(I604+K604)),0,(I604/(I604+K604)))</f>
        <v>0</v>
      </c>
      <c r="P604" s="1" t="n">
        <f aca="false">IF(ISERROR((2*N604*O604)/(N604+O604)),0,(2*N604*O604)/(N604+O604))</f>
        <v>0</v>
      </c>
    </row>
    <row r="605" customFormat="false" ht="12.8" hidden="false" customHeight="false" outlineLevel="0" collapsed="false">
      <c r="A605" s="0" t="s">
        <v>1236</v>
      </c>
      <c r="B605" s="0" t="s">
        <v>22</v>
      </c>
      <c r="C605" s="0" t="s">
        <v>9</v>
      </c>
      <c r="E605" s="0" t="s">
        <v>10</v>
      </c>
      <c r="F605" s="0" t="s">
        <v>1237</v>
      </c>
      <c r="G605" s="0" t="n">
        <v>2</v>
      </c>
      <c r="H605" s="0" t="n">
        <v>1</v>
      </c>
      <c r="I605" s="0" t="n">
        <v>1</v>
      </c>
      <c r="J605" s="0" t="n">
        <v>0</v>
      </c>
      <c r="K605" s="0" t="n">
        <v>1</v>
      </c>
      <c r="L605" s="0" t="n">
        <v>1</v>
      </c>
      <c r="M605" s="0" t="n">
        <v>1</v>
      </c>
      <c r="N605" s="1" t="n">
        <f aca="false">IF(ISERROR(I605/(I605+J605)),0,(I605/(I605+J605)))</f>
        <v>1</v>
      </c>
      <c r="O605" s="1" t="n">
        <f aca="false">IF(ISERROR(I605/(I605+K605)),0,(I605/(I605+K605)))</f>
        <v>0.5</v>
      </c>
      <c r="P605" s="1" t="n">
        <f aca="false">IF(ISERROR((2*N605*O605)/(N605+O605)),0,(2*N605*O605)/(N605+O605))</f>
        <v>0.666666666666667</v>
      </c>
    </row>
    <row r="606" customFormat="false" ht="12.8" hidden="false" customHeight="false" outlineLevel="0" collapsed="false">
      <c r="A606" s="0" t="s">
        <v>1238</v>
      </c>
      <c r="B606" s="0" t="s">
        <v>22</v>
      </c>
      <c r="D606" s="0" t="s">
        <v>23</v>
      </c>
      <c r="E606" s="0" t="s">
        <v>33</v>
      </c>
      <c r="F606" s="0" t="s">
        <v>1239</v>
      </c>
      <c r="G606" s="0" t="n">
        <v>2</v>
      </c>
      <c r="H606" s="0" t="n">
        <v>0</v>
      </c>
      <c r="I606" s="0" t="n">
        <v>0</v>
      </c>
      <c r="J606" s="0" t="n">
        <v>0</v>
      </c>
      <c r="K606" s="0" t="n">
        <v>2</v>
      </c>
      <c r="L606" s="0" t="n">
        <v>1</v>
      </c>
      <c r="M606" s="0" t="s">
        <v>12</v>
      </c>
      <c r="N606" s="1" t="n">
        <f aca="false">IF(ISERROR(I606/(I606+J606)),0,(I606/(I606+J606)))</f>
        <v>0</v>
      </c>
      <c r="O606" s="1" t="n">
        <f aca="false">IF(ISERROR(I606/(I606+K606)),0,(I606/(I606+K606)))</f>
        <v>0</v>
      </c>
      <c r="P606" s="1" t="n">
        <f aca="false">IF(ISERROR((2*N606*O606)/(N606+O606)),0,(2*N606*O606)/(N606+O606))</f>
        <v>0</v>
      </c>
    </row>
    <row r="607" customFormat="false" ht="12.8" hidden="false" customHeight="false" outlineLevel="0" collapsed="false">
      <c r="A607" s="0" t="s">
        <v>1240</v>
      </c>
      <c r="B607" s="0" t="s">
        <v>1</v>
      </c>
      <c r="D607" s="0" t="s">
        <v>30</v>
      </c>
      <c r="E607" s="0" t="s">
        <v>10</v>
      </c>
      <c r="F607" s="0" t="s">
        <v>1241</v>
      </c>
      <c r="G607" s="0" t="n">
        <v>2</v>
      </c>
      <c r="H607" s="0" t="n">
        <v>2</v>
      </c>
      <c r="I607" s="0" t="n">
        <v>2</v>
      </c>
      <c r="J607" s="0" t="n">
        <v>0</v>
      </c>
      <c r="K607" s="0" t="n">
        <v>0</v>
      </c>
      <c r="L607" s="0" t="n">
        <v>1</v>
      </c>
      <c r="M607" s="0" t="n">
        <v>1</v>
      </c>
      <c r="N607" s="1" t="n">
        <f aca="false">IF(ISERROR(I607/(I607+J607)),0,(I607/(I607+J607)))</f>
        <v>1</v>
      </c>
      <c r="O607" s="1" t="n">
        <f aca="false">IF(ISERROR(I607/(I607+K607)),0,(I607/(I607+K607)))</f>
        <v>1</v>
      </c>
      <c r="P607" s="1" t="n">
        <f aca="false">IF(ISERROR((2*N607*O607)/(N607+O607)),0,(2*N607*O607)/(N607+O607))</f>
        <v>1</v>
      </c>
    </row>
    <row r="608" customFormat="false" ht="12.8" hidden="false" customHeight="false" outlineLevel="0" collapsed="false">
      <c r="A608" s="0" t="s">
        <v>1242</v>
      </c>
      <c r="B608" s="0" t="s">
        <v>22</v>
      </c>
      <c r="C608" s="0" t="s">
        <v>9</v>
      </c>
      <c r="E608" s="0" t="s">
        <v>10</v>
      </c>
      <c r="F608" s="0" t="s">
        <v>1243</v>
      </c>
      <c r="G608" s="0" t="n">
        <v>1</v>
      </c>
      <c r="H608" s="0" t="n">
        <v>1</v>
      </c>
      <c r="I608" s="0" t="n">
        <v>1</v>
      </c>
      <c r="J608" s="0" t="n">
        <v>0</v>
      </c>
      <c r="K608" s="0" t="n">
        <v>0</v>
      </c>
      <c r="L608" s="0" t="n">
        <v>1</v>
      </c>
      <c r="M608" s="0" t="n">
        <v>1</v>
      </c>
      <c r="N608" s="1" t="n">
        <f aca="false">IF(ISERROR(I608/(I608+J608)),0,(I608/(I608+J608)))</f>
        <v>1</v>
      </c>
      <c r="O608" s="1" t="n">
        <f aca="false">IF(ISERROR(I608/(I608+K608)),0,(I608/(I608+K608)))</f>
        <v>1</v>
      </c>
      <c r="P608" s="1" t="n">
        <f aca="false">IF(ISERROR((2*N608*O608)/(N608+O608)),0,(2*N608*O608)/(N608+O608))</f>
        <v>1</v>
      </c>
    </row>
    <row r="609" customFormat="false" ht="12.8" hidden="false" customHeight="false" outlineLevel="0" collapsed="false">
      <c r="A609" s="0" t="s">
        <v>1244</v>
      </c>
      <c r="B609" s="0" t="s">
        <v>35</v>
      </c>
      <c r="D609" s="0" t="s">
        <v>23</v>
      </c>
      <c r="E609" s="0" t="s">
        <v>33</v>
      </c>
      <c r="F609" s="0" t="s">
        <v>1245</v>
      </c>
      <c r="G609" s="0" t="n">
        <v>1</v>
      </c>
      <c r="H609" s="0" t="n">
        <v>1</v>
      </c>
      <c r="I609" s="0" t="n">
        <v>1</v>
      </c>
      <c r="J609" s="0" t="n">
        <v>0</v>
      </c>
      <c r="K609" s="0" t="n">
        <v>0</v>
      </c>
      <c r="L609" s="0" t="n">
        <v>1</v>
      </c>
      <c r="M609" s="0" t="n">
        <v>1</v>
      </c>
      <c r="N609" s="1" t="n">
        <f aca="false">IF(ISERROR(I609/(I609+J609)),0,(I609/(I609+J609)))</f>
        <v>1</v>
      </c>
      <c r="O609" s="1" t="n">
        <f aca="false">IF(ISERROR(I609/(I609+K609)),0,(I609/(I609+K609)))</f>
        <v>1</v>
      </c>
      <c r="P609" s="1" t="n">
        <f aca="false">IF(ISERROR((2*N609*O609)/(N609+O609)),0,(2*N609*O609)/(N609+O609))</f>
        <v>1</v>
      </c>
    </row>
    <row r="610" customFormat="false" ht="12.8" hidden="false" customHeight="false" outlineLevel="0" collapsed="false">
      <c r="A610" s="0" t="s">
        <v>1246</v>
      </c>
      <c r="B610" s="0" t="s">
        <v>22</v>
      </c>
      <c r="C610" s="0" t="s">
        <v>9</v>
      </c>
      <c r="E610" s="0" t="s">
        <v>10</v>
      </c>
      <c r="F610" s="0" t="s">
        <v>1247</v>
      </c>
      <c r="G610" s="0" t="n">
        <v>1</v>
      </c>
      <c r="H610" s="0" t="n">
        <v>0</v>
      </c>
      <c r="I610" s="0" t="n">
        <v>0</v>
      </c>
      <c r="J610" s="0" t="n">
        <v>0</v>
      </c>
      <c r="K610" s="0" t="n">
        <v>1</v>
      </c>
      <c r="L610" s="0" t="n">
        <v>1</v>
      </c>
      <c r="M610" s="0" t="s">
        <v>12</v>
      </c>
      <c r="N610" s="1" t="n">
        <f aca="false">IF(ISERROR(I610/(I610+J610)),0,(I610/(I610+J610)))</f>
        <v>0</v>
      </c>
      <c r="O610" s="1" t="n">
        <f aca="false">IF(ISERROR(I610/(I610+K610)),0,(I610/(I610+K610)))</f>
        <v>0</v>
      </c>
      <c r="P610" s="1" t="n">
        <f aca="false">IF(ISERROR((2*N610*O610)/(N610+O610)),0,(2*N610*O610)/(N610+O610))</f>
        <v>0</v>
      </c>
    </row>
    <row r="611" customFormat="false" ht="12.8" hidden="false" customHeight="false" outlineLevel="0" collapsed="false">
      <c r="A611" s="0" t="s">
        <v>1248</v>
      </c>
      <c r="B611" s="0" t="s">
        <v>22</v>
      </c>
      <c r="C611" s="0" t="s">
        <v>9</v>
      </c>
      <c r="E611" s="0" t="s">
        <v>10</v>
      </c>
      <c r="F611" s="0" t="s">
        <v>1249</v>
      </c>
      <c r="G611" s="0" t="n">
        <v>1</v>
      </c>
      <c r="H611" s="0" t="n">
        <v>1</v>
      </c>
      <c r="I611" s="0" t="n">
        <v>1</v>
      </c>
      <c r="J611" s="0" t="n">
        <v>0</v>
      </c>
      <c r="K611" s="0" t="n">
        <v>0</v>
      </c>
      <c r="L611" s="0" t="n">
        <v>1</v>
      </c>
      <c r="M611" s="0" t="n">
        <v>1</v>
      </c>
      <c r="N611" s="1" t="n">
        <f aca="false">IF(ISERROR(I611/(I611+J611)),0,(I611/(I611+J611)))</f>
        <v>1</v>
      </c>
      <c r="O611" s="1" t="n">
        <f aca="false">IF(ISERROR(I611/(I611+K611)),0,(I611/(I611+K611)))</f>
        <v>1</v>
      </c>
      <c r="P611" s="1" t="n">
        <f aca="false">IF(ISERROR((2*N611*O611)/(N611+O611)),0,(2*N611*O611)/(N611+O611))</f>
        <v>1</v>
      </c>
    </row>
    <row r="612" customFormat="false" ht="12.8" hidden="false" customHeight="false" outlineLevel="0" collapsed="false">
      <c r="A612" s="0" t="s">
        <v>1250</v>
      </c>
      <c r="B612" s="0" t="s">
        <v>1</v>
      </c>
      <c r="C612" s="0" t="s">
        <v>9</v>
      </c>
      <c r="E612" s="0" t="s">
        <v>3</v>
      </c>
      <c r="F612" s="0" t="s">
        <v>1251</v>
      </c>
      <c r="G612" s="0" t="n">
        <v>1</v>
      </c>
      <c r="H612" s="0" t="n">
        <v>0</v>
      </c>
      <c r="I612" s="0" t="n">
        <v>0</v>
      </c>
      <c r="J612" s="0" t="n">
        <v>0</v>
      </c>
      <c r="K612" s="0" t="n">
        <v>1</v>
      </c>
      <c r="L612" s="0" t="n">
        <v>1</v>
      </c>
      <c r="M612" s="0" t="s">
        <v>12</v>
      </c>
      <c r="N612" s="1" t="n">
        <f aca="false">IF(ISERROR(I612/(I612+J612)),0,(I612/(I612+J612)))</f>
        <v>0</v>
      </c>
      <c r="O612" s="1" t="n">
        <f aca="false">IF(ISERROR(I612/(I612+K612)),0,(I612/(I612+K612)))</f>
        <v>0</v>
      </c>
      <c r="P612" s="1" t="n">
        <f aca="false">IF(ISERROR((2*N612*O612)/(N612+O612)),0,(2*N612*O612)/(N612+O612))</f>
        <v>0</v>
      </c>
    </row>
    <row r="613" customFormat="false" ht="12.8" hidden="false" customHeight="false" outlineLevel="0" collapsed="false">
      <c r="A613" s="0" t="s">
        <v>1252</v>
      </c>
      <c r="B613" s="0" t="s">
        <v>22</v>
      </c>
      <c r="C613" s="0" t="s">
        <v>9</v>
      </c>
      <c r="E613" s="0" t="s">
        <v>10</v>
      </c>
      <c r="F613" s="0" t="s">
        <v>1253</v>
      </c>
      <c r="G613" s="0" t="n">
        <v>2</v>
      </c>
      <c r="H613" s="0" t="n">
        <v>2</v>
      </c>
      <c r="I613" s="0" t="n">
        <v>2</v>
      </c>
      <c r="J613" s="0" t="n">
        <v>0</v>
      </c>
      <c r="K613" s="0" t="n">
        <v>0</v>
      </c>
      <c r="L613" s="0" t="n">
        <v>1</v>
      </c>
      <c r="M613" s="0" t="n">
        <v>1</v>
      </c>
      <c r="N613" s="1" t="n">
        <f aca="false">IF(ISERROR(I613/(I613+J613)),0,(I613/(I613+J613)))</f>
        <v>1</v>
      </c>
      <c r="O613" s="1" t="n">
        <f aca="false">IF(ISERROR(I613/(I613+K613)),0,(I613/(I613+K613)))</f>
        <v>1</v>
      </c>
      <c r="P613" s="1" t="n">
        <f aca="false">IF(ISERROR((2*N613*O613)/(N613+O613)),0,(2*N613*O613)/(N613+O613))</f>
        <v>1</v>
      </c>
    </row>
    <row r="614" customFormat="false" ht="12.8" hidden="false" customHeight="false" outlineLevel="0" collapsed="false">
      <c r="A614" s="0" t="s">
        <v>1254</v>
      </c>
      <c r="B614" s="0" t="s">
        <v>1</v>
      </c>
      <c r="C614" s="0" t="s">
        <v>9</v>
      </c>
      <c r="E614" s="0" t="s">
        <v>3</v>
      </c>
      <c r="F614" s="0" t="s">
        <v>1255</v>
      </c>
      <c r="G614" s="0" t="n">
        <v>2</v>
      </c>
      <c r="H614" s="0" t="n">
        <v>0</v>
      </c>
      <c r="I614" s="0" t="n">
        <v>0</v>
      </c>
      <c r="J614" s="0" t="n">
        <v>0</v>
      </c>
      <c r="K614" s="0" t="n">
        <v>2</v>
      </c>
      <c r="L614" s="0" t="n">
        <v>1</v>
      </c>
      <c r="M614" s="0" t="s">
        <v>12</v>
      </c>
      <c r="N614" s="1" t="n">
        <f aca="false">IF(ISERROR(I614/(I614+J614)),0,(I614/(I614+J614)))</f>
        <v>0</v>
      </c>
      <c r="O614" s="1" t="n">
        <f aca="false">IF(ISERROR(I614/(I614+K614)),0,(I614/(I614+K614)))</f>
        <v>0</v>
      </c>
      <c r="P614" s="1" t="n">
        <f aca="false">IF(ISERROR((2*N614*O614)/(N614+O614)),0,(2*N614*O614)/(N614+O614))</f>
        <v>0</v>
      </c>
    </row>
    <row r="615" customFormat="false" ht="12.8" hidden="false" customHeight="false" outlineLevel="0" collapsed="false">
      <c r="A615" s="0" t="s">
        <v>1256</v>
      </c>
      <c r="B615" s="0" t="s">
        <v>1</v>
      </c>
      <c r="C615" s="0" t="s">
        <v>2</v>
      </c>
      <c r="E615" s="0" t="s">
        <v>3</v>
      </c>
      <c r="F615" s="0" t="s">
        <v>1257</v>
      </c>
      <c r="G615" s="0" t="n">
        <v>2</v>
      </c>
      <c r="H615" s="0" t="n">
        <v>0</v>
      </c>
      <c r="I615" s="0" t="n">
        <v>0</v>
      </c>
      <c r="J615" s="0" t="n">
        <v>0</v>
      </c>
      <c r="K615" s="0" t="n">
        <v>2</v>
      </c>
      <c r="L615" s="0" t="n">
        <v>1</v>
      </c>
      <c r="M615" s="0" t="s">
        <v>12</v>
      </c>
      <c r="N615" s="1" t="n">
        <f aca="false">IF(ISERROR(I615/(I615+J615)),0,(I615/(I615+J615)))</f>
        <v>0</v>
      </c>
      <c r="O615" s="1" t="n">
        <f aca="false">IF(ISERROR(I615/(I615+K615)),0,(I615/(I615+K615)))</f>
        <v>0</v>
      </c>
      <c r="P615" s="1" t="n">
        <f aca="false">IF(ISERROR((2*N615*O615)/(N615+O615)),0,(2*N615*O615)/(N615+O615))</f>
        <v>0</v>
      </c>
    </row>
    <row r="616" customFormat="false" ht="12.8" hidden="false" customHeight="false" outlineLevel="0" collapsed="false">
      <c r="A616" s="0" t="s">
        <v>1258</v>
      </c>
      <c r="B616" s="0" t="s">
        <v>22</v>
      </c>
      <c r="D616" s="0" t="s">
        <v>30</v>
      </c>
      <c r="E616" s="0" t="s">
        <v>33</v>
      </c>
      <c r="F616" s="0" t="s">
        <v>1259</v>
      </c>
      <c r="G616" s="0" t="n">
        <v>2</v>
      </c>
      <c r="H616" s="0" t="n">
        <v>1</v>
      </c>
      <c r="I616" s="0" t="n">
        <v>1</v>
      </c>
      <c r="J616" s="0" t="n">
        <v>0</v>
      </c>
      <c r="K616" s="0" t="n">
        <v>1</v>
      </c>
      <c r="L616" s="0" t="n">
        <v>1</v>
      </c>
      <c r="M616" s="0" t="n">
        <v>1</v>
      </c>
      <c r="N616" s="1" t="n">
        <f aca="false">IF(ISERROR(I616/(I616+J616)),0,(I616/(I616+J616)))</f>
        <v>1</v>
      </c>
      <c r="O616" s="1" t="n">
        <f aca="false">IF(ISERROR(I616/(I616+K616)),0,(I616/(I616+K616)))</f>
        <v>0.5</v>
      </c>
      <c r="P616" s="1" t="n">
        <f aca="false">IF(ISERROR((2*N616*O616)/(N616+O616)),0,(2*N616*O616)/(N616+O616))</f>
        <v>0.666666666666667</v>
      </c>
    </row>
    <row r="617" customFormat="false" ht="12.8" hidden="false" customHeight="false" outlineLevel="0" collapsed="false">
      <c r="A617" s="0" t="s">
        <v>1260</v>
      </c>
      <c r="B617" s="0" t="s">
        <v>22</v>
      </c>
      <c r="D617" s="0" t="s">
        <v>30</v>
      </c>
      <c r="E617" s="0" t="s">
        <v>33</v>
      </c>
      <c r="F617" s="0" t="s">
        <v>1261</v>
      </c>
      <c r="G617" s="0" t="n">
        <v>1</v>
      </c>
      <c r="H617" s="0" t="n">
        <v>1</v>
      </c>
      <c r="I617" s="0" t="n">
        <v>1</v>
      </c>
      <c r="J617" s="0" t="n">
        <v>0</v>
      </c>
      <c r="K617" s="0" t="n">
        <v>0</v>
      </c>
      <c r="L617" s="0" t="n">
        <v>1</v>
      </c>
      <c r="M617" s="0" t="n">
        <v>1</v>
      </c>
      <c r="N617" s="1" t="n">
        <f aca="false">IF(ISERROR(I617/(I617+J617)),0,(I617/(I617+J617)))</f>
        <v>1</v>
      </c>
      <c r="O617" s="1" t="n">
        <f aca="false">IF(ISERROR(I617/(I617+K617)),0,(I617/(I617+K617)))</f>
        <v>1</v>
      </c>
      <c r="P617" s="1" t="n">
        <f aca="false">IF(ISERROR((2*N617*O617)/(N617+O617)),0,(2*N617*O617)/(N617+O617))</f>
        <v>1</v>
      </c>
    </row>
    <row r="618" customFormat="false" ht="12.8" hidden="false" customHeight="false" outlineLevel="0" collapsed="false">
      <c r="A618" s="0" t="s">
        <v>1262</v>
      </c>
      <c r="B618" s="0" t="s">
        <v>1</v>
      </c>
      <c r="D618" s="0" t="s">
        <v>27</v>
      </c>
      <c r="E618" s="0" t="s">
        <v>10</v>
      </c>
      <c r="F618" s="0" t="s">
        <v>1263</v>
      </c>
      <c r="G618" s="0" t="n">
        <v>3</v>
      </c>
      <c r="H618" s="0" t="n">
        <v>2</v>
      </c>
      <c r="I618" s="0" t="n">
        <v>2</v>
      </c>
      <c r="J618" s="0" t="n">
        <v>0</v>
      </c>
      <c r="K618" s="0" t="n">
        <v>1</v>
      </c>
      <c r="L618" s="0" t="n">
        <v>1</v>
      </c>
      <c r="M618" s="0" t="n">
        <v>1</v>
      </c>
      <c r="N618" s="1" t="n">
        <f aca="false">IF(ISERROR(I618/(I618+J618)),0,(I618/(I618+J618)))</f>
        <v>1</v>
      </c>
      <c r="O618" s="1" t="n">
        <f aca="false">IF(ISERROR(I618/(I618+K618)),0,(I618/(I618+K618)))</f>
        <v>0.666666666666667</v>
      </c>
      <c r="P618" s="1" t="n">
        <f aca="false">IF(ISERROR((2*N618*O618)/(N618+O618)),0,(2*N618*O618)/(N618+O618))</f>
        <v>0.8</v>
      </c>
    </row>
    <row r="619" customFormat="false" ht="12.8" hidden="false" customHeight="false" outlineLevel="0" collapsed="false">
      <c r="A619" s="0" t="s">
        <v>1264</v>
      </c>
      <c r="B619" s="0" t="s">
        <v>22</v>
      </c>
      <c r="C619" s="0" t="s">
        <v>2</v>
      </c>
      <c r="E619" s="0" t="s">
        <v>10</v>
      </c>
      <c r="F619" s="0" t="s">
        <v>1265</v>
      </c>
      <c r="G619" s="0" t="n">
        <v>1</v>
      </c>
      <c r="H619" s="0" t="n">
        <v>1</v>
      </c>
      <c r="I619" s="0" t="n">
        <v>1</v>
      </c>
      <c r="J619" s="0" t="n">
        <v>0</v>
      </c>
      <c r="K619" s="0" t="n">
        <v>0</v>
      </c>
      <c r="L619" s="0" t="n">
        <v>1</v>
      </c>
      <c r="M619" s="0" t="n">
        <v>1</v>
      </c>
      <c r="N619" s="1" t="n">
        <f aca="false">IF(ISERROR(I619/(I619+J619)),0,(I619/(I619+J619)))</f>
        <v>1</v>
      </c>
      <c r="O619" s="1" t="n">
        <f aca="false">IF(ISERROR(I619/(I619+K619)),0,(I619/(I619+K619)))</f>
        <v>1</v>
      </c>
      <c r="P619" s="1" t="n">
        <f aca="false">IF(ISERROR((2*N619*O619)/(N619+O619)),0,(2*N619*O619)/(N619+O619))</f>
        <v>1</v>
      </c>
    </row>
    <row r="620" customFormat="false" ht="12.8" hidden="false" customHeight="false" outlineLevel="0" collapsed="false">
      <c r="A620" s="0" t="s">
        <v>1266</v>
      </c>
      <c r="B620" s="0" t="s">
        <v>22</v>
      </c>
      <c r="C620" s="0" t="s">
        <v>9</v>
      </c>
      <c r="E620" s="0" t="s">
        <v>10</v>
      </c>
      <c r="F620" s="0" t="s">
        <v>1267</v>
      </c>
      <c r="G620" s="0" t="n">
        <v>1</v>
      </c>
      <c r="H620" s="0" t="n">
        <v>0</v>
      </c>
      <c r="I620" s="0" t="n">
        <v>0</v>
      </c>
      <c r="J620" s="0" t="n">
        <v>0</v>
      </c>
      <c r="K620" s="0" t="n">
        <v>1</v>
      </c>
      <c r="L620" s="0" t="n">
        <v>1</v>
      </c>
      <c r="M620" s="0" t="s">
        <v>12</v>
      </c>
      <c r="N620" s="1" t="n">
        <f aca="false">IF(ISERROR(I620/(I620+J620)),0,(I620/(I620+J620)))</f>
        <v>0</v>
      </c>
      <c r="O620" s="1" t="n">
        <f aca="false">IF(ISERROR(I620/(I620+K620)),0,(I620/(I620+K620)))</f>
        <v>0</v>
      </c>
      <c r="P620" s="1" t="n">
        <f aca="false">IF(ISERROR((2*N620*O620)/(N620+O620)),0,(2*N620*O620)/(N620+O620))</f>
        <v>0</v>
      </c>
    </row>
    <row r="621" customFormat="false" ht="12.8" hidden="false" customHeight="false" outlineLevel="0" collapsed="false">
      <c r="A621" s="0" t="s">
        <v>1268</v>
      </c>
      <c r="B621" s="0" t="s">
        <v>22</v>
      </c>
      <c r="C621" s="0" t="s">
        <v>9</v>
      </c>
      <c r="D621" s="0" t="s">
        <v>27</v>
      </c>
      <c r="F621" s="0" t="s">
        <v>1269</v>
      </c>
      <c r="G621" s="0" t="n">
        <v>3</v>
      </c>
      <c r="H621" s="0" t="n">
        <v>3</v>
      </c>
      <c r="I621" s="0" t="n">
        <v>1</v>
      </c>
      <c r="J621" s="0" t="n">
        <v>2</v>
      </c>
      <c r="K621" s="0" t="n">
        <v>2</v>
      </c>
      <c r="L621" s="0" t="n">
        <v>1</v>
      </c>
      <c r="M621" s="0" t="n">
        <v>1</v>
      </c>
      <c r="N621" s="1" t="n">
        <f aca="false">IF(ISERROR(I621/(I621+J621)),0,(I621/(I621+J621)))</f>
        <v>0.333333333333333</v>
      </c>
      <c r="O621" s="1" t="n">
        <f aca="false">IF(ISERROR(I621/(I621+K621)),0,(I621/(I621+K621)))</f>
        <v>0.333333333333333</v>
      </c>
      <c r="P621" s="1" t="n">
        <f aca="false">IF(ISERROR((2*N621*O621)/(N621+O621)),0,(2*N621*O621)/(N621+O621))</f>
        <v>0.333333333333333</v>
      </c>
    </row>
    <row r="622" customFormat="false" ht="12.8" hidden="false" customHeight="false" outlineLevel="0" collapsed="false">
      <c r="A622" s="0" t="s">
        <v>1270</v>
      </c>
      <c r="B622" s="0" t="s">
        <v>22</v>
      </c>
      <c r="C622" s="0" t="s">
        <v>9</v>
      </c>
      <c r="E622" s="0" t="s">
        <v>3</v>
      </c>
      <c r="F622" s="0" t="s">
        <v>1271</v>
      </c>
      <c r="G622" s="0" t="n">
        <v>2</v>
      </c>
      <c r="H622" s="0" t="n">
        <v>1</v>
      </c>
      <c r="I622" s="0" t="n">
        <v>1</v>
      </c>
      <c r="J622" s="0" t="n">
        <v>0</v>
      </c>
      <c r="K622" s="0" t="n">
        <v>1</v>
      </c>
      <c r="L622" s="0" t="n">
        <v>1</v>
      </c>
      <c r="M622" s="0" t="n">
        <v>1</v>
      </c>
      <c r="N622" s="1" t="n">
        <f aca="false">IF(ISERROR(I622/(I622+J622)),0,(I622/(I622+J622)))</f>
        <v>1</v>
      </c>
      <c r="O622" s="1" t="n">
        <f aca="false">IF(ISERROR(I622/(I622+K622)),0,(I622/(I622+K622)))</f>
        <v>0.5</v>
      </c>
      <c r="P622" s="1" t="n">
        <f aca="false">IF(ISERROR((2*N622*O622)/(N622+O622)),0,(2*N622*O622)/(N622+O622))</f>
        <v>0.666666666666667</v>
      </c>
    </row>
    <row r="623" customFormat="false" ht="12.8" hidden="false" customHeight="false" outlineLevel="0" collapsed="false">
      <c r="A623" s="0" t="s">
        <v>1272</v>
      </c>
      <c r="B623" s="0" t="s">
        <v>1</v>
      </c>
      <c r="C623" s="0" t="s">
        <v>9</v>
      </c>
      <c r="E623" s="0" t="s">
        <v>3</v>
      </c>
      <c r="F623" s="0" t="s">
        <v>1273</v>
      </c>
      <c r="G623" s="0" t="n">
        <v>1</v>
      </c>
      <c r="H623" s="0" t="n">
        <v>1</v>
      </c>
      <c r="I623" s="0" t="n">
        <v>1</v>
      </c>
      <c r="J623" s="0" t="n">
        <v>0</v>
      </c>
      <c r="K623" s="0" t="n">
        <v>0</v>
      </c>
      <c r="L623" s="0" t="n">
        <v>1</v>
      </c>
      <c r="M623" s="0" t="n">
        <v>1</v>
      </c>
      <c r="N623" s="1" t="n">
        <f aca="false">IF(ISERROR(I623/(I623+J623)),0,(I623/(I623+J623)))</f>
        <v>1</v>
      </c>
      <c r="O623" s="1" t="n">
        <f aca="false">IF(ISERROR(I623/(I623+K623)),0,(I623/(I623+K623)))</f>
        <v>1</v>
      </c>
      <c r="P623" s="1" t="n">
        <f aca="false">IF(ISERROR((2*N623*O623)/(N623+O623)),0,(2*N623*O623)/(N623+O623))</f>
        <v>1</v>
      </c>
    </row>
    <row r="624" customFormat="false" ht="12.8" hidden="false" customHeight="false" outlineLevel="0" collapsed="false">
      <c r="A624" s="0" t="s">
        <v>1274</v>
      </c>
      <c r="B624" s="0" t="s">
        <v>22</v>
      </c>
      <c r="C624" s="0" t="s">
        <v>9</v>
      </c>
      <c r="E624" s="0" t="s">
        <v>10</v>
      </c>
      <c r="F624" s="0" t="s">
        <v>1275</v>
      </c>
      <c r="G624" s="0" t="n">
        <v>1</v>
      </c>
      <c r="H624" s="0" t="n">
        <v>0</v>
      </c>
      <c r="I624" s="0" t="n">
        <v>0</v>
      </c>
      <c r="J624" s="0" t="n">
        <v>0</v>
      </c>
      <c r="K624" s="0" t="n">
        <v>1</v>
      </c>
      <c r="L624" s="0" t="n">
        <v>1</v>
      </c>
      <c r="M624" s="0" t="s">
        <v>12</v>
      </c>
      <c r="N624" s="1" t="n">
        <f aca="false">IF(ISERROR(I624/(I624+J624)),0,(I624/(I624+J624)))</f>
        <v>0</v>
      </c>
      <c r="O624" s="1" t="n">
        <f aca="false">IF(ISERROR(I624/(I624+K624)),0,(I624/(I624+K624)))</f>
        <v>0</v>
      </c>
      <c r="P624" s="1" t="n">
        <f aca="false">IF(ISERROR((2*N624*O624)/(N624+O624)),0,(2*N624*O624)/(N624+O624))</f>
        <v>0</v>
      </c>
    </row>
    <row r="625" customFormat="false" ht="12.8" hidden="false" customHeight="false" outlineLevel="0" collapsed="false">
      <c r="A625" s="0" t="s">
        <v>1276</v>
      </c>
      <c r="B625" s="0" t="s">
        <v>22</v>
      </c>
      <c r="C625" s="0" t="s">
        <v>9</v>
      </c>
      <c r="E625" s="0" t="s">
        <v>3</v>
      </c>
      <c r="F625" s="0" t="s">
        <v>1277</v>
      </c>
      <c r="G625" s="0" t="n">
        <v>1</v>
      </c>
      <c r="H625" s="0" t="n">
        <v>0</v>
      </c>
      <c r="I625" s="0" t="n">
        <v>0</v>
      </c>
      <c r="J625" s="0" t="n">
        <v>0</v>
      </c>
      <c r="K625" s="0" t="n">
        <v>1</v>
      </c>
      <c r="L625" s="0" t="n">
        <v>1</v>
      </c>
      <c r="M625" s="0" t="s">
        <v>12</v>
      </c>
      <c r="N625" s="1" t="n">
        <f aca="false">IF(ISERROR(I625/(I625+J625)),0,(I625/(I625+J625)))</f>
        <v>0</v>
      </c>
      <c r="O625" s="1" t="n">
        <f aca="false">IF(ISERROR(I625/(I625+K625)),0,(I625/(I625+K625)))</f>
        <v>0</v>
      </c>
      <c r="P625" s="1" t="n">
        <f aca="false">IF(ISERROR((2*N625*O625)/(N625+O625)),0,(2*N625*O625)/(N625+O625))</f>
        <v>0</v>
      </c>
    </row>
    <row r="626" customFormat="false" ht="12.8" hidden="false" customHeight="false" outlineLevel="0" collapsed="false">
      <c r="A626" s="0" t="s">
        <v>1278</v>
      </c>
      <c r="B626" s="0" t="s">
        <v>1</v>
      </c>
      <c r="C626" s="0" t="s">
        <v>9</v>
      </c>
      <c r="D626" s="0" t="s">
        <v>23</v>
      </c>
      <c r="F626" s="0" t="s">
        <v>1279</v>
      </c>
      <c r="G626" s="0" t="n">
        <v>1</v>
      </c>
      <c r="H626" s="0" t="n">
        <v>1</v>
      </c>
      <c r="I626" s="0" t="n">
        <v>1</v>
      </c>
      <c r="J626" s="0" t="n">
        <v>0</v>
      </c>
      <c r="K626" s="0" t="n">
        <v>0</v>
      </c>
      <c r="L626" s="0" t="n">
        <v>1</v>
      </c>
      <c r="M626" s="0" t="n">
        <v>1</v>
      </c>
      <c r="N626" s="1" t="n">
        <f aca="false">IF(ISERROR(I626/(I626+J626)),0,(I626/(I626+J626)))</f>
        <v>1</v>
      </c>
      <c r="O626" s="1" t="n">
        <f aca="false">IF(ISERROR(I626/(I626+K626)),0,(I626/(I626+K626)))</f>
        <v>1</v>
      </c>
      <c r="P626" s="1" t="n">
        <f aca="false">IF(ISERROR((2*N626*O626)/(N626+O626)),0,(2*N626*O626)/(N626+O626))</f>
        <v>1</v>
      </c>
    </row>
    <row r="627" customFormat="false" ht="12.8" hidden="false" customHeight="false" outlineLevel="0" collapsed="false">
      <c r="A627" s="0" t="s">
        <v>1280</v>
      </c>
      <c r="B627" s="0" t="s">
        <v>22</v>
      </c>
      <c r="C627" s="0" t="s">
        <v>9</v>
      </c>
      <c r="E627" s="0" t="s">
        <v>10</v>
      </c>
      <c r="F627" s="0" t="s">
        <v>1281</v>
      </c>
      <c r="G627" s="0" t="n">
        <v>4</v>
      </c>
      <c r="H627" s="0" t="n">
        <v>0</v>
      </c>
      <c r="I627" s="0" t="n">
        <v>0</v>
      </c>
      <c r="J627" s="0" t="n">
        <v>0</v>
      </c>
      <c r="K627" s="0" t="n">
        <v>4</v>
      </c>
      <c r="L627" s="0" t="n">
        <v>1</v>
      </c>
      <c r="M627" s="0" t="s">
        <v>12</v>
      </c>
      <c r="N627" s="1" t="n">
        <f aca="false">IF(ISERROR(I627/(I627+J627)),0,(I627/(I627+J627)))</f>
        <v>0</v>
      </c>
      <c r="O627" s="1" t="n">
        <f aca="false">IF(ISERROR(I627/(I627+K627)),0,(I627/(I627+K627)))</f>
        <v>0</v>
      </c>
      <c r="P627" s="1" t="n">
        <f aca="false">IF(ISERROR((2*N627*O627)/(N627+O627)),0,(2*N627*O627)/(N627+O627))</f>
        <v>0</v>
      </c>
    </row>
    <row r="628" customFormat="false" ht="12.8" hidden="false" customHeight="false" outlineLevel="0" collapsed="false">
      <c r="A628" s="0" t="s">
        <v>1282</v>
      </c>
      <c r="B628" s="0" t="s">
        <v>1</v>
      </c>
      <c r="C628" s="0" t="s">
        <v>9</v>
      </c>
      <c r="D628" s="0" t="s">
        <v>27</v>
      </c>
      <c r="F628" s="0" t="s">
        <v>1283</v>
      </c>
      <c r="G628" s="0" t="n">
        <v>1</v>
      </c>
      <c r="H628" s="0" t="n">
        <v>1</v>
      </c>
      <c r="I628" s="0" t="n">
        <v>1</v>
      </c>
      <c r="J628" s="0" t="n">
        <v>0</v>
      </c>
      <c r="K628" s="0" t="n">
        <v>0</v>
      </c>
      <c r="L628" s="0" t="n">
        <v>1</v>
      </c>
      <c r="M628" s="0" t="n">
        <v>1</v>
      </c>
      <c r="N628" s="1" t="n">
        <f aca="false">IF(ISERROR(I628/(I628+J628)),0,(I628/(I628+J628)))</f>
        <v>1</v>
      </c>
      <c r="O628" s="1" t="n">
        <f aca="false">IF(ISERROR(I628/(I628+K628)),0,(I628/(I628+K628)))</f>
        <v>1</v>
      </c>
      <c r="P628" s="1" t="n">
        <f aca="false">IF(ISERROR((2*N628*O628)/(N628+O628)),0,(2*N628*O628)/(N628+O628))</f>
        <v>1</v>
      </c>
    </row>
    <row r="629" customFormat="false" ht="12.8" hidden="false" customHeight="false" outlineLevel="0" collapsed="false">
      <c r="A629" s="0" t="s">
        <v>1284</v>
      </c>
      <c r="B629" s="0" t="s">
        <v>22</v>
      </c>
      <c r="C629" s="0" t="s">
        <v>2</v>
      </c>
      <c r="E629" s="0" t="s">
        <v>10</v>
      </c>
      <c r="F629" s="0" t="s">
        <v>1285</v>
      </c>
      <c r="G629" s="0" t="n">
        <v>2</v>
      </c>
      <c r="H629" s="0" t="n">
        <v>4</v>
      </c>
      <c r="I629" s="0" t="n">
        <v>2</v>
      </c>
      <c r="J629" s="0" t="n">
        <v>2</v>
      </c>
      <c r="K629" s="0" t="n">
        <v>0</v>
      </c>
      <c r="L629" s="0" t="n">
        <v>1</v>
      </c>
      <c r="M629" s="0" t="n">
        <v>1</v>
      </c>
      <c r="N629" s="1" t="n">
        <f aca="false">IF(ISERROR(I629/(I629+J629)),0,(I629/(I629+J629)))</f>
        <v>0.5</v>
      </c>
      <c r="O629" s="1" t="n">
        <f aca="false">IF(ISERROR(I629/(I629+K629)),0,(I629/(I629+K629)))</f>
        <v>1</v>
      </c>
      <c r="P629" s="1" t="n">
        <f aca="false">IF(ISERROR((2*N629*O629)/(N629+O629)),0,(2*N629*O629)/(N629+O629))</f>
        <v>0.666666666666667</v>
      </c>
    </row>
    <row r="630" customFormat="false" ht="12.8" hidden="false" customHeight="false" outlineLevel="0" collapsed="false">
      <c r="A630" s="0" t="s">
        <v>1286</v>
      </c>
      <c r="B630" s="0" t="s">
        <v>22</v>
      </c>
      <c r="C630" s="0" t="s">
        <v>2</v>
      </c>
      <c r="E630" s="0" t="s">
        <v>10</v>
      </c>
      <c r="F630" s="0" t="s">
        <v>1287</v>
      </c>
      <c r="G630" s="0" t="n">
        <v>1</v>
      </c>
      <c r="H630" s="0" t="n">
        <v>1</v>
      </c>
      <c r="I630" s="0" t="n">
        <v>1</v>
      </c>
      <c r="J630" s="0" t="n">
        <v>0</v>
      </c>
      <c r="K630" s="0" t="n">
        <v>0</v>
      </c>
      <c r="L630" s="0" t="n">
        <v>1</v>
      </c>
      <c r="M630" s="0" t="n">
        <v>1</v>
      </c>
      <c r="N630" s="1" t="n">
        <f aca="false">IF(ISERROR(I630/(I630+J630)),0,(I630/(I630+J630)))</f>
        <v>1</v>
      </c>
      <c r="O630" s="1" t="n">
        <f aca="false">IF(ISERROR(I630/(I630+K630)),0,(I630/(I630+K630)))</f>
        <v>1</v>
      </c>
      <c r="P630" s="1" t="n">
        <f aca="false">IF(ISERROR((2*N630*O630)/(N630+O630)),0,(2*N630*O630)/(N630+O630))</f>
        <v>1</v>
      </c>
    </row>
    <row r="631" customFormat="false" ht="12.8" hidden="false" customHeight="false" outlineLevel="0" collapsed="false">
      <c r="A631" s="0" t="s">
        <v>1288</v>
      </c>
      <c r="B631" s="0" t="s">
        <v>1</v>
      </c>
      <c r="D631" s="0" t="s">
        <v>27</v>
      </c>
      <c r="E631" s="0" t="s">
        <v>10</v>
      </c>
      <c r="F631" s="0" t="s">
        <v>1289</v>
      </c>
      <c r="G631" s="0" t="n">
        <v>1</v>
      </c>
      <c r="H631" s="0" t="n">
        <v>1</v>
      </c>
      <c r="I631" s="0" t="n">
        <v>1</v>
      </c>
      <c r="J631" s="0" t="n">
        <v>0</v>
      </c>
      <c r="K631" s="0" t="n">
        <v>0</v>
      </c>
      <c r="L631" s="0" t="n">
        <v>1</v>
      </c>
      <c r="M631" s="0" t="n">
        <v>1</v>
      </c>
      <c r="N631" s="1" t="n">
        <f aca="false">IF(ISERROR(I631/(I631+J631)),0,(I631/(I631+J631)))</f>
        <v>1</v>
      </c>
      <c r="O631" s="1" t="n">
        <f aca="false">IF(ISERROR(I631/(I631+K631)),0,(I631/(I631+K631)))</f>
        <v>1</v>
      </c>
      <c r="P631" s="1" t="n">
        <f aca="false">IF(ISERROR((2*N631*O631)/(N631+O631)),0,(2*N631*O631)/(N631+O631))</f>
        <v>1</v>
      </c>
    </row>
    <row r="632" customFormat="false" ht="12.8" hidden="false" customHeight="false" outlineLevel="0" collapsed="false">
      <c r="A632" s="0" t="s">
        <v>1290</v>
      </c>
      <c r="B632" s="0" t="s">
        <v>22</v>
      </c>
      <c r="C632" s="0" t="s">
        <v>9</v>
      </c>
      <c r="E632" s="0" t="s">
        <v>3</v>
      </c>
      <c r="F632" s="0" t="s">
        <v>1291</v>
      </c>
      <c r="G632" s="0" t="n">
        <v>2</v>
      </c>
      <c r="H632" s="0" t="n">
        <v>1</v>
      </c>
      <c r="I632" s="0" t="n">
        <v>1</v>
      </c>
      <c r="J632" s="0" t="n">
        <v>0</v>
      </c>
      <c r="K632" s="0" t="n">
        <v>1</v>
      </c>
      <c r="L632" s="0" t="n">
        <v>1</v>
      </c>
      <c r="M632" s="0" t="n">
        <v>1</v>
      </c>
      <c r="N632" s="1" t="n">
        <f aca="false">IF(ISERROR(I632/(I632+J632)),0,(I632/(I632+J632)))</f>
        <v>1</v>
      </c>
      <c r="O632" s="1" t="n">
        <f aca="false">IF(ISERROR(I632/(I632+K632)),0,(I632/(I632+K632)))</f>
        <v>0.5</v>
      </c>
      <c r="P632" s="1" t="n">
        <f aca="false">IF(ISERROR((2*N632*O632)/(N632+O632)),0,(2*N632*O632)/(N632+O632))</f>
        <v>0.666666666666667</v>
      </c>
    </row>
    <row r="633" customFormat="false" ht="12.8" hidden="false" customHeight="false" outlineLevel="0" collapsed="false">
      <c r="A633" s="0" t="s">
        <v>1292</v>
      </c>
      <c r="B633" s="0" t="s">
        <v>1</v>
      </c>
      <c r="D633" s="0" t="s">
        <v>30</v>
      </c>
      <c r="E633" s="0" t="s">
        <v>10</v>
      </c>
      <c r="F633" s="0" t="s">
        <v>1293</v>
      </c>
      <c r="G633" s="0" t="n">
        <v>2</v>
      </c>
      <c r="H633" s="0" t="n">
        <v>1</v>
      </c>
      <c r="I633" s="0" t="n">
        <v>1</v>
      </c>
      <c r="J633" s="0" t="n">
        <v>0</v>
      </c>
      <c r="K633" s="0" t="n">
        <v>1</v>
      </c>
      <c r="L633" s="0" t="n">
        <v>1</v>
      </c>
      <c r="M633" s="0" t="n">
        <v>1</v>
      </c>
      <c r="N633" s="1" t="n">
        <f aca="false">IF(ISERROR(I633/(I633+J633)),0,(I633/(I633+J633)))</f>
        <v>1</v>
      </c>
      <c r="O633" s="1" t="n">
        <f aca="false">IF(ISERROR(I633/(I633+K633)),0,(I633/(I633+K633)))</f>
        <v>0.5</v>
      </c>
      <c r="P633" s="1" t="n">
        <f aca="false">IF(ISERROR((2*N633*O633)/(N633+O633)),0,(2*N633*O633)/(N633+O633))</f>
        <v>0.666666666666667</v>
      </c>
    </row>
    <row r="634" customFormat="false" ht="12.8" hidden="false" customHeight="false" outlineLevel="0" collapsed="false">
      <c r="A634" s="0" t="s">
        <v>1294</v>
      </c>
      <c r="B634" s="0" t="s">
        <v>1</v>
      </c>
      <c r="C634" s="0" t="s">
        <v>2</v>
      </c>
      <c r="D634" s="0" t="s">
        <v>23</v>
      </c>
      <c r="F634" s="0" t="s">
        <v>1295</v>
      </c>
      <c r="G634" s="0" t="n">
        <v>4</v>
      </c>
      <c r="H634" s="0" t="n">
        <v>0</v>
      </c>
      <c r="I634" s="0" t="n">
        <v>0</v>
      </c>
      <c r="J634" s="0" t="n">
        <v>0</v>
      </c>
      <c r="K634" s="0" t="n">
        <v>4</v>
      </c>
      <c r="L634" s="0" t="n">
        <v>1</v>
      </c>
      <c r="M634" s="0" t="s">
        <v>12</v>
      </c>
      <c r="N634" s="1" t="n">
        <f aca="false">IF(ISERROR(I634/(I634+J634)),0,(I634/(I634+J634)))</f>
        <v>0</v>
      </c>
      <c r="O634" s="1" t="n">
        <f aca="false">IF(ISERROR(I634/(I634+K634)),0,(I634/(I634+K634)))</f>
        <v>0</v>
      </c>
      <c r="P634" s="1" t="n">
        <f aca="false">IF(ISERROR((2*N634*O634)/(N634+O634)),0,(2*N634*O634)/(N634+O634))</f>
        <v>0</v>
      </c>
    </row>
    <row r="635" customFormat="false" ht="12.8" hidden="false" customHeight="false" outlineLevel="0" collapsed="false">
      <c r="A635" s="0" t="s">
        <v>1296</v>
      </c>
      <c r="B635" s="0" t="s">
        <v>1</v>
      </c>
      <c r="C635" s="0" t="s">
        <v>2</v>
      </c>
      <c r="D635" s="0" t="s">
        <v>30</v>
      </c>
      <c r="F635" s="0" t="s">
        <v>1297</v>
      </c>
      <c r="G635" s="0" t="n">
        <v>1</v>
      </c>
      <c r="H635" s="0" t="n">
        <v>0</v>
      </c>
      <c r="I635" s="0" t="n">
        <v>0</v>
      </c>
      <c r="J635" s="0" t="n">
        <v>0</v>
      </c>
      <c r="K635" s="0" t="n">
        <v>1</v>
      </c>
      <c r="L635" s="0" t="n">
        <v>1</v>
      </c>
      <c r="M635" s="0" t="s">
        <v>12</v>
      </c>
      <c r="N635" s="1" t="n">
        <f aca="false">IF(ISERROR(I635/(I635+J635)),0,(I635/(I635+J635)))</f>
        <v>0</v>
      </c>
      <c r="O635" s="1" t="n">
        <f aca="false">IF(ISERROR(I635/(I635+K635)),0,(I635/(I635+K635)))</f>
        <v>0</v>
      </c>
      <c r="P635" s="1" t="n">
        <f aca="false">IF(ISERROR((2*N635*O635)/(N635+O635)),0,(2*N635*O635)/(N635+O635))</f>
        <v>0</v>
      </c>
    </row>
    <row r="636" customFormat="false" ht="12.8" hidden="false" customHeight="false" outlineLevel="0" collapsed="false">
      <c r="A636" s="0" t="s">
        <v>1298</v>
      </c>
      <c r="B636" s="0" t="s">
        <v>1</v>
      </c>
      <c r="C636" s="0" t="s">
        <v>2</v>
      </c>
      <c r="D636" s="0" t="s">
        <v>30</v>
      </c>
      <c r="F636" s="0" t="s">
        <v>1299</v>
      </c>
      <c r="G636" s="0" t="n">
        <v>3</v>
      </c>
      <c r="H636" s="0" t="n">
        <v>0</v>
      </c>
      <c r="I636" s="0" t="n">
        <v>0</v>
      </c>
      <c r="J636" s="0" t="n">
        <v>0</v>
      </c>
      <c r="K636" s="0" t="n">
        <v>3</v>
      </c>
      <c r="L636" s="0" t="n">
        <v>1</v>
      </c>
      <c r="M636" s="0" t="s">
        <v>12</v>
      </c>
      <c r="N636" s="1" t="n">
        <f aca="false">IF(ISERROR(I636/(I636+J636)),0,(I636/(I636+J636)))</f>
        <v>0</v>
      </c>
      <c r="O636" s="1" t="n">
        <f aca="false">IF(ISERROR(I636/(I636+K636)),0,(I636/(I636+K636)))</f>
        <v>0</v>
      </c>
      <c r="P636" s="1" t="n">
        <f aca="false">IF(ISERROR((2*N636*O636)/(N636+O636)),0,(2*N636*O636)/(N636+O636))</f>
        <v>0</v>
      </c>
    </row>
    <row r="637" customFormat="false" ht="12.8" hidden="false" customHeight="false" outlineLevel="0" collapsed="false">
      <c r="A637" s="0" t="s">
        <v>1300</v>
      </c>
      <c r="B637" s="0" t="s">
        <v>1</v>
      </c>
      <c r="C637" s="0" t="s">
        <v>9</v>
      </c>
      <c r="E637" s="0" t="s">
        <v>3</v>
      </c>
      <c r="F637" s="0" t="s">
        <v>1301</v>
      </c>
      <c r="G637" s="0" t="n">
        <v>2</v>
      </c>
      <c r="H637" s="0" t="n">
        <v>1</v>
      </c>
      <c r="I637" s="0" t="n">
        <v>1</v>
      </c>
      <c r="J637" s="0" t="n">
        <v>0</v>
      </c>
      <c r="K637" s="0" t="n">
        <v>1</v>
      </c>
      <c r="L637" s="0" t="n">
        <v>1</v>
      </c>
      <c r="M637" s="0" t="n">
        <v>1</v>
      </c>
      <c r="N637" s="1" t="n">
        <f aca="false">IF(ISERROR(I637/(I637+J637)),0,(I637/(I637+J637)))</f>
        <v>1</v>
      </c>
      <c r="O637" s="1" t="n">
        <f aca="false">IF(ISERROR(I637/(I637+K637)),0,(I637/(I637+K637)))</f>
        <v>0.5</v>
      </c>
      <c r="P637" s="1" t="n">
        <f aca="false">IF(ISERROR((2*N637*O637)/(N637+O637)),0,(2*N637*O637)/(N637+O637))</f>
        <v>0.666666666666667</v>
      </c>
    </row>
    <row r="638" customFormat="false" ht="12.8" hidden="false" customHeight="false" outlineLevel="0" collapsed="false">
      <c r="A638" s="0" t="s">
        <v>1302</v>
      </c>
      <c r="B638" s="0" t="s">
        <v>22</v>
      </c>
      <c r="C638" s="0" t="s">
        <v>9</v>
      </c>
      <c r="E638" s="0" t="s">
        <v>10</v>
      </c>
      <c r="F638" s="0" t="s">
        <v>1303</v>
      </c>
      <c r="G638" s="0" t="n">
        <v>2</v>
      </c>
      <c r="H638" s="0" t="n">
        <v>4</v>
      </c>
      <c r="I638" s="0" t="n">
        <v>2</v>
      </c>
      <c r="J638" s="0" t="n">
        <v>2</v>
      </c>
      <c r="K638" s="0" t="n">
        <v>0</v>
      </c>
      <c r="L638" s="0" t="n">
        <v>1</v>
      </c>
      <c r="M638" s="0" t="n">
        <v>1</v>
      </c>
      <c r="N638" s="1" t="n">
        <f aca="false">IF(ISERROR(I638/(I638+J638)),0,(I638/(I638+J638)))</f>
        <v>0.5</v>
      </c>
      <c r="O638" s="1" t="n">
        <f aca="false">IF(ISERROR(I638/(I638+K638)),0,(I638/(I638+K638)))</f>
        <v>1</v>
      </c>
      <c r="P638" s="1" t="n">
        <f aca="false">IF(ISERROR((2*N638*O638)/(N638+O638)),0,(2*N638*O638)/(N638+O638))</f>
        <v>0.666666666666667</v>
      </c>
    </row>
    <row r="639" customFormat="false" ht="12.8" hidden="false" customHeight="false" outlineLevel="0" collapsed="false">
      <c r="A639" s="0" t="s">
        <v>1304</v>
      </c>
      <c r="B639" s="0" t="s">
        <v>22</v>
      </c>
      <c r="C639" s="0" t="s">
        <v>2</v>
      </c>
      <c r="D639" s="0" t="s">
        <v>27</v>
      </c>
      <c r="F639" s="0" t="s">
        <v>1305</v>
      </c>
      <c r="G639" s="0" t="n">
        <v>2</v>
      </c>
      <c r="H639" s="0" t="n">
        <v>1</v>
      </c>
      <c r="I639" s="0" t="n">
        <v>1</v>
      </c>
      <c r="J639" s="0" t="n">
        <v>0</v>
      </c>
      <c r="K639" s="0" t="n">
        <v>1</v>
      </c>
      <c r="L639" s="0" t="n">
        <v>1</v>
      </c>
      <c r="M639" s="0" t="n">
        <v>1</v>
      </c>
      <c r="N639" s="1" t="n">
        <f aca="false">IF(ISERROR(I639/(I639+J639)),0,(I639/(I639+J639)))</f>
        <v>1</v>
      </c>
      <c r="O639" s="1" t="n">
        <f aca="false">IF(ISERROR(I639/(I639+K639)),0,(I639/(I639+K639)))</f>
        <v>0.5</v>
      </c>
      <c r="P639" s="1" t="n">
        <f aca="false">IF(ISERROR((2*N639*O639)/(N639+O639)),0,(2*N639*O639)/(N639+O639))</f>
        <v>0.666666666666667</v>
      </c>
    </row>
    <row r="640" customFormat="false" ht="12.8" hidden="false" customHeight="false" outlineLevel="0" collapsed="false">
      <c r="A640" s="0" t="s">
        <v>1306</v>
      </c>
      <c r="B640" s="0" t="s">
        <v>1</v>
      </c>
      <c r="C640" s="0" t="s">
        <v>9</v>
      </c>
      <c r="D640" s="0" t="s">
        <v>23</v>
      </c>
      <c r="F640" s="0" t="s">
        <v>1307</v>
      </c>
      <c r="G640" s="0" t="n">
        <v>2</v>
      </c>
      <c r="H640" s="0" t="n">
        <v>2</v>
      </c>
      <c r="I640" s="0" t="n">
        <v>2</v>
      </c>
      <c r="J640" s="0" t="n">
        <v>0</v>
      </c>
      <c r="K640" s="0" t="n">
        <v>0</v>
      </c>
      <c r="L640" s="0" t="n">
        <v>1</v>
      </c>
      <c r="M640" s="0" t="n">
        <v>1</v>
      </c>
      <c r="N640" s="1" t="n">
        <f aca="false">IF(ISERROR(I640/(I640+J640)),0,(I640/(I640+J640)))</f>
        <v>1</v>
      </c>
      <c r="O640" s="1" t="n">
        <f aca="false">IF(ISERROR(I640/(I640+K640)),0,(I640/(I640+K640)))</f>
        <v>1</v>
      </c>
      <c r="P640" s="1" t="n">
        <f aca="false">IF(ISERROR((2*N640*O640)/(N640+O640)),0,(2*N640*O640)/(N640+O640))</f>
        <v>1</v>
      </c>
    </row>
    <row r="641" customFormat="false" ht="12.8" hidden="false" customHeight="false" outlineLevel="0" collapsed="false">
      <c r="A641" s="0" t="s">
        <v>1308</v>
      </c>
      <c r="B641" s="0" t="s">
        <v>1</v>
      </c>
      <c r="C641" s="0" t="s">
        <v>2</v>
      </c>
      <c r="E641" s="0" t="s">
        <v>3</v>
      </c>
      <c r="F641" s="0" t="s">
        <v>1309</v>
      </c>
      <c r="G641" s="0" t="n">
        <v>1</v>
      </c>
      <c r="H641" s="0" t="n">
        <v>1</v>
      </c>
      <c r="I641" s="0" t="n">
        <v>1</v>
      </c>
      <c r="J641" s="0" t="n">
        <v>0</v>
      </c>
      <c r="K641" s="0" t="n">
        <v>0</v>
      </c>
      <c r="L641" s="0" t="n">
        <v>1</v>
      </c>
      <c r="M641" s="0" t="n">
        <v>1</v>
      </c>
      <c r="N641" s="1" t="n">
        <f aca="false">IF(ISERROR(I641/(I641+J641)),0,(I641/(I641+J641)))</f>
        <v>1</v>
      </c>
      <c r="O641" s="1" t="n">
        <f aca="false">IF(ISERROR(I641/(I641+K641)),0,(I641/(I641+K641)))</f>
        <v>1</v>
      </c>
      <c r="P641" s="1" t="n">
        <f aca="false">IF(ISERROR((2*N641*O641)/(N641+O641)),0,(2*N641*O641)/(N641+O641))</f>
        <v>1</v>
      </c>
    </row>
    <row r="642" customFormat="false" ht="12.8" hidden="false" customHeight="false" outlineLevel="0" collapsed="false">
      <c r="A642" s="0" t="s">
        <v>1310</v>
      </c>
      <c r="B642" s="0" t="s">
        <v>1</v>
      </c>
      <c r="D642" s="0" t="s">
        <v>30</v>
      </c>
      <c r="E642" s="0" t="s">
        <v>3</v>
      </c>
      <c r="F642" s="0" t="s">
        <v>1311</v>
      </c>
      <c r="G642" s="0" t="n">
        <v>1</v>
      </c>
      <c r="H642" s="0" t="n">
        <v>1</v>
      </c>
      <c r="I642" s="0" t="n">
        <v>1</v>
      </c>
      <c r="J642" s="0" t="n">
        <v>0</v>
      </c>
      <c r="K642" s="0" t="n">
        <v>0</v>
      </c>
      <c r="L642" s="0" t="n">
        <v>1</v>
      </c>
      <c r="M642" s="0" t="n">
        <v>1</v>
      </c>
      <c r="N642" s="1" t="n">
        <f aca="false">IF(ISERROR(I642/(I642+J642)),0,(I642/(I642+J642)))</f>
        <v>1</v>
      </c>
      <c r="O642" s="1" t="n">
        <f aca="false">IF(ISERROR(I642/(I642+K642)),0,(I642/(I642+K642)))</f>
        <v>1</v>
      </c>
      <c r="P642" s="1" t="n">
        <f aca="false">IF(ISERROR((2*N642*O642)/(N642+O642)),0,(2*N642*O642)/(N642+O642))</f>
        <v>1</v>
      </c>
    </row>
    <row r="643" customFormat="false" ht="12.8" hidden="false" customHeight="false" outlineLevel="0" collapsed="false">
      <c r="A643" s="0" t="s">
        <v>1312</v>
      </c>
      <c r="B643" s="0" t="s">
        <v>22</v>
      </c>
      <c r="C643" s="0" t="s">
        <v>2</v>
      </c>
      <c r="E643" s="0" t="s">
        <v>3</v>
      </c>
      <c r="F643" s="0" t="s">
        <v>1313</v>
      </c>
      <c r="G643" s="0" t="n">
        <v>2</v>
      </c>
      <c r="H643" s="0" t="n">
        <v>0</v>
      </c>
      <c r="I643" s="0" t="n">
        <v>0</v>
      </c>
      <c r="J643" s="0" t="n">
        <v>0</v>
      </c>
      <c r="K643" s="0" t="n">
        <v>2</v>
      </c>
      <c r="L643" s="0" t="n">
        <v>1</v>
      </c>
      <c r="M643" s="0" t="s">
        <v>12</v>
      </c>
      <c r="N643" s="1" t="n">
        <f aca="false">IF(ISERROR(I643/(I643+J643)),0,(I643/(I643+J643)))</f>
        <v>0</v>
      </c>
      <c r="O643" s="1" t="n">
        <f aca="false">IF(ISERROR(I643/(I643+K643)),0,(I643/(I643+K643)))</f>
        <v>0</v>
      </c>
      <c r="P643" s="1" t="n">
        <f aca="false">IF(ISERROR((2*N643*O643)/(N643+O643)),0,(2*N643*O643)/(N643+O643))</f>
        <v>0</v>
      </c>
    </row>
    <row r="644" customFormat="false" ht="12.8" hidden="false" customHeight="false" outlineLevel="0" collapsed="false">
      <c r="A644" s="0" t="s">
        <v>1314</v>
      </c>
      <c r="B644" s="0" t="s">
        <v>22</v>
      </c>
      <c r="D644" s="0" t="s">
        <v>27</v>
      </c>
      <c r="E644" s="0" t="s">
        <v>3</v>
      </c>
      <c r="F644" s="0" t="s">
        <v>1315</v>
      </c>
      <c r="G644" s="0" t="n">
        <v>5</v>
      </c>
      <c r="H644" s="0" t="n">
        <v>0</v>
      </c>
      <c r="I644" s="0" t="n">
        <v>0</v>
      </c>
      <c r="J644" s="0" t="n">
        <v>0</v>
      </c>
      <c r="K644" s="0" t="n">
        <v>5</v>
      </c>
      <c r="L644" s="0" t="n">
        <v>1</v>
      </c>
      <c r="M644" s="0" t="s">
        <v>12</v>
      </c>
      <c r="N644" s="1" t="n">
        <f aca="false">IF(ISERROR(I644/(I644+J644)),0,(I644/(I644+J644)))</f>
        <v>0</v>
      </c>
      <c r="O644" s="1" t="n">
        <f aca="false">IF(ISERROR(I644/(I644+K644)),0,(I644/(I644+K644)))</f>
        <v>0</v>
      </c>
      <c r="P644" s="1" t="n">
        <f aca="false">IF(ISERROR((2*N644*O644)/(N644+O644)),0,(2*N644*O644)/(N644+O644))</f>
        <v>0</v>
      </c>
    </row>
    <row r="645" customFormat="false" ht="12.8" hidden="false" customHeight="false" outlineLevel="0" collapsed="false">
      <c r="A645" s="0" t="s">
        <v>1316</v>
      </c>
      <c r="B645" s="0" t="s">
        <v>22</v>
      </c>
      <c r="D645" s="0" t="s">
        <v>27</v>
      </c>
      <c r="E645" s="0" t="s">
        <v>33</v>
      </c>
      <c r="F645" s="0" t="s">
        <v>1317</v>
      </c>
      <c r="G645" s="0" t="n">
        <v>2</v>
      </c>
      <c r="H645" s="0" t="n">
        <v>1</v>
      </c>
      <c r="I645" s="0" t="n">
        <v>0</v>
      </c>
      <c r="J645" s="0" t="n">
        <v>1</v>
      </c>
      <c r="K645" s="0" t="n">
        <v>2</v>
      </c>
      <c r="L645" s="0" t="n">
        <v>1</v>
      </c>
      <c r="M645" s="0" t="n">
        <v>1</v>
      </c>
      <c r="N645" s="1" t="n">
        <f aca="false">IF(ISERROR(I645/(I645+J645)),0,(I645/(I645+J645)))</f>
        <v>0</v>
      </c>
      <c r="O645" s="1" t="n">
        <f aca="false">IF(ISERROR(I645/(I645+K645)),0,(I645/(I645+K645)))</f>
        <v>0</v>
      </c>
      <c r="P645" s="1" t="n">
        <f aca="false">IF(ISERROR((2*N645*O645)/(N645+O645)),0,(2*N645*O645)/(N645+O645))</f>
        <v>0</v>
      </c>
    </row>
    <row r="646" customFormat="false" ht="12.8" hidden="false" customHeight="false" outlineLevel="0" collapsed="false">
      <c r="A646" s="0" t="s">
        <v>1318</v>
      </c>
      <c r="B646" s="0" t="s">
        <v>1</v>
      </c>
      <c r="D646" s="0" t="s">
        <v>30</v>
      </c>
      <c r="E646" s="0" t="s">
        <v>3</v>
      </c>
      <c r="F646" s="0" t="s">
        <v>1319</v>
      </c>
      <c r="G646" s="0" t="n">
        <v>3</v>
      </c>
      <c r="H646" s="0" t="n">
        <v>0</v>
      </c>
      <c r="I646" s="0" t="n">
        <v>0</v>
      </c>
      <c r="J646" s="0" t="n">
        <v>0</v>
      </c>
      <c r="K646" s="0" t="n">
        <v>3</v>
      </c>
      <c r="L646" s="0" t="n">
        <v>1</v>
      </c>
      <c r="M646" s="0" t="s">
        <v>12</v>
      </c>
      <c r="N646" s="1" t="n">
        <f aca="false">IF(ISERROR(I646/(I646+J646)),0,(I646/(I646+J646)))</f>
        <v>0</v>
      </c>
      <c r="O646" s="1" t="n">
        <f aca="false">IF(ISERROR(I646/(I646+K646)),0,(I646/(I646+K646)))</f>
        <v>0</v>
      </c>
      <c r="P646" s="1" t="n">
        <f aca="false">IF(ISERROR((2*N646*O646)/(N646+O646)),0,(2*N646*O646)/(N646+O646))</f>
        <v>0</v>
      </c>
    </row>
    <row r="647" customFormat="false" ht="12.8" hidden="false" customHeight="false" outlineLevel="0" collapsed="false">
      <c r="A647" s="0" t="s">
        <v>1320</v>
      </c>
      <c r="B647" s="0" t="s">
        <v>22</v>
      </c>
      <c r="D647" s="0" t="s">
        <v>23</v>
      </c>
      <c r="E647" s="0" t="s">
        <v>3</v>
      </c>
      <c r="F647" s="0" t="s">
        <v>1321</v>
      </c>
      <c r="G647" s="0" t="n">
        <v>2</v>
      </c>
      <c r="H647" s="0" t="n">
        <v>2</v>
      </c>
      <c r="I647" s="0" t="n">
        <v>2</v>
      </c>
      <c r="J647" s="0" t="n">
        <v>0</v>
      </c>
      <c r="K647" s="0" t="n">
        <v>0</v>
      </c>
      <c r="L647" s="0" t="n">
        <v>1</v>
      </c>
      <c r="M647" s="0" t="n">
        <v>1</v>
      </c>
      <c r="N647" s="1" t="n">
        <f aca="false">IF(ISERROR(I647/(I647+J647)),0,(I647/(I647+J647)))</f>
        <v>1</v>
      </c>
      <c r="O647" s="1" t="n">
        <f aca="false">IF(ISERROR(I647/(I647+K647)),0,(I647/(I647+K647)))</f>
        <v>1</v>
      </c>
      <c r="P647" s="1" t="n">
        <f aca="false">IF(ISERROR((2*N647*O647)/(N647+O647)),0,(2*N647*O647)/(N647+O647))</f>
        <v>1</v>
      </c>
    </row>
    <row r="648" customFormat="false" ht="12.8" hidden="false" customHeight="false" outlineLevel="0" collapsed="false">
      <c r="A648" s="0" t="s">
        <v>1322</v>
      </c>
      <c r="B648" s="0" t="s">
        <v>1</v>
      </c>
      <c r="D648" s="0" t="s">
        <v>27</v>
      </c>
      <c r="E648" s="0" t="s">
        <v>10</v>
      </c>
      <c r="F648" s="0" t="s">
        <v>1323</v>
      </c>
      <c r="G648" s="0" t="n">
        <v>7</v>
      </c>
      <c r="H648" s="0" t="n">
        <v>2</v>
      </c>
      <c r="I648" s="0" t="n">
        <v>2</v>
      </c>
      <c r="J648" s="0" t="n">
        <v>0</v>
      </c>
      <c r="K648" s="0" t="n">
        <v>5</v>
      </c>
      <c r="L648" s="0" t="n">
        <v>1</v>
      </c>
      <c r="M648" s="0" t="n">
        <v>1</v>
      </c>
      <c r="N648" s="1" t="n">
        <f aca="false">IF(ISERROR(I648/(I648+J648)),0,(I648/(I648+J648)))</f>
        <v>1</v>
      </c>
      <c r="O648" s="1" t="n">
        <f aca="false">IF(ISERROR(I648/(I648+K648)),0,(I648/(I648+K648)))</f>
        <v>0.285714285714286</v>
      </c>
      <c r="P648" s="1" t="n">
        <f aca="false">IF(ISERROR((2*N648*O648)/(N648+O648)),0,(2*N648*O648)/(N648+O648))</f>
        <v>0.444444444444444</v>
      </c>
    </row>
    <row r="649" customFormat="false" ht="12.8" hidden="false" customHeight="false" outlineLevel="0" collapsed="false">
      <c r="A649" s="0" t="s">
        <v>1324</v>
      </c>
      <c r="B649" s="0" t="s">
        <v>1</v>
      </c>
      <c r="C649" s="0" t="s">
        <v>9</v>
      </c>
      <c r="D649" s="0" t="s">
        <v>23</v>
      </c>
      <c r="F649" s="0" t="s">
        <v>1325</v>
      </c>
      <c r="G649" s="0" t="n">
        <v>1</v>
      </c>
      <c r="H649" s="0" t="n">
        <v>1</v>
      </c>
      <c r="I649" s="0" t="n">
        <v>1</v>
      </c>
      <c r="J649" s="0" t="n">
        <v>0</v>
      </c>
      <c r="K649" s="0" t="n">
        <v>0</v>
      </c>
      <c r="L649" s="0" t="n">
        <v>1</v>
      </c>
      <c r="M649" s="0" t="n">
        <v>1</v>
      </c>
      <c r="N649" s="1" t="n">
        <f aca="false">IF(ISERROR(I649/(I649+J649)),0,(I649/(I649+J649)))</f>
        <v>1</v>
      </c>
      <c r="O649" s="1" t="n">
        <f aca="false">IF(ISERROR(I649/(I649+K649)),0,(I649/(I649+K649)))</f>
        <v>1</v>
      </c>
      <c r="P649" s="1" t="n">
        <f aca="false">IF(ISERROR((2*N649*O649)/(N649+O649)),0,(2*N649*O649)/(N649+O649))</f>
        <v>1</v>
      </c>
    </row>
    <row r="650" customFormat="false" ht="12.8" hidden="false" customHeight="false" outlineLevel="0" collapsed="false">
      <c r="A650" s="0" t="s">
        <v>1326</v>
      </c>
      <c r="B650" s="0" t="s">
        <v>1</v>
      </c>
      <c r="C650" s="0" t="s">
        <v>2</v>
      </c>
      <c r="D650" s="0" t="s">
        <v>23</v>
      </c>
      <c r="F650" s="0" t="s">
        <v>1327</v>
      </c>
      <c r="G650" s="0" t="n">
        <v>1</v>
      </c>
      <c r="H650" s="0" t="n">
        <v>1</v>
      </c>
      <c r="I650" s="0" t="n">
        <v>1</v>
      </c>
      <c r="J650" s="0" t="n">
        <v>0</v>
      </c>
      <c r="K650" s="0" t="n">
        <v>0</v>
      </c>
      <c r="L650" s="0" t="n">
        <v>1</v>
      </c>
      <c r="M650" s="0" t="n">
        <v>1</v>
      </c>
      <c r="N650" s="1" t="n">
        <f aca="false">IF(ISERROR(I650/(I650+J650)),0,(I650/(I650+J650)))</f>
        <v>1</v>
      </c>
      <c r="O650" s="1" t="n">
        <f aca="false">IF(ISERROR(I650/(I650+K650)),0,(I650/(I650+K650)))</f>
        <v>1</v>
      </c>
      <c r="P650" s="1" t="n">
        <f aca="false">IF(ISERROR((2*N650*O650)/(N650+O650)),0,(2*N650*O650)/(N650+O650))</f>
        <v>1</v>
      </c>
    </row>
    <row r="651" customFormat="false" ht="12.8" hidden="false" customHeight="false" outlineLevel="0" collapsed="false">
      <c r="A651" s="0" t="s">
        <v>1328</v>
      </c>
      <c r="B651" s="0" t="s">
        <v>22</v>
      </c>
      <c r="C651" s="0" t="s">
        <v>2</v>
      </c>
      <c r="E651" s="0" t="s">
        <v>3</v>
      </c>
      <c r="F651" s="0" t="s">
        <v>1329</v>
      </c>
      <c r="G651" s="0" t="n">
        <v>3</v>
      </c>
      <c r="H651" s="0" t="n">
        <v>2</v>
      </c>
      <c r="I651" s="0" t="n">
        <v>2</v>
      </c>
      <c r="J651" s="0" t="n">
        <v>0</v>
      </c>
      <c r="K651" s="0" t="n">
        <v>1</v>
      </c>
      <c r="L651" s="0" t="n">
        <v>1</v>
      </c>
      <c r="M651" s="0" t="n">
        <v>1</v>
      </c>
      <c r="N651" s="1" t="n">
        <f aca="false">IF(ISERROR(I651/(I651+J651)),0,(I651/(I651+J651)))</f>
        <v>1</v>
      </c>
      <c r="O651" s="1" t="n">
        <f aca="false">IF(ISERROR(I651/(I651+K651)),0,(I651/(I651+K651)))</f>
        <v>0.666666666666667</v>
      </c>
      <c r="P651" s="1" t="n">
        <f aca="false">IF(ISERROR((2*N651*O651)/(N651+O651)),0,(2*N651*O651)/(N651+O651))</f>
        <v>0.8</v>
      </c>
    </row>
    <row r="652" customFormat="false" ht="12.8" hidden="false" customHeight="false" outlineLevel="0" collapsed="false">
      <c r="A652" s="0" t="s">
        <v>1330</v>
      </c>
      <c r="B652" s="0" t="s">
        <v>22</v>
      </c>
      <c r="C652" s="0" t="s">
        <v>9</v>
      </c>
      <c r="E652" s="0" t="s">
        <v>3</v>
      </c>
      <c r="F652" s="0" t="s">
        <v>1331</v>
      </c>
      <c r="G652" s="0" t="n">
        <v>1</v>
      </c>
      <c r="H652" s="0" t="n">
        <v>0</v>
      </c>
      <c r="I652" s="0" t="n">
        <v>0</v>
      </c>
      <c r="J652" s="0" t="n">
        <v>0</v>
      </c>
      <c r="K652" s="0" t="n">
        <v>1</v>
      </c>
      <c r="L652" s="0" t="n">
        <v>1</v>
      </c>
      <c r="M652" s="0" t="s">
        <v>12</v>
      </c>
      <c r="N652" s="1" t="n">
        <f aca="false">IF(ISERROR(I652/(I652+J652)),0,(I652/(I652+J652)))</f>
        <v>0</v>
      </c>
      <c r="O652" s="1" t="n">
        <f aca="false">IF(ISERROR(I652/(I652+K652)),0,(I652/(I652+K652)))</f>
        <v>0</v>
      </c>
      <c r="P652" s="1" t="n">
        <f aca="false">IF(ISERROR((2*N652*O652)/(N652+O652)),0,(2*N652*O652)/(N652+O652))</f>
        <v>0</v>
      </c>
    </row>
    <row r="653" customFormat="false" ht="12.8" hidden="false" customHeight="false" outlineLevel="0" collapsed="false">
      <c r="A653" s="0" t="s">
        <v>1332</v>
      </c>
      <c r="B653" s="0" t="s">
        <v>22</v>
      </c>
      <c r="C653" s="0" t="s">
        <v>9</v>
      </c>
      <c r="E653" s="0" t="s">
        <v>10</v>
      </c>
      <c r="F653" s="0" t="s">
        <v>1333</v>
      </c>
      <c r="G653" s="0" t="n">
        <v>1</v>
      </c>
      <c r="H653" s="0" t="n">
        <v>1</v>
      </c>
      <c r="I653" s="0" t="n">
        <v>1</v>
      </c>
      <c r="J653" s="0" t="n">
        <v>0</v>
      </c>
      <c r="K653" s="0" t="n">
        <v>0</v>
      </c>
      <c r="L653" s="0" t="n">
        <v>1</v>
      </c>
      <c r="M653" s="0" t="n">
        <v>1</v>
      </c>
      <c r="N653" s="1" t="n">
        <f aca="false">IF(ISERROR(I653/(I653+J653)),0,(I653/(I653+J653)))</f>
        <v>1</v>
      </c>
      <c r="O653" s="1" t="n">
        <f aca="false">IF(ISERROR(I653/(I653+K653)),0,(I653/(I653+K653)))</f>
        <v>1</v>
      </c>
      <c r="P653" s="1" t="n">
        <f aca="false">IF(ISERROR((2*N653*O653)/(N653+O653)),0,(2*N653*O653)/(N653+O653))</f>
        <v>1</v>
      </c>
    </row>
    <row r="654" customFormat="false" ht="12.8" hidden="false" customHeight="false" outlineLevel="0" collapsed="false">
      <c r="A654" s="0" t="s">
        <v>1334</v>
      </c>
      <c r="B654" s="0" t="s">
        <v>22</v>
      </c>
      <c r="C654" s="0" t="s">
        <v>9</v>
      </c>
      <c r="E654" s="0" t="s">
        <v>33</v>
      </c>
      <c r="F654" s="0" t="s">
        <v>1335</v>
      </c>
      <c r="G654" s="0" t="n">
        <v>1</v>
      </c>
      <c r="H654" s="0" t="n">
        <v>1</v>
      </c>
      <c r="I654" s="0" t="n">
        <v>1</v>
      </c>
      <c r="J654" s="0" t="n">
        <v>0</v>
      </c>
      <c r="K654" s="0" t="n">
        <v>0</v>
      </c>
      <c r="L654" s="0" t="n">
        <v>1</v>
      </c>
      <c r="M654" s="0" t="n">
        <v>1</v>
      </c>
      <c r="N654" s="1" t="n">
        <f aca="false">IF(ISERROR(I654/(I654+J654)),0,(I654/(I654+J654)))</f>
        <v>1</v>
      </c>
      <c r="O654" s="1" t="n">
        <f aca="false">IF(ISERROR(I654/(I654+K654)),0,(I654/(I654+K654)))</f>
        <v>1</v>
      </c>
      <c r="P654" s="1" t="n">
        <f aca="false">IF(ISERROR((2*N654*O654)/(N654+O654)),0,(2*N654*O654)/(N654+O654))</f>
        <v>1</v>
      </c>
    </row>
    <row r="655" customFormat="false" ht="12.8" hidden="false" customHeight="false" outlineLevel="0" collapsed="false">
      <c r="A655" s="0" t="s">
        <v>1336</v>
      </c>
      <c r="B655" s="0" t="s">
        <v>22</v>
      </c>
      <c r="C655" s="0" t="s">
        <v>9</v>
      </c>
      <c r="E655" s="0" t="s">
        <v>33</v>
      </c>
      <c r="F655" s="0" t="s">
        <v>1337</v>
      </c>
      <c r="G655" s="0" t="n">
        <v>1</v>
      </c>
      <c r="H655" s="0" t="n">
        <v>0</v>
      </c>
      <c r="I655" s="0" t="n">
        <v>0</v>
      </c>
      <c r="J655" s="0" t="n">
        <v>0</v>
      </c>
      <c r="K655" s="0" t="n">
        <v>1</v>
      </c>
      <c r="L655" s="0" t="n">
        <v>1</v>
      </c>
      <c r="M655" s="0" t="s">
        <v>12</v>
      </c>
      <c r="N655" s="1" t="n">
        <f aca="false">IF(ISERROR(I655/(I655+J655)),0,(I655/(I655+J655)))</f>
        <v>0</v>
      </c>
      <c r="O655" s="1" t="n">
        <f aca="false">IF(ISERROR(I655/(I655+K655)),0,(I655/(I655+K655)))</f>
        <v>0</v>
      </c>
      <c r="P655" s="1" t="n">
        <f aca="false">IF(ISERROR((2*N655*O655)/(N655+O655)),0,(2*N655*O655)/(N655+O655))</f>
        <v>0</v>
      </c>
    </row>
    <row r="656" customFormat="false" ht="12.8" hidden="false" customHeight="false" outlineLevel="0" collapsed="false">
      <c r="A656" s="0" t="s">
        <v>1338</v>
      </c>
      <c r="B656" s="0" t="s">
        <v>22</v>
      </c>
      <c r="D656" s="0" t="s">
        <v>27</v>
      </c>
      <c r="E656" s="0" t="s">
        <v>10</v>
      </c>
      <c r="F656" s="0" t="s">
        <v>1339</v>
      </c>
      <c r="G656" s="0" t="n">
        <v>3</v>
      </c>
      <c r="H656" s="0" t="n">
        <v>2</v>
      </c>
      <c r="I656" s="0" t="n">
        <v>1</v>
      </c>
      <c r="J656" s="0" t="n">
        <v>1</v>
      </c>
      <c r="K656" s="0" t="n">
        <v>2</v>
      </c>
      <c r="L656" s="0" t="n">
        <v>1</v>
      </c>
      <c r="M656" s="0" t="n">
        <v>1</v>
      </c>
      <c r="N656" s="1" t="n">
        <f aca="false">IF(ISERROR(I656/(I656+J656)),0,(I656/(I656+J656)))</f>
        <v>0.5</v>
      </c>
      <c r="O656" s="1" t="n">
        <f aca="false">IF(ISERROR(I656/(I656+K656)),0,(I656/(I656+K656)))</f>
        <v>0.333333333333333</v>
      </c>
      <c r="P656" s="1" t="n">
        <f aca="false">IF(ISERROR((2*N656*O656)/(N656+O656)),0,(2*N656*O656)/(N656+O656))</f>
        <v>0.4</v>
      </c>
    </row>
    <row r="657" customFormat="false" ht="12.8" hidden="false" customHeight="false" outlineLevel="0" collapsed="false">
      <c r="A657" s="0" t="s">
        <v>1340</v>
      </c>
      <c r="B657" s="0" t="s">
        <v>38</v>
      </c>
      <c r="C657" s="0" t="s">
        <v>9</v>
      </c>
      <c r="E657" s="0" t="s">
        <v>3</v>
      </c>
      <c r="F657" s="0" t="s">
        <v>1341</v>
      </c>
      <c r="G657" s="0" t="n">
        <v>1</v>
      </c>
      <c r="H657" s="0" t="n">
        <v>1</v>
      </c>
      <c r="I657" s="0" t="n">
        <v>1</v>
      </c>
      <c r="J657" s="0" t="n">
        <v>0</v>
      </c>
      <c r="K657" s="0" t="n">
        <v>0</v>
      </c>
      <c r="L657" s="0" t="n">
        <v>1</v>
      </c>
      <c r="M657" s="0" t="n">
        <v>1</v>
      </c>
      <c r="N657" s="1" t="n">
        <f aca="false">IF(ISERROR(I657/(I657+J657)),0,(I657/(I657+J657)))</f>
        <v>1</v>
      </c>
      <c r="O657" s="1" t="n">
        <f aca="false">IF(ISERROR(I657/(I657+K657)),0,(I657/(I657+K657)))</f>
        <v>1</v>
      </c>
      <c r="P657" s="1" t="n">
        <f aca="false">IF(ISERROR((2*N657*O657)/(N657+O657)),0,(2*N657*O657)/(N657+O657))</f>
        <v>1</v>
      </c>
    </row>
    <row r="658" customFormat="false" ht="12.8" hidden="false" customHeight="false" outlineLevel="0" collapsed="false">
      <c r="A658" s="0" t="s">
        <v>1342</v>
      </c>
      <c r="B658" s="0" t="s">
        <v>1</v>
      </c>
      <c r="D658" s="0" t="s">
        <v>30</v>
      </c>
      <c r="E658" s="0" t="s">
        <v>33</v>
      </c>
      <c r="F658" s="0" t="s">
        <v>1343</v>
      </c>
      <c r="G658" s="0" t="n">
        <v>1</v>
      </c>
      <c r="H658" s="0" t="n">
        <v>1</v>
      </c>
      <c r="I658" s="0" t="n">
        <v>1</v>
      </c>
      <c r="J658" s="0" t="n">
        <v>0</v>
      </c>
      <c r="K658" s="0" t="n">
        <v>0</v>
      </c>
      <c r="L658" s="0" t="n">
        <v>1</v>
      </c>
      <c r="M658" s="0" t="n">
        <v>1</v>
      </c>
      <c r="N658" s="1" t="n">
        <f aca="false">IF(ISERROR(I658/(I658+J658)),0,(I658/(I658+J658)))</f>
        <v>1</v>
      </c>
      <c r="O658" s="1" t="n">
        <f aca="false">IF(ISERROR(I658/(I658+K658)),0,(I658/(I658+K658)))</f>
        <v>1</v>
      </c>
      <c r="P658" s="1" t="n">
        <f aca="false">IF(ISERROR((2*N658*O658)/(N658+O658)),0,(2*N658*O658)/(N658+O658))</f>
        <v>1</v>
      </c>
    </row>
    <row r="659" customFormat="false" ht="12.8" hidden="false" customHeight="false" outlineLevel="0" collapsed="false">
      <c r="A659" s="0" t="s">
        <v>1344</v>
      </c>
      <c r="B659" s="0" t="s">
        <v>22</v>
      </c>
      <c r="D659" s="0" t="s">
        <v>30</v>
      </c>
      <c r="E659" s="0" t="s">
        <v>10</v>
      </c>
      <c r="F659" s="0" t="s">
        <v>1345</v>
      </c>
      <c r="G659" s="0" t="n">
        <v>2</v>
      </c>
      <c r="H659" s="0" t="n">
        <v>1</v>
      </c>
      <c r="I659" s="0" t="n">
        <v>1</v>
      </c>
      <c r="J659" s="0" t="n">
        <v>0</v>
      </c>
      <c r="K659" s="0" t="n">
        <v>1</v>
      </c>
      <c r="L659" s="0" t="n">
        <v>1</v>
      </c>
      <c r="M659" s="0" t="n">
        <v>1</v>
      </c>
      <c r="N659" s="1" t="n">
        <f aca="false">IF(ISERROR(I659/(I659+J659)),0,(I659/(I659+J659)))</f>
        <v>1</v>
      </c>
      <c r="O659" s="1" t="n">
        <f aca="false">IF(ISERROR(I659/(I659+K659)),0,(I659/(I659+K659)))</f>
        <v>0.5</v>
      </c>
      <c r="P659" s="1" t="n">
        <f aca="false">IF(ISERROR((2*N659*O659)/(N659+O659)),0,(2*N659*O659)/(N659+O659))</f>
        <v>0.666666666666667</v>
      </c>
    </row>
    <row r="660" customFormat="false" ht="12.8" hidden="false" customHeight="false" outlineLevel="0" collapsed="false">
      <c r="A660" s="0" t="s">
        <v>1346</v>
      </c>
      <c r="B660" s="0" t="s">
        <v>1</v>
      </c>
      <c r="D660" s="0" t="s">
        <v>30</v>
      </c>
      <c r="E660" s="0" t="s">
        <v>33</v>
      </c>
      <c r="F660" s="0" t="s">
        <v>1347</v>
      </c>
      <c r="G660" s="0" t="n">
        <v>2</v>
      </c>
      <c r="H660" s="0" t="n">
        <v>2</v>
      </c>
      <c r="I660" s="0" t="n">
        <v>2</v>
      </c>
      <c r="J660" s="0" t="n">
        <v>0</v>
      </c>
      <c r="K660" s="0" t="n">
        <v>0</v>
      </c>
      <c r="L660" s="0" t="n">
        <v>1</v>
      </c>
      <c r="M660" s="0" t="n">
        <v>1</v>
      </c>
      <c r="N660" s="1" t="n">
        <f aca="false">IF(ISERROR(I660/(I660+J660)),0,(I660/(I660+J660)))</f>
        <v>1</v>
      </c>
      <c r="O660" s="1" t="n">
        <f aca="false">IF(ISERROR(I660/(I660+K660)),0,(I660/(I660+K660)))</f>
        <v>1</v>
      </c>
      <c r="P660" s="1" t="n">
        <f aca="false">IF(ISERROR((2*N660*O660)/(N660+O660)),0,(2*N660*O660)/(N660+O660))</f>
        <v>1</v>
      </c>
    </row>
    <row r="661" customFormat="false" ht="12.8" hidden="false" customHeight="false" outlineLevel="0" collapsed="false">
      <c r="A661" s="0" t="s">
        <v>1348</v>
      </c>
      <c r="B661" s="0" t="s">
        <v>22</v>
      </c>
      <c r="C661" s="0" t="s">
        <v>9</v>
      </c>
      <c r="E661" s="0" t="s">
        <v>3</v>
      </c>
      <c r="F661" s="0" t="s">
        <v>1349</v>
      </c>
      <c r="G661" s="0" t="n">
        <v>2</v>
      </c>
      <c r="H661" s="0" t="n">
        <v>2</v>
      </c>
      <c r="I661" s="0" t="n">
        <v>2</v>
      </c>
      <c r="J661" s="0" t="n">
        <v>0</v>
      </c>
      <c r="K661" s="0" t="n">
        <v>0</v>
      </c>
      <c r="L661" s="0" t="n">
        <v>1</v>
      </c>
      <c r="M661" s="0" t="n">
        <v>1</v>
      </c>
      <c r="N661" s="1" t="n">
        <f aca="false">IF(ISERROR(I661/(I661+J661)),0,(I661/(I661+J661)))</f>
        <v>1</v>
      </c>
      <c r="O661" s="1" t="n">
        <f aca="false">IF(ISERROR(I661/(I661+K661)),0,(I661/(I661+K661)))</f>
        <v>1</v>
      </c>
      <c r="P661" s="1" t="n">
        <f aca="false">IF(ISERROR((2*N661*O661)/(N661+O661)),0,(2*N661*O661)/(N661+O661))</f>
        <v>1</v>
      </c>
    </row>
    <row r="662" customFormat="false" ht="12.8" hidden="false" customHeight="false" outlineLevel="0" collapsed="false">
      <c r="A662" s="0" t="s">
        <v>1350</v>
      </c>
      <c r="B662" s="0" t="s">
        <v>22</v>
      </c>
      <c r="C662" s="0" t="s">
        <v>9</v>
      </c>
      <c r="E662" s="0" t="s">
        <v>10</v>
      </c>
      <c r="F662" s="0" t="s">
        <v>1351</v>
      </c>
      <c r="G662" s="0" t="n">
        <v>2</v>
      </c>
      <c r="H662" s="0" t="n">
        <v>0</v>
      </c>
      <c r="I662" s="0" t="n">
        <v>0</v>
      </c>
      <c r="J662" s="0" t="n">
        <v>0</v>
      </c>
      <c r="K662" s="0" t="n">
        <v>2</v>
      </c>
      <c r="L662" s="0" t="n">
        <v>1</v>
      </c>
      <c r="M662" s="0" t="s">
        <v>12</v>
      </c>
      <c r="N662" s="1" t="n">
        <f aca="false">IF(ISERROR(I662/(I662+J662)),0,(I662/(I662+J662)))</f>
        <v>0</v>
      </c>
      <c r="O662" s="1" t="n">
        <f aca="false">IF(ISERROR(I662/(I662+K662)),0,(I662/(I662+K662)))</f>
        <v>0</v>
      </c>
      <c r="P662" s="1" t="n">
        <f aca="false">IF(ISERROR((2*N662*O662)/(N662+O662)),0,(2*N662*O662)/(N662+O662))</f>
        <v>0</v>
      </c>
    </row>
    <row r="663" customFormat="false" ht="12.8" hidden="false" customHeight="false" outlineLevel="0" collapsed="false">
      <c r="A663" s="0" t="s">
        <v>1352</v>
      </c>
      <c r="B663" s="0" t="s">
        <v>22</v>
      </c>
      <c r="D663" s="0" t="s">
        <v>27</v>
      </c>
      <c r="E663" s="0" t="s">
        <v>33</v>
      </c>
      <c r="F663" s="0" t="s">
        <v>1353</v>
      </c>
      <c r="G663" s="0" t="n">
        <v>4</v>
      </c>
      <c r="H663" s="0" t="n">
        <v>2</v>
      </c>
      <c r="I663" s="0" t="n">
        <v>2</v>
      </c>
      <c r="J663" s="0" t="n">
        <v>0</v>
      </c>
      <c r="K663" s="0" t="n">
        <v>2</v>
      </c>
      <c r="L663" s="0" t="n">
        <v>1</v>
      </c>
      <c r="M663" s="0" t="n">
        <v>1</v>
      </c>
      <c r="N663" s="1" t="n">
        <f aca="false">IF(ISERROR(I663/(I663+J663)),0,(I663/(I663+J663)))</f>
        <v>1</v>
      </c>
      <c r="O663" s="1" t="n">
        <f aca="false">IF(ISERROR(I663/(I663+K663)),0,(I663/(I663+K663)))</f>
        <v>0.5</v>
      </c>
      <c r="P663" s="1" t="n">
        <f aca="false">IF(ISERROR((2*N663*O663)/(N663+O663)),0,(2*N663*O663)/(N663+O663))</f>
        <v>0.666666666666667</v>
      </c>
    </row>
    <row r="664" customFormat="false" ht="12.8" hidden="false" customHeight="false" outlineLevel="0" collapsed="false">
      <c r="A664" s="0" t="s">
        <v>1354</v>
      </c>
      <c r="B664" s="0" t="s">
        <v>1</v>
      </c>
      <c r="C664" s="0" t="s">
        <v>9</v>
      </c>
      <c r="E664" s="0" t="s">
        <v>3</v>
      </c>
      <c r="F664" s="0" t="s">
        <v>1355</v>
      </c>
      <c r="G664" s="0" t="n">
        <v>2</v>
      </c>
      <c r="H664" s="0" t="n">
        <v>0</v>
      </c>
      <c r="I664" s="0" t="n">
        <v>0</v>
      </c>
      <c r="J664" s="0" t="n">
        <v>0</v>
      </c>
      <c r="K664" s="0" t="n">
        <v>2</v>
      </c>
      <c r="L664" s="0" t="n">
        <v>1</v>
      </c>
      <c r="M664" s="0" t="s">
        <v>12</v>
      </c>
      <c r="N664" s="1" t="n">
        <f aca="false">IF(ISERROR(I664/(I664+J664)),0,(I664/(I664+J664)))</f>
        <v>0</v>
      </c>
      <c r="O664" s="1" t="n">
        <f aca="false">IF(ISERROR(I664/(I664+K664)),0,(I664/(I664+K664)))</f>
        <v>0</v>
      </c>
      <c r="P664" s="1" t="n">
        <f aca="false">IF(ISERROR((2*N664*O664)/(N664+O664)),0,(2*N664*O664)/(N664+O664))</f>
        <v>0</v>
      </c>
    </row>
    <row r="665" customFormat="false" ht="12.8" hidden="false" customHeight="false" outlineLevel="0" collapsed="false">
      <c r="A665" s="0" t="s">
        <v>1356</v>
      </c>
      <c r="B665" s="0" t="s">
        <v>22</v>
      </c>
      <c r="C665" s="0" t="s">
        <v>9</v>
      </c>
      <c r="E665" s="0" t="s">
        <v>10</v>
      </c>
      <c r="F665" s="0" t="s">
        <v>1357</v>
      </c>
      <c r="G665" s="0" t="n">
        <v>1</v>
      </c>
      <c r="H665" s="0" t="n">
        <v>0</v>
      </c>
      <c r="I665" s="0" t="n">
        <v>0</v>
      </c>
      <c r="J665" s="0" t="n">
        <v>0</v>
      </c>
      <c r="K665" s="0" t="n">
        <v>1</v>
      </c>
      <c r="L665" s="0" t="n">
        <v>1</v>
      </c>
      <c r="M665" s="0" t="s">
        <v>12</v>
      </c>
      <c r="N665" s="1" t="n">
        <f aca="false">IF(ISERROR(I665/(I665+J665)),0,(I665/(I665+J665)))</f>
        <v>0</v>
      </c>
      <c r="O665" s="1" t="n">
        <f aca="false">IF(ISERROR(I665/(I665+K665)),0,(I665/(I665+K665)))</f>
        <v>0</v>
      </c>
      <c r="P665" s="1" t="n">
        <f aca="false">IF(ISERROR((2*N665*O665)/(N665+O665)),0,(2*N665*O665)/(N665+O665))</f>
        <v>0</v>
      </c>
    </row>
    <row r="666" customFormat="false" ht="12.8" hidden="false" customHeight="false" outlineLevel="0" collapsed="false">
      <c r="A666" s="0" t="s">
        <v>1358</v>
      </c>
      <c r="B666" s="0" t="s">
        <v>22</v>
      </c>
      <c r="C666" s="0" t="s">
        <v>9</v>
      </c>
      <c r="E666" s="0" t="s">
        <v>3</v>
      </c>
      <c r="F666" s="0" t="s">
        <v>1359</v>
      </c>
      <c r="G666" s="0" t="n">
        <v>1</v>
      </c>
      <c r="H666" s="0" t="n">
        <v>0</v>
      </c>
      <c r="I666" s="0" t="n">
        <v>0</v>
      </c>
      <c r="J666" s="0" t="n">
        <v>0</v>
      </c>
      <c r="K666" s="0" t="n">
        <v>1</v>
      </c>
      <c r="L666" s="0" t="n">
        <v>1</v>
      </c>
      <c r="M666" s="0" t="s">
        <v>12</v>
      </c>
      <c r="N666" s="1" t="n">
        <f aca="false">IF(ISERROR(I666/(I666+J666)),0,(I666/(I666+J666)))</f>
        <v>0</v>
      </c>
      <c r="O666" s="1" t="n">
        <f aca="false">IF(ISERROR(I666/(I666+K666)),0,(I666/(I666+K666)))</f>
        <v>0</v>
      </c>
      <c r="P666" s="1" t="n">
        <f aca="false">IF(ISERROR((2*N666*O666)/(N666+O666)),0,(2*N666*O666)/(N666+O666))</f>
        <v>0</v>
      </c>
    </row>
    <row r="667" customFormat="false" ht="12.8" hidden="false" customHeight="false" outlineLevel="0" collapsed="false">
      <c r="A667" s="0" t="s">
        <v>1360</v>
      </c>
      <c r="B667" s="0" t="s">
        <v>38</v>
      </c>
      <c r="C667" s="0" t="s">
        <v>2</v>
      </c>
      <c r="E667" s="0" t="s">
        <v>33</v>
      </c>
      <c r="F667" s="0" t="s">
        <v>1361</v>
      </c>
      <c r="G667" s="0" t="n">
        <v>1</v>
      </c>
      <c r="H667" s="0" t="n">
        <v>1</v>
      </c>
      <c r="I667" s="0" t="n">
        <v>1</v>
      </c>
      <c r="J667" s="0" t="n">
        <v>0</v>
      </c>
      <c r="K667" s="0" t="n">
        <v>0</v>
      </c>
      <c r="L667" s="0" t="n">
        <v>1</v>
      </c>
      <c r="M667" s="0" t="n">
        <v>1</v>
      </c>
      <c r="N667" s="1" t="n">
        <f aca="false">IF(ISERROR(I667/(I667+J667)),0,(I667/(I667+J667)))</f>
        <v>1</v>
      </c>
      <c r="O667" s="1" t="n">
        <f aca="false">IF(ISERROR(I667/(I667+K667)),0,(I667/(I667+K667)))</f>
        <v>1</v>
      </c>
      <c r="P667" s="1" t="n">
        <f aca="false">IF(ISERROR((2*N667*O667)/(N667+O667)),0,(2*N667*O667)/(N667+O667))</f>
        <v>1</v>
      </c>
    </row>
    <row r="668" customFormat="false" ht="12.8" hidden="false" customHeight="false" outlineLevel="0" collapsed="false">
      <c r="A668" s="0" t="s">
        <v>1362</v>
      </c>
      <c r="B668" s="0" t="s">
        <v>1</v>
      </c>
      <c r="C668" s="0" t="s">
        <v>2</v>
      </c>
      <c r="D668" s="0" t="s">
        <v>23</v>
      </c>
      <c r="F668" s="0" t="s">
        <v>1363</v>
      </c>
      <c r="G668" s="0" t="n">
        <v>1</v>
      </c>
      <c r="H668" s="0" t="n">
        <v>0</v>
      </c>
      <c r="I668" s="0" t="n">
        <v>0</v>
      </c>
      <c r="J668" s="0" t="n">
        <v>0</v>
      </c>
      <c r="K668" s="0" t="n">
        <v>1</v>
      </c>
      <c r="L668" s="0" t="n">
        <v>1</v>
      </c>
      <c r="M668" s="0" t="s">
        <v>12</v>
      </c>
      <c r="N668" s="1" t="n">
        <f aca="false">IF(ISERROR(I668/(I668+J668)),0,(I668/(I668+J668)))</f>
        <v>0</v>
      </c>
      <c r="O668" s="1" t="n">
        <f aca="false">IF(ISERROR(I668/(I668+K668)),0,(I668/(I668+K668)))</f>
        <v>0</v>
      </c>
      <c r="P668" s="1" t="n">
        <f aca="false">IF(ISERROR((2*N668*O668)/(N668+O668)),0,(2*N668*O668)/(N668+O668))</f>
        <v>0</v>
      </c>
    </row>
    <row r="669" customFormat="false" ht="12.8" hidden="false" customHeight="false" outlineLevel="0" collapsed="false">
      <c r="A669" s="0" t="s">
        <v>1364</v>
      </c>
      <c r="B669" s="0" t="s">
        <v>22</v>
      </c>
      <c r="C669" s="0" t="s">
        <v>9</v>
      </c>
      <c r="E669" s="0" t="s">
        <v>3</v>
      </c>
      <c r="F669" s="0" t="s">
        <v>1365</v>
      </c>
      <c r="G669" s="0" t="n">
        <v>1</v>
      </c>
      <c r="H669" s="0" t="n">
        <v>0</v>
      </c>
      <c r="I669" s="0" t="n">
        <v>0</v>
      </c>
      <c r="J669" s="0" t="n">
        <v>0</v>
      </c>
      <c r="K669" s="0" t="n">
        <v>1</v>
      </c>
      <c r="L669" s="0" t="n">
        <v>1</v>
      </c>
      <c r="M669" s="0" t="s">
        <v>12</v>
      </c>
      <c r="N669" s="1" t="n">
        <f aca="false">IF(ISERROR(I669/(I669+J669)),0,(I669/(I669+J669)))</f>
        <v>0</v>
      </c>
      <c r="O669" s="1" t="n">
        <f aca="false">IF(ISERROR(I669/(I669+K669)),0,(I669/(I669+K669)))</f>
        <v>0</v>
      </c>
      <c r="P669" s="1" t="n">
        <f aca="false">IF(ISERROR((2*N669*O669)/(N669+O669)),0,(2*N669*O669)/(N669+O669))</f>
        <v>0</v>
      </c>
    </row>
    <row r="670" customFormat="false" ht="12.8" hidden="false" customHeight="false" outlineLevel="0" collapsed="false">
      <c r="A670" s="0" t="s">
        <v>1366</v>
      </c>
      <c r="B670" s="0" t="s">
        <v>22</v>
      </c>
      <c r="C670" s="0" t="s">
        <v>9</v>
      </c>
      <c r="E670" s="0" t="s">
        <v>3</v>
      </c>
      <c r="F670" s="0" t="s">
        <v>1367</v>
      </c>
      <c r="G670" s="0" t="n">
        <v>1</v>
      </c>
      <c r="H670" s="0" t="n">
        <v>0</v>
      </c>
      <c r="I670" s="0" t="n">
        <v>0</v>
      </c>
      <c r="J670" s="0" t="n">
        <v>0</v>
      </c>
      <c r="K670" s="0" t="n">
        <v>1</v>
      </c>
      <c r="L670" s="0" t="n">
        <v>1</v>
      </c>
      <c r="M670" s="0" t="s">
        <v>12</v>
      </c>
      <c r="N670" s="1" t="n">
        <f aca="false">IF(ISERROR(I670/(I670+J670)),0,(I670/(I670+J670)))</f>
        <v>0</v>
      </c>
      <c r="O670" s="1" t="n">
        <f aca="false">IF(ISERROR(I670/(I670+K670)),0,(I670/(I670+K670)))</f>
        <v>0</v>
      </c>
      <c r="P670" s="1" t="n">
        <f aca="false">IF(ISERROR((2*N670*O670)/(N670+O670)),0,(2*N670*O670)/(N670+O670))</f>
        <v>0</v>
      </c>
    </row>
    <row r="671" customFormat="false" ht="12.8" hidden="false" customHeight="false" outlineLevel="0" collapsed="false">
      <c r="A671" s="0" t="s">
        <v>1368</v>
      </c>
      <c r="B671" s="0" t="s">
        <v>38</v>
      </c>
      <c r="C671" s="0" t="s">
        <v>2</v>
      </c>
      <c r="E671" s="0" t="s">
        <v>33</v>
      </c>
      <c r="F671" s="0" t="s">
        <v>1369</v>
      </c>
      <c r="G671" s="0" t="n">
        <v>1</v>
      </c>
      <c r="H671" s="0" t="n">
        <v>0</v>
      </c>
      <c r="I671" s="0" t="n">
        <v>0</v>
      </c>
      <c r="J671" s="0" t="n">
        <v>0</v>
      </c>
      <c r="K671" s="0" t="n">
        <v>1</v>
      </c>
      <c r="L671" s="0" t="n">
        <v>1</v>
      </c>
      <c r="M671" s="0" t="s">
        <v>12</v>
      </c>
      <c r="N671" s="1" t="n">
        <f aca="false">IF(ISERROR(I671/(I671+J671)),0,(I671/(I671+J671)))</f>
        <v>0</v>
      </c>
      <c r="O671" s="1" t="n">
        <f aca="false">IF(ISERROR(I671/(I671+K671)),0,(I671/(I671+K671)))</f>
        <v>0</v>
      </c>
      <c r="P671" s="1" t="n">
        <f aca="false">IF(ISERROR((2*N671*O671)/(N671+O671)),0,(2*N671*O671)/(N671+O671))</f>
        <v>0</v>
      </c>
    </row>
    <row r="672" customFormat="false" ht="12.8" hidden="false" customHeight="false" outlineLevel="0" collapsed="false">
      <c r="A672" s="0" t="s">
        <v>1370</v>
      </c>
      <c r="B672" s="0" t="s">
        <v>38</v>
      </c>
      <c r="C672" s="0" t="s">
        <v>2</v>
      </c>
      <c r="E672" s="0" t="s">
        <v>33</v>
      </c>
      <c r="F672" s="0" t="s">
        <v>1371</v>
      </c>
      <c r="G672" s="0" t="n">
        <v>1</v>
      </c>
      <c r="H672" s="0" t="n">
        <v>0</v>
      </c>
      <c r="I672" s="0" t="n">
        <v>0</v>
      </c>
      <c r="J672" s="0" t="n">
        <v>0</v>
      </c>
      <c r="K672" s="0" t="n">
        <v>1</v>
      </c>
      <c r="L672" s="0" t="n">
        <v>1</v>
      </c>
      <c r="M672" s="0" t="s">
        <v>12</v>
      </c>
      <c r="N672" s="1" t="n">
        <f aca="false">IF(ISERROR(I672/(I672+J672)),0,(I672/(I672+J672)))</f>
        <v>0</v>
      </c>
      <c r="O672" s="1" t="n">
        <f aca="false">IF(ISERROR(I672/(I672+K672)),0,(I672/(I672+K672)))</f>
        <v>0</v>
      </c>
      <c r="P672" s="1" t="n">
        <f aca="false">IF(ISERROR((2*N672*O672)/(N672+O672)),0,(2*N672*O672)/(N672+O672))</f>
        <v>0</v>
      </c>
    </row>
    <row r="673" customFormat="false" ht="12.8" hidden="false" customHeight="false" outlineLevel="0" collapsed="false">
      <c r="A673" s="0" t="s">
        <v>1372</v>
      </c>
      <c r="B673" s="0" t="s">
        <v>22</v>
      </c>
      <c r="C673" s="0" t="s">
        <v>9</v>
      </c>
      <c r="E673" s="0" t="s">
        <v>10</v>
      </c>
      <c r="F673" s="0" t="s">
        <v>1373</v>
      </c>
      <c r="G673" s="0" t="n">
        <v>3</v>
      </c>
      <c r="H673" s="0" t="n">
        <v>0</v>
      </c>
      <c r="I673" s="0" t="n">
        <v>0</v>
      </c>
      <c r="J673" s="0" t="n">
        <v>0</v>
      </c>
      <c r="K673" s="0" t="n">
        <v>3</v>
      </c>
      <c r="L673" s="0" t="n">
        <v>1</v>
      </c>
      <c r="M673" s="0" t="s">
        <v>12</v>
      </c>
      <c r="N673" s="1" t="n">
        <f aca="false">IF(ISERROR(I673/(I673+J673)),0,(I673/(I673+J673)))</f>
        <v>0</v>
      </c>
      <c r="O673" s="1" t="n">
        <f aca="false">IF(ISERROR(I673/(I673+K673)),0,(I673/(I673+K673)))</f>
        <v>0</v>
      </c>
      <c r="P673" s="1" t="n">
        <f aca="false">IF(ISERROR((2*N673*O673)/(N673+O673)),0,(2*N673*O673)/(N673+O673))</f>
        <v>0</v>
      </c>
    </row>
    <row r="674" customFormat="false" ht="12.8" hidden="false" customHeight="false" outlineLevel="0" collapsed="false">
      <c r="A674" s="0" t="s">
        <v>1374</v>
      </c>
      <c r="B674" s="0" t="s">
        <v>22</v>
      </c>
      <c r="C674" s="0" t="s">
        <v>2</v>
      </c>
      <c r="E674" s="0" t="s">
        <v>3</v>
      </c>
      <c r="F674" s="0" t="s">
        <v>1375</v>
      </c>
      <c r="G674" s="0" t="n">
        <v>1</v>
      </c>
      <c r="H674" s="0" t="n">
        <v>1</v>
      </c>
      <c r="I674" s="0" t="n">
        <v>1</v>
      </c>
      <c r="J674" s="0" t="n">
        <v>0</v>
      </c>
      <c r="K674" s="0" t="n">
        <v>0</v>
      </c>
      <c r="L674" s="0" t="n">
        <v>1</v>
      </c>
      <c r="M674" s="0" t="n">
        <v>1</v>
      </c>
      <c r="N674" s="1" t="n">
        <f aca="false">IF(ISERROR(I674/(I674+J674)),0,(I674/(I674+J674)))</f>
        <v>1</v>
      </c>
      <c r="O674" s="1" t="n">
        <f aca="false">IF(ISERROR(I674/(I674+K674)),0,(I674/(I674+K674)))</f>
        <v>1</v>
      </c>
      <c r="P674" s="1" t="n">
        <f aca="false">IF(ISERROR((2*N674*O674)/(N674+O674)),0,(2*N674*O674)/(N674+O674))</f>
        <v>1</v>
      </c>
    </row>
    <row r="675" customFormat="false" ht="12.8" hidden="false" customHeight="false" outlineLevel="0" collapsed="false">
      <c r="A675" s="0" t="s">
        <v>1376</v>
      </c>
      <c r="B675" s="0" t="s">
        <v>22</v>
      </c>
      <c r="D675" s="0" t="s">
        <v>23</v>
      </c>
      <c r="E675" s="0" t="s">
        <v>10</v>
      </c>
      <c r="F675" s="0" t="s">
        <v>1377</v>
      </c>
      <c r="G675" s="0" t="n">
        <v>3</v>
      </c>
      <c r="H675" s="0" t="n">
        <v>0</v>
      </c>
      <c r="I675" s="0" t="n">
        <v>0</v>
      </c>
      <c r="J675" s="0" t="n">
        <v>0</v>
      </c>
      <c r="K675" s="0" t="n">
        <v>3</v>
      </c>
      <c r="L675" s="0" t="n">
        <v>1</v>
      </c>
      <c r="M675" s="0" t="s">
        <v>12</v>
      </c>
      <c r="N675" s="1" t="n">
        <f aca="false">IF(ISERROR(I675/(I675+J675)),0,(I675/(I675+J675)))</f>
        <v>0</v>
      </c>
      <c r="O675" s="1" t="n">
        <f aca="false">IF(ISERROR(I675/(I675+K675)),0,(I675/(I675+K675)))</f>
        <v>0</v>
      </c>
      <c r="P675" s="1" t="n">
        <f aca="false">IF(ISERROR((2*N675*O675)/(N675+O675)),0,(2*N675*O675)/(N675+O675))</f>
        <v>0</v>
      </c>
    </row>
    <row r="676" customFormat="false" ht="12.8" hidden="false" customHeight="false" outlineLevel="0" collapsed="false">
      <c r="A676" s="0" t="s">
        <v>1378</v>
      </c>
      <c r="B676" s="0" t="s">
        <v>22</v>
      </c>
      <c r="C676" s="0" t="s">
        <v>9</v>
      </c>
      <c r="E676" s="0" t="s">
        <v>33</v>
      </c>
      <c r="F676" s="0" t="s">
        <v>1379</v>
      </c>
      <c r="G676" s="0" t="n">
        <v>1</v>
      </c>
      <c r="H676" s="0" t="n">
        <v>0</v>
      </c>
      <c r="I676" s="0" t="n">
        <v>0</v>
      </c>
      <c r="J676" s="0" t="n">
        <v>0</v>
      </c>
      <c r="K676" s="0" t="n">
        <v>1</v>
      </c>
      <c r="L676" s="0" t="n">
        <v>1</v>
      </c>
      <c r="M676" s="0" t="s">
        <v>12</v>
      </c>
      <c r="N676" s="1" t="n">
        <f aca="false">IF(ISERROR(I676/(I676+J676)),0,(I676/(I676+J676)))</f>
        <v>0</v>
      </c>
      <c r="O676" s="1" t="n">
        <f aca="false">IF(ISERROR(I676/(I676+K676)),0,(I676/(I676+K676)))</f>
        <v>0</v>
      </c>
      <c r="P676" s="1" t="n">
        <f aca="false">IF(ISERROR((2*N676*O676)/(N676+O676)),0,(2*N676*O676)/(N676+O676))</f>
        <v>0</v>
      </c>
    </row>
    <row r="677" customFormat="false" ht="12.8" hidden="false" customHeight="false" outlineLevel="0" collapsed="false">
      <c r="A677" s="0" t="s">
        <v>1380</v>
      </c>
      <c r="B677" s="0" t="s">
        <v>38</v>
      </c>
      <c r="C677" s="0" t="s">
        <v>9</v>
      </c>
      <c r="E677" s="0" t="s">
        <v>3</v>
      </c>
      <c r="F677" s="0" t="s">
        <v>1381</v>
      </c>
      <c r="G677" s="0" t="n">
        <v>1</v>
      </c>
      <c r="H677" s="0" t="n">
        <v>0</v>
      </c>
      <c r="I677" s="0" t="n">
        <v>0</v>
      </c>
      <c r="J677" s="0" t="n">
        <v>0</v>
      </c>
      <c r="K677" s="0" t="n">
        <v>1</v>
      </c>
      <c r="L677" s="0" t="n">
        <v>1</v>
      </c>
      <c r="M677" s="0" t="s">
        <v>12</v>
      </c>
      <c r="N677" s="1" t="n">
        <f aca="false">IF(ISERROR(I677/(I677+J677)),0,(I677/(I677+J677)))</f>
        <v>0</v>
      </c>
      <c r="O677" s="1" t="n">
        <f aca="false">IF(ISERROR(I677/(I677+K677)),0,(I677/(I677+K677)))</f>
        <v>0</v>
      </c>
      <c r="P677" s="1" t="n">
        <f aca="false">IF(ISERROR((2*N677*O677)/(N677+O677)),0,(2*N677*O677)/(N677+O677))</f>
        <v>0</v>
      </c>
    </row>
    <row r="678" customFormat="false" ht="12.8" hidden="false" customHeight="false" outlineLevel="0" collapsed="false">
      <c r="A678" s="0" t="s">
        <v>1382</v>
      </c>
      <c r="B678" s="0" t="s">
        <v>22</v>
      </c>
      <c r="C678" s="0" t="s">
        <v>9</v>
      </c>
      <c r="E678" s="0" t="s">
        <v>3</v>
      </c>
      <c r="F678" s="0" t="s">
        <v>1383</v>
      </c>
      <c r="G678" s="0" t="n">
        <v>1</v>
      </c>
      <c r="H678" s="0" t="n">
        <v>1</v>
      </c>
      <c r="I678" s="0" t="n">
        <v>1</v>
      </c>
      <c r="J678" s="0" t="n">
        <v>0</v>
      </c>
      <c r="K678" s="0" t="n">
        <v>0</v>
      </c>
      <c r="L678" s="0" t="n">
        <v>1</v>
      </c>
      <c r="M678" s="0" t="n">
        <v>1</v>
      </c>
      <c r="N678" s="1" t="n">
        <f aca="false">IF(ISERROR(I678/(I678+J678)),0,(I678/(I678+J678)))</f>
        <v>1</v>
      </c>
      <c r="O678" s="1" t="n">
        <f aca="false">IF(ISERROR(I678/(I678+K678)),0,(I678/(I678+K678)))</f>
        <v>1</v>
      </c>
      <c r="P678" s="1" t="n">
        <f aca="false">IF(ISERROR((2*N678*O678)/(N678+O678)),0,(2*N678*O678)/(N678+O678))</f>
        <v>1</v>
      </c>
    </row>
    <row r="679" customFormat="false" ht="12.8" hidden="false" customHeight="false" outlineLevel="0" collapsed="false">
      <c r="A679" s="0" t="s">
        <v>1384</v>
      </c>
      <c r="B679" s="0" t="s">
        <v>1</v>
      </c>
      <c r="C679" s="0" t="s">
        <v>9</v>
      </c>
      <c r="E679" s="0" t="s">
        <v>3</v>
      </c>
      <c r="F679" s="0" t="s">
        <v>1385</v>
      </c>
      <c r="G679" s="0" t="n">
        <v>2</v>
      </c>
      <c r="H679" s="0" t="n">
        <v>0</v>
      </c>
      <c r="I679" s="0" t="n">
        <v>0</v>
      </c>
      <c r="J679" s="0" t="n">
        <v>0</v>
      </c>
      <c r="K679" s="0" t="n">
        <v>2</v>
      </c>
      <c r="L679" s="0" t="n">
        <v>1</v>
      </c>
      <c r="M679" s="0" t="s">
        <v>12</v>
      </c>
      <c r="N679" s="1" t="n">
        <f aca="false">IF(ISERROR(I679/(I679+J679)),0,(I679/(I679+J679)))</f>
        <v>0</v>
      </c>
      <c r="O679" s="1" t="n">
        <f aca="false">IF(ISERROR(I679/(I679+K679)),0,(I679/(I679+K679)))</f>
        <v>0</v>
      </c>
      <c r="P679" s="1" t="n">
        <f aca="false">IF(ISERROR((2*N679*O679)/(N679+O679)),0,(2*N679*O679)/(N679+O679))</f>
        <v>0</v>
      </c>
    </row>
    <row r="680" customFormat="false" ht="12.8" hidden="false" customHeight="false" outlineLevel="0" collapsed="false">
      <c r="A680" s="0" t="s">
        <v>1386</v>
      </c>
      <c r="B680" s="0" t="s">
        <v>22</v>
      </c>
      <c r="C680" s="0" t="s">
        <v>9</v>
      </c>
      <c r="E680" s="0" t="s">
        <v>3</v>
      </c>
      <c r="F680" s="0" t="s">
        <v>1387</v>
      </c>
      <c r="G680" s="0" t="n">
        <v>1</v>
      </c>
      <c r="H680" s="0" t="n">
        <v>0</v>
      </c>
      <c r="I680" s="0" t="n">
        <v>0</v>
      </c>
      <c r="J680" s="0" t="n">
        <v>0</v>
      </c>
      <c r="K680" s="0" t="n">
        <v>1</v>
      </c>
      <c r="L680" s="0" t="n">
        <v>1</v>
      </c>
      <c r="M680" s="0" t="s">
        <v>12</v>
      </c>
      <c r="N680" s="1" t="n">
        <f aca="false">IF(ISERROR(I680/(I680+J680)),0,(I680/(I680+J680)))</f>
        <v>0</v>
      </c>
      <c r="O680" s="1" t="n">
        <f aca="false">IF(ISERROR(I680/(I680+K680)),0,(I680/(I680+K680)))</f>
        <v>0</v>
      </c>
      <c r="P680" s="1" t="n">
        <f aca="false">IF(ISERROR((2*N680*O680)/(N680+O680)),0,(2*N680*O680)/(N680+O680))</f>
        <v>0</v>
      </c>
    </row>
    <row r="681" customFormat="false" ht="12.8" hidden="false" customHeight="false" outlineLevel="0" collapsed="false">
      <c r="A681" s="0" t="s">
        <v>1388</v>
      </c>
      <c r="B681" s="0" t="s">
        <v>22</v>
      </c>
      <c r="C681" s="0" t="s">
        <v>9</v>
      </c>
      <c r="E681" s="0" t="s">
        <v>10</v>
      </c>
      <c r="F681" s="0" t="s">
        <v>1389</v>
      </c>
      <c r="G681" s="0" t="n">
        <v>1</v>
      </c>
      <c r="H681" s="0" t="n">
        <v>1</v>
      </c>
      <c r="I681" s="0" t="n">
        <v>1</v>
      </c>
      <c r="J681" s="0" t="n">
        <v>0</v>
      </c>
      <c r="K681" s="0" t="n">
        <v>0</v>
      </c>
      <c r="L681" s="0" t="n">
        <v>1</v>
      </c>
      <c r="M681" s="0" t="n">
        <v>1</v>
      </c>
      <c r="N681" s="1" t="n">
        <f aca="false">IF(ISERROR(I681/(I681+J681)),0,(I681/(I681+J681)))</f>
        <v>1</v>
      </c>
      <c r="O681" s="1" t="n">
        <f aca="false">IF(ISERROR(I681/(I681+K681)),0,(I681/(I681+K681)))</f>
        <v>1</v>
      </c>
      <c r="P681" s="1" t="n">
        <f aca="false">IF(ISERROR((2*N681*O681)/(N681+O681)),0,(2*N681*O681)/(N681+O681))</f>
        <v>1</v>
      </c>
    </row>
    <row r="682" customFormat="false" ht="12.8" hidden="false" customHeight="false" outlineLevel="0" collapsed="false">
      <c r="A682" s="0" t="s">
        <v>1390</v>
      </c>
      <c r="B682" s="0" t="s">
        <v>22</v>
      </c>
      <c r="C682" s="0" t="s">
        <v>2</v>
      </c>
      <c r="E682" s="0" t="s">
        <v>3</v>
      </c>
      <c r="F682" s="0" t="s">
        <v>1391</v>
      </c>
      <c r="G682" s="0" t="n">
        <v>1</v>
      </c>
      <c r="H682" s="0" t="n">
        <v>1</v>
      </c>
      <c r="I682" s="0" t="n">
        <v>1</v>
      </c>
      <c r="J682" s="0" t="n">
        <v>0</v>
      </c>
      <c r="K682" s="0" t="n">
        <v>0</v>
      </c>
      <c r="L682" s="0" t="n">
        <v>1</v>
      </c>
      <c r="M682" s="0" t="n">
        <v>1</v>
      </c>
      <c r="N682" s="1" t="n">
        <f aca="false">IF(ISERROR(I682/(I682+J682)),0,(I682/(I682+J682)))</f>
        <v>1</v>
      </c>
      <c r="O682" s="1" t="n">
        <f aca="false">IF(ISERROR(I682/(I682+K682)),0,(I682/(I682+K682)))</f>
        <v>1</v>
      </c>
      <c r="P682" s="1" t="n">
        <f aca="false">IF(ISERROR((2*N682*O682)/(N682+O682)),0,(2*N682*O682)/(N682+O682))</f>
        <v>1</v>
      </c>
    </row>
    <row r="683" customFormat="false" ht="12.8" hidden="false" customHeight="false" outlineLevel="0" collapsed="false">
      <c r="A683" s="0" t="s">
        <v>1392</v>
      </c>
      <c r="B683" s="0" t="s">
        <v>38</v>
      </c>
      <c r="C683" s="0" t="s">
        <v>9</v>
      </c>
      <c r="E683" s="0" t="s">
        <v>3</v>
      </c>
      <c r="F683" s="0" t="s">
        <v>1393</v>
      </c>
      <c r="G683" s="0" t="n">
        <v>1</v>
      </c>
      <c r="H683" s="0" t="n">
        <v>0</v>
      </c>
      <c r="I683" s="0" t="n">
        <v>0</v>
      </c>
      <c r="J683" s="0" t="n">
        <v>0</v>
      </c>
      <c r="K683" s="0" t="n">
        <v>1</v>
      </c>
      <c r="L683" s="0" t="n">
        <v>1</v>
      </c>
      <c r="M683" s="0" t="s">
        <v>12</v>
      </c>
      <c r="N683" s="1" t="n">
        <f aca="false">IF(ISERROR(I683/(I683+J683)),0,(I683/(I683+J683)))</f>
        <v>0</v>
      </c>
      <c r="O683" s="1" t="n">
        <f aca="false">IF(ISERROR(I683/(I683+K683)),0,(I683/(I683+K683)))</f>
        <v>0</v>
      </c>
      <c r="P683" s="1" t="n">
        <f aca="false">IF(ISERROR((2*N683*O683)/(N683+O683)),0,(2*N683*O683)/(N683+O683))</f>
        <v>0</v>
      </c>
    </row>
    <row r="684" customFormat="false" ht="12.8" hidden="false" customHeight="false" outlineLevel="0" collapsed="false">
      <c r="A684" s="0" t="s">
        <v>1394</v>
      </c>
      <c r="B684" s="0" t="s">
        <v>38</v>
      </c>
      <c r="C684" s="0" t="s">
        <v>9</v>
      </c>
      <c r="E684" s="0" t="s">
        <v>3</v>
      </c>
      <c r="F684" s="0" t="s">
        <v>1395</v>
      </c>
      <c r="G684" s="0" t="n">
        <v>1</v>
      </c>
      <c r="H684" s="0" t="n">
        <v>0</v>
      </c>
      <c r="I684" s="0" t="n">
        <v>0</v>
      </c>
      <c r="J684" s="0" t="n">
        <v>0</v>
      </c>
      <c r="K684" s="0" t="n">
        <v>1</v>
      </c>
      <c r="L684" s="0" t="n">
        <v>1</v>
      </c>
      <c r="M684" s="0" t="s">
        <v>12</v>
      </c>
      <c r="N684" s="1" t="n">
        <f aca="false">IF(ISERROR(I684/(I684+J684)),0,(I684/(I684+J684)))</f>
        <v>0</v>
      </c>
      <c r="O684" s="1" t="n">
        <f aca="false">IF(ISERROR(I684/(I684+K684)),0,(I684/(I684+K684)))</f>
        <v>0</v>
      </c>
      <c r="P684" s="1" t="n">
        <f aca="false">IF(ISERROR((2*N684*O684)/(N684+O684)),0,(2*N684*O684)/(N684+O684))</f>
        <v>0</v>
      </c>
    </row>
    <row r="685" customFormat="false" ht="12.8" hidden="false" customHeight="false" outlineLevel="0" collapsed="false">
      <c r="A685" s="0" t="s">
        <v>1396</v>
      </c>
      <c r="B685" s="0" t="s">
        <v>22</v>
      </c>
      <c r="C685" s="0" t="s">
        <v>9</v>
      </c>
      <c r="E685" s="0" t="s">
        <v>33</v>
      </c>
      <c r="F685" s="0" t="s">
        <v>1397</v>
      </c>
      <c r="G685" s="0" t="n">
        <v>1</v>
      </c>
      <c r="H685" s="0" t="n">
        <v>1</v>
      </c>
      <c r="I685" s="0" t="n">
        <v>1</v>
      </c>
      <c r="J685" s="0" t="n">
        <v>0</v>
      </c>
      <c r="K685" s="0" t="n">
        <v>0</v>
      </c>
      <c r="L685" s="0" t="n">
        <v>1</v>
      </c>
      <c r="M685" s="0" t="n">
        <v>1</v>
      </c>
      <c r="N685" s="1" t="n">
        <f aca="false">IF(ISERROR(I685/(I685+J685)),0,(I685/(I685+J685)))</f>
        <v>1</v>
      </c>
      <c r="O685" s="1" t="n">
        <f aca="false">IF(ISERROR(I685/(I685+K685)),0,(I685/(I685+K685)))</f>
        <v>1</v>
      </c>
      <c r="P685" s="1" t="n">
        <f aca="false">IF(ISERROR((2*N685*O685)/(N685+O685)),0,(2*N685*O685)/(N685+O685))</f>
        <v>1</v>
      </c>
    </row>
    <row r="686" customFormat="false" ht="12.8" hidden="false" customHeight="false" outlineLevel="0" collapsed="false">
      <c r="A686" s="0" t="s">
        <v>1398</v>
      </c>
      <c r="B686" s="0" t="s">
        <v>1</v>
      </c>
      <c r="C686" s="0" t="s">
        <v>2</v>
      </c>
      <c r="E686" s="0" t="s">
        <v>3</v>
      </c>
      <c r="F686" s="0" t="s">
        <v>1399</v>
      </c>
      <c r="G686" s="0" t="n">
        <v>1</v>
      </c>
      <c r="H686" s="0" t="n">
        <v>0</v>
      </c>
      <c r="I686" s="0" t="n">
        <v>0</v>
      </c>
      <c r="J686" s="0" t="n">
        <v>0</v>
      </c>
      <c r="K686" s="0" t="n">
        <v>1</v>
      </c>
      <c r="L686" s="0" t="n">
        <v>1</v>
      </c>
      <c r="M686" s="0" t="s">
        <v>12</v>
      </c>
      <c r="N686" s="1" t="n">
        <f aca="false">IF(ISERROR(I686/(I686+J686)),0,(I686/(I686+J686)))</f>
        <v>0</v>
      </c>
      <c r="O686" s="1" t="n">
        <f aca="false">IF(ISERROR(I686/(I686+K686)),0,(I686/(I686+K686)))</f>
        <v>0</v>
      </c>
      <c r="P686" s="1" t="n">
        <f aca="false">IF(ISERROR((2*N686*O686)/(N686+O686)),0,(2*N686*O686)/(N686+O686))</f>
        <v>0</v>
      </c>
    </row>
    <row r="687" customFormat="false" ht="12.8" hidden="false" customHeight="false" outlineLevel="0" collapsed="false">
      <c r="A687" s="0" t="s">
        <v>1400</v>
      </c>
      <c r="B687" s="0" t="s">
        <v>38</v>
      </c>
      <c r="C687" s="0" t="s">
        <v>9</v>
      </c>
      <c r="E687" s="0" t="s">
        <v>3</v>
      </c>
      <c r="F687" s="0" t="s">
        <v>1401</v>
      </c>
      <c r="G687" s="0" t="n">
        <v>1</v>
      </c>
      <c r="H687" s="0" t="n">
        <v>1</v>
      </c>
      <c r="I687" s="0" t="n">
        <v>1</v>
      </c>
      <c r="J687" s="0" t="n">
        <v>0</v>
      </c>
      <c r="K687" s="0" t="n">
        <v>0</v>
      </c>
      <c r="L687" s="0" t="n">
        <v>1</v>
      </c>
      <c r="M687" s="0" t="n">
        <v>1</v>
      </c>
      <c r="N687" s="1" t="n">
        <f aca="false">IF(ISERROR(I687/(I687+J687)),0,(I687/(I687+J687)))</f>
        <v>1</v>
      </c>
      <c r="O687" s="1" t="n">
        <f aca="false">IF(ISERROR(I687/(I687+K687)),0,(I687/(I687+K687)))</f>
        <v>1</v>
      </c>
      <c r="P687" s="1" t="n">
        <f aca="false">IF(ISERROR((2*N687*O687)/(N687+O687)),0,(2*N687*O687)/(N687+O687))</f>
        <v>1</v>
      </c>
    </row>
    <row r="688" customFormat="false" ht="12.8" hidden="false" customHeight="false" outlineLevel="0" collapsed="false">
      <c r="A688" s="0" t="s">
        <v>1402</v>
      </c>
      <c r="B688" s="0" t="s">
        <v>1</v>
      </c>
      <c r="C688" s="0" t="s">
        <v>2</v>
      </c>
      <c r="D688" s="0" t="s">
        <v>30</v>
      </c>
      <c r="F688" s="0" t="s">
        <v>1403</v>
      </c>
      <c r="G688" s="0" t="n">
        <v>1</v>
      </c>
      <c r="H688" s="0" t="n">
        <v>1</v>
      </c>
      <c r="I688" s="0" t="n">
        <v>1</v>
      </c>
      <c r="J688" s="0" t="n">
        <v>0</v>
      </c>
      <c r="K688" s="0" t="n">
        <v>0</v>
      </c>
      <c r="L688" s="0" t="n">
        <v>1</v>
      </c>
      <c r="M688" s="0" t="n">
        <v>1</v>
      </c>
      <c r="N688" s="1" t="n">
        <f aca="false">IF(ISERROR(I688/(I688+J688)),0,(I688/(I688+J688)))</f>
        <v>1</v>
      </c>
      <c r="O688" s="1" t="n">
        <f aca="false">IF(ISERROR(I688/(I688+K688)),0,(I688/(I688+K688)))</f>
        <v>1</v>
      </c>
      <c r="P688" s="1" t="n">
        <f aca="false">IF(ISERROR((2*N688*O688)/(N688+O688)),0,(2*N688*O688)/(N688+O688))</f>
        <v>1</v>
      </c>
    </row>
    <row r="689" customFormat="false" ht="12.8" hidden="false" customHeight="false" outlineLevel="0" collapsed="false">
      <c r="A689" s="0" t="s">
        <v>1404</v>
      </c>
      <c r="B689" s="0" t="s">
        <v>22</v>
      </c>
      <c r="D689" s="0" t="s">
        <v>27</v>
      </c>
      <c r="E689" s="0" t="s">
        <v>10</v>
      </c>
      <c r="F689" s="0" t="s">
        <v>1405</v>
      </c>
      <c r="G689" s="0" t="n">
        <v>1</v>
      </c>
      <c r="H689" s="0" t="n">
        <v>2</v>
      </c>
      <c r="I689" s="0" t="n">
        <v>1</v>
      </c>
      <c r="J689" s="0" t="n">
        <v>1</v>
      </c>
      <c r="K689" s="0" t="n">
        <v>0</v>
      </c>
      <c r="L689" s="0" t="n">
        <v>1</v>
      </c>
      <c r="M689" s="0" t="n">
        <v>1</v>
      </c>
      <c r="N689" s="1" t="n">
        <f aca="false">IF(ISERROR(I689/(I689+J689)),0,(I689/(I689+J689)))</f>
        <v>0.5</v>
      </c>
      <c r="O689" s="1" t="n">
        <f aca="false">IF(ISERROR(I689/(I689+K689)),0,(I689/(I689+K689)))</f>
        <v>1</v>
      </c>
      <c r="P689" s="1" t="n">
        <f aca="false">IF(ISERROR((2*N689*O689)/(N689+O689)),0,(2*N689*O689)/(N689+O689))</f>
        <v>0.666666666666667</v>
      </c>
    </row>
    <row r="690" customFormat="false" ht="12.8" hidden="false" customHeight="false" outlineLevel="0" collapsed="false">
      <c r="A690" s="0" t="s">
        <v>1406</v>
      </c>
      <c r="B690" s="0" t="s">
        <v>22</v>
      </c>
      <c r="D690" s="0" t="s">
        <v>27</v>
      </c>
      <c r="E690" s="0" t="s">
        <v>3</v>
      </c>
      <c r="F690" s="0" t="s">
        <v>1407</v>
      </c>
      <c r="G690" s="0" t="n">
        <v>2</v>
      </c>
      <c r="H690" s="0" t="n">
        <v>2</v>
      </c>
      <c r="I690" s="0" t="n">
        <v>2</v>
      </c>
      <c r="J690" s="0" t="n">
        <v>0</v>
      </c>
      <c r="K690" s="0" t="n">
        <v>0</v>
      </c>
      <c r="L690" s="0" t="n">
        <v>1</v>
      </c>
      <c r="M690" s="0" t="n">
        <v>1</v>
      </c>
      <c r="N690" s="1" t="n">
        <f aca="false">IF(ISERROR(I690/(I690+J690)),0,(I690/(I690+J690)))</f>
        <v>1</v>
      </c>
      <c r="O690" s="1" t="n">
        <f aca="false">IF(ISERROR(I690/(I690+K690)),0,(I690/(I690+K690)))</f>
        <v>1</v>
      </c>
      <c r="P690" s="1" t="n">
        <f aca="false">IF(ISERROR((2*N690*O690)/(N690+O690)),0,(2*N690*O690)/(N690+O690))</f>
        <v>1</v>
      </c>
    </row>
    <row r="691" customFormat="false" ht="12.8" hidden="false" customHeight="false" outlineLevel="0" collapsed="false">
      <c r="A691" s="0" t="s">
        <v>1408</v>
      </c>
      <c r="B691" s="0" t="s">
        <v>1</v>
      </c>
      <c r="C691" s="0" t="s">
        <v>2</v>
      </c>
      <c r="E691" s="0" t="s">
        <v>3</v>
      </c>
      <c r="F691" s="0" t="s">
        <v>1409</v>
      </c>
      <c r="G691" s="0" t="n">
        <v>2</v>
      </c>
      <c r="H691" s="0" t="n">
        <v>1</v>
      </c>
      <c r="I691" s="0" t="n">
        <v>1</v>
      </c>
      <c r="J691" s="0" t="n">
        <v>0</v>
      </c>
      <c r="K691" s="0" t="n">
        <v>1</v>
      </c>
      <c r="L691" s="0" t="n">
        <v>1</v>
      </c>
      <c r="M691" s="0" t="n">
        <v>1</v>
      </c>
      <c r="N691" s="1" t="n">
        <f aca="false">IF(ISERROR(I691/(I691+J691)),0,(I691/(I691+J691)))</f>
        <v>1</v>
      </c>
      <c r="O691" s="1" t="n">
        <f aca="false">IF(ISERROR(I691/(I691+K691)),0,(I691/(I691+K691)))</f>
        <v>0.5</v>
      </c>
      <c r="P691" s="1" t="n">
        <f aca="false">IF(ISERROR((2*N691*O691)/(N691+O691)),0,(2*N691*O691)/(N691+O691))</f>
        <v>0.666666666666667</v>
      </c>
    </row>
    <row r="692" customFormat="false" ht="12.8" hidden="false" customHeight="false" outlineLevel="0" collapsed="false">
      <c r="A692" s="0" t="s">
        <v>1410</v>
      </c>
      <c r="B692" s="0" t="s">
        <v>1</v>
      </c>
      <c r="D692" s="0" t="s">
        <v>30</v>
      </c>
      <c r="E692" s="0" t="s">
        <v>3</v>
      </c>
      <c r="F692" s="0" t="s">
        <v>1411</v>
      </c>
      <c r="G692" s="0" t="n">
        <v>2</v>
      </c>
      <c r="H692" s="0" t="n">
        <v>2</v>
      </c>
      <c r="I692" s="0" t="n">
        <v>2</v>
      </c>
      <c r="J692" s="0" t="n">
        <v>0</v>
      </c>
      <c r="K692" s="0" t="n">
        <v>0</v>
      </c>
      <c r="L692" s="0" t="n">
        <v>1</v>
      </c>
      <c r="M692" s="0" t="n">
        <v>1</v>
      </c>
      <c r="N692" s="1" t="n">
        <f aca="false">IF(ISERROR(I692/(I692+J692)),0,(I692/(I692+J692)))</f>
        <v>1</v>
      </c>
      <c r="O692" s="1" t="n">
        <f aca="false">IF(ISERROR(I692/(I692+K692)),0,(I692/(I692+K692)))</f>
        <v>1</v>
      </c>
      <c r="P692" s="1" t="n">
        <f aca="false">IF(ISERROR((2*N692*O692)/(N692+O692)),0,(2*N692*O692)/(N692+O692))</f>
        <v>1</v>
      </c>
    </row>
    <row r="693" customFormat="false" ht="12.8" hidden="false" customHeight="false" outlineLevel="0" collapsed="false">
      <c r="A693" s="0" t="s">
        <v>1412</v>
      </c>
      <c r="B693" s="0" t="s">
        <v>22</v>
      </c>
      <c r="C693" s="0" t="s">
        <v>2</v>
      </c>
      <c r="E693" s="0" t="s">
        <v>3</v>
      </c>
      <c r="F693" s="0" t="s">
        <v>1413</v>
      </c>
      <c r="G693" s="0" t="n">
        <v>1</v>
      </c>
      <c r="H693" s="0" t="n">
        <v>1</v>
      </c>
      <c r="I693" s="0" t="n">
        <v>1</v>
      </c>
      <c r="J693" s="0" t="n">
        <v>0</v>
      </c>
      <c r="K693" s="0" t="n">
        <v>0</v>
      </c>
      <c r="L693" s="0" t="n">
        <v>1</v>
      </c>
      <c r="M693" s="0" t="n">
        <v>1</v>
      </c>
      <c r="N693" s="1" t="n">
        <f aca="false">IF(ISERROR(I693/(I693+J693)),0,(I693/(I693+J693)))</f>
        <v>1</v>
      </c>
      <c r="O693" s="1" t="n">
        <f aca="false">IF(ISERROR(I693/(I693+K693)),0,(I693/(I693+K693)))</f>
        <v>1</v>
      </c>
      <c r="P693" s="1" t="n">
        <f aca="false">IF(ISERROR((2*N693*O693)/(N693+O693)),0,(2*N693*O693)/(N693+O693))</f>
        <v>1</v>
      </c>
    </row>
    <row r="694" customFormat="false" ht="12.8" hidden="false" customHeight="false" outlineLevel="0" collapsed="false">
      <c r="A694" s="0" t="s">
        <v>1414</v>
      </c>
      <c r="B694" s="0" t="s">
        <v>22</v>
      </c>
      <c r="C694" s="0" t="s">
        <v>9</v>
      </c>
      <c r="E694" s="0" t="s">
        <v>3</v>
      </c>
      <c r="F694" s="0" t="s">
        <v>1415</v>
      </c>
      <c r="G694" s="0" t="n">
        <v>1</v>
      </c>
      <c r="H694" s="0" t="n">
        <v>1</v>
      </c>
      <c r="I694" s="0" t="n">
        <v>1</v>
      </c>
      <c r="J694" s="0" t="n">
        <v>0</v>
      </c>
      <c r="K694" s="0" t="n">
        <v>0</v>
      </c>
      <c r="L694" s="0" t="n">
        <v>1</v>
      </c>
      <c r="M694" s="0" t="n">
        <v>1</v>
      </c>
      <c r="N694" s="1" t="n">
        <f aca="false">IF(ISERROR(I694/(I694+J694)),0,(I694/(I694+J694)))</f>
        <v>1</v>
      </c>
      <c r="O694" s="1" t="n">
        <f aca="false">IF(ISERROR(I694/(I694+K694)),0,(I694/(I694+K694)))</f>
        <v>1</v>
      </c>
      <c r="P694" s="1" t="n">
        <f aca="false">IF(ISERROR((2*N694*O694)/(N694+O694)),0,(2*N694*O694)/(N694+O694))</f>
        <v>1</v>
      </c>
    </row>
    <row r="695" customFormat="false" ht="12.8" hidden="false" customHeight="false" outlineLevel="0" collapsed="false">
      <c r="A695" s="0" t="s">
        <v>1416</v>
      </c>
      <c r="B695" s="0" t="s">
        <v>1</v>
      </c>
      <c r="D695" s="0" t="s">
        <v>30</v>
      </c>
      <c r="E695" s="0" t="s">
        <v>10</v>
      </c>
      <c r="F695" s="0" t="s">
        <v>1417</v>
      </c>
      <c r="G695" s="0" t="n">
        <v>3</v>
      </c>
      <c r="H695" s="0" t="n">
        <v>2</v>
      </c>
      <c r="I695" s="0" t="n">
        <v>2</v>
      </c>
      <c r="J695" s="0" t="n">
        <v>0</v>
      </c>
      <c r="K695" s="0" t="n">
        <v>1</v>
      </c>
      <c r="L695" s="0" t="n">
        <v>1</v>
      </c>
      <c r="M695" s="0" t="n">
        <v>1</v>
      </c>
      <c r="N695" s="1" t="n">
        <f aca="false">IF(ISERROR(I695/(I695+J695)),0,(I695/(I695+J695)))</f>
        <v>1</v>
      </c>
      <c r="O695" s="1" t="n">
        <f aca="false">IF(ISERROR(I695/(I695+K695)),0,(I695/(I695+K695)))</f>
        <v>0.666666666666667</v>
      </c>
      <c r="P695" s="1" t="n">
        <f aca="false">IF(ISERROR((2*N695*O695)/(N695+O695)),0,(2*N695*O695)/(N695+O695))</f>
        <v>0.8</v>
      </c>
    </row>
    <row r="696" customFormat="false" ht="12.8" hidden="false" customHeight="false" outlineLevel="0" collapsed="false">
      <c r="A696" s="0" t="s">
        <v>1418</v>
      </c>
      <c r="B696" s="0" t="s">
        <v>22</v>
      </c>
      <c r="D696" s="0" t="s">
        <v>23</v>
      </c>
      <c r="E696" s="0" t="s">
        <v>10</v>
      </c>
      <c r="F696" s="0" t="s">
        <v>1419</v>
      </c>
      <c r="G696" s="0" t="n">
        <v>1</v>
      </c>
      <c r="H696" s="0" t="n">
        <v>1</v>
      </c>
      <c r="I696" s="0" t="n">
        <v>1</v>
      </c>
      <c r="J696" s="0" t="n">
        <v>0</v>
      </c>
      <c r="K696" s="0" t="n">
        <v>0</v>
      </c>
      <c r="L696" s="0" t="n">
        <v>1</v>
      </c>
      <c r="M696" s="0" t="n">
        <v>1</v>
      </c>
      <c r="N696" s="1" t="n">
        <f aca="false">IF(ISERROR(I696/(I696+J696)),0,(I696/(I696+J696)))</f>
        <v>1</v>
      </c>
      <c r="O696" s="1" t="n">
        <f aca="false">IF(ISERROR(I696/(I696+K696)),0,(I696/(I696+K696)))</f>
        <v>1</v>
      </c>
      <c r="P696" s="1" t="n">
        <f aca="false">IF(ISERROR((2*N696*O696)/(N696+O696)),0,(2*N696*O696)/(N696+O696))</f>
        <v>1</v>
      </c>
    </row>
    <row r="697" customFormat="false" ht="12.8" hidden="false" customHeight="false" outlineLevel="0" collapsed="false">
      <c r="A697" s="0" t="s">
        <v>1420</v>
      </c>
      <c r="B697" s="0" t="s">
        <v>22</v>
      </c>
      <c r="D697" s="0" t="s">
        <v>27</v>
      </c>
      <c r="E697" s="0" t="s">
        <v>10</v>
      </c>
      <c r="F697" s="0" t="s">
        <v>1421</v>
      </c>
      <c r="G697" s="0" t="n">
        <v>1</v>
      </c>
      <c r="H697" s="0" t="n">
        <v>0</v>
      </c>
      <c r="I697" s="0" t="n">
        <v>0</v>
      </c>
      <c r="J697" s="0" t="n">
        <v>0</v>
      </c>
      <c r="K697" s="0" t="n">
        <v>1</v>
      </c>
      <c r="L697" s="0" t="n">
        <v>1</v>
      </c>
      <c r="M697" s="0" t="s">
        <v>12</v>
      </c>
      <c r="N697" s="1" t="n">
        <f aca="false">IF(ISERROR(I697/(I697+J697)),0,(I697/(I697+J697)))</f>
        <v>0</v>
      </c>
      <c r="O697" s="1" t="n">
        <f aca="false">IF(ISERROR(I697/(I697+K697)),0,(I697/(I697+K697)))</f>
        <v>0</v>
      </c>
      <c r="P697" s="1" t="n">
        <f aca="false">IF(ISERROR((2*N697*O697)/(N697+O697)),0,(2*N697*O697)/(N697+O697))</f>
        <v>0</v>
      </c>
    </row>
    <row r="698" customFormat="false" ht="12.8" hidden="false" customHeight="false" outlineLevel="0" collapsed="false">
      <c r="A698" s="0" t="s">
        <v>1422</v>
      </c>
      <c r="B698" s="0" t="s">
        <v>1</v>
      </c>
      <c r="D698" s="0" t="s">
        <v>23</v>
      </c>
      <c r="E698" s="0" t="s">
        <v>33</v>
      </c>
      <c r="F698" s="0" t="s">
        <v>1423</v>
      </c>
      <c r="G698" s="0" t="n">
        <v>3</v>
      </c>
      <c r="H698" s="0" t="n">
        <v>1</v>
      </c>
      <c r="I698" s="0" t="n">
        <v>1</v>
      </c>
      <c r="J698" s="0" t="n">
        <v>0</v>
      </c>
      <c r="K698" s="0" t="n">
        <v>2</v>
      </c>
      <c r="L698" s="0" t="n">
        <v>1</v>
      </c>
      <c r="M698" s="0" t="n">
        <v>1</v>
      </c>
      <c r="N698" s="1" t="n">
        <f aca="false">IF(ISERROR(I698/(I698+J698)),0,(I698/(I698+J698)))</f>
        <v>1</v>
      </c>
      <c r="O698" s="1" t="n">
        <f aca="false">IF(ISERROR(I698/(I698+K698)),0,(I698/(I698+K698)))</f>
        <v>0.333333333333333</v>
      </c>
      <c r="P698" s="1" t="n">
        <f aca="false">IF(ISERROR((2*N698*O698)/(N698+O698)),0,(2*N698*O698)/(N698+O698))</f>
        <v>0.5</v>
      </c>
    </row>
    <row r="699" customFormat="false" ht="12.8" hidden="false" customHeight="false" outlineLevel="0" collapsed="false">
      <c r="A699" s="0" t="s">
        <v>1424</v>
      </c>
      <c r="B699" s="0" t="s">
        <v>1</v>
      </c>
      <c r="D699" s="0" t="s">
        <v>30</v>
      </c>
      <c r="E699" s="0" t="s">
        <v>10</v>
      </c>
      <c r="F699" s="0" t="s">
        <v>1425</v>
      </c>
      <c r="G699" s="0" t="n">
        <v>2</v>
      </c>
      <c r="H699" s="0" t="n">
        <v>1</v>
      </c>
      <c r="I699" s="0" t="n">
        <v>1</v>
      </c>
      <c r="J699" s="0" t="n">
        <v>0</v>
      </c>
      <c r="K699" s="0" t="n">
        <v>1</v>
      </c>
      <c r="L699" s="0" t="n">
        <v>1</v>
      </c>
      <c r="M699" s="0" t="n">
        <v>1</v>
      </c>
      <c r="N699" s="1" t="n">
        <f aca="false">IF(ISERROR(I699/(I699+J699)),0,(I699/(I699+J699)))</f>
        <v>1</v>
      </c>
      <c r="O699" s="1" t="n">
        <f aca="false">IF(ISERROR(I699/(I699+K699)),0,(I699/(I699+K699)))</f>
        <v>0.5</v>
      </c>
      <c r="P699" s="1" t="n">
        <f aca="false">IF(ISERROR((2*N699*O699)/(N699+O699)),0,(2*N699*O699)/(N699+O699))</f>
        <v>0.666666666666667</v>
      </c>
    </row>
    <row r="700" customFormat="false" ht="12.8" hidden="false" customHeight="false" outlineLevel="0" collapsed="false">
      <c r="A700" s="0" t="s">
        <v>1426</v>
      </c>
      <c r="B700" s="0" t="s">
        <v>38</v>
      </c>
      <c r="C700" s="0" t="s">
        <v>9</v>
      </c>
      <c r="E700" s="0" t="s">
        <v>3</v>
      </c>
      <c r="F700" s="0" t="s">
        <v>1427</v>
      </c>
      <c r="G700" s="0" t="n">
        <v>1</v>
      </c>
      <c r="H700" s="0" t="n">
        <v>1</v>
      </c>
      <c r="I700" s="0" t="n">
        <v>1</v>
      </c>
      <c r="J700" s="0" t="n">
        <v>0</v>
      </c>
      <c r="K700" s="0" t="n">
        <v>0</v>
      </c>
      <c r="L700" s="0" t="n">
        <v>1</v>
      </c>
      <c r="M700" s="0" t="n">
        <v>1</v>
      </c>
      <c r="N700" s="1" t="n">
        <f aca="false">IF(ISERROR(I700/(I700+J700)),0,(I700/(I700+J700)))</f>
        <v>1</v>
      </c>
      <c r="O700" s="1" t="n">
        <f aca="false">IF(ISERROR(I700/(I700+K700)),0,(I700/(I700+K700)))</f>
        <v>1</v>
      </c>
      <c r="P700" s="1" t="n">
        <f aca="false">IF(ISERROR((2*N700*O700)/(N700+O700)),0,(2*N700*O700)/(N700+O700))</f>
        <v>1</v>
      </c>
    </row>
    <row r="701" customFormat="false" ht="12.8" hidden="false" customHeight="false" outlineLevel="0" collapsed="false">
      <c r="A701" s="0" t="s">
        <v>1428</v>
      </c>
      <c r="B701" s="0" t="s">
        <v>1</v>
      </c>
      <c r="C701" s="0" t="s">
        <v>2</v>
      </c>
      <c r="D701" s="0" t="s">
        <v>30</v>
      </c>
      <c r="F701" s="0" t="s">
        <v>1429</v>
      </c>
      <c r="G701" s="0" t="n">
        <v>2</v>
      </c>
      <c r="H701" s="0" t="n">
        <v>2</v>
      </c>
      <c r="I701" s="0" t="n">
        <v>2</v>
      </c>
      <c r="J701" s="0" t="n">
        <v>0</v>
      </c>
      <c r="K701" s="0" t="n">
        <v>0</v>
      </c>
      <c r="L701" s="0" t="n">
        <v>1</v>
      </c>
      <c r="M701" s="0" t="n">
        <v>1</v>
      </c>
      <c r="N701" s="1" t="n">
        <f aca="false">IF(ISERROR(I701/(I701+J701)),0,(I701/(I701+J701)))</f>
        <v>1</v>
      </c>
      <c r="O701" s="1" t="n">
        <f aca="false">IF(ISERROR(I701/(I701+K701)),0,(I701/(I701+K701)))</f>
        <v>1</v>
      </c>
      <c r="P701" s="1" t="n">
        <f aca="false">IF(ISERROR((2*N701*O701)/(N701+O701)),0,(2*N701*O701)/(N701+O701))</f>
        <v>1</v>
      </c>
    </row>
    <row r="702" customFormat="false" ht="12.8" hidden="false" customHeight="false" outlineLevel="0" collapsed="false">
      <c r="A702" s="0" t="s">
        <v>1430</v>
      </c>
      <c r="B702" s="0" t="s">
        <v>22</v>
      </c>
      <c r="C702" s="0" t="s">
        <v>9</v>
      </c>
      <c r="E702" s="0" t="s">
        <v>33</v>
      </c>
      <c r="F702" s="0" t="s">
        <v>1431</v>
      </c>
      <c r="G702" s="0" t="n">
        <v>2</v>
      </c>
      <c r="H702" s="0" t="n">
        <v>2</v>
      </c>
      <c r="I702" s="0" t="n">
        <v>2</v>
      </c>
      <c r="J702" s="0" t="n">
        <v>0</v>
      </c>
      <c r="K702" s="0" t="n">
        <v>0</v>
      </c>
      <c r="L702" s="0" t="n">
        <v>1</v>
      </c>
      <c r="M702" s="0" t="n">
        <v>1</v>
      </c>
      <c r="N702" s="1" t="n">
        <f aca="false">IF(ISERROR(I702/(I702+J702)),0,(I702/(I702+J702)))</f>
        <v>1</v>
      </c>
      <c r="O702" s="1" t="n">
        <f aca="false">IF(ISERROR(I702/(I702+K702)),0,(I702/(I702+K702)))</f>
        <v>1</v>
      </c>
      <c r="P702" s="1" t="n">
        <f aca="false">IF(ISERROR((2*N702*O702)/(N702+O702)),0,(2*N702*O702)/(N702+O702))</f>
        <v>1</v>
      </c>
    </row>
    <row r="703" customFormat="false" ht="12.8" hidden="false" customHeight="false" outlineLevel="0" collapsed="false">
      <c r="A703" s="0" t="s">
        <v>1432</v>
      </c>
      <c r="B703" s="0" t="s">
        <v>1</v>
      </c>
      <c r="C703" s="0" t="s">
        <v>2</v>
      </c>
      <c r="D703" s="0" t="s">
        <v>27</v>
      </c>
      <c r="F703" s="0" t="s">
        <v>1433</v>
      </c>
      <c r="G703" s="0" t="n">
        <v>3</v>
      </c>
      <c r="H703" s="0" t="n">
        <v>2</v>
      </c>
      <c r="I703" s="0" t="n">
        <v>2</v>
      </c>
      <c r="J703" s="0" t="n">
        <v>0</v>
      </c>
      <c r="K703" s="0" t="n">
        <v>1</v>
      </c>
      <c r="L703" s="0" t="n">
        <v>1</v>
      </c>
      <c r="M703" s="0" t="n">
        <v>1</v>
      </c>
      <c r="N703" s="1" t="n">
        <f aca="false">IF(ISERROR(I703/(I703+J703)),0,(I703/(I703+J703)))</f>
        <v>1</v>
      </c>
      <c r="O703" s="1" t="n">
        <f aca="false">IF(ISERROR(I703/(I703+K703)),0,(I703/(I703+K703)))</f>
        <v>0.666666666666667</v>
      </c>
      <c r="P703" s="1" t="n">
        <f aca="false">IF(ISERROR((2*N703*O703)/(N703+O703)),0,(2*N703*O703)/(N703+O703))</f>
        <v>0.8</v>
      </c>
    </row>
    <row r="704" customFormat="false" ht="12.8" hidden="false" customHeight="false" outlineLevel="0" collapsed="false">
      <c r="A704" s="0" t="s">
        <v>1434</v>
      </c>
      <c r="B704" s="0" t="s">
        <v>22</v>
      </c>
      <c r="C704" s="0" t="s">
        <v>9</v>
      </c>
      <c r="E704" s="0" t="s">
        <v>3</v>
      </c>
      <c r="F704" s="0" t="s">
        <v>1435</v>
      </c>
      <c r="G704" s="0" t="n">
        <v>2</v>
      </c>
      <c r="H704" s="0" t="n">
        <v>0</v>
      </c>
      <c r="I704" s="0" t="n">
        <v>0</v>
      </c>
      <c r="J704" s="0" t="n">
        <v>0</v>
      </c>
      <c r="K704" s="0" t="n">
        <v>2</v>
      </c>
      <c r="L704" s="0" t="n">
        <v>1</v>
      </c>
      <c r="M704" s="0" t="s">
        <v>12</v>
      </c>
      <c r="N704" s="1" t="n">
        <f aca="false">IF(ISERROR(I704/(I704+J704)),0,(I704/(I704+J704)))</f>
        <v>0</v>
      </c>
      <c r="O704" s="1" t="n">
        <f aca="false">IF(ISERROR(I704/(I704+K704)),0,(I704/(I704+K704)))</f>
        <v>0</v>
      </c>
      <c r="P704" s="1" t="n">
        <f aca="false">IF(ISERROR((2*N704*O704)/(N704+O704)),0,(2*N704*O704)/(N704+O704))</f>
        <v>0</v>
      </c>
    </row>
    <row r="705" customFormat="false" ht="12.8" hidden="false" customHeight="false" outlineLevel="0" collapsed="false">
      <c r="A705" s="0" t="s">
        <v>1436</v>
      </c>
      <c r="B705" s="0" t="s">
        <v>38</v>
      </c>
      <c r="C705" s="0" t="s">
        <v>9</v>
      </c>
      <c r="E705" s="0" t="s">
        <v>3</v>
      </c>
      <c r="F705" s="0" t="s">
        <v>1437</v>
      </c>
      <c r="G705" s="0" t="n">
        <v>1</v>
      </c>
      <c r="H705" s="0" t="n">
        <v>1</v>
      </c>
      <c r="I705" s="0" t="n">
        <v>1</v>
      </c>
      <c r="J705" s="0" t="n">
        <v>0</v>
      </c>
      <c r="K705" s="0" t="n">
        <v>0</v>
      </c>
      <c r="L705" s="0" t="n">
        <v>1</v>
      </c>
      <c r="M705" s="0" t="n">
        <v>1</v>
      </c>
      <c r="N705" s="1" t="n">
        <f aca="false">IF(ISERROR(I705/(I705+J705)),0,(I705/(I705+J705)))</f>
        <v>1</v>
      </c>
      <c r="O705" s="1" t="n">
        <f aca="false">IF(ISERROR(I705/(I705+K705)),0,(I705/(I705+K705)))</f>
        <v>1</v>
      </c>
      <c r="P705" s="1" t="n">
        <f aca="false">IF(ISERROR((2*N705*O705)/(N705+O705)),0,(2*N705*O705)/(N705+O705))</f>
        <v>1</v>
      </c>
    </row>
    <row r="706" customFormat="false" ht="12.8" hidden="false" customHeight="false" outlineLevel="0" collapsed="false">
      <c r="A706" s="0" t="s">
        <v>1438</v>
      </c>
      <c r="B706" s="0" t="s">
        <v>1</v>
      </c>
      <c r="C706" s="0" t="s">
        <v>9</v>
      </c>
      <c r="D706" s="0" t="s">
        <v>23</v>
      </c>
      <c r="F706" s="0" t="s">
        <v>1439</v>
      </c>
      <c r="G706" s="0" t="n">
        <v>2</v>
      </c>
      <c r="H706" s="0" t="n">
        <v>2</v>
      </c>
      <c r="I706" s="0" t="n">
        <v>2</v>
      </c>
      <c r="J706" s="0" t="n">
        <v>0</v>
      </c>
      <c r="K706" s="0" t="n">
        <v>0</v>
      </c>
      <c r="L706" s="0" t="n">
        <v>1</v>
      </c>
      <c r="M706" s="0" t="n">
        <v>1</v>
      </c>
      <c r="N706" s="1" t="n">
        <f aca="false">IF(ISERROR(I706/(I706+J706)),0,(I706/(I706+J706)))</f>
        <v>1</v>
      </c>
      <c r="O706" s="1" t="n">
        <f aca="false">IF(ISERROR(I706/(I706+K706)),0,(I706/(I706+K706)))</f>
        <v>1</v>
      </c>
      <c r="P706" s="1" t="n">
        <f aca="false">IF(ISERROR((2*N706*O706)/(N706+O706)),0,(2*N706*O706)/(N706+O706))</f>
        <v>1</v>
      </c>
    </row>
    <row r="707" customFormat="false" ht="12.8" hidden="false" customHeight="false" outlineLevel="0" collapsed="false">
      <c r="A707" s="0" t="s">
        <v>1440</v>
      </c>
      <c r="B707" s="0" t="s">
        <v>38</v>
      </c>
      <c r="C707" s="0" t="s">
        <v>9</v>
      </c>
      <c r="E707" s="0" t="s">
        <v>3</v>
      </c>
      <c r="F707" s="0" t="s">
        <v>1441</v>
      </c>
      <c r="G707" s="0" t="n">
        <v>1</v>
      </c>
      <c r="H707" s="0" t="n">
        <v>1</v>
      </c>
      <c r="I707" s="0" t="n">
        <v>1</v>
      </c>
      <c r="J707" s="0" t="n">
        <v>0</v>
      </c>
      <c r="K707" s="0" t="n">
        <v>0</v>
      </c>
      <c r="L707" s="0" t="n">
        <v>1</v>
      </c>
      <c r="M707" s="0" t="n">
        <v>1</v>
      </c>
      <c r="N707" s="1" t="n">
        <f aca="false">IF(ISERROR(I707/(I707+J707)),0,(I707/(I707+J707)))</f>
        <v>1</v>
      </c>
      <c r="O707" s="1" t="n">
        <f aca="false">IF(ISERROR(I707/(I707+K707)),0,(I707/(I707+K707)))</f>
        <v>1</v>
      </c>
      <c r="P707" s="1" t="n">
        <f aca="false">IF(ISERROR((2*N707*O707)/(N707+O707)),0,(2*N707*O707)/(N707+O707))</f>
        <v>1</v>
      </c>
    </row>
    <row r="708" customFormat="false" ht="12.8" hidden="false" customHeight="false" outlineLevel="0" collapsed="false">
      <c r="A708" s="0" t="s">
        <v>1442</v>
      </c>
      <c r="B708" s="0" t="s">
        <v>1</v>
      </c>
      <c r="C708" s="0" t="s">
        <v>2</v>
      </c>
      <c r="E708" s="0" t="s">
        <v>3</v>
      </c>
      <c r="F708" s="0" t="s">
        <v>1443</v>
      </c>
      <c r="G708" s="0" t="n">
        <v>1</v>
      </c>
      <c r="H708" s="0" t="n">
        <v>1</v>
      </c>
      <c r="I708" s="0" t="n">
        <v>0</v>
      </c>
      <c r="J708" s="0" t="n">
        <v>1</v>
      </c>
      <c r="K708" s="0" t="n">
        <v>1</v>
      </c>
      <c r="L708" s="0" t="n">
        <v>1</v>
      </c>
      <c r="M708" s="0" t="n">
        <v>1</v>
      </c>
      <c r="N708" s="1" t="n">
        <f aca="false">IF(ISERROR(I708/(I708+J708)),0,(I708/(I708+J708)))</f>
        <v>0</v>
      </c>
      <c r="O708" s="1" t="n">
        <f aca="false">IF(ISERROR(I708/(I708+K708)),0,(I708/(I708+K708)))</f>
        <v>0</v>
      </c>
      <c r="P708" s="1" t="n">
        <f aca="false">IF(ISERROR((2*N708*O708)/(N708+O708)),0,(2*N708*O708)/(N708+O708))</f>
        <v>0</v>
      </c>
    </row>
    <row r="709" customFormat="false" ht="12.8" hidden="false" customHeight="false" outlineLevel="0" collapsed="false">
      <c r="A709" s="0" t="s">
        <v>1444</v>
      </c>
      <c r="B709" s="0" t="s">
        <v>22</v>
      </c>
      <c r="C709" s="0" t="s">
        <v>9</v>
      </c>
      <c r="E709" s="0" t="s">
        <v>10</v>
      </c>
      <c r="F709" s="0" t="s">
        <v>1445</v>
      </c>
      <c r="G709" s="0" t="n">
        <v>1</v>
      </c>
      <c r="H709" s="0" t="n">
        <v>1</v>
      </c>
      <c r="I709" s="0" t="n">
        <v>1</v>
      </c>
      <c r="J709" s="0" t="n">
        <v>0</v>
      </c>
      <c r="K709" s="0" t="n">
        <v>0</v>
      </c>
      <c r="L709" s="0" t="n">
        <v>1</v>
      </c>
      <c r="M709" s="0" t="n">
        <v>1</v>
      </c>
      <c r="N709" s="1" t="n">
        <f aca="false">IF(ISERROR(I709/(I709+J709)),0,(I709/(I709+J709)))</f>
        <v>1</v>
      </c>
      <c r="O709" s="1" t="n">
        <f aca="false">IF(ISERROR(I709/(I709+K709)),0,(I709/(I709+K709)))</f>
        <v>1</v>
      </c>
      <c r="P709" s="1" t="n">
        <f aca="false">IF(ISERROR((2*N709*O709)/(N709+O709)),0,(2*N709*O709)/(N709+O709))</f>
        <v>1</v>
      </c>
    </row>
    <row r="710" customFormat="false" ht="12.8" hidden="false" customHeight="false" outlineLevel="0" collapsed="false">
      <c r="A710" s="0" t="s">
        <v>1446</v>
      </c>
      <c r="B710" s="0" t="s">
        <v>1</v>
      </c>
      <c r="D710" s="0" t="s">
        <v>30</v>
      </c>
      <c r="E710" s="0" t="s">
        <v>10</v>
      </c>
      <c r="F710" s="0" t="s">
        <v>1447</v>
      </c>
      <c r="G710" s="0" t="n">
        <v>1</v>
      </c>
      <c r="H710" s="0" t="n">
        <v>0</v>
      </c>
      <c r="I710" s="0" t="n">
        <v>0</v>
      </c>
      <c r="J710" s="0" t="n">
        <v>0</v>
      </c>
      <c r="K710" s="0" t="n">
        <v>1</v>
      </c>
      <c r="L710" s="0" t="n">
        <v>1</v>
      </c>
      <c r="M710" s="0" t="s">
        <v>12</v>
      </c>
      <c r="N710" s="1" t="n">
        <f aca="false">IF(ISERROR(I710/(I710+J710)),0,(I710/(I710+J710)))</f>
        <v>0</v>
      </c>
      <c r="O710" s="1" t="n">
        <f aca="false">IF(ISERROR(I710/(I710+K710)),0,(I710/(I710+K710)))</f>
        <v>0</v>
      </c>
      <c r="P710" s="1" t="n">
        <f aca="false">IF(ISERROR((2*N710*O710)/(N710+O710)),0,(2*N710*O710)/(N710+O710))</f>
        <v>0</v>
      </c>
    </row>
    <row r="711" customFormat="false" ht="12.8" hidden="false" customHeight="false" outlineLevel="0" collapsed="false">
      <c r="A711" s="0" t="s">
        <v>1448</v>
      </c>
      <c r="B711" s="0" t="s">
        <v>22</v>
      </c>
      <c r="D711" s="0" t="s">
        <v>30</v>
      </c>
      <c r="E711" s="0" t="s">
        <v>33</v>
      </c>
      <c r="F711" s="0" t="s">
        <v>1449</v>
      </c>
      <c r="G711" s="0" t="n">
        <v>1</v>
      </c>
      <c r="H711" s="0" t="n">
        <v>1</v>
      </c>
      <c r="I711" s="0" t="n">
        <v>1</v>
      </c>
      <c r="J711" s="0" t="n">
        <v>0</v>
      </c>
      <c r="K711" s="0" t="n">
        <v>0</v>
      </c>
      <c r="L711" s="0" t="n">
        <v>1</v>
      </c>
      <c r="M711" s="0" t="n">
        <v>1</v>
      </c>
      <c r="N711" s="1" t="n">
        <f aca="false">IF(ISERROR(I711/(I711+J711)),0,(I711/(I711+J711)))</f>
        <v>1</v>
      </c>
      <c r="O711" s="1" t="n">
        <f aca="false">IF(ISERROR(I711/(I711+K711)),0,(I711/(I711+K711)))</f>
        <v>1</v>
      </c>
      <c r="P711" s="1" t="n">
        <f aca="false">IF(ISERROR((2*N711*O711)/(N711+O711)),0,(2*N711*O711)/(N711+O711))</f>
        <v>1</v>
      </c>
    </row>
    <row r="712" customFormat="false" ht="12.8" hidden="false" customHeight="false" outlineLevel="0" collapsed="false">
      <c r="A712" s="0" t="s">
        <v>1450</v>
      </c>
      <c r="B712" s="0" t="s">
        <v>22</v>
      </c>
      <c r="C712" s="0" t="s">
        <v>2</v>
      </c>
      <c r="D712" s="0" t="s">
        <v>27</v>
      </c>
      <c r="F712" s="0" t="s">
        <v>1451</v>
      </c>
      <c r="G712" s="0" t="n">
        <v>1</v>
      </c>
      <c r="H712" s="0" t="n">
        <v>1</v>
      </c>
      <c r="I712" s="0" t="n">
        <v>1</v>
      </c>
      <c r="J712" s="0" t="n">
        <v>0</v>
      </c>
      <c r="K712" s="0" t="n">
        <v>0</v>
      </c>
      <c r="L712" s="0" t="n">
        <v>1</v>
      </c>
      <c r="M712" s="0" t="n">
        <v>1</v>
      </c>
      <c r="N712" s="1" t="n">
        <f aca="false">IF(ISERROR(I712/(I712+J712)),0,(I712/(I712+J712)))</f>
        <v>1</v>
      </c>
      <c r="O712" s="1" t="n">
        <f aca="false">IF(ISERROR(I712/(I712+K712)),0,(I712/(I712+K712)))</f>
        <v>1</v>
      </c>
      <c r="P712" s="1" t="n">
        <f aca="false">IF(ISERROR((2*N712*O712)/(N712+O712)),0,(2*N712*O712)/(N712+O712))</f>
        <v>1</v>
      </c>
    </row>
    <row r="713" customFormat="false" ht="12.8" hidden="false" customHeight="false" outlineLevel="0" collapsed="false">
      <c r="A713" s="0" t="s">
        <v>1452</v>
      </c>
      <c r="B713" s="0" t="s">
        <v>22</v>
      </c>
      <c r="C713" s="0" t="s">
        <v>9</v>
      </c>
      <c r="E713" s="0" t="s">
        <v>3</v>
      </c>
      <c r="F713" s="0" t="s">
        <v>1453</v>
      </c>
      <c r="G713" s="0" t="n">
        <v>1</v>
      </c>
      <c r="H713" s="0" t="n">
        <v>0</v>
      </c>
      <c r="I713" s="0" t="n">
        <v>0</v>
      </c>
      <c r="J713" s="0" t="n">
        <v>0</v>
      </c>
      <c r="K713" s="0" t="n">
        <v>1</v>
      </c>
      <c r="L713" s="0" t="n">
        <v>1</v>
      </c>
      <c r="M713" s="0" t="s">
        <v>12</v>
      </c>
      <c r="N713" s="1" t="n">
        <f aca="false">IF(ISERROR(I713/(I713+J713)),0,(I713/(I713+J713)))</f>
        <v>0</v>
      </c>
      <c r="O713" s="1" t="n">
        <f aca="false">IF(ISERROR(I713/(I713+K713)),0,(I713/(I713+K713)))</f>
        <v>0</v>
      </c>
      <c r="P713" s="1" t="n">
        <f aca="false">IF(ISERROR((2*N713*O713)/(N713+O713)),0,(2*N713*O713)/(N713+O713))</f>
        <v>0</v>
      </c>
    </row>
    <row r="714" customFormat="false" ht="12.8" hidden="false" customHeight="false" outlineLevel="0" collapsed="false">
      <c r="A714" s="0" t="s">
        <v>1454</v>
      </c>
      <c r="B714" s="0" t="s">
        <v>22</v>
      </c>
      <c r="D714" s="0" t="s">
        <v>27</v>
      </c>
      <c r="E714" s="0" t="s">
        <v>10</v>
      </c>
      <c r="F714" s="0" t="s">
        <v>1455</v>
      </c>
      <c r="G714" s="0" t="n">
        <v>2</v>
      </c>
      <c r="H714" s="0" t="n">
        <v>1</v>
      </c>
      <c r="I714" s="0" t="n">
        <v>1</v>
      </c>
      <c r="J714" s="0" t="n">
        <v>0</v>
      </c>
      <c r="K714" s="0" t="n">
        <v>1</v>
      </c>
      <c r="L714" s="0" t="n">
        <v>1</v>
      </c>
      <c r="M714" s="0" t="n">
        <v>1</v>
      </c>
      <c r="N714" s="1" t="n">
        <f aca="false">IF(ISERROR(I714/(I714+J714)),0,(I714/(I714+J714)))</f>
        <v>1</v>
      </c>
      <c r="O714" s="1" t="n">
        <f aca="false">IF(ISERROR(I714/(I714+K714)),0,(I714/(I714+K714)))</f>
        <v>0.5</v>
      </c>
      <c r="P714" s="1" t="n">
        <f aca="false">IF(ISERROR((2*N714*O714)/(N714+O714)),0,(2*N714*O714)/(N714+O714))</f>
        <v>0.666666666666667</v>
      </c>
    </row>
    <row r="715" customFormat="false" ht="12.8" hidden="false" customHeight="false" outlineLevel="0" collapsed="false">
      <c r="A715" s="0" t="s">
        <v>1456</v>
      </c>
      <c r="B715" s="0" t="s">
        <v>22</v>
      </c>
      <c r="D715" s="0" t="s">
        <v>27</v>
      </c>
      <c r="E715" s="0" t="s">
        <v>33</v>
      </c>
      <c r="F715" s="0" t="s">
        <v>1457</v>
      </c>
      <c r="G715" s="0" t="n">
        <v>2</v>
      </c>
      <c r="H715" s="0" t="n">
        <v>10</v>
      </c>
      <c r="I715" s="0" t="n">
        <v>1</v>
      </c>
      <c r="J715" s="0" t="n">
        <v>9</v>
      </c>
      <c r="K715" s="0" t="n">
        <v>1</v>
      </c>
      <c r="L715" s="0" t="n">
        <v>1</v>
      </c>
      <c r="M715" s="0" t="n">
        <v>1</v>
      </c>
      <c r="N715" s="1" t="n">
        <f aca="false">IF(ISERROR(I715/(I715+J715)),0,(I715/(I715+J715)))</f>
        <v>0.1</v>
      </c>
      <c r="O715" s="1" t="n">
        <f aca="false">IF(ISERROR(I715/(I715+K715)),0,(I715/(I715+K715)))</f>
        <v>0.5</v>
      </c>
      <c r="P715" s="1" t="n">
        <f aca="false">IF(ISERROR((2*N715*O715)/(N715+O715)),0,(2*N715*O715)/(N715+O715))</f>
        <v>0.166666666666667</v>
      </c>
    </row>
    <row r="716" customFormat="false" ht="12.8" hidden="false" customHeight="false" outlineLevel="0" collapsed="false">
      <c r="A716" s="0" t="s">
        <v>1458</v>
      </c>
      <c r="B716" s="0" t="s">
        <v>22</v>
      </c>
      <c r="D716" s="0" t="s">
        <v>27</v>
      </c>
      <c r="E716" s="0" t="s">
        <v>33</v>
      </c>
      <c r="F716" s="0" t="s">
        <v>1459</v>
      </c>
      <c r="G716" s="0" t="n">
        <v>2</v>
      </c>
      <c r="H716" s="0" t="n">
        <v>1</v>
      </c>
      <c r="I716" s="0" t="n">
        <v>1</v>
      </c>
      <c r="J716" s="0" t="n">
        <v>0</v>
      </c>
      <c r="K716" s="0" t="n">
        <v>1</v>
      </c>
      <c r="L716" s="0" t="n">
        <v>1</v>
      </c>
      <c r="M716" s="0" t="n">
        <v>1</v>
      </c>
      <c r="N716" s="1" t="n">
        <f aca="false">IF(ISERROR(I716/(I716+J716)),0,(I716/(I716+J716)))</f>
        <v>1</v>
      </c>
      <c r="O716" s="1" t="n">
        <f aca="false">IF(ISERROR(I716/(I716+K716)),0,(I716/(I716+K716)))</f>
        <v>0.5</v>
      </c>
      <c r="P716" s="1" t="n">
        <f aca="false">IF(ISERROR((2*N716*O716)/(N716+O716)),0,(2*N716*O716)/(N716+O716))</f>
        <v>0.666666666666667</v>
      </c>
    </row>
    <row r="717" customFormat="false" ht="12.8" hidden="false" customHeight="false" outlineLevel="0" collapsed="false">
      <c r="A717" s="0" t="s">
        <v>1460</v>
      </c>
      <c r="B717" s="0" t="s">
        <v>1</v>
      </c>
      <c r="C717" s="0" t="s">
        <v>9</v>
      </c>
      <c r="D717" s="0" t="s">
        <v>23</v>
      </c>
      <c r="F717" s="0" t="s">
        <v>1461</v>
      </c>
      <c r="G717" s="0" t="n">
        <v>1</v>
      </c>
      <c r="H717" s="0" t="n">
        <v>1</v>
      </c>
      <c r="I717" s="0" t="n">
        <v>1</v>
      </c>
      <c r="J717" s="0" t="n">
        <v>0</v>
      </c>
      <c r="K717" s="0" t="n">
        <v>0</v>
      </c>
      <c r="L717" s="0" t="n">
        <v>1</v>
      </c>
      <c r="M717" s="0" t="n">
        <v>1</v>
      </c>
      <c r="N717" s="1" t="n">
        <f aca="false">IF(ISERROR(I717/(I717+J717)),0,(I717/(I717+J717)))</f>
        <v>1</v>
      </c>
      <c r="O717" s="1" t="n">
        <f aca="false">IF(ISERROR(I717/(I717+K717)),0,(I717/(I717+K717)))</f>
        <v>1</v>
      </c>
      <c r="P717" s="1" t="n">
        <f aca="false">IF(ISERROR((2*N717*O717)/(N717+O717)),0,(2*N717*O717)/(N717+O717))</f>
        <v>1</v>
      </c>
    </row>
    <row r="718" customFormat="false" ht="12.8" hidden="false" customHeight="false" outlineLevel="0" collapsed="false">
      <c r="A718" s="0" t="s">
        <v>1462</v>
      </c>
      <c r="B718" s="0" t="s">
        <v>1</v>
      </c>
      <c r="C718" s="0" t="s">
        <v>2</v>
      </c>
      <c r="D718" s="0" t="s">
        <v>30</v>
      </c>
      <c r="F718" s="0" t="s">
        <v>1463</v>
      </c>
      <c r="G718" s="0" t="n">
        <v>3</v>
      </c>
      <c r="H718" s="0" t="n">
        <v>0</v>
      </c>
      <c r="I718" s="0" t="n">
        <v>0</v>
      </c>
      <c r="J718" s="0" t="n">
        <v>0</v>
      </c>
      <c r="K718" s="0" t="n">
        <v>3</v>
      </c>
      <c r="L718" s="0" t="n">
        <v>1</v>
      </c>
      <c r="M718" s="0" t="s">
        <v>12</v>
      </c>
      <c r="N718" s="1" t="n">
        <f aca="false">IF(ISERROR(I718/(I718+J718)),0,(I718/(I718+J718)))</f>
        <v>0</v>
      </c>
      <c r="O718" s="1" t="n">
        <f aca="false">IF(ISERROR(I718/(I718+K718)),0,(I718/(I718+K718)))</f>
        <v>0</v>
      </c>
      <c r="P718" s="1" t="n">
        <f aca="false">IF(ISERROR((2*N718*O718)/(N718+O718)),0,(2*N718*O718)/(N718+O718))</f>
        <v>0</v>
      </c>
    </row>
    <row r="719" customFormat="false" ht="12.8" hidden="false" customHeight="false" outlineLevel="0" collapsed="false">
      <c r="A719" s="0" t="s">
        <v>1464</v>
      </c>
      <c r="B719" s="0" t="s">
        <v>1</v>
      </c>
      <c r="C719" s="0" t="s">
        <v>2</v>
      </c>
      <c r="D719" s="0" t="s">
        <v>27</v>
      </c>
      <c r="F719" s="0" t="s">
        <v>1465</v>
      </c>
      <c r="G719" s="0" t="n">
        <v>2</v>
      </c>
      <c r="H719" s="0" t="n">
        <v>1</v>
      </c>
      <c r="I719" s="0" t="n">
        <v>0</v>
      </c>
      <c r="J719" s="0" t="n">
        <v>1</v>
      </c>
      <c r="K719" s="0" t="n">
        <v>2</v>
      </c>
      <c r="L719" s="0" t="n">
        <v>1</v>
      </c>
      <c r="M719" s="0" t="n">
        <v>1</v>
      </c>
      <c r="N719" s="1" t="n">
        <f aca="false">IF(ISERROR(I719/(I719+J719)),0,(I719/(I719+J719)))</f>
        <v>0</v>
      </c>
      <c r="O719" s="1" t="n">
        <f aca="false">IF(ISERROR(I719/(I719+K719)),0,(I719/(I719+K719)))</f>
        <v>0</v>
      </c>
      <c r="P719" s="1" t="n">
        <f aca="false">IF(ISERROR((2*N719*O719)/(N719+O719)),0,(2*N719*O719)/(N719+O719))</f>
        <v>0</v>
      </c>
    </row>
    <row r="720" customFormat="false" ht="12.8" hidden="false" customHeight="false" outlineLevel="0" collapsed="false">
      <c r="A720" s="0" t="s">
        <v>1466</v>
      </c>
      <c r="B720" s="0" t="s">
        <v>22</v>
      </c>
      <c r="C720" s="0" t="s">
        <v>2</v>
      </c>
      <c r="E720" s="0" t="s">
        <v>3</v>
      </c>
      <c r="F720" s="0" t="s">
        <v>1467</v>
      </c>
      <c r="G720" s="0" t="n">
        <v>1</v>
      </c>
      <c r="H720" s="0" t="n">
        <v>0</v>
      </c>
      <c r="I720" s="0" t="n">
        <v>0</v>
      </c>
      <c r="J720" s="0" t="n">
        <v>0</v>
      </c>
      <c r="K720" s="0" t="n">
        <v>1</v>
      </c>
      <c r="L720" s="0" t="n">
        <v>1</v>
      </c>
      <c r="M720" s="0" t="s">
        <v>12</v>
      </c>
      <c r="N720" s="1" t="n">
        <f aca="false">IF(ISERROR(I720/(I720+J720)),0,(I720/(I720+J720)))</f>
        <v>0</v>
      </c>
      <c r="O720" s="1" t="n">
        <f aca="false">IF(ISERROR(I720/(I720+K720)),0,(I720/(I720+K720)))</f>
        <v>0</v>
      </c>
      <c r="P720" s="1" t="n">
        <f aca="false">IF(ISERROR((2*N720*O720)/(N720+O720)),0,(2*N720*O720)/(N720+O720))</f>
        <v>0</v>
      </c>
    </row>
    <row r="721" customFormat="false" ht="12.8" hidden="false" customHeight="false" outlineLevel="0" collapsed="false">
      <c r="A721" s="0" t="s">
        <v>1468</v>
      </c>
      <c r="B721" s="0" t="s">
        <v>22</v>
      </c>
      <c r="C721" s="0" t="s">
        <v>9</v>
      </c>
      <c r="E721" s="0" t="s">
        <v>10</v>
      </c>
      <c r="F721" s="0" t="s">
        <v>1469</v>
      </c>
      <c r="G721" s="0" t="n">
        <v>1</v>
      </c>
      <c r="H721" s="0" t="n">
        <v>0</v>
      </c>
      <c r="I721" s="0" t="n">
        <v>0</v>
      </c>
      <c r="J721" s="0" t="n">
        <v>0</v>
      </c>
      <c r="K721" s="0" t="n">
        <v>1</v>
      </c>
      <c r="L721" s="0" t="n">
        <v>1</v>
      </c>
      <c r="M721" s="0" t="s">
        <v>12</v>
      </c>
      <c r="N721" s="1" t="n">
        <f aca="false">IF(ISERROR(I721/(I721+J721)),0,(I721/(I721+J721)))</f>
        <v>0</v>
      </c>
      <c r="O721" s="1" t="n">
        <f aca="false">IF(ISERROR(I721/(I721+K721)),0,(I721/(I721+K721)))</f>
        <v>0</v>
      </c>
      <c r="P721" s="1" t="n">
        <f aca="false">IF(ISERROR((2*N721*O721)/(N721+O721)),0,(2*N721*O721)/(N721+O721))</f>
        <v>0</v>
      </c>
    </row>
    <row r="722" customFormat="false" ht="12.8" hidden="false" customHeight="false" outlineLevel="0" collapsed="false">
      <c r="A722" s="0" t="s">
        <v>1470</v>
      </c>
      <c r="B722" s="0" t="s">
        <v>22</v>
      </c>
      <c r="C722" s="0" t="s">
        <v>9</v>
      </c>
      <c r="E722" s="0" t="s">
        <v>33</v>
      </c>
      <c r="F722" s="0" t="s">
        <v>1471</v>
      </c>
      <c r="G722" s="0" t="n">
        <v>3</v>
      </c>
      <c r="H722" s="0" t="n">
        <v>2</v>
      </c>
      <c r="I722" s="0" t="n">
        <v>2</v>
      </c>
      <c r="J722" s="0" t="n">
        <v>0</v>
      </c>
      <c r="K722" s="0" t="n">
        <v>1</v>
      </c>
      <c r="L722" s="0" t="n">
        <v>1</v>
      </c>
      <c r="M722" s="0" t="n">
        <v>1</v>
      </c>
      <c r="N722" s="1" t="n">
        <f aca="false">IF(ISERROR(I722/(I722+J722)),0,(I722/(I722+J722)))</f>
        <v>1</v>
      </c>
      <c r="O722" s="1" t="n">
        <f aca="false">IF(ISERROR(I722/(I722+K722)),0,(I722/(I722+K722)))</f>
        <v>0.666666666666667</v>
      </c>
      <c r="P722" s="1" t="n">
        <f aca="false">IF(ISERROR((2*N722*O722)/(N722+O722)),0,(2*N722*O722)/(N722+O722))</f>
        <v>0.8</v>
      </c>
    </row>
    <row r="723" customFormat="false" ht="12.8" hidden="false" customHeight="false" outlineLevel="0" collapsed="false">
      <c r="A723" s="0" t="s">
        <v>1472</v>
      </c>
      <c r="B723" s="0" t="s">
        <v>38</v>
      </c>
      <c r="C723" s="0" t="s">
        <v>9</v>
      </c>
      <c r="E723" s="0" t="s">
        <v>3</v>
      </c>
      <c r="F723" s="0" t="s">
        <v>1473</v>
      </c>
      <c r="G723" s="0" t="n">
        <v>1</v>
      </c>
      <c r="H723" s="0" t="n">
        <v>1</v>
      </c>
      <c r="I723" s="0" t="n">
        <v>1</v>
      </c>
      <c r="J723" s="0" t="n">
        <v>0</v>
      </c>
      <c r="K723" s="0" t="n">
        <v>0</v>
      </c>
      <c r="L723" s="0" t="n">
        <v>1</v>
      </c>
      <c r="M723" s="0" t="n">
        <v>1</v>
      </c>
      <c r="N723" s="1" t="n">
        <f aca="false">IF(ISERROR(I723/(I723+J723)),0,(I723/(I723+J723)))</f>
        <v>1</v>
      </c>
      <c r="O723" s="1" t="n">
        <f aca="false">IF(ISERROR(I723/(I723+K723)),0,(I723/(I723+K723)))</f>
        <v>1</v>
      </c>
      <c r="P723" s="1" t="n">
        <f aca="false">IF(ISERROR((2*N723*O723)/(N723+O723)),0,(2*N723*O723)/(N723+O723))</f>
        <v>1</v>
      </c>
    </row>
    <row r="724" customFormat="false" ht="12.8" hidden="false" customHeight="false" outlineLevel="0" collapsed="false">
      <c r="A724" s="0" t="s">
        <v>1474</v>
      </c>
      <c r="B724" s="0" t="s">
        <v>22</v>
      </c>
      <c r="C724" s="0" t="s">
        <v>9</v>
      </c>
      <c r="E724" s="0" t="s">
        <v>10</v>
      </c>
      <c r="F724" s="0" t="s">
        <v>1475</v>
      </c>
      <c r="G724" s="0" t="n">
        <v>1</v>
      </c>
      <c r="H724" s="0" t="n">
        <v>0</v>
      </c>
      <c r="I724" s="0" t="n">
        <v>0</v>
      </c>
      <c r="J724" s="0" t="n">
        <v>0</v>
      </c>
      <c r="K724" s="0" t="n">
        <v>1</v>
      </c>
      <c r="L724" s="0" t="n">
        <v>1</v>
      </c>
      <c r="M724" s="0" t="s">
        <v>12</v>
      </c>
      <c r="N724" s="1" t="n">
        <f aca="false">IF(ISERROR(I724/(I724+J724)),0,(I724/(I724+J724)))</f>
        <v>0</v>
      </c>
      <c r="O724" s="1" t="n">
        <f aca="false">IF(ISERROR(I724/(I724+K724)),0,(I724/(I724+K724)))</f>
        <v>0</v>
      </c>
      <c r="P724" s="1" t="n">
        <f aca="false">IF(ISERROR((2*N724*O724)/(N724+O724)),0,(2*N724*O724)/(N724+O724))</f>
        <v>0</v>
      </c>
    </row>
    <row r="725" customFormat="false" ht="12.8" hidden="false" customHeight="false" outlineLevel="0" collapsed="false">
      <c r="A725" s="0" t="s">
        <v>1476</v>
      </c>
      <c r="B725" s="0" t="s">
        <v>22</v>
      </c>
      <c r="C725" s="0" t="s">
        <v>9</v>
      </c>
      <c r="E725" s="0" t="s">
        <v>3</v>
      </c>
      <c r="F725" s="0" t="s">
        <v>1477</v>
      </c>
      <c r="G725" s="0" t="n">
        <v>1</v>
      </c>
      <c r="H725" s="0" t="n">
        <v>1</v>
      </c>
      <c r="I725" s="0" t="n">
        <v>1</v>
      </c>
      <c r="J725" s="0" t="n">
        <v>0</v>
      </c>
      <c r="K725" s="0" t="n">
        <v>0</v>
      </c>
      <c r="L725" s="0" t="n">
        <v>1</v>
      </c>
      <c r="M725" s="0" t="n">
        <v>1</v>
      </c>
      <c r="N725" s="1" t="n">
        <f aca="false">IF(ISERROR(I725/(I725+J725)),0,(I725/(I725+J725)))</f>
        <v>1</v>
      </c>
      <c r="O725" s="1" t="n">
        <f aca="false">IF(ISERROR(I725/(I725+K725)),0,(I725/(I725+K725)))</f>
        <v>1</v>
      </c>
      <c r="P725" s="1" t="n">
        <f aca="false">IF(ISERROR((2*N725*O725)/(N725+O725)),0,(2*N725*O725)/(N725+O725))</f>
        <v>1</v>
      </c>
    </row>
    <row r="726" customFormat="false" ht="12.8" hidden="false" customHeight="false" outlineLevel="0" collapsed="false">
      <c r="A726" s="0" t="s">
        <v>1478</v>
      </c>
      <c r="B726" s="0" t="s">
        <v>1</v>
      </c>
      <c r="C726" s="0" t="s">
        <v>9</v>
      </c>
      <c r="E726" s="0" t="s">
        <v>3</v>
      </c>
      <c r="F726" s="0" t="s">
        <v>1479</v>
      </c>
      <c r="G726" s="0" t="n">
        <v>1</v>
      </c>
      <c r="H726" s="0" t="n">
        <v>0</v>
      </c>
      <c r="I726" s="0" t="n">
        <v>0</v>
      </c>
      <c r="J726" s="0" t="n">
        <v>0</v>
      </c>
      <c r="K726" s="0" t="n">
        <v>1</v>
      </c>
      <c r="L726" s="0" t="n">
        <v>1</v>
      </c>
      <c r="M726" s="0" t="s">
        <v>12</v>
      </c>
      <c r="N726" s="1" t="n">
        <f aca="false">IF(ISERROR(I726/(I726+J726)),0,(I726/(I726+J726)))</f>
        <v>0</v>
      </c>
      <c r="O726" s="1" t="n">
        <f aca="false">IF(ISERROR(I726/(I726+K726)),0,(I726/(I726+K726)))</f>
        <v>0</v>
      </c>
      <c r="P726" s="1" t="n">
        <f aca="false">IF(ISERROR((2*N726*O726)/(N726+O726)),0,(2*N726*O726)/(N726+O726))</f>
        <v>0</v>
      </c>
    </row>
    <row r="727" customFormat="false" ht="12.8" hidden="false" customHeight="false" outlineLevel="0" collapsed="false">
      <c r="A727" s="0" t="s">
        <v>1480</v>
      </c>
      <c r="B727" s="0" t="s">
        <v>22</v>
      </c>
      <c r="C727" s="0" t="s">
        <v>9</v>
      </c>
      <c r="E727" s="0" t="s">
        <v>10</v>
      </c>
      <c r="F727" s="0" t="s">
        <v>1481</v>
      </c>
      <c r="G727" s="0" t="n">
        <v>1</v>
      </c>
      <c r="H727" s="0" t="n">
        <v>1</v>
      </c>
      <c r="I727" s="0" t="n">
        <v>1</v>
      </c>
      <c r="J727" s="0" t="n">
        <v>0</v>
      </c>
      <c r="K727" s="0" t="n">
        <v>0</v>
      </c>
      <c r="L727" s="0" t="n">
        <v>1</v>
      </c>
      <c r="M727" s="0" t="n">
        <v>1</v>
      </c>
      <c r="N727" s="1" t="n">
        <f aca="false">IF(ISERROR(I727/(I727+J727)),0,(I727/(I727+J727)))</f>
        <v>1</v>
      </c>
      <c r="O727" s="1" t="n">
        <f aca="false">IF(ISERROR(I727/(I727+K727)),0,(I727/(I727+K727)))</f>
        <v>1</v>
      </c>
      <c r="P727" s="1" t="n">
        <f aca="false">IF(ISERROR((2*N727*O727)/(N727+O727)),0,(2*N727*O727)/(N727+O727))</f>
        <v>1</v>
      </c>
    </row>
    <row r="728" customFormat="false" ht="12.8" hidden="false" customHeight="false" outlineLevel="0" collapsed="false">
      <c r="A728" s="0" t="s">
        <v>1482</v>
      </c>
      <c r="B728" s="0" t="s">
        <v>22</v>
      </c>
      <c r="C728" s="0" t="s">
        <v>9</v>
      </c>
      <c r="E728" s="0" t="s">
        <v>3</v>
      </c>
      <c r="F728" s="0" t="s">
        <v>1483</v>
      </c>
      <c r="G728" s="0" t="n">
        <v>1</v>
      </c>
      <c r="H728" s="0" t="n">
        <v>1</v>
      </c>
      <c r="I728" s="0" t="n">
        <v>1</v>
      </c>
      <c r="J728" s="0" t="n">
        <v>0</v>
      </c>
      <c r="K728" s="0" t="n">
        <v>0</v>
      </c>
      <c r="L728" s="0" t="n">
        <v>1</v>
      </c>
      <c r="M728" s="0" t="n">
        <v>1</v>
      </c>
      <c r="N728" s="1" t="n">
        <f aca="false">IF(ISERROR(I728/(I728+J728)),0,(I728/(I728+J728)))</f>
        <v>1</v>
      </c>
      <c r="O728" s="1" t="n">
        <f aca="false">IF(ISERROR(I728/(I728+K728)),0,(I728/(I728+K728)))</f>
        <v>1</v>
      </c>
      <c r="P728" s="1" t="n">
        <f aca="false">IF(ISERROR((2*N728*O728)/(N728+O728)),0,(2*N728*O728)/(N728+O728))</f>
        <v>1</v>
      </c>
    </row>
    <row r="729" customFormat="false" ht="12.8" hidden="false" customHeight="false" outlineLevel="0" collapsed="false">
      <c r="A729" s="0" t="s">
        <v>1484</v>
      </c>
      <c r="B729" s="0" t="s">
        <v>22</v>
      </c>
      <c r="C729" s="0" t="s">
        <v>2</v>
      </c>
      <c r="E729" s="0" t="s">
        <v>3</v>
      </c>
      <c r="F729" s="0" t="s">
        <v>1485</v>
      </c>
      <c r="G729" s="0" t="n">
        <v>3</v>
      </c>
      <c r="H729" s="0" t="n">
        <v>1</v>
      </c>
      <c r="I729" s="0" t="n">
        <v>1</v>
      </c>
      <c r="J729" s="0" t="n">
        <v>0</v>
      </c>
      <c r="K729" s="0" t="n">
        <v>2</v>
      </c>
      <c r="L729" s="0" t="n">
        <v>1</v>
      </c>
      <c r="M729" s="0" t="n">
        <v>1</v>
      </c>
      <c r="N729" s="1" t="n">
        <f aca="false">IF(ISERROR(I729/(I729+J729)),0,(I729/(I729+J729)))</f>
        <v>1</v>
      </c>
      <c r="O729" s="1" t="n">
        <f aca="false">IF(ISERROR(I729/(I729+K729)),0,(I729/(I729+K729)))</f>
        <v>0.333333333333333</v>
      </c>
      <c r="P729" s="1" t="n">
        <f aca="false">IF(ISERROR((2*N729*O729)/(N729+O729)),0,(2*N729*O729)/(N729+O729))</f>
        <v>0.5</v>
      </c>
    </row>
    <row r="730" customFormat="false" ht="12.8" hidden="false" customHeight="false" outlineLevel="0" collapsed="false">
      <c r="A730" s="0" t="s">
        <v>1486</v>
      </c>
      <c r="B730" s="0" t="s">
        <v>38</v>
      </c>
      <c r="C730" s="0" t="s">
        <v>9</v>
      </c>
      <c r="E730" s="0" t="s">
        <v>3</v>
      </c>
      <c r="F730" s="0" t="s">
        <v>1487</v>
      </c>
      <c r="G730" s="0" t="n">
        <v>1</v>
      </c>
      <c r="H730" s="0" t="n">
        <v>1</v>
      </c>
      <c r="I730" s="0" t="n">
        <v>1</v>
      </c>
      <c r="J730" s="0" t="n">
        <v>0</v>
      </c>
      <c r="K730" s="0" t="n">
        <v>0</v>
      </c>
      <c r="L730" s="0" t="n">
        <v>1</v>
      </c>
      <c r="M730" s="0" t="n">
        <v>1</v>
      </c>
      <c r="N730" s="1" t="n">
        <f aca="false">IF(ISERROR(I730/(I730+J730)),0,(I730/(I730+J730)))</f>
        <v>1</v>
      </c>
      <c r="O730" s="1" t="n">
        <f aca="false">IF(ISERROR(I730/(I730+K730)),0,(I730/(I730+K730)))</f>
        <v>1</v>
      </c>
      <c r="P730" s="1" t="n">
        <f aca="false">IF(ISERROR((2*N730*O730)/(N730+O730)),0,(2*N730*O730)/(N730+O730))</f>
        <v>1</v>
      </c>
    </row>
    <row r="731" customFormat="false" ht="12.8" hidden="false" customHeight="false" outlineLevel="0" collapsed="false">
      <c r="A731" s="0" t="s">
        <v>1488</v>
      </c>
      <c r="B731" s="0" t="s">
        <v>38</v>
      </c>
      <c r="C731" s="0" t="s">
        <v>9</v>
      </c>
      <c r="E731" s="0" t="s">
        <v>3</v>
      </c>
      <c r="F731" s="0" t="s">
        <v>1489</v>
      </c>
      <c r="G731" s="0" t="n">
        <v>1</v>
      </c>
      <c r="H731" s="0" t="n">
        <v>0</v>
      </c>
      <c r="I731" s="0" t="n">
        <v>0</v>
      </c>
      <c r="J731" s="0" t="n">
        <v>0</v>
      </c>
      <c r="K731" s="0" t="n">
        <v>1</v>
      </c>
      <c r="L731" s="0" t="n">
        <v>1</v>
      </c>
      <c r="M731" s="0" t="s">
        <v>12</v>
      </c>
      <c r="N731" s="1" t="n">
        <f aca="false">IF(ISERROR(I731/(I731+J731)),0,(I731/(I731+J731)))</f>
        <v>0</v>
      </c>
      <c r="O731" s="1" t="n">
        <f aca="false">IF(ISERROR(I731/(I731+K731)),0,(I731/(I731+K731)))</f>
        <v>0</v>
      </c>
      <c r="P731" s="1" t="n">
        <f aca="false">IF(ISERROR((2*N731*O731)/(N731+O731)),0,(2*N731*O731)/(N731+O731))</f>
        <v>0</v>
      </c>
    </row>
    <row r="732" customFormat="false" ht="12.8" hidden="false" customHeight="false" outlineLevel="0" collapsed="false">
      <c r="A732" s="0" t="s">
        <v>1490</v>
      </c>
      <c r="B732" s="0" t="s">
        <v>22</v>
      </c>
      <c r="D732" s="0" t="s">
        <v>27</v>
      </c>
      <c r="E732" s="0" t="s">
        <v>10</v>
      </c>
      <c r="F732" s="0" t="s">
        <v>1491</v>
      </c>
      <c r="G732" s="0" t="n">
        <v>1</v>
      </c>
      <c r="H732" s="0" t="n">
        <v>1</v>
      </c>
      <c r="I732" s="0" t="n">
        <v>1</v>
      </c>
      <c r="J732" s="0" t="n">
        <v>0</v>
      </c>
      <c r="K732" s="0" t="n">
        <v>0</v>
      </c>
      <c r="L732" s="0" t="n">
        <v>1</v>
      </c>
      <c r="M732" s="0" t="n">
        <v>1</v>
      </c>
      <c r="N732" s="1" t="n">
        <f aca="false">IF(ISERROR(I732/(I732+J732)),0,(I732/(I732+J732)))</f>
        <v>1</v>
      </c>
      <c r="O732" s="1" t="n">
        <f aca="false">IF(ISERROR(I732/(I732+K732)),0,(I732/(I732+K732)))</f>
        <v>1</v>
      </c>
      <c r="P732" s="1" t="n">
        <f aca="false">IF(ISERROR((2*N732*O732)/(N732+O732)),0,(2*N732*O732)/(N732+O732))</f>
        <v>1</v>
      </c>
    </row>
    <row r="733" customFormat="false" ht="12.8" hidden="false" customHeight="false" outlineLevel="0" collapsed="false">
      <c r="A733" s="0" t="s">
        <v>1492</v>
      </c>
      <c r="B733" s="0" t="s">
        <v>1</v>
      </c>
      <c r="D733" s="0" t="s">
        <v>30</v>
      </c>
      <c r="E733" s="0" t="s">
        <v>10</v>
      </c>
      <c r="F733" s="0" t="s">
        <v>1493</v>
      </c>
      <c r="G733" s="0" t="n">
        <v>1</v>
      </c>
      <c r="H733" s="0" t="n">
        <v>1</v>
      </c>
      <c r="I733" s="0" t="n">
        <v>1</v>
      </c>
      <c r="J733" s="0" t="n">
        <v>0</v>
      </c>
      <c r="K733" s="0" t="n">
        <v>0</v>
      </c>
      <c r="L733" s="0" t="n">
        <v>1</v>
      </c>
      <c r="M733" s="0" t="n">
        <v>1</v>
      </c>
      <c r="N733" s="1" t="n">
        <f aca="false">IF(ISERROR(I733/(I733+J733)),0,(I733/(I733+J733)))</f>
        <v>1</v>
      </c>
      <c r="O733" s="1" t="n">
        <f aca="false">IF(ISERROR(I733/(I733+K733)),0,(I733/(I733+K733)))</f>
        <v>1</v>
      </c>
      <c r="P733" s="1" t="n">
        <f aca="false">IF(ISERROR((2*N733*O733)/(N733+O733)),0,(2*N733*O733)/(N733+O733))</f>
        <v>1</v>
      </c>
    </row>
    <row r="734" customFormat="false" ht="12.8" hidden="false" customHeight="false" outlineLevel="0" collapsed="false">
      <c r="A734" s="0" t="s">
        <v>1494</v>
      </c>
      <c r="B734" s="0" t="s">
        <v>22</v>
      </c>
      <c r="D734" s="0" t="s">
        <v>30</v>
      </c>
      <c r="E734" s="0" t="s">
        <v>33</v>
      </c>
      <c r="F734" s="0" t="s">
        <v>1495</v>
      </c>
      <c r="G734" s="0" t="n">
        <v>2</v>
      </c>
      <c r="H734" s="0" t="n">
        <v>1</v>
      </c>
      <c r="I734" s="0" t="n">
        <v>1</v>
      </c>
      <c r="J734" s="0" t="n">
        <v>0</v>
      </c>
      <c r="K734" s="0" t="n">
        <v>1</v>
      </c>
      <c r="L734" s="0" t="n">
        <v>1</v>
      </c>
      <c r="M734" s="0" t="n">
        <v>1</v>
      </c>
      <c r="N734" s="1" t="n">
        <f aca="false">IF(ISERROR(I734/(I734+J734)),0,(I734/(I734+J734)))</f>
        <v>1</v>
      </c>
      <c r="O734" s="1" t="n">
        <f aca="false">IF(ISERROR(I734/(I734+K734)),0,(I734/(I734+K734)))</f>
        <v>0.5</v>
      </c>
      <c r="P734" s="1" t="n">
        <f aca="false">IF(ISERROR((2*N734*O734)/(N734+O734)),0,(2*N734*O734)/(N734+O734))</f>
        <v>0.666666666666667</v>
      </c>
    </row>
    <row r="735" customFormat="false" ht="12.8" hidden="false" customHeight="false" outlineLevel="0" collapsed="false">
      <c r="A735" s="0" t="s">
        <v>1496</v>
      </c>
      <c r="B735" s="0" t="s">
        <v>22</v>
      </c>
      <c r="C735" s="0" t="s">
        <v>9</v>
      </c>
      <c r="E735" s="0" t="s">
        <v>3</v>
      </c>
      <c r="F735" s="0" t="s">
        <v>1497</v>
      </c>
      <c r="G735" s="0" t="n">
        <v>2</v>
      </c>
      <c r="H735" s="0" t="n">
        <v>1</v>
      </c>
      <c r="I735" s="0" t="n">
        <v>1</v>
      </c>
      <c r="J735" s="0" t="n">
        <v>0</v>
      </c>
      <c r="K735" s="0" t="n">
        <v>1</v>
      </c>
      <c r="L735" s="0" t="n">
        <v>1</v>
      </c>
      <c r="M735" s="0" t="n">
        <v>1</v>
      </c>
      <c r="N735" s="1" t="n">
        <f aca="false">IF(ISERROR(I735/(I735+J735)),0,(I735/(I735+J735)))</f>
        <v>1</v>
      </c>
      <c r="O735" s="1" t="n">
        <f aca="false">IF(ISERROR(I735/(I735+K735)),0,(I735/(I735+K735)))</f>
        <v>0.5</v>
      </c>
      <c r="P735" s="1" t="n">
        <f aca="false">IF(ISERROR((2*N735*O735)/(N735+O735)),0,(2*N735*O735)/(N735+O735))</f>
        <v>0.666666666666667</v>
      </c>
    </row>
    <row r="736" customFormat="false" ht="12.8" hidden="false" customHeight="false" outlineLevel="0" collapsed="false">
      <c r="A736" s="0" t="s">
        <v>1498</v>
      </c>
      <c r="B736" s="0" t="s">
        <v>22</v>
      </c>
      <c r="C736" s="0" t="s">
        <v>2</v>
      </c>
      <c r="E736" s="0" t="s">
        <v>3</v>
      </c>
      <c r="F736" s="0" t="s">
        <v>1499</v>
      </c>
      <c r="G736" s="0" t="n">
        <v>1</v>
      </c>
      <c r="H736" s="0" t="n">
        <v>0</v>
      </c>
      <c r="I736" s="0" t="n">
        <v>0</v>
      </c>
      <c r="J736" s="0" t="n">
        <v>0</v>
      </c>
      <c r="K736" s="0" t="n">
        <v>1</v>
      </c>
      <c r="L736" s="0" t="n">
        <v>1</v>
      </c>
      <c r="M736" s="0" t="s">
        <v>12</v>
      </c>
      <c r="N736" s="1" t="n">
        <f aca="false">IF(ISERROR(I736/(I736+J736)),0,(I736/(I736+J736)))</f>
        <v>0</v>
      </c>
      <c r="O736" s="1" t="n">
        <f aca="false">IF(ISERROR(I736/(I736+K736)),0,(I736/(I736+K736)))</f>
        <v>0</v>
      </c>
      <c r="P736" s="1" t="n">
        <f aca="false">IF(ISERROR((2*N736*O736)/(N736+O736)),0,(2*N736*O736)/(N736+O736))</f>
        <v>0</v>
      </c>
    </row>
    <row r="737" customFormat="false" ht="12.8" hidden="false" customHeight="false" outlineLevel="0" collapsed="false">
      <c r="A737" s="0" t="s">
        <v>1500</v>
      </c>
      <c r="B737" s="0" t="s">
        <v>22</v>
      </c>
      <c r="C737" s="0" t="s">
        <v>9</v>
      </c>
      <c r="E737" s="0" t="s">
        <v>3</v>
      </c>
      <c r="F737" s="0" t="s">
        <v>1501</v>
      </c>
      <c r="G737" s="0" t="n">
        <v>2</v>
      </c>
      <c r="H737" s="0" t="n">
        <v>0</v>
      </c>
      <c r="I737" s="0" t="n">
        <v>0</v>
      </c>
      <c r="J737" s="0" t="n">
        <v>0</v>
      </c>
      <c r="K737" s="0" t="n">
        <v>2</v>
      </c>
      <c r="L737" s="0" t="n">
        <v>1</v>
      </c>
      <c r="M737" s="0" t="s">
        <v>12</v>
      </c>
      <c r="N737" s="1" t="n">
        <f aca="false">IF(ISERROR(I737/(I737+J737)),0,(I737/(I737+J737)))</f>
        <v>0</v>
      </c>
      <c r="O737" s="1" t="n">
        <f aca="false">IF(ISERROR(I737/(I737+K737)),0,(I737/(I737+K737)))</f>
        <v>0</v>
      </c>
      <c r="P737" s="1" t="n">
        <f aca="false">IF(ISERROR((2*N737*O737)/(N737+O737)),0,(2*N737*O737)/(N737+O737))</f>
        <v>0</v>
      </c>
    </row>
    <row r="738" customFormat="false" ht="12.8" hidden="false" customHeight="false" outlineLevel="0" collapsed="false">
      <c r="A738" s="0" t="s">
        <v>1502</v>
      </c>
      <c r="B738" s="0" t="s">
        <v>38</v>
      </c>
      <c r="C738" s="0" t="s">
        <v>9</v>
      </c>
      <c r="E738" s="0" t="s">
        <v>3</v>
      </c>
      <c r="F738" s="0" t="s">
        <v>1503</v>
      </c>
      <c r="G738" s="0" t="n">
        <v>1</v>
      </c>
      <c r="H738" s="0" t="n">
        <v>1</v>
      </c>
      <c r="I738" s="0" t="n">
        <v>1</v>
      </c>
      <c r="J738" s="0" t="n">
        <v>0</v>
      </c>
      <c r="K738" s="0" t="n">
        <v>0</v>
      </c>
      <c r="L738" s="0" t="n">
        <v>1</v>
      </c>
      <c r="M738" s="0" t="n">
        <v>1</v>
      </c>
      <c r="N738" s="1" t="n">
        <f aca="false">IF(ISERROR(I738/(I738+J738)),0,(I738/(I738+J738)))</f>
        <v>1</v>
      </c>
      <c r="O738" s="1" t="n">
        <f aca="false">IF(ISERROR(I738/(I738+K738)),0,(I738/(I738+K738)))</f>
        <v>1</v>
      </c>
      <c r="P738" s="1" t="n">
        <f aca="false">IF(ISERROR((2*N738*O738)/(N738+O738)),0,(2*N738*O738)/(N738+O738))</f>
        <v>1</v>
      </c>
    </row>
    <row r="739" customFormat="false" ht="12.8" hidden="false" customHeight="false" outlineLevel="0" collapsed="false">
      <c r="A739" s="0" t="s">
        <v>1504</v>
      </c>
      <c r="B739" s="0" t="s">
        <v>38</v>
      </c>
      <c r="C739" s="0" t="s">
        <v>9</v>
      </c>
      <c r="E739" s="0" t="s">
        <v>3</v>
      </c>
      <c r="F739" s="0" t="s">
        <v>1505</v>
      </c>
      <c r="G739" s="0" t="n">
        <v>1</v>
      </c>
      <c r="H739" s="0" t="n">
        <v>0</v>
      </c>
      <c r="I739" s="0" t="n">
        <v>0</v>
      </c>
      <c r="J739" s="0" t="n">
        <v>0</v>
      </c>
      <c r="K739" s="0" t="n">
        <v>1</v>
      </c>
      <c r="L739" s="0" t="n">
        <v>1</v>
      </c>
      <c r="M739" s="0" t="s">
        <v>12</v>
      </c>
      <c r="N739" s="1" t="n">
        <f aca="false">IF(ISERROR(I739/(I739+J739)),0,(I739/(I739+J739)))</f>
        <v>0</v>
      </c>
      <c r="O739" s="1" t="n">
        <f aca="false">IF(ISERROR(I739/(I739+K739)),0,(I739/(I739+K739)))</f>
        <v>0</v>
      </c>
      <c r="P739" s="1" t="n">
        <f aca="false">IF(ISERROR((2*N739*O739)/(N739+O739)),0,(2*N739*O739)/(N739+O739))</f>
        <v>0</v>
      </c>
    </row>
    <row r="740" customFormat="false" ht="12.8" hidden="false" customHeight="false" outlineLevel="0" collapsed="false">
      <c r="A740" s="0" t="s">
        <v>1506</v>
      </c>
      <c r="B740" s="0" t="s">
        <v>38</v>
      </c>
      <c r="C740" s="0" t="s">
        <v>9</v>
      </c>
      <c r="E740" s="0" t="s">
        <v>3</v>
      </c>
      <c r="F740" s="0" t="s">
        <v>1507</v>
      </c>
      <c r="G740" s="0" t="n">
        <v>1</v>
      </c>
      <c r="H740" s="0" t="n">
        <v>1</v>
      </c>
      <c r="I740" s="0" t="n">
        <v>1</v>
      </c>
      <c r="J740" s="0" t="n">
        <v>0</v>
      </c>
      <c r="K740" s="0" t="n">
        <v>0</v>
      </c>
      <c r="L740" s="0" t="n">
        <v>1</v>
      </c>
      <c r="M740" s="0" t="n">
        <v>1</v>
      </c>
      <c r="N740" s="1" t="n">
        <f aca="false">IF(ISERROR(I740/(I740+J740)),0,(I740/(I740+J740)))</f>
        <v>1</v>
      </c>
      <c r="O740" s="1" t="n">
        <f aca="false">IF(ISERROR(I740/(I740+K740)),0,(I740/(I740+K740)))</f>
        <v>1</v>
      </c>
      <c r="P740" s="1" t="n">
        <f aca="false">IF(ISERROR((2*N740*O740)/(N740+O740)),0,(2*N740*O740)/(N740+O740))</f>
        <v>1</v>
      </c>
    </row>
    <row r="741" customFormat="false" ht="12.8" hidden="false" customHeight="false" outlineLevel="0" collapsed="false">
      <c r="A741" s="0" t="s">
        <v>1508</v>
      </c>
      <c r="B741" s="0" t="s">
        <v>38</v>
      </c>
      <c r="C741" s="0" t="s">
        <v>9</v>
      </c>
      <c r="E741" s="0" t="s">
        <v>3</v>
      </c>
      <c r="F741" s="0" t="s">
        <v>1509</v>
      </c>
      <c r="G741" s="0" t="n">
        <v>1</v>
      </c>
      <c r="H741" s="0" t="n">
        <v>0</v>
      </c>
      <c r="I741" s="0" t="n">
        <v>0</v>
      </c>
      <c r="J741" s="0" t="n">
        <v>0</v>
      </c>
      <c r="K741" s="0" t="n">
        <v>1</v>
      </c>
      <c r="L741" s="0" t="n">
        <v>1</v>
      </c>
      <c r="M741" s="0" t="s">
        <v>12</v>
      </c>
      <c r="N741" s="1" t="n">
        <f aca="false">IF(ISERROR(I741/(I741+J741)),0,(I741/(I741+J741)))</f>
        <v>0</v>
      </c>
      <c r="O741" s="1" t="n">
        <f aca="false">IF(ISERROR(I741/(I741+K741)),0,(I741/(I741+K741)))</f>
        <v>0</v>
      </c>
      <c r="P741" s="1" t="n">
        <f aca="false">IF(ISERROR((2*N741*O741)/(N741+O741)),0,(2*N741*O741)/(N741+O741))</f>
        <v>0</v>
      </c>
    </row>
    <row r="742" customFormat="false" ht="12.8" hidden="false" customHeight="false" outlineLevel="0" collapsed="false">
      <c r="A742" s="0" t="s">
        <v>1510</v>
      </c>
      <c r="B742" s="0" t="s">
        <v>38</v>
      </c>
      <c r="C742" s="0" t="s">
        <v>9</v>
      </c>
      <c r="E742" s="0" t="s">
        <v>3</v>
      </c>
      <c r="F742" s="0" t="s">
        <v>1511</v>
      </c>
      <c r="G742" s="0" t="n">
        <v>1</v>
      </c>
      <c r="H742" s="0" t="n">
        <v>1</v>
      </c>
      <c r="I742" s="0" t="n">
        <v>1</v>
      </c>
      <c r="J742" s="0" t="n">
        <v>0</v>
      </c>
      <c r="K742" s="0" t="n">
        <v>0</v>
      </c>
      <c r="L742" s="0" t="n">
        <v>1</v>
      </c>
      <c r="M742" s="0" t="n">
        <v>1</v>
      </c>
      <c r="N742" s="1" t="n">
        <f aca="false">IF(ISERROR(I742/(I742+J742)),0,(I742/(I742+J742)))</f>
        <v>1</v>
      </c>
      <c r="O742" s="1" t="n">
        <f aca="false">IF(ISERROR(I742/(I742+K742)),0,(I742/(I742+K742)))</f>
        <v>1</v>
      </c>
      <c r="P742" s="1" t="n">
        <f aca="false">IF(ISERROR((2*N742*O742)/(N742+O742)),0,(2*N742*O742)/(N742+O742))</f>
        <v>1</v>
      </c>
    </row>
    <row r="743" customFormat="false" ht="12.8" hidden="false" customHeight="false" outlineLevel="0" collapsed="false">
      <c r="A743" s="0" t="s">
        <v>1512</v>
      </c>
      <c r="B743" s="0" t="s">
        <v>38</v>
      </c>
      <c r="C743" s="0" t="s">
        <v>9</v>
      </c>
      <c r="E743" s="0" t="s">
        <v>3</v>
      </c>
      <c r="F743" s="0" t="s">
        <v>1513</v>
      </c>
      <c r="G743" s="0" t="n">
        <v>1</v>
      </c>
      <c r="H743" s="0" t="n">
        <v>0</v>
      </c>
      <c r="I743" s="0" t="n">
        <v>0</v>
      </c>
      <c r="J743" s="0" t="n">
        <v>0</v>
      </c>
      <c r="K743" s="0" t="n">
        <v>1</v>
      </c>
      <c r="L743" s="0" t="n">
        <v>1</v>
      </c>
      <c r="M743" s="0" t="s">
        <v>12</v>
      </c>
      <c r="N743" s="1" t="n">
        <f aca="false">IF(ISERROR(I743/(I743+J743)),0,(I743/(I743+J743)))</f>
        <v>0</v>
      </c>
      <c r="O743" s="1" t="n">
        <f aca="false">IF(ISERROR(I743/(I743+K743)),0,(I743/(I743+K743)))</f>
        <v>0</v>
      </c>
      <c r="P743" s="1" t="n">
        <f aca="false">IF(ISERROR((2*N743*O743)/(N743+O743)),0,(2*N743*O743)/(N743+O743))</f>
        <v>0</v>
      </c>
    </row>
    <row r="744" customFormat="false" ht="12.8" hidden="false" customHeight="false" outlineLevel="0" collapsed="false">
      <c r="A744" s="0" t="s">
        <v>1514</v>
      </c>
      <c r="B744" s="0" t="s">
        <v>1</v>
      </c>
      <c r="D744" s="0" t="s">
        <v>27</v>
      </c>
      <c r="E744" s="0" t="s">
        <v>10</v>
      </c>
      <c r="F744" s="0" t="s">
        <v>1515</v>
      </c>
      <c r="G744" s="0" t="n">
        <v>4</v>
      </c>
      <c r="H744" s="0" t="n">
        <v>0</v>
      </c>
      <c r="I744" s="0" t="n">
        <v>0</v>
      </c>
      <c r="J744" s="0" t="n">
        <v>0</v>
      </c>
      <c r="K744" s="0" t="n">
        <v>4</v>
      </c>
      <c r="L744" s="0" t="n">
        <v>1</v>
      </c>
      <c r="M744" s="0" t="s">
        <v>12</v>
      </c>
      <c r="N744" s="1" t="n">
        <f aca="false">IF(ISERROR(I744/(I744+J744)),0,(I744/(I744+J744)))</f>
        <v>0</v>
      </c>
      <c r="O744" s="1" t="n">
        <f aca="false">IF(ISERROR(I744/(I744+K744)),0,(I744/(I744+K744)))</f>
        <v>0</v>
      </c>
      <c r="P744" s="1" t="n">
        <f aca="false">IF(ISERROR((2*N744*O744)/(N744+O744)),0,(2*N744*O744)/(N744+O744))</f>
        <v>0</v>
      </c>
    </row>
    <row r="745" customFormat="false" ht="12.8" hidden="false" customHeight="false" outlineLevel="0" collapsed="false">
      <c r="A745" s="0" t="s">
        <v>1516</v>
      </c>
      <c r="B745" s="0" t="s">
        <v>1</v>
      </c>
      <c r="D745" s="0" t="s">
        <v>27</v>
      </c>
      <c r="E745" s="0" t="s">
        <v>3</v>
      </c>
      <c r="F745" s="0" t="s">
        <v>1517</v>
      </c>
      <c r="G745" s="0" t="n">
        <v>2</v>
      </c>
      <c r="H745" s="0" t="n">
        <v>0</v>
      </c>
      <c r="I745" s="0" t="n">
        <v>0</v>
      </c>
      <c r="J745" s="0" t="n">
        <v>0</v>
      </c>
      <c r="K745" s="0" t="n">
        <v>2</v>
      </c>
      <c r="L745" s="0" t="n">
        <v>1</v>
      </c>
      <c r="M745" s="0" t="s">
        <v>12</v>
      </c>
      <c r="N745" s="1" t="n">
        <f aca="false">IF(ISERROR(I745/(I745+J745)),0,(I745/(I745+J745)))</f>
        <v>0</v>
      </c>
      <c r="O745" s="1" t="n">
        <f aca="false">IF(ISERROR(I745/(I745+K745)),0,(I745/(I745+K745)))</f>
        <v>0</v>
      </c>
      <c r="P745" s="1" t="n">
        <f aca="false">IF(ISERROR((2*N745*O745)/(N745+O745)),0,(2*N745*O745)/(N745+O745))</f>
        <v>0</v>
      </c>
    </row>
    <row r="746" customFormat="false" ht="12.8" hidden="false" customHeight="false" outlineLevel="0" collapsed="false">
      <c r="A746" s="0" t="s">
        <v>1518</v>
      </c>
      <c r="B746" s="0" t="s">
        <v>1</v>
      </c>
      <c r="D746" s="0" t="s">
        <v>27</v>
      </c>
      <c r="E746" s="0" t="s">
        <v>33</v>
      </c>
      <c r="F746" s="0" t="s">
        <v>1519</v>
      </c>
      <c r="G746" s="0" t="n">
        <v>1</v>
      </c>
      <c r="H746" s="0" t="n">
        <v>1</v>
      </c>
      <c r="I746" s="0" t="n">
        <v>1</v>
      </c>
      <c r="J746" s="0" t="n">
        <v>0</v>
      </c>
      <c r="K746" s="0" t="n">
        <v>0</v>
      </c>
      <c r="L746" s="0" t="n">
        <v>1</v>
      </c>
      <c r="M746" s="0" t="n">
        <v>1</v>
      </c>
      <c r="N746" s="1" t="n">
        <f aca="false">IF(ISERROR(I746/(I746+J746)),0,(I746/(I746+J746)))</f>
        <v>1</v>
      </c>
      <c r="O746" s="1" t="n">
        <f aca="false">IF(ISERROR(I746/(I746+K746)),0,(I746/(I746+K746)))</f>
        <v>1</v>
      </c>
      <c r="P746" s="1" t="n">
        <f aca="false">IF(ISERROR((2*N746*O746)/(N746+O746)),0,(2*N746*O746)/(N746+O746))</f>
        <v>1</v>
      </c>
    </row>
    <row r="747" customFormat="false" ht="12.8" hidden="false" customHeight="false" outlineLevel="0" collapsed="false">
      <c r="A747" s="0" t="s">
        <v>1520</v>
      </c>
      <c r="B747" s="0" t="s">
        <v>1</v>
      </c>
      <c r="D747" s="0" t="s">
        <v>27</v>
      </c>
      <c r="E747" s="0" t="s">
        <v>10</v>
      </c>
      <c r="F747" s="0" t="s">
        <v>1521</v>
      </c>
      <c r="G747" s="0" t="n">
        <v>2</v>
      </c>
      <c r="H747" s="0" t="n">
        <v>2</v>
      </c>
      <c r="I747" s="0" t="n">
        <v>2</v>
      </c>
      <c r="J747" s="0" t="n">
        <v>0</v>
      </c>
      <c r="K747" s="0" t="n">
        <v>0</v>
      </c>
      <c r="L747" s="0" t="n">
        <v>1</v>
      </c>
      <c r="M747" s="0" t="n">
        <v>1</v>
      </c>
      <c r="N747" s="1" t="n">
        <f aca="false">IF(ISERROR(I747/(I747+J747)),0,(I747/(I747+J747)))</f>
        <v>1</v>
      </c>
      <c r="O747" s="1" t="n">
        <f aca="false">IF(ISERROR(I747/(I747+K747)),0,(I747/(I747+K747)))</f>
        <v>1</v>
      </c>
      <c r="P747" s="1" t="n">
        <f aca="false">IF(ISERROR((2*N747*O747)/(N747+O747)),0,(2*N747*O747)/(N747+O747))</f>
        <v>1</v>
      </c>
    </row>
    <row r="748" customFormat="false" ht="12.8" hidden="false" customHeight="false" outlineLevel="0" collapsed="false">
      <c r="A748" s="0" t="s">
        <v>1522</v>
      </c>
      <c r="B748" s="0" t="s">
        <v>1</v>
      </c>
      <c r="D748" s="0" t="s">
        <v>23</v>
      </c>
      <c r="E748" s="0" t="s">
        <v>10</v>
      </c>
      <c r="F748" s="0" t="s">
        <v>1523</v>
      </c>
      <c r="G748" s="0" t="n">
        <v>1</v>
      </c>
      <c r="H748" s="0" t="n">
        <v>8</v>
      </c>
      <c r="I748" s="0" t="n">
        <v>1</v>
      </c>
      <c r="J748" s="0" t="n">
        <v>7</v>
      </c>
      <c r="K748" s="0" t="n">
        <v>0</v>
      </c>
      <c r="L748" s="0" t="n">
        <v>1</v>
      </c>
      <c r="M748" s="0" t="n">
        <v>1</v>
      </c>
      <c r="N748" s="1" t="n">
        <f aca="false">IF(ISERROR(I748/(I748+J748)),0,(I748/(I748+J748)))</f>
        <v>0.125</v>
      </c>
      <c r="O748" s="1" t="n">
        <f aca="false">IF(ISERROR(I748/(I748+K748)),0,(I748/(I748+K748)))</f>
        <v>1</v>
      </c>
      <c r="P748" s="1" t="n">
        <f aca="false">IF(ISERROR((2*N748*O748)/(N748+O748)),0,(2*N748*O748)/(N748+O748))</f>
        <v>0.222222222222222</v>
      </c>
    </row>
    <row r="749" customFormat="false" ht="12.8" hidden="false" customHeight="false" outlineLevel="0" collapsed="false">
      <c r="A749" s="0" t="s">
        <v>1524</v>
      </c>
      <c r="B749" s="0" t="s">
        <v>22</v>
      </c>
      <c r="D749" s="0" t="s">
        <v>30</v>
      </c>
      <c r="E749" s="0" t="s">
        <v>33</v>
      </c>
      <c r="F749" s="0" t="s">
        <v>1525</v>
      </c>
      <c r="G749" s="0" t="n">
        <v>2</v>
      </c>
      <c r="H749" s="0" t="n">
        <v>1</v>
      </c>
      <c r="I749" s="0" t="n">
        <v>1</v>
      </c>
      <c r="J749" s="0" t="n">
        <v>0</v>
      </c>
      <c r="K749" s="0" t="n">
        <v>1</v>
      </c>
      <c r="L749" s="0" t="n">
        <v>1</v>
      </c>
      <c r="M749" s="0" t="n">
        <v>1</v>
      </c>
      <c r="N749" s="1" t="n">
        <f aca="false">IF(ISERROR(I749/(I749+J749)),0,(I749/(I749+J749)))</f>
        <v>1</v>
      </c>
      <c r="O749" s="1" t="n">
        <f aca="false">IF(ISERROR(I749/(I749+K749)),0,(I749/(I749+K749)))</f>
        <v>0.5</v>
      </c>
      <c r="P749" s="1" t="n">
        <f aca="false">IF(ISERROR((2*N749*O749)/(N749+O749)),0,(2*N749*O749)/(N749+O749))</f>
        <v>0.666666666666667</v>
      </c>
    </row>
    <row r="750" customFormat="false" ht="12.8" hidden="false" customHeight="false" outlineLevel="0" collapsed="false">
      <c r="A750" s="0" t="s">
        <v>1526</v>
      </c>
      <c r="B750" s="0" t="s">
        <v>22</v>
      </c>
      <c r="D750" s="0" t="s">
        <v>30</v>
      </c>
      <c r="E750" s="0" t="s">
        <v>33</v>
      </c>
      <c r="F750" s="0" t="s">
        <v>1527</v>
      </c>
      <c r="G750" s="0" t="n">
        <v>1</v>
      </c>
      <c r="H750" s="0" t="n">
        <v>1</v>
      </c>
      <c r="I750" s="0" t="n">
        <v>1</v>
      </c>
      <c r="J750" s="0" t="n">
        <v>0</v>
      </c>
      <c r="K750" s="0" t="n">
        <v>0</v>
      </c>
      <c r="L750" s="0" t="n">
        <v>1</v>
      </c>
      <c r="M750" s="0" t="n">
        <v>1</v>
      </c>
      <c r="N750" s="1" t="n">
        <f aca="false">IF(ISERROR(I750/(I750+J750)),0,(I750/(I750+J750)))</f>
        <v>1</v>
      </c>
      <c r="O750" s="1" t="n">
        <f aca="false">IF(ISERROR(I750/(I750+K750)),0,(I750/(I750+K750)))</f>
        <v>1</v>
      </c>
      <c r="P750" s="1" t="n">
        <f aca="false">IF(ISERROR((2*N750*O750)/(N750+O750)),0,(2*N750*O750)/(N750+O750))</f>
        <v>1</v>
      </c>
    </row>
    <row r="751" customFormat="false" ht="12.8" hidden="false" customHeight="false" outlineLevel="0" collapsed="false">
      <c r="A751" s="0" t="s">
        <v>1528</v>
      </c>
      <c r="B751" s="0" t="s">
        <v>1</v>
      </c>
      <c r="C751" s="0" t="s">
        <v>2</v>
      </c>
      <c r="D751" s="0" t="s">
        <v>27</v>
      </c>
      <c r="F751" s="0" t="s">
        <v>1529</v>
      </c>
      <c r="G751" s="0" t="n">
        <v>1</v>
      </c>
      <c r="H751" s="0" t="n">
        <v>1</v>
      </c>
      <c r="I751" s="0" t="n">
        <v>1</v>
      </c>
      <c r="J751" s="0" t="n">
        <v>0</v>
      </c>
      <c r="K751" s="0" t="n">
        <v>0</v>
      </c>
      <c r="L751" s="0" t="n">
        <v>1</v>
      </c>
      <c r="M751" s="0" t="n">
        <v>1</v>
      </c>
      <c r="N751" s="1" t="n">
        <f aca="false">IF(ISERROR(I751/(I751+J751)),0,(I751/(I751+J751)))</f>
        <v>1</v>
      </c>
      <c r="O751" s="1" t="n">
        <f aca="false">IF(ISERROR(I751/(I751+K751)),0,(I751/(I751+K751)))</f>
        <v>1</v>
      </c>
      <c r="P751" s="1" t="n">
        <f aca="false">IF(ISERROR((2*N751*O751)/(N751+O751)),0,(2*N751*O751)/(N751+O751))</f>
        <v>1</v>
      </c>
    </row>
    <row r="752" customFormat="false" ht="12.8" hidden="false" customHeight="false" outlineLevel="0" collapsed="false">
      <c r="A752" s="0" t="s">
        <v>1530</v>
      </c>
      <c r="B752" s="0" t="s">
        <v>22</v>
      </c>
      <c r="C752" s="0" t="s">
        <v>9</v>
      </c>
      <c r="E752" s="0" t="s">
        <v>3</v>
      </c>
      <c r="F752" s="0" t="s">
        <v>1531</v>
      </c>
      <c r="G752" s="0" t="n">
        <v>1</v>
      </c>
      <c r="H752" s="0" t="n">
        <v>0</v>
      </c>
      <c r="I752" s="0" t="n">
        <v>0</v>
      </c>
      <c r="J752" s="0" t="n">
        <v>0</v>
      </c>
      <c r="K752" s="0" t="n">
        <v>1</v>
      </c>
      <c r="L752" s="0" t="n">
        <v>1</v>
      </c>
      <c r="M752" s="0" t="s">
        <v>12</v>
      </c>
      <c r="N752" s="1" t="n">
        <f aca="false">IF(ISERROR(I752/(I752+J752)),0,(I752/(I752+J752)))</f>
        <v>0</v>
      </c>
      <c r="O752" s="1" t="n">
        <f aca="false">IF(ISERROR(I752/(I752+K752)),0,(I752/(I752+K752)))</f>
        <v>0</v>
      </c>
      <c r="P752" s="1" t="n">
        <f aca="false">IF(ISERROR((2*N752*O752)/(N752+O752)),0,(2*N752*O752)/(N752+O752))</f>
        <v>0</v>
      </c>
    </row>
    <row r="753" customFormat="false" ht="12.8" hidden="false" customHeight="false" outlineLevel="0" collapsed="false">
      <c r="A753" s="0" t="s">
        <v>1532</v>
      </c>
      <c r="B753" s="0" t="s">
        <v>38</v>
      </c>
      <c r="C753" s="0" t="s">
        <v>9</v>
      </c>
      <c r="E753" s="0" t="s">
        <v>3</v>
      </c>
      <c r="F753" s="0" t="s">
        <v>1533</v>
      </c>
      <c r="G753" s="0" t="n">
        <v>1</v>
      </c>
      <c r="H753" s="0" t="n">
        <v>0</v>
      </c>
      <c r="I753" s="0" t="n">
        <v>0</v>
      </c>
      <c r="J753" s="0" t="n">
        <v>0</v>
      </c>
      <c r="K753" s="0" t="n">
        <v>1</v>
      </c>
      <c r="L753" s="0" t="n">
        <v>1</v>
      </c>
      <c r="M753" s="0" t="s">
        <v>12</v>
      </c>
      <c r="N753" s="1" t="n">
        <f aca="false">IF(ISERROR(I753/(I753+J753)),0,(I753/(I753+J753)))</f>
        <v>0</v>
      </c>
      <c r="O753" s="1" t="n">
        <f aca="false">IF(ISERROR(I753/(I753+K753)),0,(I753/(I753+K753)))</f>
        <v>0</v>
      </c>
      <c r="P753" s="1" t="n">
        <f aca="false">IF(ISERROR((2*N753*O753)/(N753+O753)),0,(2*N753*O753)/(N753+O753))</f>
        <v>0</v>
      </c>
    </row>
    <row r="754" customFormat="false" ht="12.8" hidden="false" customHeight="false" outlineLevel="0" collapsed="false">
      <c r="A754" s="0" t="s">
        <v>1534</v>
      </c>
      <c r="B754" s="0" t="s">
        <v>22</v>
      </c>
      <c r="C754" s="0" t="s">
        <v>2</v>
      </c>
      <c r="E754" s="0" t="s">
        <v>3</v>
      </c>
      <c r="F754" s="0" t="s">
        <v>1535</v>
      </c>
      <c r="G754" s="0" t="n">
        <v>2</v>
      </c>
      <c r="H754" s="0" t="n">
        <v>0</v>
      </c>
      <c r="I754" s="0" t="n">
        <v>0</v>
      </c>
      <c r="J754" s="0" t="n">
        <v>0</v>
      </c>
      <c r="K754" s="0" t="n">
        <v>2</v>
      </c>
      <c r="L754" s="0" t="n">
        <v>1</v>
      </c>
      <c r="M754" s="0" t="s">
        <v>12</v>
      </c>
      <c r="N754" s="1" t="n">
        <f aca="false">IF(ISERROR(I754/(I754+J754)),0,(I754/(I754+J754)))</f>
        <v>0</v>
      </c>
      <c r="O754" s="1" t="n">
        <f aca="false">IF(ISERROR(I754/(I754+K754)),0,(I754/(I754+K754)))</f>
        <v>0</v>
      </c>
      <c r="P754" s="1" t="n">
        <f aca="false">IF(ISERROR((2*N754*O754)/(N754+O754)),0,(2*N754*O754)/(N754+O754))</f>
        <v>0</v>
      </c>
    </row>
    <row r="755" customFormat="false" ht="12.8" hidden="false" customHeight="false" outlineLevel="0" collapsed="false">
      <c r="A755" s="0" t="s">
        <v>1536</v>
      </c>
      <c r="B755" s="0" t="s">
        <v>38</v>
      </c>
      <c r="C755" s="0" t="s">
        <v>9</v>
      </c>
      <c r="E755" s="0" t="s">
        <v>3</v>
      </c>
      <c r="F755" s="0" t="s">
        <v>1537</v>
      </c>
      <c r="G755" s="0" t="n">
        <v>1</v>
      </c>
      <c r="H755" s="0" t="n">
        <v>1</v>
      </c>
      <c r="I755" s="0" t="n">
        <v>1</v>
      </c>
      <c r="J755" s="0" t="n">
        <v>0</v>
      </c>
      <c r="K755" s="0" t="n">
        <v>0</v>
      </c>
      <c r="L755" s="0" t="n">
        <v>1</v>
      </c>
      <c r="M755" s="0" t="n">
        <v>1</v>
      </c>
      <c r="N755" s="1" t="n">
        <f aca="false">IF(ISERROR(I755/(I755+J755)),0,(I755/(I755+J755)))</f>
        <v>1</v>
      </c>
      <c r="O755" s="1" t="n">
        <f aca="false">IF(ISERROR(I755/(I755+K755)),0,(I755/(I755+K755)))</f>
        <v>1</v>
      </c>
      <c r="P755" s="1" t="n">
        <f aca="false">IF(ISERROR((2*N755*O755)/(N755+O755)),0,(2*N755*O755)/(N755+O755))</f>
        <v>1</v>
      </c>
    </row>
    <row r="756" customFormat="false" ht="12.8" hidden="false" customHeight="false" outlineLevel="0" collapsed="false">
      <c r="A756" s="0" t="s">
        <v>1538</v>
      </c>
      <c r="B756" s="0" t="s">
        <v>22</v>
      </c>
      <c r="C756" s="0" t="s">
        <v>9</v>
      </c>
      <c r="E756" s="0" t="s">
        <v>3</v>
      </c>
      <c r="F756" s="0" t="s">
        <v>1539</v>
      </c>
      <c r="G756" s="0" t="n">
        <v>1</v>
      </c>
      <c r="H756" s="0" t="n">
        <v>0</v>
      </c>
      <c r="I756" s="0" t="n">
        <v>0</v>
      </c>
      <c r="J756" s="0" t="n">
        <v>0</v>
      </c>
      <c r="K756" s="0" t="n">
        <v>1</v>
      </c>
      <c r="L756" s="0" t="n">
        <v>1</v>
      </c>
      <c r="M756" s="0" t="s">
        <v>12</v>
      </c>
      <c r="N756" s="1" t="n">
        <f aca="false">IF(ISERROR(I756/(I756+J756)),0,(I756/(I756+J756)))</f>
        <v>0</v>
      </c>
      <c r="O756" s="1" t="n">
        <f aca="false">IF(ISERROR(I756/(I756+K756)),0,(I756/(I756+K756)))</f>
        <v>0</v>
      </c>
      <c r="P756" s="1" t="n">
        <f aca="false">IF(ISERROR((2*N756*O756)/(N756+O756)),0,(2*N756*O756)/(N756+O756))</f>
        <v>0</v>
      </c>
    </row>
    <row r="757" customFormat="false" ht="12.8" hidden="false" customHeight="false" outlineLevel="0" collapsed="false">
      <c r="A757" s="0" t="s">
        <v>1540</v>
      </c>
      <c r="B757" s="0" t="s">
        <v>22</v>
      </c>
      <c r="C757" s="0" t="s">
        <v>9</v>
      </c>
      <c r="E757" s="0" t="s">
        <v>3</v>
      </c>
      <c r="F757" s="0" t="s">
        <v>1541</v>
      </c>
      <c r="G757" s="0" t="n">
        <v>2</v>
      </c>
      <c r="H757" s="0" t="n">
        <v>2</v>
      </c>
      <c r="I757" s="0" t="n">
        <v>2</v>
      </c>
      <c r="J757" s="0" t="n">
        <v>0</v>
      </c>
      <c r="K757" s="0" t="n">
        <v>0</v>
      </c>
      <c r="L757" s="0" t="n">
        <v>1</v>
      </c>
      <c r="M757" s="0" t="n">
        <v>1</v>
      </c>
      <c r="N757" s="1" t="n">
        <f aca="false">IF(ISERROR(I757/(I757+J757)),0,(I757/(I757+J757)))</f>
        <v>1</v>
      </c>
      <c r="O757" s="1" t="n">
        <f aca="false">IF(ISERROR(I757/(I757+K757)),0,(I757/(I757+K757)))</f>
        <v>1</v>
      </c>
      <c r="P757" s="1" t="n">
        <f aca="false">IF(ISERROR((2*N757*O757)/(N757+O757)),0,(2*N757*O757)/(N757+O757))</f>
        <v>1</v>
      </c>
    </row>
    <row r="758" customFormat="false" ht="12.8" hidden="false" customHeight="false" outlineLevel="0" collapsed="false">
      <c r="A758" s="0" t="s">
        <v>1542</v>
      </c>
      <c r="B758" s="0" t="s">
        <v>38</v>
      </c>
      <c r="C758" s="0" t="s">
        <v>9</v>
      </c>
      <c r="E758" s="0" t="s">
        <v>3</v>
      </c>
      <c r="F758" s="0" t="s">
        <v>1543</v>
      </c>
      <c r="G758" s="0" t="n">
        <v>1</v>
      </c>
      <c r="H758" s="0" t="n">
        <v>1</v>
      </c>
      <c r="I758" s="0" t="n">
        <v>1</v>
      </c>
      <c r="J758" s="0" t="n">
        <v>0</v>
      </c>
      <c r="K758" s="0" t="n">
        <v>0</v>
      </c>
      <c r="L758" s="0" t="n">
        <v>1</v>
      </c>
      <c r="M758" s="0" t="n">
        <v>1</v>
      </c>
      <c r="N758" s="1" t="n">
        <f aca="false">IF(ISERROR(I758/(I758+J758)),0,(I758/(I758+J758)))</f>
        <v>1</v>
      </c>
      <c r="O758" s="1" t="n">
        <f aca="false">IF(ISERROR(I758/(I758+K758)),0,(I758/(I758+K758)))</f>
        <v>1</v>
      </c>
      <c r="P758" s="1" t="n">
        <f aca="false">IF(ISERROR((2*N758*O758)/(N758+O758)),0,(2*N758*O758)/(N758+O758))</f>
        <v>1</v>
      </c>
    </row>
    <row r="759" customFormat="false" ht="12.8" hidden="false" customHeight="false" outlineLevel="0" collapsed="false">
      <c r="A759" s="0" t="s">
        <v>1544</v>
      </c>
      <c r="B759" s="0" t="s">
        <v>38</v>
      </c>
      <c r="C759" s="0" t="s">
        <v>9</v>
      </c>
      <c r="E759" s="0" t="s">
        <v>3</v>
      </c>
      <c r="F759" s="0" t="s">
        <v>1545</v>
      </c>
      <c r="G759" s="0" t="n">
        <v>1</v>
      </c>
      <c r="H759" s="0" t="n">
        <v>1</v>
      </c>
      <c r="I759" s="0" t="n">
        <v>1</v>
      </c>
      <c r="J759" s="0" t="n">
        <v>0</v>
      </c>
      <c r="K759" s="0" t="n">
        <v>0</v>
      </c>
      <c r="L759" s="0" t="n">
        <v>1</v>
      </c>
      <c r="M759" s="0" t="n">
        <v>1</v>
      </c>
      <c r="N759" s="1" t="n">
        <f aca="false">IF(ISERROR(I759/(I759+J759)),0,(I759/(I759+J759)))</f>
        <v>1</v>
      </c>
      <c r="O759" s="1" t="n">
        <f aca="false">IF(ISERROR(I759/(I759+K759)),0,(I759/(I759+K759)))</f>
        <v>1</v>
      </c>
      <c r="P759" s="1" t="n">
        <f aca="false">IF(ISERROR((2*N759*O759)/(N759+O759)),0,(2*N759*O759)/(N759+O759))</f>
        <v>1</v>
      </c>
    </row>
    <row r="760" customFormat="false" ht="12.8" hidden="false" customHeight="false" outlineLevel="0" collapsed="false">
      <c r="A760" s="0" t="s">
        <v>1546</v>
      </c>
      <c r="B760" s="0" t="s">
        <v>1</v>
      </c>
      <c r="C760" s="0" t="s">
        <v>2</v>
      </c>
      <c r="D760" s="0" t="s">
        <v>30</v>
      </c>
      <c r="F760" s="0" t="s">
        <v>1547</v>
      </c>
      <c r="G760" s="0" t="n">
        <v>1</v>
      </c>
      <c r="H760" s="0" t="n">
        <v>1</v>
      </c>
      <c r="I760" s="0" t="n">
        <v>1</v>
      </c>
      <c r="J760" s="0" t="n">
        <v>0</v>
      </c>
      <c r="K760" s="0" t="n">
        <v>0</v>
      </c>
      <c r="L760" s="0" t="n">
        <v>1</v>
      </c>
      <c r="M760" s="0" t="n">
        <v>1</v>
      </c>
      <c r="N760" s="1" t="n">
        <f aca="false">IF(ISERROR(I760/(I760+J760)),0,(I760/(I760+J760)))</f>
        <v>1</v>
      </c>
      <c r="O760" s="1" t="n">
        <f aca="false">IF(ISERROR(I760/(I760+K760)),0,(I760/(I760+K760)))</f>
        <v>1</v>
      </c>
      <c r="P760" s="1" t="n">
        <f aca="false">IF(ISERROR((2*N760*O760)/(N760+O760)),0,(2*N760*O760)/(N760+O760))</f>
        <v>1</v>
      </c>
    </row>
    <row r="761" customFormat="false" ht="12.8" hidden="false" customHeight="false" outlineLevel="0" collapsed="false">
      <c r="A761" s="0" t="s">
        <v>1548</v>
      </c>
      <c r="B761" s="0" t="s">
        <v>22</v>
      </c>
      <c r="C761" s="0" t="s">
        <v>9</v>
      </c>
      <c r="E761" s="0" t="s">
        <v>3</v>
      </c>
      <c r="F761" s="0" t="s">
        <v>1549</v>
      </c>
      <c r="G761" s="0" t="n">
        <v>1</v>
      </c>
      <c r="H761" s="0" t="n">
        <v>0</v>
      </c>
      <c r="I761" s="0" t="n">
        <v>0</v>
      </c>
      <c r="J761" s="0" t="n">
        <v>0</v>
      </c>
      <c r="K761" s="0" t="n">
        <v>1</v>
      </c>
      <c r="L761" s="0" t="n">
        <v>1</v>
      </c>
      <c r="M761" s="0" t="s">
        <v>12</v>
      </c>
      <c r="N761" s="1" t="n">
        <f aca="false">IF(ISERROR(I761/(I761+J761)),0,(I761/(I761+J761)))</f>
        <v>0</v>
      </c>
      <c r="O761" s="1" t="n">
        <f aca="false">IF(ISERROR(I761/(I761+K761)),0,(I761/(I761+K761)))</f>
        <v>0</v>
      </c>
      <c r="P761" s="1" t="n">
        <f aca="false">IF(ISERROR((2*N761*O761)/(N761+O761)),0,(2*N761*O761)/(N761+O761))</f>
        <v>0</v>
      </c>
    </row>
    <row r="762" customFormat="false" ht="12.8" hidden="false" customHeight="false" outlineLevel="0" collapsed="false">
      <c r="A762" s="0" t="s">
        <v>1550</v>
      </c>
      <c r="B762" s="0" t="s">
        <v>38</v>
      </c>
      <c r="C762" s="0" t="s">
        <v>9</v>
      </c>
      <c r="E762" s="0" t="s">
        <v>3</v>
      </c>
      <c r="F762" s="0" t="s">
        <v>1551</v>
      </c>
      <c r="G762" s="0" t="n">
        <v>1</v>
      </c>
      <c r="H762" s="0" t="n">
        <v>1</v>
      </c>
      <c r="I762" s="0" t="n">
        <v>1</v>
      </c>
      <c r="J762" s="0" t="n">
        <v>0</v>
      </c>
      <c r="K762" s="0" t="n">
        <v>0</v>
      </c>
      <c r="L762" s="0" t="n">
        <v>1</v>
      </c>
      <c r="M762" s="0" t="n">
        <v>1</v>
      </c>
      <c r="N762" s="1" t="n">
        <f aca="false">IF(ISERROR(I762/(I762+J762)),0,(I762/(I762+J762)))</f>
        <v>1</v>
      </c>
      <c r="O762" s="1" t="n">
        <f aca="false">IF(ISERROR(I762/(I762+K762)),0,(I762/(I762+K762)))</f>
        <v>1</v>
      </c>
      <c r="P762" s="1" t="n">
        <f aca="false">IF(ISERROR((2*N762*O762)/(N762+O762)),0,(2*N762*O762)/(N762+O762))</f>
        <v>1</v>
      </c>
    </row>
    <row r="763" customFormat="false" ht="12.8" hidden="false" customHeight="false" outlineLevel="0" collapsed="false">
      <c r="A763" s="0" t="s">
        <v>1552</v>
      </c>
      <c r="B763" s="0" t="s">
        <v>22</v>
      </c>
      <c r="C763" s="0" t="s">
        <v>9</v>
      </c>
      <c r="E763" s="0" t="s">
        <v>3</v>
      </c>
      <c r="F763" s="0" t="s">
        <v>1553</v>
      </c>
      <c r="G763" s="0" t="n">
        <v>2</v>
      </c>
      <c r="H763" s="0" t="n">
        <v>2</v>
      </c>
      <c r="I763" s="0" t="n">
        <v>2</v>
      </c>
      <c r="J763" s="0" t="n">
        <v>0</v>
      </c>
      <c r="K763" s="0" t="n">
        <v>0</v>
      </c>
      <c r="L763" s="0" t="n">
        <v>1</v>
      </c>
      <c r="M763" s="0" t="n">
        <v>1</v>
      </c>
      <c r="N763" s="1" t="n">
        <f aca="false">IF(ISERROR(I763/(I763+J763)),0,(I763/(I763+J763)))</f>
        <v>1</v>
      </c>
      <c r="O763" s="1" t="n">
        <f aca="false">IF(ISERROR(I763/(I763+K763)),0,(I763/(I763+K763)))</f>
        <v>1</v>
      </c>
      <c r="P763" s="1" t="n">
        <f aca="false">IF(ISERROR((2*N763*O763)/(N763+O763)),0,(2*N763*O763)/(N763+O763))</f>
        <v>1</v>
      </c>
    </row>
    <row r="764" customFormat="false" ht="12.8" hidden="false" customHeight="false" outlineLevel="0" collapsed="false">
      <c r="A764" s="0" t="s">
        <v>1554</v>
      </c>
      <c r="B764" s="0" t="s">
        <v>22</v>
      </c>
      <c r="D764" s="0" t="s">
        <v>30</v>
      </c>
      <c r="E764" s="0" t="s">
        <v>10</v>
      </c>
      <c r="F764" s="0" t="s">
        <v>1555</v>
      </c>
      <c r="G764" s="0" t="n">
        <v>2</v>
      </c>
      <c r="H764" s="0" t="n">
        <v>1</v>
      </c>
      <c r="I764" s="0" t="n">
        <v>1</v>
      </c>
      <c r="J764" s="0" t="n">
        <v>0</v>
      </c>
      <c r="K764" s="0" t="n">
        <v>1</v>
      </c>
      <c r="L764" s="0" t="n">
        <v>1</v>
      </c>
      <c r="M764" s="0" t="n">
        <v>1</v>
      </c>
      <c r="N764" s="1" t="n">
        <f aca="false">IF(ISERROR(I764/(I764+J764)),0,(I764/(I764+J764)))</f>
        <v>1</v>
      </c>
      <c r="O764" s="1" t="n">
        <f aca="false">IF(ISERROR(I764/(I764+K764)),0,(I764/(I764+K764)))</f>
        <v>0.5</v>
      </c>
      <c r="P764" s="1" t="n">
        <f aca="false">IF(ISERROR((2*N764*O764)/(N764+O764)),0,(2*N764*O764)/(N764+O764))</f>
        <v>0.666666666666667</v>
      </c>
    </row>
    <row r="765" customFormat="false" ht="12.8" hidden="false" customHeight="false" outlineLevel="0" collapsed="false">
      <c r="A765" s="0" t="s">
        <v>1556</v>
      </c>
      <c r="B765" s="0" t="s">
        <v>22</v>
      </c>
      <c r="C765" s="0" t="s">
        <v>2</v>
      </c>
      <c r="E765" s="0" t="s">
        <v>3</v>
      </c>
      <c r="F765" s="0" t="s">
        <v>1557</v>
      </c>
      <c r="G765" s="0" t="n">
        <v>1</v>
      </c>
      <c r="H765" s="0" t="n">
        <v>0</v>
      </c>
      <c r="I765" s="0" t="n">
        <v>0</v>
      </c>
      <c r="J765" s="0" t="n">
        <v>0</v>
      </c>
      <c r="K765" s="0" t="n">
        <v>1</v>
      </c>
      <c r="L765" s="0" t="n">
        <v>1</v>
      </c>
      <c r="M765" s="0" t="s">
        <v>12</v>
      </c>
      <c r="N765" s="1" t="n">
        <f aca="false">IF(ISERROR(I765/(I765+J765)),0,(I765/(I765+J765)))</f>
        <v>0</v>
      </c>
      <c r="O765" s="1" t="n">
        <f aca="false">IF(ISERROR(I765/(I765+K765)),0,(I765/(I765+K765)))</f>
        <v>0</v>
      </c>
      <c r="P765" s="1" t="n">
        <f aca="false">IF(ISERROR((2*N765*O765)/(N765+O765)),0,(2*N765*O765)/(N765+O765))</f>
        <v>0</v>
      </c>
    </row>
    <row r="766" customFormat="false" ht="12.8" hidden="false" customHeight="false" outlineLevel="0" collapsed="false">
      <c r="A766" s="0" t="s">
        <v>1558</v>
      </c>
      <c r="B766" s="0" t="s">
        <v>1</v>
      </c>
      <c r="D766" s="0" t="s">
        <v>30</v>
      </c>
      <c r="E766" s="0" t="s">
        <v>3</v>
      </c>
      <c r="F766" s="0" t="s">
        <v>1559</v>
      </c>
      <c r="G766" s="0" t="n">
        <v>2</v>
      </c>
      <c r="H766" s="0" t="n">
        <v>0</v>
      </c>
      <c r="I766" s="0" t="n">
        <v>0</v>
      </c>
      <c r="J766" s="0" t="n">
        <v>0</v>
      </c>
      <c r="K766" s="0" t="n">
        <v>2</v>
      </c>
      <c r="L766" s="0" t="n">
        <v>1</v>
      </c>
      <c r="M766" s="0" t="s">
        <v>12</v>
      </c>
      <c r="N766" s="1" t="n">
        <f aca="false">IF(ISERROR(I766/(I766+J766)),0,(I766/(I766+J766)))</f>
        <v>0</v>
      </c>
      <c r="O766" s="1" t="n">
        <f aca="false">IF(ISERROR(I766/(I766+K766)),0,(I766/(I766+K766)))</f>
        <v>0</v>
      </c>
      <c r="P766" s="1" t="n">
        <f aca="false">IF(ISERROR((2*N766*O766)/(N766+O766)),0,(2*N766*O766)/(N766+O766))</f>
        <v>0</v>
      </c>
    </row>
    <row r="767" customFormat="false" ht="12.8" hidden="false" customHeight="false" outlineLevel="0" collapsed="false">
      <c r="A767" s="0" t="s">
        <v>1560</v>
      </c>
      <c r="B767" s="0" t="s">
        <v>22</v>
      </c>
      <c r="D767" s="0" t="s">
        <v>23</v>
      </c>
      <c r="E767" s="0" t="s">
        <v>3</v>
      </c>
      <c r="F767" s="0" t="s">
        <v>1561</v>
      </c>
      <c r="G767" s="0" t="n">
        <v>2</v>
      </c>
      <c r="H767" s="0" t="n">
        <v>1</v>
      </c>
      <c r="I767" s="0" t="n">
        <v>1</v>
      </c>
      <c r="J767" s="0" t="n">
        <v>0</v>
      </c>
      <c r="K767" s="0" t="n">
        <v>1</v>
      </c>
      <c r="L767" s="0" t="n">
        <v>1</v>
      </c>
      <c r="M767" s="0" t="n">
        <v>1</v>
      </c>
      <c r="N767" s="1" t="n">
        <f aca="false">IF(ISERROR(I767/(I767+J767)),0,(I767/(I767+J767)))</f>
        <v>1</v>
      </c>
      <c r="O767" s="1" t="n">
        <f aca="false">IF(ISERROR(I767/(I767+K767)),0,(I767/(I767+K767)))</f>
        <v>0.5</v>
      </c>
      <c r="P767" s="1" t="n">
        <f aca="false">IF(ISERROR((2*N767*O767)/(N767+O767)),0,(2*N767*O767)/(N767+O767))</f>
        <v>0.666666666666667</v>
      </c>
    </row>
    <row r="768" customFormat="false" ht="12.8" hidden="false" customHeight="false" outlineLevel="0" collapsed="false">
      <c r="A768" s="0" t="s">
        <v>1562</v>
      </c>
      <c r="B768" s="0" t="s">
        <v>22</v>
      </c>
      <c r="C768" s="0" t="s">
        <v>2</v>
      </c>
      <c r="D768" s="0" t="s">
        <v>27</v>
      </c>
      <c r="F768" s="0" t="s">
        <v>1563</v>
      </c>
      <c r="G768" s="0" t="n">
        <v>2</v>
      </c>
      <c r="H768" s="0" t="n">
        <v>1</v>
      </c>
      <c r="I768" s="0" t="n">
        <v>1</v>
      </c>
      <c r="J768" s="0" t="n">
        <v>0</v>
      </c>
      <c r="K768" s="0" t="n">
        <v>1</v>
      </c>
      <c r="L768" s="0" t="n">
        <v>1</v>
      </c>
      <c r="M768" s="0" t="n">
        <v>1</v>
      </c>
      <c r="N768" s="1" t="n">
        <f aca="false">IF(ISERROR(I768/(I768+J768)),0,(I768/(I768+J768)))</f>
        <v>1</v>
      </c>
      <c r="O768" s="1" t="n">
        <f aca="false">IF(ISERROR(I768/(I768+K768)),0,(I768/(I768+K768)))</f>
        <v>0.5</v>
      </c>
      <c r="P768" s="1" t="n">
        <f aca="false">IF(ISERROR((2*N768*O768)/(N768+O768)),0,(2*N768*O768)/(N768+O768))</f>
        <v>0.666666666666667</v>
      </c>
    </row>
    <row r="769" customFormat="false" ht="12.8" hidden="false" customHeight="false" outlineLevel="0" collapsed="false">
      <c r="A769" s="0" t="s">
        <v>1564</v>
      </c>
      <c r="B769" s="0" t="s">
        <v>1</v>
      </c>
      <c r="D769" s="0" t="s">
        <v>23</v>
      </c>
      <c r="E769" s="0" t="s">
        <v>33</v>
      </c>
      <c r="F769" s="0" t="s">
        <v>1565</v>
      </c>
      <c r="G769" s="0" t="n">
        <v>1</v>
      </c>
      <c r="H769" s="0" t="n">
        <v>4</v>
      </c>
      <c r="I769" s="0" t="n">
        <v>1</v>
      </c>
      <c r="J769" s="0" t="n">
        <v>3</v>
      </c>
      <c r="K769" s="0" t="n">
        <v>0</v>
      </c>
      <c r="L769" s="0" t="n">
        <v>1</v>
      </c>
      <c r="M769" s="0" t="n">
        <v>1</v>
      </c>
      <c r="N769" s="1" t="n">
        <f aca="false">IF(ISERROR(I769/(I769+J769)),0,(I769/(I769+J769)))</f>
        <v>0.25</v>
      </c>
      <c r="O769" s="1" t="n">
        <f aca="false">IF(ISERROR(I769/(I769+K769)),0,(I769/(I769+K769)))</f>
        <v>1</v>
      </c>
      <c r="P769" s="1" t="n">
        <f aca="false">IF(ISERROR((2*N769*O769)/(N769+O769)),0,(2*N769*O769)/(N769+O769))</f>
        <v>0.4</v>
      </c>
    </row>
    <row r="770" customFormat="false" ht="12.8" hidden="false" customHeight="false" outlineLevel="0" collapsed="false">
      <c r="A770" s="0" t="s">
        <v>1566</v>
      </c>
      <c r="B770" s="0" t="s">
        <v>1</v>
      </c>
      <c r="D770" s="0" t="s">
        <v>30</v>
      </c>
      <c r="E770" s="0" t="s">
        <v>10</v>
      </c>
      <c r="F770" s="0" t="s">
        <v>1567</v>
      </c>
      <c r="G770" s="0" t="n">
        <v>1</v>
      </c>
      <c r="H770" s="0" t="n">
        <v>1</v>
      </c>
      <c r="I770" s="0" t="n">
        <v>1</v>
      </c>
      <c r="J770" s="0" t="n">
        <v>0</v>
      </c>
      <c r="K770" s="0" t="n">
        <v>0</v>
      </c>
      <c r="L770" s="0" t="n">
        <v>1</v>
      </c>
      <c r="M770" s="0" t="n">
        <v>1</v>
      </c>
      <c r="N770" s="1" t="n">
        <f aca="false">IF(ISERROR(I770/(I770+J770)),0,(I770/(I770+J770)))</f>
        <v>1</v>
      </c>
      <c r="O770" s="1" t="n">
        <f aca="false">IF(ISERROR(I770/(I770+K770)),0,(I770/(I770+K770)))</f>
        <v>1</v>
      </c>
      <c r="P770" s="1" t="n">
        <f aca="false">IF(ISERROR((2*N770*O770)/(N770+O770)),0,(2*N770*O770)/(N770+O770))</f>
        <v>1</v>
      </c>
    </row>
    <row r="771" customFormat="false" ht="12.8" hidden="false" customHeight="false" outlineLevel="0" collapsed="false">
      <c r="A771" s="0" t="s">
        <v>1568</v>
      </c>
      <c r="B771" s="0" t="s">
        <v>22</v>
      </c>
      <c r="C771" s="0" t="s">
        <v>9</v>
      </c>
      <c r="E771" s="0" t="s">
        <v>33</v>
      </c>
      <c r="F771" s="0" t="s">
        <v>1569</v>
      </c>
      <c r="G771" s="0" t="n">
        <v>1</v>
      </c>
      <c r="H771" s="0" t="n">
        <v>0</v>
      </c>
      <c r="I771" s="0" t="n">
        <v>0</v>
      </c>
      <c r="J771" s="0" t="n">
        <v>0</v>
      </c>
      <c r="K771" s="0" t="n">
        <v>1</v>
      </c>
      <c r="L771" s="0" t="n">
        <v>1</v>
      </c>
      <c r="M771" s="0" t="s">
        <v>12</v>
      </c>
      <c r="N771" s="1" t="n">
        <f aca="false">IF(ISERROR(I771/(I771+J771)),0,(I771/(I771+J771)))</f>
        <v>0</v>
      </c>
      <c r="O771" s="1" t="n">
        <f aca="false">IF(ISERROR(I771/(I771+K771)),0,(I771/(I771+K771)))</f>
        <v>0</v>
      </c>
      <c r="P771" s="1" t="n">
        <f aca="false">IF(ISERROR((2*N771*O771)/(N771+O771)),0,(2*N771*O771)/(N771+O771))</f>
        <v>0</v>
      </c>
    </row>
    <row r="772" customFormat="false" ht="12.8" hidden="false" customHeight="false" outlineLevel="0" collapsed="false">
      <c r="A772" s="0" t="s">
        <v>1570</v>
      </c>
      <c r="B772" s="0" t="s">
        <v>38</v>
      </c>
      <c r="C772" s="0" t="s">
        <v>9</v>
      </c>
      <c r="E772" s="0" t="s">
        <v>3</v>
      </c>
      <c r="F772" s="0" t="s">
        <v>1571</v>
      </c>
      <c r="G772" s="0" t="n">
        <v>1</v>
      </c>
      <c r="H772" s="0" t="n">
        <v>1</v>
      </c>
      <c r="I772" s="0" t="n">
        <v>1</v>
      </c>
      <c r="J772" s="0" t="n">
        <v>0</v>
      </c>
      <c r="K772" s="0" t="n">
        <v>0</v>
      </c>
      <c r="L772" s="0" t="n">
        <v>1</v>
      </c>
      <c r="M772" s="0" t="n">
        <v>1</v>
      </c>
      <c r="N772" s="1" t="n">
        <f aca="false">IF(ISERROR(I772/(I772+J772)),0,(I772/(I772+J772)))</f>
        <v>1</v>
      </c>
      <c r="O772" s="1" t="n">
        <f aca="false">IF(ISERROR(I772/(I772+K772)),0,(I772/(I772+K772)))</f>
        <v>1</v>
      </c>
      <c r="P772" s="1" t="n">
        <f aca="false">IF(ISERROR((2*N772*O772)/(N772+O772)),0,(2*N772*O772)/(N772+O772))</f>
        <v>1</v>
      </c>
    </row>
    <row r="773" customFormat="false" ht="12.8" hidden="false" customHeight="false" outlineLevel="0" collapsed="false">
      <c r="A773" s="0" t="s">
        <v>1572</v>
      </c>
      <c r="B773" s="0" t="s">
        <v>22</v>
      </c>
      <c r="C773" s="0" t="s">
        <v>2</v>
      </c>
      <c r="E773" s="0" t="s">
        <v>3</v>
      </c>
      <c r="F773" s="0" t="s">
        <v>1573</v>
      </c>
      <c r="G773" s="0" t="n">
        <v>1</v>
      </c>
      <c r="H773" s="0" t="n">
        <v>0</v>
      </c>
      <c r="I773" s="0" t="n">
        <v>0</v>
      </c>
      <c r="J773" s="0" t="n">
        <v>0</v>
      </c>
      <c r="K773" s="0" t="n">
        <v>1</v>
      </c>
      <c r="L773" s="0" t="n">
        <v>1</v>
      </c>
      <c r="M773" s="0" t="s">
        <v>12</v>
      </c>
      <c r="N773" s="1" t="n">
        <f aca="false">IF(ISERROR(I773/(I773+J773)),0,(I773/(I773+J773)))</f>
        <v>0</v>
      </c>
      <c r="O773" s="1" t="n">
        <f aca="false">IF(ISERROR(I773/(I773+K773)),0,(I773/(I773+K773)))</f>
        <v>0</v>
      </c>
      <c r="P773" s="1" t="n">
        <f aca="false">IF(ISERROR((2*N773*O773)/(N773+O773)),0,(2*N773*O773)/(N773+O773))</f>
        <v>0</v>
      </c>
    </row>
    <row r="774" customFormat="false" ht="12.8" hidden="false" customHeight="false" outlineLevel="0" collapsed="false">
      <c r="A774" s="0" t="s">
        <v>1574</v>
      </c>
      <c r="B774" s="0" t="s">
        <v>22</v>
      </c>
      <c r="C774" s="0" t="s">
        <v>9</v>
      </c>
      <c r="E774" s="0" t="s">
        <v>33</v>
      </c>
      <c r="F774" s="0" t="s">
        <v>1575</v>
      </c>
      <c r="G774" s="0" t="n">
        <v>1</v>
      </c>
      <c r="H774" s="0" t="n">
        <v>4</v>
      </c>
      <c r="I774" s="0" t="n">
        <v>0</v>
      </c>
      <c r="J774" s="0" t="n">
        <v>4</v>
      </c>
      <c r="K774" s="0" t="n">
        <v>1</v>
      </c>
      <c r="L774" s="0" t="n">
        <v>1</v>
      </c>
      <c r="M774" s="0" t="n">
        <v>1</v>
      </c>
      <c r="N774" s="1" t="n">
        <f aca="false">IF(ISERROR(I774/(I774+J774)),0,(I774/(I774+J774)))</f>
        <v>0</v>
      </c>
      <c r="O774" s="1" t="n">
        <f aca="false">IF(ISERROR(I774/(I774+K774)),0,(I774/(I774+K774)))</f>
        <v>0</v>
      </c>
      <c r="P774" s="1" t="n">
        <f aca="false">IF(ISERROR((2*N774*O774)/(N774+O774)),0,(2*N774*O774)/(N774+O774))</f>
        <v>0</v>
      </c>
    </row>
    <row r="775" customFormat="false" ht="12.8" hidden="false" customHeight="false" outlineLevel="0" collapsed="false">
      <c r="A775" s="0" t="s">
        <v>1576</v>
      </c>
      <c r="B775" s="0" t="s">
        <v>38</v>
      </c>
      <c r="C775" s="0" t="s">
        <v>9</v>
      </c>
      <c r="E775" s="0" t="s">
        <v>3</v>
      </c>
      <c r="F775" s="0" t="s">
        <v>1577</v>
      </c>
      <c r="G775" s="0" t="n">
        <v>1</v>
      </c>
      <c r="H775" s="0" t="n">
        <v>1</v>
      </c>
      <c r="I775" s="0" t="n">
        <v>1</v>
      </c>
      <c r="J775" s="0" t="n">
        <v>0</v>
      </c>
      <c r="K775" s="0" t="n">
        <v>0</v>
      </c>
      <c r="L775" s="0" t="n">
        <v>1</v>
      </c>
      <c r="M775" s="0" t="n">
        <v>1</v>
      </c>
      <c r="N775" s="1" t="n">
        <f aca="false">IF(ISERROR(I775/(I775+J775)),0,(I775/(I775+J775)))</f>
        <v>1</v>
      </c>
      <c r="O775" s="1" t="n">
        <f aca="false">IF(ISERROR(I775/(I775+K775)),0,(I775/(I775+K775)))</f>
        <v>1</v>
      </c>
      <c r="P775" s="1" t="n">
        <f aca="false">IF(ISERROR((2*N775*O775)/(N775+O775)),0,(2*N775*O775)/(N775+O775))</f>
        <v>1</v>
      </c>
    </row>
    <row r="776" customFormat="false" ht="12.8" hidden="false" customHeight="false" outlineLevel="0" collapsed="false">
      <c r="A776" s="0" t="s">
        <v>1578</v>
      </c>
      <c r="B776" s="0" t="s">
        <v>1</v>
      </c>
      <c r="C776" s="0" t="s">
        <v>2</v>
      </c>
      <c r="D776" s="0" t="s">
        <v>27</v>
      </c>
      <c r="F776" s="0" t="s">
        <v>1579</v>
      </c>
      <c r="G776" s="0" t="n">
        <v>1</v>
      </c>
      <c r="H776" s="0" t="n">
        <v>1</v>
      </c>
      <c r="I776" s="0" t="n">
        <v>1</v>
      </c>
      <c r="J776" s="0" t="n">
        <v>0</v>
      </c>
      <c r="K776" s="0" t="n">
        <v>0</v>
      </c>
      <c r="L776" s="0" t="n">
        <v>1</v>
      </c>
      <c r="M776" s="0" t="n">
        <v>1</v>
      </c>
      <c r="N776" s="1" t="n">
        <f aca="false">IF(ISERROR(I776/(I776+J776)),0,(I776/(I776+J776)))</f>
        <v>1</v>
      </c>
      <c r="O776" s="1" t="n">
        <f aca="false">IF(ISERROR(I776/(I776+K776)),0,(I776/(I776+K776)))</f>
        <v>1</v>
      </c>
      <c r="P776" s="1" t="n">
        <f aca="false">IF(ISERROR((2*N776*O776)/(N776+O776)),0,(2*N776*O776)/(N776+O776))</f>
        <v>1</v>
      </c>
    </row>
    <row r="777" customFormat="false" ht="12.8" hidden="false" customHeight="false" outlineLevel="0" collapsed="false">
      <c r="A777" s="0" t="s">
        <v>1580</v>
      </c>
      <c r="B777" s="0" t="s">
        <v>22</v>
      </c>
      <c r="C777" s="0" t="s">
        <v>9</v>
      </c>
      <c r="E777" s="0" t="s">
        <v>3</v>
      </c>
      <c r="F777" s="0" t="s">
        <v>1581</v>
      </c>
      <c r="G777" s="0" t="n">
        <v>1</v>
      </c>
      <c r="H777" s="0" t="n">
        <v>0</v>
      </c>
      <c r="I777" s="0" t="n">
        <v>0</v>
      </c>
      <c r="J777" s="0" t="n">
        <v>0</v>
      </c>
      <c r="K777" s="0" t="n">
        <v>1</v>
      </c>
      <c r="L777" s="0" t="n">
        <v>1</v>
      </c>
      <c r="M777" s="0" t="s">
        <v>12</v>
      </c>
      <c r="N777" s="1" t="n">
        <f aca="false">IF(ISERROR(I777/(I777+J777)),0,(I777/(I777+J777)))</f>
        <v>0</v>
      </c>
      <c r="O777" s="1" t="n">
        <f aca="false">IF(ISERROR(I777/(I777+K777)),0,(I777/(I777+K777)))</f>
        <v>0</v>
      </c>
      <c r="P777" s="1" t="n">
        <f aca="false">IF(ISERROR((2*N777*O777)/(N777+O777)),0,(2*N777*O777)/(N777+O777))</f>
        <v>0</v>
      </c>
    </row>
    <row r="778" customFormat="false" ht="12.8" hidden="false" customHeight="false" outlineLevel="0" collapsed="false">
      <c r="A778" s="0" t="s">
        <v>1582</v>
      </c>
      <c r="B778" s="0" t="s">
        <v>22</v>
      </c>
      <c r="C778" s="0" t="s">
        <v>9</v>
      </c>
      <c r="E778" s="0" t="s">
        <v>3</v>
      </c>
      <c r="F778" s="0" t="s">
        <v>1583</v>
      </c>
      <c r="G778" s="0" t="n">
        <v>2</v>
      </c>
      <c r="H778" s="0" t="n">
        <v>0</v>
      </c>
      <c r="I778" s="0" t="n">
        <v>0</v>
      </c>
      <c r="J778" s="0" t="n">
        <v>0</v>
      </c>
      <c r="K778" s="0" t="n">
        <v>2</v>
      </c>
      <c r="L778" s="0" t="n">
        <v>1</v>
      </c>
      <c r="M778" s="0" t="s">
        <v>12</v>
      </c>
      <c r="N778" s="1" t="n">
        <f aca="false">IF(ISERROR(I778/(I778+J778)),0,(I778/(I778+J778)))</f>
        <v>0</v>
      </c>
      <c r="O778" s="1" t="n">
        <f aca="false">IF(ISERROR(I778/(I778+K778)),0,(I778/(I778+K778)))</f>
        <v>0</v>
      </c>
      <c r="P778" s="1" t="n">
        <f aca="false">IF(ISERROR((2*N778*O778)/(N778+O778)),0,(2*N778*O778)/(N778+O778))</f>
        <v>0</v>
      </c>
    </row>
    <row r="779" customFormat="false" ht="12.8" hidden="false" customHeight="false" outlineLevel="0" collapsed="false">
      <c r="A779" s="0" t="s">
        <v>1584</v>
      </c>
      <c r="B779" s="0" t="s">
        <v>38</v>
      </c>
      <c r="C779" s="0" t="s">
        <v>9</v>
      </c>
      <c r="E779" s="0" t="s">
        <v>3</v>
      </c>
      <c r="F779" s="0" t="s">
        <v>1585</v>
      </c>
      <c r="G779" s="0" t="n">
        <v>1</v>
      </c>
      <c r="H779" s="0" t="n">
        <v>1</v>
      </c>
      <c r="I779" s="0" t="n">
        <v>1</v>
      </c>
      <c r="J779" s="0" t="n">
        <v>0</v>
      </c>
      <c r="K779" s="0" t="n">
        <v>0</v>
      </c>
      <c r="L779" s="0" t="n">
        <v>1</v>
      </c>
      <c r="M779" s="0" t="n">
        <v>1</v>
      </c>
      <c r="N779" s="1" t="n">
        <f aca="false">IF(ISERROR(I779/(I779+J779)),0,(I779/(I779+J779)))</f>
        <v>1</v>
      </c>
      <c r="O779" s="1" t="n">
        <f aca="false">IF(ISERROR(I779/(I779+K779)),0,(I779/(I779+K779)))</f>
        <v>1</v>
      </c>
      <c r="P779" s="1" t="n">
        <f aca="false">IF(ISERROR((2*N779*O779)/(N779+O779)),0,(2*N779*O779)/(N779+O779))</f>
        <v>1</v>
      </c>
    </row>
    <row r="780" customFormat="false" ht="12.8" hidden="false" customHeight="false" outlineLevel="0" collapsed="false">
      <c r="A780" s="0" t="s">
        <v>1586</v>
      </c>
      <c r="B780" s="0" t="s">
        <v>22</v>
      </c>
      <c r="C780" s="0" t="s">
        <v>9</v>
      </c>
      <c r="E780" s="0" t="s">
        <v>3</v>
      </c>
      <c r="F780" s="0" t="s">
        <v>1587</v>
      </c>
      <c r="G780" s="0" t="n">
        <v>1</v>
      </c>
      <c r="H780" s="0" t="n">
        <v>1</v>
      </c>
      <c r="I780" s="0" t="n">
        <v>1</v>
      </c>
      <c r="J780" s="0" t="n">
        <v>0</v>
      </c>
      <c r="K780" s="0" t="n">
        <v>0</v>
      </c>
      <c r="L780" s="0" t="n">
        <v>1</v>
      </c>
      <c r="M780" s="0" t="n">
        <v>1</v>
      </c>
      <c r="N780" s="1" t="n">
        <f aca="false">IF(ISERROR(I780/(I780+J780)),0,(I780/(I780+J780)))</f>
        <v>1</v>
      </c>
      <c r="O780" s="1" t="n">
        <f aca="false">IF(ISERROR(I780/(I780+K780)),0,(I780/(I780+K780)))</f>
        <v>1</v>
      </c>
      <c r="P780" s="1" t="n">
        <f aca="false">IF(ISERROR((2*N780*O780)/(N780+O780)),0,(2*N780*O780)/(N780+O780))</f>
        <v>1</v>
      </c>
    </row>
    <row r="781" customFormat="false" ht="12.8" hidden="false" customHeight="false" outlineLevel="0" collapsed="false">
      <c r="A781" s="0" t="s">
        <v>1588</v>
      </c>
      <c r="B781" s="0" t="s">
        <v>22</v>
      </c>
      <c r="D781" s="0" t="s">
        <v>30</v>
      </c>
      <c r="E781" s="0" t="s">
        <v>10</v>
      </c>
      <c r="F781" s="0" t="s">
        <v>1589</v>
      </c>
      <c r="G781" s="0" t="n">
        <v>2</v>
      </c>
      <c r="H781" s="0" t="n">
        <v>2</v>
      </c>
      <c r="I781" s="0" t="n">
        <v>2</v>
      </c>
      <c r="J781" s="0" t="n">
        <v>0</v>
      </c>
      <c r="K781" s="0" t="n">
        <v>0</v>
      </c>
      <c r="L781" s="0" t="n">
        <v>1</v>
      </c>
      <c r="M781" s="0" t="n">
        <v>1</v>
      </c>
      <c r="N781" s="1" t="n">
        <f aca="false">IF(ISERROR(I781/(I781+J781)),0,(I781/(I781+J781)))</f>
        <v>1</v>
      </c>
      <c r="O781" s="1" t="n">
        <f aca="false">IF(ISERROR(I781/(I781+K781)),0,(I781/(I781+K781)))</f>
        <v>1</v>
      </c>
      <c r="P781" s="1" t="n">
        <f aca="false">IF(ISERROR((2*N781*O781)/(N781+O781)),0,(2*N781*O781)/(N781+O781))</f>
        <v>1</v>
      </c>
    </row>
    <row r="782" customFormat="false" ht="12.8" hidden="false" customHeight="false" outlineLevel="0" collapsed="false">
      <c r="A782" s="0" t="s">
        <v>1590</v>
      </c>
      <c r="B782" s="0" t="s">
        <v>38</v>
      </c>
      <c r="C782" s="0" t="s">
        <v>9</v>
      </c>
      <c r="E782" s="0" t="s">
        <v>3</v>
      </c>
      <c r="F782" s="0" t="s">
        <v>1591</v>
      </c>
      <c r="G782" s="0" t="n">
        <v>1</v>
      </c>
      <c r="H782" s="0" t="n">
        <v>1</v>
      </c>
      <c r="I782" s="0" t="n">
        <v>1</v>
      </c>
      <c r="J782" s="0" t="n">
        <v>0</v>
      </c>
      <c r="K782" s="0" t="n">
        <v>0</v>
      </c>
      <c r="L782" s="0" t="n">
        <v>1</v>
      </c>
      <c r="M782" s="0" t="n">
        <v>1</v>
      </c>
      <c r="N782" s="1" t="n">
        <f aca="false">IF(ISERROR(I782/(I782+J782)),0,(I782/(I782+J782)))</f>
        <v>1</v>
      </c>
      <c r="O782" s="1" t="n">
        <f aca="false">IF(ISERROR(I782/(I782+K782)),0,(I782/(I782+K782)))</f>
        <v>1</v>
      </c>
      <c r="P782" s="1" t="n">
        <f aca="false">IF(ISERROR((2*N782*O782)/(N782+O782)),0,(2*N782*O782)/(N782+O782))</f>
        <v>1</v>
      </c>
    </row>
    <row r="783" customFormat="false" ht="12.8" hidden="false" customHeight="false" outlineLevel="0" collapsed="false">
      <c r="A783" s="0" t="s">
        <v>1592</v>
      </c>
      <c r="B783" s="0" t="s">
        <v>22</v>
      </c>
      <c r="C783" s="0" t="s">
        <v>9</v>
      </c>
      <c r="E783" s="0" t="s">
        <v>3</v>
      </c>
      <c r="F783" s="0" t="s">
        <v>1593</v>
      </c>
      <c r="G783" s="0" t="n">
        <v>1</v>
      </c>
      <c r="H783" s="0" t="n">
        <v>1</v>
      </c>
      <c r="I783" s="0" t="n">
        <v>1</v>
      </c>
      <c r="J783" s="0" t="n">
        <v>0</v>
      </c>
      <c r="K783" s="0" t="n">
        <v>0</v>
      </c>
      <c r="L783" s="0" t="n">
        <v>1</v>
      </c>
      <c r="M783" s="0" t="n">
        <v>1</v>
      </c>
      <c r="N783" s="1" t="n">
        <f aca="false">IF(ISERROR(I783/(I783+J783)),0,(I783/(I783+J783)))</f>
        <v>1</v>
      </c>
      <c r="O783" s="1" t="n">
        <f aca="false">IF(ISERROR(I783/(I783+K783)),0,(I783/(I783+K783)))</f>
        <v>1</v>
      </c>
      <c r="P783" s="1" t="n">
        <f aca="false">IF(ISERROR((2*N783*O783)/(N783+O783)),0,(2*N783*O783)/(N783+O783))</f>
        <v>1</v>
      </c>
    </row>
    <row r="784" customFormat="false" ht="12.8" hidden="false" customHeight="false" outlineLevel="0" collapsed="false">
      <c r="A784" s="0" t="s">
        <v>1594</v>
      </c>
      <c r="B784" s="0" t="s">
        <v>38</v>
      </c>
      <c r="C784" s="0" t="s">
        <v>9</v>
      </c>
      <c r="E784" s="0" t="s">
        <v>3</v>
      </c>
      <c r="F784" s="0" t="s">
        <v>1595</v>
      </c>
      <c r="G784" s="0" t="n">
        <v>1</v>
      </c>
      <c r="H784" s="0" t="n">
        <v>1</v>
      </c>
      <c r="I784" s="0" t="n">
        <v>1</v>
      </c>
      <c r="J784" s="0" t="n">
        <v>0</v>
      </c>
      <c r="K784" s="0" t="n">
        <v>0</v>
      </c>
      <c r="L784" s="0" t="n">
        <v>1</v>
      </c>
      <c r="M784" s="0" t="n">
        <v>1</v>
      </c>
      <c r="N784" s="1" t="n">
        <f aca="false">IF(ISERROR(I784/(I784+J784)),0,(I784/(I784+J784)))</f>
        <v>1</v>
      </c>
      <c r="O784" s="1" t="n">
        <f aca="false">IF(ISERROR(I784/(I784+K784)),0,(I784/(I784+K784)))</f>
        <v>1</v>
      </c>
      <c r="P784" s="1" t="n">
        <f aca="false">IF(ISERROR((2*N784*O784)/(N784+O784)),0,(2*N784*O784)/(N784+O784))</f>
        <v>1</v>
      </c>
    </row>
    <row r="785" customFormat="false" ht="12.8" hidden="false" customHeight="false" outlineLevel="0" collapsed="false">
      <c r="A785" s="0" t="s">
        <v>1596</v>
      </c>
      <c r="B785" s="0" t="s">
        <v>22</v>
      </c>
      <c r="C785" s="0" t="s">
        <v>2</v>
      </c>
      <c r="E785" s="0" t="s">
        <v>3</v>
      </c>
      <c r="F785" s="0" t="s">
        <v>1597</v>
      </c>
      <c r="G785" s="0" t="n">
        <v>1</v>
      </c>
      <c r="H785" s="0" t="n">
        <v>0</v>
      </c>
      <c r="I785" s="0" t="n">
        <v>0</v>
      </c>
      <c r="J785" s="0" t="n">
        <v>0</v>
      </c>
      <c r="K785" s="0" t="n">
        <v>1</v>
      </c>
      <c r="L785" s="0" t="n">
        <v>1</v>
      </c>
      <c r="M785" s="0" t="s">
        <v>12</v>
      </c>
      <c r="N785" s="1" t="n">
        <f aca="false">IF(ISERROR(I785/(I785+J785)),0,(I785/(I785+J785)))</f>
        <v>0</v>
      </c>
      <c r="O785" s="1" t="n">
        <f aca="false">IF(ISERROR(I785/(I785+K785)),0,(I785/(I785+K785)))</f>
        <v>0</v>
      </c>
      <c r="P785" s="1" t="n">
        <f aca="false">IF(ISERROR((2*N785*O785)/(N785+O785)),0,(2*N785*O785)/(N785+O785))</f>
        <v>0</v>
      </c>
    </row>
    <row r="786" customFormat="false" ht="12.8" hidden="false" customHeight="false" outlineLevel="0" collapsed="false">
      <c r="A786" s="0" t="s">
        <v>1598</v>
      </c>
      <c r="B786" s="0" t="s">
        <v>22</v>
      </c>
      <c r="C786" s="0" t="s">
        <v>9</v>
      </c>
      <c r="E786" s="0" t="s">
        <v>3</v>
      </c>
      <c r="F786" s="0" t="s">
        <v>1599</v>
      </c>
      <c r="G786" s="0" t="n">
        <v>1</v>
      </c>
      <c r="H786" s="0" t="n">
        <v>0</v>
      </c>
      <c r="I786" s="0" t="n">
        <v>0</v>
      </c>
      <c r="J786" s="0" t="n">
        <v>0</v>
      </c>
      <c r="K786" s="0" t="n">
        <v>1</v>
      </c>
      <c r="L786" s="0" t="n">
        <v>1</v>
      </c>
      <c r="M786" s="0" t="s">
        <v>12</v>
      </c>
      <c r="N786" s="1" t="n">
        <f aca="false">IF(ISERROR(I786/(I786+J786)),0,(I786/(I786+J786)))</f>
        <v>0</v>
      </c>
      <c r="O786" s="1" t="n">
        <f aca="false">IF(ISERROR(I786/(I786+K786)),0,(I786/(I786+K786)))</f>
        <v>0</v>
      </c>
      <c r="P786" s="1" t="n">
        <f aca="false">IF(ISERROR((2*N786*O786)/(N786+O786)),0,(2*N786*O786)/(N786+O786))</f>
        <v>0</v>
      </c>
    </row>
    <row r="787" customFormat="false" ht="12.8" hidden="false" customHeight="false" outlineLevel="0" collapsed="false">
      <c r="A787" s="0" t="s">
        <v>1600</v>
      </c>
      <c r="B787" s="0" t="s">
        <v>22</v>
      </c>
      <c r="D787" s="0" t="s">
        <v>30</v>
      </c>
      <c r="E787" s="0" t="s">
        <v>10</v>
      </c>
      <c r="F787" s="0" t="s">
        <v>1601</v>
      </c>
      <c r="G787" s="0" t="n">
        <v>6</v>
      </c>
      <c r="H787" s="0" t="n">
        <v>0</v>
      </c>
      <c r="I787" s="0" t="n">
        <v>0</v>
      </c>
      <c r="J787" s="0" t="n">
        <v>0</v>
      </c>
      <c r="K787" s="0" t="n">
        <v>6</v>
      </c>
      <c r="L787" s="0" t="n">
        <v>1</v>
      </c>
      <c r="M787" s="0" t="s">
        <v>12</v>
      </c>
      <c r="N787" s="1" t="n">
        <f aca="false">IF(ISERROR(I787/(I787+J787)),0,(I787/(I787+J787)))</f>
        <v>0</v>
      </c>
      <c r="O787" s="1" t="n">
        <f aca="false">IF(ISERROR(I787/(I787+K787)),0,(I787/(I787+K787)))</f>
        <v>0</v>
      </c>
      <c r="P787" s="1" t="n">
        <f aca="false">IF(ISERROR((2*N787*O787)/(N787+O787)),0,(2*N787*O787)/(N787+O787))</f>
        <v>0</v>
      </c>
    </row>
    <row r="788" customFormat="false" ht="12.8" hidden="false" customHeight="false" outlineLevel="0" collapsed="false">
      <c r="A788" s="0" t="s">
        <v>1602</v>
      </c>
      <c r="B788" s="0" t="s">
        <v>22</v>
      </c>
      <c r="C788" s="0" t="s">
        <v>2</v>
      </c>
      <c r="E788" s="0" t="s">
        <v>3</v>
      </c>
      <c r="F788" s="0" t="s">
        <v>1603</v>
      </c>
      <c r="G788" s="0" t="n">
        <v>1</v>
      </c>
      <c r="H788" s="0" t="n">
        <v>0</v>
      </c>
      <c r="I788" s="0" t="n">
        <v>0</v>
      </c>
      <c r="J788" s="0" t="n">
        <v>0</v>
      </c>
      <c r="K788" s="0" t="n">
        <v>1</v>
      </c>
      <c r="L788" s="0" t="n">
        <v>1</v>
      </c>
      <c r="M788" s="0" t="s">
        <v>12</v>
      </c>
      <c r="N788" s="1" t="n">
        <f aca="false">IF(ISERROR(I788/(I788+J788)),0,(I788/(I788+J788)))</f>
        <v>0</v>
      </c>
      <c r="O788" s="1" t="n">
        <f aca="false">IF(ISERROR(I788/(I788+K788)),0,(I788/(I788+K788)))</f>
        <v>0</v>
      </c>
      <c r="P788" s="1" t="n">
        <f aca="false">IF(ISERROR((2*N788*O788)/(N788+O788)),0,(2*N788*O788)/(N788+O788))</f>
        <v>0</v>
      </c>
    </row>
    <row r="789" customFormat="false" ht="12.8" hidden="false" customHeight="false" outlineLevel="0" collapsed="false">
      <c r="A789" s="0" t="s">
        <v>1604</v>
      </c>
      <c r="B789" s="0" t="s">
        <v>1</v>
      </c>
      <c r="D789" s="0" t="s">
        <v>23</v>
      </c>
      <c r="E789" s="0" t="s">
        <v>33</v>
      </c>
      <c r="F789" s="0" t="s">
        <v>1605</v>
      </c>
      <c r="G789" s="0" t="n">
        <v>1</v>
      </c>
      <c r="H789" s="0" t="n">
        <v>1</v>
      </c>
      <c r="I789" s="0" t="n">
        <v>1</v>
      </c>
      <c r="J789" s="0" t="n">
        <v>0</v>
      </c>
      <c r="K789" s="0" t="n">
        <v>0</v>
      </c>
      <c r="L789" s="0" t="n">
        <v>1</v>
      </c>
      <c r="M789" s="0" t="n">
        <v>1</v>
      </c>
      <c r="N789" s="1" t="n">
        <f aca="false">IF(ISERROR(I789/(I789+J789)),0,(I789/(I789+J789)))</f>
        <v>1</v>
      </c>
      <c r="O789" s="1" t="n">
        <f aca="false">IF(ISERROR(I789/(I789+K789)),0,(I789/(I789+K789)))</f>
        <v>1</v>
      </c>
      <c r="P789" s="1" t="n">
        <f aca="false">IF(ISERROR((2*N789*O789)/(N789+O789)),0,(2*N789*O789)/(N789+O789))</f>
        <v>1</v>
      </c>
    </row>
    <row r="790" customFormat="false" ht="12.8" hidden="false" customHeight="false" outlineLevel="0" collapsed="false">
      <c r="A790" s="0" t="s">
        <v>1606</v>
      </c>
      <c r="B790" s="0" t="s">
        <v>1</v>
      </c>
      <c r="D790" s="0" t="s">
        <v>23</v>
      </c>
      <c r="E790" s="0" t="s">
        <v>3</v>
      </c>
      <c r="F790" s="0" t="s">
        <v>1607</v>
      </c>
      <c r="G790" s="0" t="n">
        <v>2</v>
      </c>
      <c r="H790" s="0" t="n">
        <v>1</v>
      </c>
      <c r="I790" s="0" t="n">
        <v>1</v>
      </c>
      <c r="J790" s="0" t="n">
        <v>0</v>
      </c>
      <c r="K790" s="0" t="n">
        <v>1</v>
      </c>
      <c r="L790" s="0" t="n">
        <v>1</v>
      </c>
      <c r="M790" s="0" t="n">
        <v>1</v>
      </c>
      <c r="N790" s="1" t="n">
        <f aca="false">IF(ISERROR(I790/(I790+J790)),0,(I790/(I790+J790)))</f>
        <v>1</v>
      </c>
      <c r="O790" s="1" t="n">
        <f aca="false">IF(ISERROR(I790/(I790+K790)),0,(I790/(I790+K790)))</f>
        <v>0.5</v>
      </c>
      <c r="P790" s="1" t="n">
        <f aca="false">IF(ISERROR((2*N790*O790)/(N790+O790)),0,(2*N790*O790)/(N790+O790))</f>
        <v>0.666666666666667</v>
      </c>
    </row>
    <row r="791" customFormat="false" ht="12.8" hidden="false" customHeight="false" outlineLevel="0" collapsed="false">
      <c r="A791" s="0" t="s">
        <v>1608</v>
      </c>
      <c r="B791" s="0" t="s">
        <v>38</v>
      </c>
      <c r="C791" s="0" t="s">
        <v>9</v>
      </c>
      <c r="E791" s="0" t="s">
        <v>3</v>
      </c>
      <c r="F791" s="0" t="s">
        <v>1609</v>
      </c>
      <c r="G791" s="0" t="n">
        <v>1</v>
      </c>
      <c r="H791" s="0" t="n">
        <v>1</v>
      </c>
      <c r="I791" s="0" t="n">
        <v>1</v>
      </c>
      <c r="J791" s="0" t="n">
        <v>0</v>
      </c>
      <c r="K791" s="0" t="n">
        <v>0</v>
      </c>
      <c r="L791" s="0" t="n">
        <v>1</v>
      </c>
      <c r="M791" s="0" t="n">
        <v>1</v>
      </c>
      <c r="N791" s="1" t="n">
        <f aca="false">IF(ISERROR(I791/(I791+J791)),0,(I791/(I791+J791)))</f>
        <v>1</v>
      </c>
      <c r="O791" s="1" t="n">
        <f aca="false">IF(ISERROR(I791/(I791+K791)),0,(I791/(I791+K791)))</f>
        <v>1</v>
      </c>
      <c r="P791" s="1" t="n">
        <f aca="false">IF(ISERROR((2*N791*O791)/(N791+O791)),0,(2*N791*O791)/(N791+O791))</f>
        <v>1</v>
      </c>
    </row>
    <row r="792" customFormat="false" ht="12.8" hidden="false" customHeight="false" outlineLevel="0" collapsed="false">
      <c r="A792" s="0" t="s">
        <v>1610</v>
      </c>
      <c r="B792" s="0" t="s">
        <v>22</v>
      </c>
      <c r="D792" s="0" t="s">
        <v>23</v>
      </c>
      <c r="E792" s="0" t="s">
        <v>3</v>
      </c>
      <c r="F792" s="0" t="s">
        <v>1611</v>
      </c>
      <c r="G792" s="0" t="n">
        <v>5</v>
      </c>
      <c r="H792" s="0" t="n">
        <v>3</v>
      </c>
      <c r="I792" s="0" t="n">
        <v>3</v>
      </c>
      <c r="J792" s="0" t="n">
        <v>0</v>
      </c>
      <c r="K792" s="0" t="n">
        <v>2</v>
      </c>
      <c r="L792" s="0" t="n">
        <v>1</v>
      </c>
      <c r="M792" s="0" t="n">
        <v>1</v>
      </c>
      <c r="N792" s="1" t="n">
        <f aca="false">IF(ISERROR(I792/(I792+J792)),0,(I792/(I792+J792)))</f>
        <v>1</v>
      </c>
      <c r="O792" s="1" t="n">
        <f aca="false">IF(ISERROR(I792/(I792+K792)),0,(I792/(I792+K792)))</f>
        <v>0.6</v>
      </c>
      <c r="P792" s="1" t="n">
        <f aca="false">IF(ISERROR((2*N792*O792)/(N792+O792)),0,(2*N792*O792)/(N792+O792))</f>
        <v>0.75</v>
      </c>
    </row>
    <row r="793" customFormat="false" ht="12.8" hidden="false" customHeight="false" outlineLevel="0" collapsed="false">
      <c r="A793" s="0" t="s">
        <v>1612</v>
      </c>
      <c r="B793" s="0" t="s">
        <v>1</v>
      </c>
      <c r="C793" s="0" t="s">
        <v>9</v>
      </c>
      <c r="E793" s="0" t="s">
        <v>3</v>
      </c>
      <c r="F793" s="0" t="s">
        <v>1613</v>
      </c>
      <c r="G793" s="0" t="n">
        <v>1</v>
      </c>
      <c r="H793" s="0" t="n">
        <v>0</v>
      </c>
      <c r="I793" s="0" t="n">
        <v>0</v>
      </c>
      <c r="J793" s="0" t="n">
        <v>0</v>
      </c>
      <c r="K793" s="0" t="n">
        <v>1</v>
      </c>
      <c r="L793" s="0" t="n">
        <v>1</v>
      </c>
      <c r="M793" s="0" t="s">
        <v>12</v>
      </c>
      <c r="N793" s="1" t="n">
        <f aca="false">IF(ISERROR(I793/(I793+J793)),0,(I793/(I793+J793)))</f>
        <v>0</v>
      </c>
      <c r="O793" s="1" t="n">
        <f aca="false">IF(ISERROR(I793/(I793+K793)),0,(I793/(I793+K793)))</f>
        <v>0</v>
      </c>
      <c r="P793" s="1" t="n">
        <f aca="false">IF(ISERROR((2*N793*O793)/(N793+O793)),0,(2*N793*O793)/(N793+O793))</f>
        <v>0</v>
      </c>
    </row>
    <row r="794" customFormat="false" ht="12.8" hidden="false" customHeight="false" outlineLevel="0" collapsed="false">
      <c r="A794" s="0" t="s">
        <v>1614</v>
      </c>
      <c r="B794" s="0" t="s">
        <v>1</v>
      </c>
      <c r="C794" s="0" t="s">
        <v>2</v>
      </c>
      <c r="D794" s="0" t="s">
        <v>30</v>
      </c>
      <c r="F794" s="0" t="s">
        <v>1615</v>
      </c>
      <c r="G794" s="0" t="n">
        <v>1</v>
      </c>
      <c r="H794" s="0" t="n">
        <v>0</v>
      </c>
      <c r="I794" s="0" t="n">
        <v>0</v>
      </c>
      <c r="J794" s="0" t="n">
        <v>0</v>
      </c>
      <c r="K794" s="0" t="n">
        <v>1</v>
      </c>
      <c r="L794" s="0" t="n">
        <v>1</v>
      </c>
      <c r="M794" s="0" t="s">
        <v>12</v>
      </c>
      <c r="N794" s="1" t="n">
        <f aca="false">IF(ISERROR(I794/(I794+J794)),0,(I794/(I794+J794)))</f>
        <v>0</v>
      </c>
      <c r="O794" s="1" t="n">
        <f aca="false">IF(ISERROR(I794/(I794+K794)),0,(I794/(I794+K794)))</f>
        <v>0</v>
      </c>
      <c r="P794" s="1" t="n">
        <f aca="false">IF(ISERROR((2*N794*O794)/(N794+O794)),0,(2*N794*O794)/(N794+O794))</f>
        <v>0</v>
      </c>
    </row>
    <row r="795" customFormat="false" ht="12.8" hidden="false" customHeight="false" outlineLevel="0" collapsed="false">
      <c r="A795" s="0" t="s">
        <v>1616</v>
      </c>
      <c r="B795" s="0" t="s">
        <v>22</v>
      </c>
      <c r="C795" s="0" t="s">
        <v>9</v>
      </c>
      <c r="E795" s="0" t="s">
        <v>10</v>
      </c>
      <c r="F795" s="0" t="s">
        <v>1617</v>
      </c>
      <c r="G795" s="0" t="n">
        <v>1</v>
      </c>
      <c r="H795" s="0" t="n">
        <v>0</v>
      </c>
      <c r="I795" s="0" t="n">
        <v>0</v>
      </c>
      <c r="J795" s="0" t="n">
        <v>0</v>
      </c>
      <c r="K795" s="0" t="n">
        <v>1</v>
      </c>
      <c r="L795" s="0" t="n">
        <v>1</v>
      </c>
      <c r="M795" s="0" t="s">
        <v>12</v>
      </c>
      <c r="N795" s="1" t="n">
        <f aca="false">IF(ISERROR(I795/(I795+J795)),0,(I795/(I795+J795)))</f>
        <v>0</v>
      </c>
      <c r="O795" s="1" t="n">
        <f aca="false">IF(ISERROR(I795/(I795+K795)),0,(I795/(I795+K795)))</f>
        <v>0</v>
      </c>
      <c r="P795" s="1" t="n">
        <f aca="false">IF(ISERROR((2*N795*O795)/(N795+O795)),0,(2*N795*O795)/(N795+O795))</f>
        <v>0</v>
      </c>
    </row>
    <row r="796" customFormat="false" ht="12.8" hidden="false" customHeight="false" outlineLevel="0" collapsed="false">
      <c r="A796" s="0" t="s">
        <v>1618</v>
      </c>
      <c r="B796" s="0" t="s">
        <v>22</v>
      </c>
      <c r="C796" s="0" t="s">
        <v>2</v>
      </c>
      <c r="E796" s="0" t="s">
        <v>3</v>
      </c>
      <c r="F796" s="0" t="s">
        <v>1619</v>
      </c>
      <c r="G796" s="0" t="n">
        <v>2</v>
      </c>
      <c r="H796" s="0" t="n">
        <v>2</v>
      </c>
      <c r="I796" s="0" t="n">
        <v>2</v>
      </c>
      <c r="J796" s="0" t="n">
        <v>0</v>
      </c>
      <c r="K796" s="0" t="n">
        <v>0</v>
      </c>
      <c r="L796" s="0" t="n">
        <v>1</v>
      </c>
      <c r="M796" s="0" t="n">
        <v>1</v>
      </c>
      <c r="N796" s="1" t="n">
        <f aca="false">IF(ISERROR(I796/(I796+J796)),0,(I796/(I796+J796)))</f>
        <v>1</v>
      </c>
      <c r="O796" s="1" t="n">
        <f aca="false">IF(ISERROR(I796/(I796+K796)),0,(I796/(I796+K796)))</f>
        <v>1</v>
      </c>
      <c r="P796" s="1" t="n">
        <f aca="false">IF(ISERROR((2*N796*O796)/(N796+O796)),0,(2*N796*O796)/(N796+O796))</f>
        <v>1</v>
      </c>
    </row>
    <row r="797" customFormat="false" ht="12.8" hidden="false" customHeight="false" outlineLevel="0" collapsed="false">
      <c r="A797" s="0" t="s">
        <v>1620</v>
      </c>
      <c r="B797" s="0" t="s">
        <v>22</v>
      </c>
      <c r="C797" s="0" t="s">
        <v>9</v>
      </c>
      <c r="E797" s="0" t="s">
        <v>3</v>
      </c>
      <c r="F797" s="0" t="s">
        <v>1621</v>
      </c>
      <c r="G797" s="0" t="n">
        <v>1</v>
      </c>
      <c r="H797" s="0" t="n">
        <v>0</v>
      </c>
      <c r="I797" s="0" t="n">
        <v>0</v>
      </c>
      <c r="J797" s="0" t="n">
        <v>0</v>
      </c>
      <c r="K797" s="0" t="n">
        <v>1</v>
      </c>
      <c r="L797" s="0" t="n">
        <v>1</v>
      </c>
      <c r="M797" s="0" t="s">
        <v>12</v>
      </c>
      <c r="N797" s="1" t="n">
        <f aca="false">IF(ISERROR(I797/(I797+J797)),0,(I797/(I797+J797)))</f>
        <v>0</v>
      </c>
      <c r="O797" s="1" t="n">
        <f aca="false">IF(ISERROR(I797/(I797+K797)),0,(I797/(I797+K797)))</f>
        <v>0</v>
      </c>
      <c r="P797" s="1" t="n">
        <f aca="false">IF(ISERROR((2*N797*O797)/(N797+O797)),0,(2*N797*O797)/(N797+O797))</f>
        <v>0</v>
      </c>
    </row>
    <row r="798" customFormat="false" ht="12.8" hidden="false" customHeight="false" outlineLevel="0" collapsed="false">
      <c r="A798" s="0" t="s">
        <v>1622</v>
      </c>
      <c r="B798" s="0" t="s">
        <v>38</v>
      </c>
      <c r="C798" s="0" t="s">
        <v>9</v>
      </c>
      <c r="E798" s="0" t="s">
        <v>3</v>
      </c>
      <c r="F798" s="0" t="s">
        <v>1623</v>
      </c>
      <c r="G798" s="0" t="n">
        <v>1</v>
      </c>
      <c r="H798" s="0" t="n">
        <v>0</v>
      </c>
      <c r="I798" s="0" t="n">
        <v>0</v>
      </c>
      <c r="J798" s="0" t="n">
        <v>0</v>
      </c>
      <c r="K798" s="0" t="n">
        <v>1</v>
      </c>
      <c r="L798" s="0" t="n">
        <v>1</v>
      </c>
      <c r="M798" s="0" t="s">
        <v>12</v>
      </c>
      <c r="N798" s="1" t="n">
        <f aca="false">IF(ISERROR(I798/(I798+J798)),0,(I798/(I798+J798)))</f>
        <v>0</v>
      </c>
      <c r="O798" s="1" t="n">
        <f aca="false">IF(ISERROR(I798/(I798+K798)),0,(I798/(I798+K798)))</f>
        <v>0</v>
      </c>
      <c r="P798" s="1" t="n">
        <f aca="false">IF(ISERROR((2*N798*O798)/(N798+O798)),0,(2*N798*O798)/(N798+O798))</f>
        <v>0</v>
      </c>
    </row>
    <row r="799" customFormat="false" ht="12.8" hidden="false" customHeight="false" outlineLevel="0" collapsed="false">
      <c r="A799" s="0" t="s">
        <v>1624</v>
      </c>
      <c r="B799" s="0" t="s">
        <v>22</v>
      </c>
      <c r="C799" s="0" t="s">
        <v>2</v>
      </c>
      <c r="E799" s="0" t="s">
        <v>3</v>
      </c>
      <c r="F799" s="0" t="s">
        <v>1625</v>
      </c>
      <c r="G799" s="0" t="n">
        <v>1</v>
      </c>
      <c r="H799" s="0" t="n">
        <v>1</v>
      </c>
      <c r="I799" s="0" t="n">
        <v>1</v>
      </c>
      <c r="J799" s="0" t="n">
        <v>0</v>
      </c>
      <c r="K799" s="0" t="n">
        <v>0</v>
      </c>
      <c r="L799" s="0" t="n">
        <v>1</v>
      </c>
      <c r="M799" s="0" t="n">
        <v>1</v>
      </c>
      <c r="N799" s="1" t="n">
        <f aca="false">IF(ISERROR(I799/(I799+J799)),0,(I799/(I799+J799)))</f>
        <v>1</v>
      </c>
      <c r="O799" s="1" t="n">
        <f aca="false">IF(ISERROR(I799/(I799+K799)),0,(I799/(I799+K799)))</f>
        <v>1</v>
      </c>
      <c r="P799" s="1" t="n">
        <f aca="false">IF(ISERROR((2*N799*O799)/(N799+O799)),0,(2*N799*O799)/(N799+O799))</f>
        <v>1</v>
      </c>
    </row>
    <row r="800" customFormat="false" ht="12.8" hidden="false" customHeight="false" outlineLevel="0" collapsed="false">
      <c r="A800" s="0" t="s">
        <v>1626</v>
      </c>
      <c r="B800" s="0" t="s">
        <v>38</v>
      </c>
      <c r="C800" s="0" t="s">
        <v>9</v>
      </c>
      <c r="E800" s="0" t="s">
        <v>3</v>
      </c>
      <c r="F800" s="0" t="s">
        <v>1627</v>
      </c>
      <c r="G800" s="0" t="n">
        <v>1</v>
      </c>
      <c r="H800" s="0" t="n">
        <v>1</v>
      </c>
      <c r="I800" s="0" t="n">
        <v>1</v>
      </c>
      <c r="J800" s="0" t="n">
        <v>0</v>
      </c>
      <c r="K800" s="0" t="n">
        <v>0</v>
      </c>
      <c r="L800" s="0" t="n">
        <v>1</v>
      </c>
      <c r="M800" s="0" t="n">
        <v>1</v>
      </c>
      <c r="N800" s="1" t="n">
        <f aca="false">IF(ISERROR(I800/(I800+J800)),0,(I800/(I800+J800)))</f>
        <v>1</v>
      </c>
      <c r="O800" s="1" t="n">
        <f aca="false">IF(ISERROR(I800/(I800+K800)),0,(I800/(I800+K800)))</f>
        <v>1</v>
      </c>
      <c r="P800" s="1" t="n">
        <f aca="false">IF(ISERROR((2*N800*O800)/(N800+O800)),0,(2*N800*O800)/(N800+O800))</f>
        <v>1</v>
      </c>
    </row>
    <row r="801" customFormat="false" ht="12.8" hidden="false" customHeight="false" outlineLevel="0" collapsed="false">
      <c r="A801" s="0" t="s">
        <v>1628</v>
      </c>
      <c r="B801" s="0" t="s">
        <v>22</v>
      </c>
      <c r="C801" s="0" t="s">
        <v>9</v>
      </c>
      <c r="E801" s="0" t="s">
        <v>3</v>
      </c>
      <c r="F801" s="0" t="s">
        <v>1629</v>
      </c>
      <c r="G801" s="0" t="n">
        <v>1</v>
      </c>
      <c r="H801" s="0" t="n">
        <v>0</v>
      </c>
      <c r="I801" s="0" t="n">
        <v>0</v>
      </c>
      <c r="J801" s="0" t="n">
        <v>0</v>
      </c>
      <c r="K801" s="0" t="n">
        <v>1</v>
      </c>
      <c r="L801" s="0" t="n">
        <v>1</v>
      </c>
      <c r="M801" s="0" t="s">
        <v>12</v>
      </c>
      <c r="N801" s="1" t="n">
        <f aca="false">IF(ISERROR(I801/(I801+J801)),0,(I801/(I801+J801)))</f>
        <v>0</v>
      </c>
      <c r="O801" s="1" t="n">
        <f aca="false">IF(ISERROR(I801/(I801+K801)),0,(I801/(I801+K801)))</f>
        <v>0</v>
      </c>
      <c r="P801" s="1" t="n">
        <f aca="false">IF(ISERROR((2*N801*O801)/(N801+O801)),0,(2*N801*O801)/(N801+O801))</f>
        <v>0</v>
      </c>
    </row>
    <row r="802" customFormat="false" ht="12.8" hidden="false" customHeight="false" outlineLevel="0" collapsed="false">
      <c r="A802" s="0" t="s">
        <v>1630</v>
      </c>
      <c r="B802" s="0" t="s">
        <v>22</v>
      </c>
      <c r="C802" s="0" t="s">
        <v>9</v>
      </c>
      <c r="E802" s="0" t="s">
        <v>33</v>
      </c>
      <c r="F802" s="0" t="s">
        <v>1631</v>
      </c>
      <c r="G802" s="0" t="n">
        <v>2</v>
      </c>
      <c r="H802" s="0" t="n">
        <v>0</v>
      </c>
      <c r="I802" s="0" t="n">
        <v>0</v>
      </c>
      <c r="J802" s="0" t="n">
        <v>0</v>
      </c>
      <c r="K802" s="0" t="n">
        <v>2</v>
      </c>
      <c r="L802" s="0" t="n">
        <v>1</v>
      </c>
      <c r="M802" s="0" t="s">
        <v>12</v>
      </c>
      <c r="N802" s="1" t="n">
        <f aca="false">IF(ISERROR(I802/(I802+J802)),0,(I802/(I802+J802)))</f>
        <v>0</v>
      </c>
      <c r="O802" s="1" t="n">
        <f aca="false">IF(ISERROR(I802/(I802+K802)),0,(I802/(I802+K802)))</f>
        <v>0</v>
      </c>
      <c r="P802" s="1" t="n">
        <f aca="false">IF(ISERROR((2*N802*O802)/(N802+O802)),0,(2*N802*O802)/(N802+O802))</f>
        <v>0</v>
      </c>
    </row>
    <row r="803" customFormat="false" ht="12.8" hidden="false" customHeight="false" outlineLevel="0" collapsed="false">
      <c r="A803" s="0" t="s">
        <v>1632</v>
      </c>
      <c r="B803" s="0" t="s">
        <v>38</v>
      </c>
      <c r="C803" s="0" t="s">
        <v>9</v>
      </c>
      <c r="E803" s="0" t="s">
        <v>3</v>
      </c>
      <c r="F803" s="0" t="s">
        <v>1633</v>
      </c>
      <c r="G803" s="0" t="n">
        <v>1</v>
      </c>
      <c r="H803" s="0" t="n">
        <v>0</v>
      </c>
      <c r="I803" s="0" t="n">
        <v>0</v>
      </c>
      <c r="J803" s="0" t="n">
        <v>0</v>
      </c>
      <c r="K803" s="0" t="n">
        <v>1</v>
      </c>
      <c r="L803" s="0" t="n">
        <v>1</v>
      </c>
      <c r="M803" s="0" t="s">
        <v>12</v>
      </c>
      <c r="N803" s="1" t="n">
        <f aca="false">IF(ISERROR(I803/(I803+J803)),0,(I803/(I803+J803)))</f>
        <v>0</v>
      </c>
      <c r="O803" s="1" t="n">
        <f aca="false">IF(ISERROR(I803/(I803+K803)),0,(I803/(I803+K803)))</f>
        <v>0</v>
      </c>
      <c r="P803" s="1" t="n">
        <f aca="false">IF(ISERROR((2*N803*O803)/(N803+O803)),0,(2*N803*O803)/(N803+O803))</f>
        <v>0</v>
      </c>
    </row>
    <row r="804" customFormat="false" ht="12.8" hidden="false" customHeight="false" outlineLevel="0" collapsed="false">
      <c r="A804" s="0" t="s">
        <v>1634</v>
      </c>
      <c r="B804" s="0" t="s">
        <v>22</v>
      </c>
      <c r="C804" s="0" t="s">
        <v>2</v>
      </c>
      <c r="E804" s="0" t="s">
        <v>3</v>
      </c>
      <c r="F804" s="0" t="s">
        <v>1635</v>
      </c>
      <c r="G804" s="0" t="n">
        <v>1</v>
      </c>
      <c r="H804" s="0" t="n">
        <v>0</v>
      </c>
      <c r="I804" s="0" t="n">
        <v>0</v>
      </c>
      <c r="J804" s="0" t="n">
        <v>0</v>
      </c>
      <c r="K804" s="0" t="n">
        <v>1</v>
      </c>
      <c r="L804" s="0" t="n">
        <v>1</v>
      </c>
      <c r="M804" s="0" t="s">
        <v>12</v>
      </c>
      <c r="N804" s="1" t="n">
        <f aca="false">IF(ISERROR(I804/(I804+J804)),0,(I804/(I804+J804)))</f>
        <v>0</v>
      </c>
      <c r="O804" s="1" t="n">
        <f aca="false">IF(ISERROR(I804/(I804+K804)),0,(I804/(I804+K804)))</f>
        <v>0</v>
      </c>
      <c r="P804" s="1" t="n">
        <f aca="false">IF(ISERROR((2*N804*O804)/(N804+O804)),0,(2*N804*O804)/(N804+O804))</f>
        <v>0</v>
      </c>
    </row>
    <row r="805" customFormat="false" ht="12.8" hidden="false" customHeight="false" outlineLevel="0" collapsed="false">
      <c r="A805" s="0" t="s">
        <v>1636</v>
      </c>
      <c r="B805" s="0" t="s">
        <v>22</v>
      </c>
      <c r="C805" s="0" t="s">
        <v>9</v>
      </c>
      <c r="E805" s="0" t="s">
        <v>3</v>
      </c>
      <c r="F805" s="0" t="s">
        <v>1637</v>
      </c>
      <c r="G805" s="0" t="n">
        <v>2</v>
      </c>
      <c r="H805" s="0" t="n">
        <v>0</v>
      </c>
      <c r="I805" s="0" t="n">
        <v>0</v>
      </c>
      <c r="J805" s="0" t="n">
        <v>0</v>
      </c>
      <c r="K805" s="0" t="n">
        <v>2</v>
      </c>
      <c r="L805" s="0" t="n">
        <v>1</v>
      </c>
      <c r="M805" s="0" t="s">
        <v>12</v>
      </c>
      <c r="N805" s="1" t="n">
        <f aca="false">IF(ISERROR(I805/(I805+J805)),0,(I805/(I805+J805)))</f>
        <v>0</v>
      </c>
      <c r="O805" s="1" t="n">
        <f aca="false">IF(ISERROR(I805/(I805+K805)),0,(I805/(I805+K805)))</f>
        <v>0</v>
      </c>
      <c r="P805" s="1" t="n">
        <f aca="false">IF(ISERROR((2*N805*O805)/(N805+O805)),0,(2*N805*O805)/(N805+O805))</f>
        <v>0</v>
      </c>
    </row>
    <row r="806" customFormat="false" ht="12.8" hidden="false" customHeight="false" outlineLevel="0" collapsed="false">
      <c r="A806" s="0" t="s">
        <v>1638</v>
      </c>
      <c r="B806" s="0" t="s">
        <v>22</v>
      </c>
      <c r="C806" s="0" t="s">
        <v>2</v>
      </c>
      <c r="E806" s="0" t="s">
        <v>33</v>
      </c>
      <c r="F806" s="0" t="s">
        <v>1639</v>
      </c>
      <c r="G806" s="0" t="n">
        <v>2</v>
      </c>
      <c r="H806" s="0" t="n">
        <v>1</v>
      </c>
      <c r="I806" s="0" t="n">
        <v>1</v>
      </c>
      <c r="J806" s="0" t="n">
        <v>0</v>
      </c>
      <c r="K806" s="0" t="n">
        <v>1</v>
      </c>
      <c r="L806" s="0" t="n">
        <v>1</v>
      </c>
      <c r="M806" s="0" t="n">
        <v>1</v>
      </c>
      <c r="N806" s="1" t="n">
        <f aca="false">IF(ISERROR(I806/(I806+J806)),0,(I806/(I806+J806)))</f>
        <v>1</v>
      </c>
      <c r="O806" s="1" t="n">
        <f aca="false">IF(ISERROR(I806/(I806+K806)),0,(I806/(I806+K806)))</f>
        <v>0.5</v>
      </c>
      <c r="P806" s="1" t="n">
        <f aca="false">IF(ISERROR((2*N806*O806)/(N806+O806)),0,(2*N806*O806)/(N806+O806))</f>
        <v>0.666666666666667</v>
      </c>
    </row>
    <row r="807" customFormat="false" ht="12.8" hidden="false" customHeight="false" outlineLevel="0" collapsed="false">
      <c r="A807" s="0" t="s">
        <v>1640</v>
      </c>
      <c r="B807" s="0" t="s">
        <v>22</v>
      </c>
      <c r="C807" s="0" t="s">
        <v>2</v>
      </c>
      <c r="D807" s="0" t="s">
        <v>27</v>
      </c>
      <c r="F807" s="0" t="s">
        <v>1641</v>
      </c>
      <c r="G807" s="0" t="n">
        <v>1</v>
      </c>
      <c r="H807" s="0" t="n">
        <v>1</v>
      </c>
      <c r="I807" s="0" t="n">
        <v>1</v>
      </c>
      <c r="J807" s="0" t="n">
        <v>0</v>
      </c>
      <c r="K807" s="0" t="n">
        <v>0</v>
      </c>
      <c r="L807" s="0" t="n">
        <v>1</v>
      </c>
      <c r="M807" s="0" t="n">
        <v>1</v>
      </c>
      <c r="N807" s="1" t="n">
        <f aca="false">IF(ISERROR(I807/(I807+J807)),0,(I807/(I807+J807)))</f>
        <v>1</v>
      </c>
      <c r="O807" s="1" t="n">
        <f aca="false">IF(ISERROR(I807/(I807+K807)),0,(I807/(I807+K807)))</f>
        <v>1</v>
      </c>
      <c r="P807" s="1" t="n">
        <f aca="false">IF(ISERROR((2*N807*O807)/(N807+O807)),0,(2*N807*O807)/(N807+O807))</f>
        <v>1</v>
      </c>
    </row>
    <row r="808" customFormat="false" ht="12.8" hidden="false" customHeight="false" outlineLevel="0" collapsed="false">
      <c r="A808" s="0" t="s">
        <v>1642</v>
      </c>
      <c r="B808" s="0" t="s">
        <v>1</v>
      </c>
      <c r="D808" s="0" t="s">
        <v>27</v>
      </c>
      <c r="E808" s="0" t="s">
        <v>10</v>
      </c>
      <c r="F808" s="0" t="s">
        <v>1643</v>
      </c>
      <c r="G808" s="0" t="n">
        <v>2</v>
      </c>
      <c r="H808" s="0" t="n">
        <v>1</v>
      </c>
      <c r="I808" s="0" t="n">
        <v>1</v>
      </c>
      <c r="J808" s="0" t="n">
        <v>0</v>
      </c>
      <c r="K808" s="0" t="n">
        <v>1</v>
      </c>
      <c r="L808" s="0" t="n">
        <v>1</v>
      </c>
      <c r="M808" s="0" t="n">
        <v>1</v>
      </c>
      <c r="N808" s="1" t="n">
        <f aca="false">IF(ISERROR(I808/(I808+J808)),0,(I808/(I808+J808)))</f>
        <v>1</v>
      </c>
      <c r="O808" s="1" t="n">
        <f aca="false">IF(ISERROR(I808/(I808+K808)),0,(I808/(I808+K808)))</f>
        <v>0.5</v>
      </c>
      <c r="P808" s="1" t="n">
        <f aca="false">IF(ISERROR((2*N808*O808)/(N808+O808)),0,(2*N808*O808)/(N808+O808))</f>
        <v>0.666666666666667</v>
      </c>
    </row>
    <row r="809" customFormat="false" ht="12.8" hidden="false" customHeight="false" outlineLevel="0" collapsed="false">
      <c r="A809" s="0" t="s">
        <v>1644</v>
      </c>
      <c r="B809" s="0" t="s">
        <v>38</v>
      </c>
      <c r="C809" s="0" t="s">
        <v>2</v>
      </c>
      <c r="E809" s="0" t="s">
        <v>3</v>
      </c>
      <c r="F809" s="0" t="s">
        <v>1645</v>
      </c>
      <c r="G809" s="0" t="n">
        <v>1</v>
      </c>
      <c r="H809" s="0" t="n">
        <v>0</v>
      </c>
      <c r="I809" s="0" t="n">
        <v>0</v>
      </c>
      <c r="J809" s="0" t="n">
        <v>0</v>
      </c>
      <c r="K809" s="0" t="n">
        <v>1</v>
      </c>
      <c r="L809" s="0" t="n">
        <v>1</v>
      </c>
      <c r="M809" s="0" t="s">
        <v>12</v>
      </c>
      <c r="N809" s="1" t="n">
        <f aca="false">IF(ISERROR(I809/(I809+J809)),0,(I809/(I809+J809)))</f>
        <v>0</v>
      </c>
      <c r="O809" s="1" t="n">
        <f aca="false">IF(ISERROR(I809/(I809+K809)),0,(I809/(I809+K809)))</f>
        <v>0</v>
      </c>
      <c r="P809" s="1" t="n">
        <f aca="false">IF(ISERROR((2*N809*O809)/(N809+O809)),0,(2*N809*O809)/(N809+O809))</f>
        <v>0</v>
      </c>
    </row>
    <row r="810" customFormat="false" ht="12.8" hidden="false" customHeight="false" outlineLevel="0" collapsed="false">
      <c r="A810" s="0" t="s">
        <v>1646</v>
      </c>
      <c r="B810" s="0" t="s">
        <v>1</v>
      </c>
      <c r="D810" s="0" t="s">
        <v>27</v>
      </c>
      <c r="E810" s="0" t="s">
        <v>10</v>
      </c>
      <c r="F810" s="0" t="s">
        <v>1647</v>
      </c>
      <c r="G810" s="0" t="n">
        <v>1</v>
      </c>
      <c r="H810" s="0" t="n">
        <v>1</v>
      </c>
      <c r="I810" s="0" t="n">
        <v>1</v>
      </c>
      <c r="J810" s="0" t="n">
        <v>0</v>
      </c>
      <c r="K810" s="0" t="n">
        <v>0</v>
      </c>
      <c r="L810" s="0" t="n">
        <v>1</v>
      </c>
      <c r="M810" s="0" t="n">
        <v>1</v>
      </c>
      <c r="N810" s="1" t="n">
        <f aca="false">IF(ISERROR(I810/(I810+J810)),0,(I810/(I810+J810)))</f>
        <v>1</v>
      </c>
      <c r="O810" s="1" t="n">
        <f aca="false">IF(ISERROR(I810/(I810+K810)),0,(I810/(I810+K810)))</f>
        <v>1</v>
      </c>
      <c r="P810" s="1" t="n">
        <f aca="false">IF(ISERROR((2*N810*O810)/(N810+O810)),0,(2*N810*O810)/(N810+O810))</f>
        <v>1</v>
      </c>
    </row>
    <row r="811" customFormat="false" ht="12.8" hidden="false" customHeight="false" outlineLevel="0" collapsed="false">
      <c r="A811" s="0" t="s">
        <v>1648</v>
      </c>
      <c r="B811" s="0" t="s">
        <v>22</v>
      </c>
      <c r="C811" s="0" t="s">
        <v>9</v>
      </c>
      <c r="E811" s="0" t="s">
        <v>3</v>
      </c>
      <c r="F811" s="0" t="s">
        <v>1649</v>
      </c>
      <c r="G811" s="0" t="n">
        <v>2</v>
      </c>
      <c r="H811" s="0" t="n">
        <v>0</v>
      </c>
      <c r="I811" s="0" t="n">
        <v>0</v>
      </c>
      <c r="J811" s="0" t="n">
        <v>0</v>
      </c>
      <c r="K811" s="0" t="n">
        <v>2</v>
      </c>
      <c r="L811" s="0" t="n">
        <v>1</v>
      </c>
      <c r="M811" s="0" t="s">
        <v>12</v>
      </c>
      <c r="N811" s="1" t="n">
        <f aca="false">IF(ISERROR(I811/(I811+J811)),0,(I811/(I811+J811)))</f>
        <v>0</v>
      </c>
      <c r="O811" s="1" t="n">
        <f aca="false">IF(ISERROR(I811/(I811+K811)),0,(I811/(I811+K811)))</f>
        <v>0</v>
      </c>
      <c r="P811" s="1" t="n">
        <f aca="false">IF(ISERROR((2*N811*O811)/(N811+O811)),0,(2*N811*O811)/(N811+O811))</f>
        <v>0</v>
      </c>
    </row>
    <row r="812" customFormat="false" ht="12.8" hidden="false" customHeight="false" outlineLevel="0" collapsed="false">
      <c r="A812" s="0" t="s">
        <v>1650</v>
      </c>
      <c r="B812" s="0" t="s">
        <v>22</v>
      </c>
      <c r="C812" s="0" t="s">
        <v>9</v>
      </c>
      <c r="E812" s="0" t="s">
        <v>3</v>
      </c>
      <c r="F812" s="0" t="s">
        <v>1651</v>
      </c>
      <c r="G812" s="0" t="n">
        <v>2</v>
      </c>
      <c r="H812" s="0" t="n">
        <v>0</v>
      </c>
      <c r="I812" s="0" t="n">
        <v>0</v>
      </c>
      <c r="J812" s="0" t="n">
        <v>0</v>
      </c>
      <c r="K812" s="0" t="n">
        <v>2</v>
      </c>
      <c r="L812" s="0" t="n">
        <v>1</v>
      </c>
      <c r="M812" s="0" t="s">
        <v>12</v>
      </c>
      <c r="N812" s="1" t="n">
        <f aca="false">IF(ISERROR(I812/(I812+J812)),0,(I812/(I812+J812)))</f>
        <v>0</v>
      </c>
      <c r="O812" s="1" t="n">
        <f aca="false">IF(ISERROR(I812/(I812+K812)),0,(I812/(I812+K812)))</f>
        <v>0</v>
      </c>
      <c r="P812" s="1" t="n">
        <f aca="false">IF(ISERROR((2*N812*O812)/(N812+O812)),0,(2*N812*O812)/(N812+O812))</f>
        <v>0</v>
      </c>
    </row>
    <row r="813" customFormat="false" ht="12.8" hidden="false" customHeight="false" outlineLevel="0" collapsed="false">
      <c r="A813" s="0" t="s">
        <v>1652</v>
      </c>
      <c r="B813" s="0" t="s">
        <v>1</v>
      </c>
      <c r="C813" s="0" t="s">
        <v>9</v>
      </c>
      <c r="E813" s="0" t="s">
        <v>3</v>
      </c>
      <c r="F813" s="0" t="s">
        <v>1653</v>
      </c>
      <c r="G813" s="0" t="n">
        <v>2</v>
      </c>
      <c r="H813" s="0" t="n">
        <v>1</v>
      </c>
      <c r="I813" s="0" t="n">
        <v>1</v>
      </c>
      <c r="J813" s="0" t="n">
        <v>0</v>
      </c>
      <c r="K813" s="0" t="n">
        <v>1</v>
      </c>
      <c r="L813" s="0" t="n">
        <v>1</v>
      </c>
      <c r="M813" s="0" t="n">
        <v>1</v>
      </c>
      <c r="N813" s="1" t="n">
        <f aca="false">IF(ISERROR(I813/(I813+J813)),0,(I813/(I813+J813)))</f>
        <v>1</v>
      </c>
      <c r="O813" s="1" t="n">
        <f aca="false">IF(ISERROR(I813/(I813+K813)),0,(I813/(I813+K813)))</f>
        <v>0.5</v>
      </c>
      <c r="P813" s="1" t="n">
        <f aca="false">IF(ISERROR((2*N813*O813)/(N813+O813)),0,(2*N813*O813)/(N813+O813))</f>
        <v>0.666666666666667</v>
      </c>
    </row>
    <row r="814" customFormat="false" ht="12.8" hidden="false" customHeight="false" outlineLevel="0" collapsed="false">
      <c r="A814" s="0" t="s">
        <v>1654</v>
      </c>
      <c r="B814" s="0" t="s">
        <v>38</v>
      </c>
      <c r="C814" s="0" t="s">
        <v>2</v>
      </c>
      <c r="E814" s="0" t="s">
        <v>3</v>
      </c>
      <c r="F814" s="0" t="s">
        <v>1655</v>
      </c>
      <c r="G814" s="0" t="n">
        <v>1</v>
      </c>
      <c r="H814" s="0" t="n">
        <v>0</v>
      </c>
      <c r="I814" s="0" t="n">
        <v>0</v>
      </c>
      <c r="J814" s="0" t="n">
        <v>0</v>
      </c>
      <c r="K814" s="0" t="n">
        <v>1</v>
      </c>
      <c r="L814" s="0" t="n">
        <v>1</v>
      </c>
      <c r="M814" s="0" t="s">
        <v>12</v>
      </c>
      <c r="N814" s="1" t="n">
        <f aca="false">IF(ISERROR(I814/(I814+J814)),0,(I814/(I814+J814)))</f>
        <v>0</v>
      </c>
      <c r="O814" s="1" t="n">
        <f aca="false">IF(ISERROR(I814/(I814+K814)),0,(I814/(I814+K814)))</f>
        <v>0</v>
      </c>
      <c r="P814" s="1" t="n">
        <f aca="false">IF(ISERROR((2*N814*O814)/(N814+O814)),0,(2*N814*O814)/(N814+O814))</f>
        <v>0</v>
      </c>
    </row>
    <row r="815" customFormat="false" ht="12.8" hidden="false" customHeight="false" outlineLevel="0" collapsed="false">
      <c r="A815" s="0" t="s">
        <v>1656</v>
      </c>
      <c r="B815" s="0" t="s">
        <v>22</v>
      </c>
      <c r="C815" s="0" t="s">
        <v>9</v>
      </c>
      <c r="E815" s="0" t="s">
        <v>10</v>
      </c>
      <c r="F815" s="0" t="s">
        <v>1657</v>
      </c>
      <c r="G815" s="0" t="n">
        <v>2</v>
      </c>
      <c r="H815" s="0" t="n">
        <v>2</v>
      </c>
      <c r="I815" s="0" t="n">
        <v>2</v>
      </c>
      <c r="J815" s="0" t="n">
        <v>0</v>
      </c>
      <c r="K815" s="0" t="n">
        <v>0</v>
      </c>
      <c r="L815" s="0" t="n">
        <v>1</v>
      </c>
      <c r="M815" s="0" t="n">
        <v>1</v>
      </c>
      <c r="N815" s="1" t="n">
        <f aca="false">IF(ISERROR(I815/(I815+J815)),0,(I815/(I815+J815)))</f>
        <v>1</v>
      </c>
      <c r="O815" s="1" t="n">
        <f aca="false">IF(ISERROR(I815/(I815+K815)),0,(I815/(I815+K815)))</f>
        <v>1</v>
      </c>
      <c r="P815" s="1" t="n">
        <f aca="false">IF(ISERROR((2*N815*O815)/(N815+O815)),0,(2*N815*O815)/(N815+O815))</f>
        <v>1</v>
      </c>
    </row>
    <row r="816" customFormat="false" ht="12.8" hidden="false" customHeight="false" outlineLevel="0" collapsed="false">
      <c r="A816" s="0" t="s">
        <v>1658</v>
      </c>
      <c r="B816" s="0" t="s">
        <v>1</v>
      </c>
      <c r="D816" s="0" t="s">
        <v>27</v>
      </c>
      <c r="E816" s="0" t="s">
        <v>3</v>
      </c>
      <c r="F816" s="0" t="s">
        <v>1659</v>
      </c>
      <c r="G816" s="0" t="n">
        <v>2</v>
      </c>
      <c r="H816" s="0" t="n">
        <v>2</v>
      </c>
      <c r="I816" s="0" t="n">
        <v>2</v>
      </c>
      <c r="J816" s="0" t="n">
        <v>0</v>
      </c>
      <c r="K816" s="0" t="n">
        <v>0</v>
      </c>
      <c r="L816" s="0" t="n">
        <v>1</v>
      </c>
      <c r="M816" s="0" t="n">
        <v>1</v>
      </c>
      <c r="N816" s="1" t="n">
        <f aca="false">IF(ISERROR(I816/(I816+J816)),0,(I816/(I816+J816)))</f>
        <v>1</v>
      </c>
      <c r="O816" s="1" t="n">
        <f aca="false">IF(ISERROR(I816/(I816+K816)),0,(I816/(I816+K816)))</f>
        <v>1</v>
      </c>
      <c r="P816" s="1" t="n">
        <f aca="false">IF(ISERROR((2*N816*O816)/(N816+O816)),0,(2*N816*O816)/(N816+O816))</f>
        <v>1</v>
      </c>
    </row>
    <row r="817" customFormat="false" ht="12.8" hidden="false" customHeight="false" outlineLevel="0" collapsed="false">
      <c r="A817" s="0" t="s">
        <v>1660</v>
      </c>
      <c r="B817" s="0" t="s">
        <v>22</v>
      </c>
      <c r="D817" s="0" t="s">
        <v>23</v>
      </c>
      <c r="E817" s="0" t="s">
        <v>3</v>
      </c>
      <c r="F817" s="0" t="s">
        <v>1661</v>
      </c>
      <c r="G817" s="0" t="n">
        <v>1</v>
      </c>
      <c r="H817" s="0" t="n">
        <v>1</v>
      </c>
      <c r="I817" s="0" t="n">
        <v>1</v>
      </c>
      <c r="J817" s="0" t="n">
        <v>0</v>
      </c>
      <c r="K817" s="0" t="n">
        <v>0</v>
      </c>
      <c r="L817" s="0" t="n">
        <v>1</v>
      </c>
      <c r="M817" s="0" t="n">
        <v>1</v>
      </c>
      <c r="N817" s="1" t="n">
        <f aca="false">IF(ISERROR(I817/(I817+J817)),0,(I817/(I817+J817)))</f>
        <v>1</v>
      </c>
      <c r="O817" s="1" t="n">
        <f aca="false">IF(ISERROR(I817/(I817+K817)),0,(I817/(I817+K817)))</f>
        <v>1</v>
      </c>
      <c r="P817" s="1" t="n">
        <f aca="false">IF(ISERROR((2*N817*O817)/(N817+O817)),0,(2*N817*O817)/(N817+O817))</f>
        <v>1</v>
      </c>
    </row>
    <row r="818" customFormat="false" ht="12.8" hidden="false" customHeight="false" outlineLevel="0" collapsed="false">
      <c r="A818" s="0" t="s">
        <v>1662</v>
      </c>
      <c r="B818" s="0" t="s">
        <v>38</v>
      </c>
      <c r="C818" s="0" t="s">
        <v>2</v>
      </c>
      <c r="E818" s="0" t="s">
        <v>3</v>
      </c>
      <c r="F818" s="0" t="s">
        <v>1663</v>
      </c>
      <c r="G818" s="0" t="n">
        <v>1</v>
      </c>
      <c r="H818" s="0" t="n">
        <v>1</v>
      </c>
      <c r="I818" s="0" t="n">
        <v>1</v>
      </c>
      <c r="J818" s="0" t="n">
        <v>0</v>
      </c>
      <c r="K818" s="0" t="n">
        <v>0</v>
      </c>
      <c r="L818" s="0" t="n">
        <v>1</v>
      </c>
      <c r="M818" s="0" t="n">
        <v>1</v>
      </c>
      <c r="N818" s="1" t="n">
        <f aca="false">IF(ISERROR(I818/(I818+J818)),0,(I818/(I818+J818)))</f>
        <v>1</v>
      </c>
      <c r="O818" s="1" t="n">
        <f aca="false">IF(ISERROR(I818/(I818+K818)),0,(I818/(I818+K818)))</f>
        <v>1</v>
      </c>
      <c r="P818" s="1" t="n">
        <f aca="false">IF(ISERROR((2*N818*O818)/(N818+O818)),0,(2*N818*O818)/(N818+O818))</f>
        <v>1</v>
      </c>
    </row>
    <row r="819" customFormat="false" ht="12.8" hidden="false" customHeight="false" outlineLevel="0" collapsed="false">
      <c r="A819" s="0" t="s">
        <v>1664</v>
      </c>
      <c r="B819" s="0" t="s">
        <v>1</v>
      </c>
      <c r="D819" s="0" t="s">
        <v>23</v>
      </c>
      <c r="E819" s="0" t="s">
        <v>10</v>
      </c>
      <c r="F819" s="0" t="s">
        <v>1665</v>
      </c>
      <c r="G819" s="0" t="n">
        <v>3</v>
      </c>
      <c r="H819" s="0" t="n">
        <v>1</v>
      </c>
      <c r="I819" s="0" t="n">
        <v>1</v>
      </c>
      <c r="J819" s="0" t="n">
        <v>0</v>
      </c>
      <c r="K819" s="0" t="n">
        <v>2</v>
      </c>
      <c r="L819" s="0" t="n">
        <v>1</v>
      </c>
      <c r="M819" s="0" t="n">
        <v>1</v>
      </c>
      <c r="N819" s="1" t="n">
        <f aca="false">IF(ISERROR(I819/(I819+J819)),0,(I819/(I819+J819)))</f>
        <v>1</v>
      </c>
      <c r="O819" s="1" t="n">
        <f aca="false">IF(ISERROR(I819/(I819+K819)),0,(I819/(I819+K819)))</f>
        <v>0.333333333333333</v>
      </c>
      <c r="P819" s="1" t="n">
        <f aca="false">IF(ISERROR((2*N819*O819)/(N819+O819)),0,(2*N819*O819)/(N819+O819))</f>
        <v>0.5</v>
      </c>
    </row>
    <row r="820" customFormat="false" ht="12.8" hidden="false" customHeight="false" outlineLevel="0" collapsed="false">
      <c r="A820" s="0" t="s">
        <v>1666</v>
      </c>
      <c r="B820" s="0" t="s">
        <v>1</v>
      </c>
      <c r="D820" s="0" t="s">
        <v>30</v>
      </c>
      <c r="E820" s="0" t="s">
        <v>10</v>
      </c>
      <c r="F820" s="0" t="s">
        <v>1667</v>
      </c>
      <c r="G820" s="0" t="n">
        <v>1</v>
      </c>
      <c r="H820" s="0" t="n">
        <v>0</v>
      </c>
      <c r="I820" s="0" t="n">
        <v>0</v>
      </c>
      <c r="J820" s="0" t="n">
        <v>0</v>
      </c>
      <c r="K820" s="0" t="n">
        <v>1</v>
      </c>
      <c r="L820" s="0" t="n">
        <v>1</v>
      </c>
      <c r="M820" s="0" t="s">
        <v>12</v>
      </c>
      <c r="N820" s="1" t="n">
        <f aca="false">IF(ISERROR(I820/(I820+J820)),0,(I820/(I820+J820)))</f>
        <v>0</v>
      </c>
      <c r="O820" s="1" t="n">
        <f aca="false">IF(ISERROR(I820/(I820+K820)),0,(I820/(I820+K820)))</f>
        <v>0</v>
      </c>
      <c r="P820" s="1" t="n">
        <f aca="false">IF(ISERROR((2*N820*O820)/(N820+O820)),0,(2*N820*O820)/(N820+O820))</f>
        <v>0</v>
      </c>
    </row>
    <row r="821" customFormat="false" ht="12.8" hidden="false" customHeight="false" outlineLevel="0" collapsed="false">
      <c r="A821" s="0" t="s">
        <v>1668</v>
      </c>
      <c r="B821" s="0" t="s">
        <v>38</v>
      </c>
      <c r="C821" s="0" t="s">
        <v>2</v>
      </c>
      <c r="E821" s="0" t="s">
        <v>3</v>
      </c>
      <c r="F821" s="0" t="s">
        <v>1669</v>
      </c>
      <c r="G821" s="0" t="n">
        <v>1</v>
      </c>
      <c r="H821" s="0" t="n">
        <v>1</v>
      </c>
      <c r="I821" s="0" t="n">
        <v>1</v>
      </c>
      <c r="J821" s="0" t="n">
        <v>0</v>
      </c>
      <c r="K821" s="0" t="n">
        <v>0</v>
      </c>
      <c r="L821" s="0" t="n">
        <v>1</v>
      </c>
      <c r="M821" s="0" t="n">
        <v>1</v>
      </c>
      <c r="N821" s="1" t="n">
        <f aca="false">IF(ISERROR(I821/(I821+J821)),0,(I821/(I821+J821)))</f>
        <v>1</v>
      </c>
      <c r="O821" s="1" t="n">
        <f aca="false">IF(ISERROR(I821/(I821+K821)),0,(I821/(I821+K821)))</f>
        <v>1</v>
      </c>
      <c r="P821" s="1" t="n">
        <f aca="false">IF(ISERROR((2*N821*O821)/(N821+O821)),0,(2*N821*O821)/(N821+O821))</f>
        <v>1</v>
      </c>
    </row>
    <row r="822" customFormat="false" ht="12.8" hidden="false" customHeight="false" outlineLevel="0" collapsed="false">
      <c r="A822" s="0" t="s">
        <v>1670</v>
      </c>
      <c r="B822" s="0" t="s">
        <v>38</v>
      </c>
      <c r="C822" s="0" t="s">
        <v>2</v>
      </c>
      <c r="E822" s="0" t="s">
        <v>3</v>
      </c>
      <c r="F822" s="0" t="s">
        <v>1671</v>
      </c>
      <c r="G822" s="0" t="n">
        <v>1</v>
      </c>
      <c r="H822" s="0" t="n">
        <v>1</v>
      </c>
      <c r="I822" s="0" t="n">
        <v>1</v>
      </c>
      <c r="J822" s="0" t="n">
        <v>0</v>
      </c>
      <c r="K822" s="0" t="n">
        <v>0</v>
      </c>
      <c r="L822" s="0" t="n">
        <v>1</v>
      </c>
      <c r="M822" s="0" t="n">
        <v>1</v>
      </c>
      <c r="N822" s="1" t="n">
        <f aca="false">IF(ISERROR(I822/(I822+J822)),0,(I822/(I822+J822)))</f>
        <v>1</v>
      </c>
      <c r="O822" s="1" t="n">
        <f aca="false">IF(ISERROR(I822/(I822+K822)),0,(I822/(I822+K822)))</f>
        <v>1</v>
      </c>
      <c r="P822" s="1" t="n">
        <f aca="false">IF(ISERROR((2*N822*O822)/(N822+O822)),0,(2*N822*O822)/(N822+O822))</f>
        <v>1</v>
      </c>
    </row>
    <row r="823" customFormat="false" ht="12.8" hidden="false" customHeight="false" outlineLevel="0" collapsed="false">
      <c r="A823" s="0" t="s">
        <v>1672</v>
      </c>
      <c r="B823" s="0" t="s">
        <v>38</v>
      </c>
      <c r="C823" s="0" t="s">
        <v>2</v>
      </c>
      <c r="E823" s="0" t="s">
        <v>3</v>
      </c>
      <c r="F823" s="0" t="s">
        <v>1673</v>
      </c>
      <c r="G823" s="0" t="n">
        <v>1</v>
      </c>
      <c r="H823" s="0" t="n">
        <v>1</v>
      </c>
      <c r="I823" s="0" t="n">
        <v>1</v>
      </c>
      <c r="J823" s="0" t="n">
        <v>0</v>
      </c>
      <c r="K823" s="0" t="n">
        <v>0</v>
      </c>
      <c r="L823" s="0" t="n">
        <v>1</v>
      </c>
      <c r="M823" s="0" t="n">
        <v>1</v>
      </c>
      <c r="N823" s="1" t="n">
        <f aca="false">IF(ISERROR(I823/(I823+J823)),0,(I823/(I823+J823)))</f>
        <v>1</v>
      </c>
      <c r="O823" s="1" t="n">
        <f aca="false">IF(ISERROR(I823/(I823+K823)),0,(I823/(I823+K823)))</f>
        <v>1</v>
      </c>
      <c r="P823" s="1" t="n">
        <f aca="false">IF(ISERROR((2*N823*O823)/(N823+O823)),0,(2*N823*O823)/(N823+O823))</f>
        <v>1</v>
      </c>
    </row>
    <row r="824" customFormat="false" ht="12.8" hidden="false" customHeight="false" outlineLevel="0" collapsed="false">
      <c r="A824" s="0" t="s">
        <v>1674</v>
      </c>
      <c r="B824" s="0" t="s">
        <v>22</v>
      </c>
      <c r="D824" s="0" t="s">
        <v>23</v>
      </c>
      <c r="E824" s="0" t="s">
        <v>3</v>
      </c>
      <c r="F824" s="0" t="s">
        <v>1675</v>
      </c>
      <c r="G824" s="0" t="n">
        <v>2</v>
      </c>
      <c r="H824" s="0" t="n">
        <v>1</v>
      </c>
      <c r="I824" s="0" t="n">
        <v>1</v>
      </c>
      <c r="J824" s="0" t="n">
        <v>0</v>
      </c>
      <c r="K824" s="0" t="n">
        <v>1</v>
      </c>
      <c r="L824" s="0" t="n">
        <v>1</v>
      </c>
      <c r="M824" s="0" t="n">
        <v>1</v>
      </c>
      <c r="N824" s="1" t="n">
        <f aca="false">IF(ISERROR(I824/(I824+J824)),0,(I824/(I824+J824)))</f>
        <v>1</v>
      </c>
      <c r="O824" s="1" t="n">
        <f aca="false">IF(ISERROR(I824/(I824+K824)),0,(I824/(I824+K824)))</f>
        <v>0.5</v>
      </c>
      <c r="P824" s="1" t="n">
        <f aca="false">IF(ISERROR((2*N824*O824)/(N824+O824)),0,(2*N824*O824)/(N824+O824))</f>
        <v>0.666666666666667</v>
      </c>
    </row>
    <row r="825" customFormat="false" ht="12.8" hidden="false" customHeight="false" outlineLevel="0" collapsed="false">
      <c r="A825" s="0" t="s">
        <v>1676</v>
      </c>
      <c r="B825" s="0" t="s">
        <v>38</v>
      </c>
      <c r="C825" s="0" t="s">
        <v>2</v>
      </c>
      <c r="E825" s="0" t="s">
        <v>3</v>
      </c>
      <c r="F825" s="0" t="s">
        <v>1677</v>
      </c>
      <c r="G825" s="0" t="n">
        <v>1</v>
      </c>
      <c r="H825" s="0" t="n">
        <v>0</v>
      </c>
      <c r="I825" s="0" t="n">
        <v>0</v>
      </c>
      <c r="J825" s="0" t="n">
        <v>0</v>
      </c>
      <c r="K825" s="0" t="n">
        <v>1</v>
      </c>
      <c r="L825" s="0" t="n">
        <v>1</v>
      </c>
      <c r="M825" s="0" t="s">
        <v>12</v>
      </c>
      <c r="N825" s="1" t="n">
        <f aca="false">IF(ISERROR(I825/(I825+J825)),0,(I825/(I825+J825)))</f>
        <v>0</v>
      </c>
      <c r="O825" s="1" t="n">
        <f aca="false">IF(ISERROR(I825/(I825+K825)),0,(I825/(I825+K825)))</f>
        <v>0</v>
      </c>
      <c r="P825" s="1" t="n">
        <f aca="false">IF(ISERROR((2*N825*O825)/(N825+O825)),0,(2*N825*O825)/(N825+O825))</f>
        <v>0</v>
      </c>
    </row>
    <row r="826" customFormat="false" ht="12.8" hidden="false" customHeight="false" outlineLevel="0" collapsed="false">
      <c r="A826" s="0" t="s">
        <v>1678</v>
      </c>
      <c r="B826" s="0" t="s">
        <v>1</v>
      </c>
      <c r="D826" s="0" t="s">
        <v>27</v>
      </c>
      <c r="E826" s="0" t="s">
        <v>3</v>
      </c>
      <c r="F826" s="0" t="s">
        <v>1679</v>
      </c>
      <c r="G826" s="0" t="n">
        <v>1</v>
      </c>
      <c r="H826" s="0" t="n">
        <v>0</v>
      </c>
      <c r="I826" s="0" t="n">
        <v>0</v>
      </c>
      <c r="J826" s="0" t="n">
        <v>0</v>
      </c>
      <c r="K826" s="0" t="n">
        <v>1</v>
      </c>
      <c r="L826" s="0" t="n">
        <v>1</v>
      </c>
      <c r="M826" s="0" t="s">
        <v>12</v>
      </c>
      <c r="N826" s="1" t="n">
        <f aca="false">IF(ISERROR(I826/(I826+J826)),0,(I826/(I826+J826)))</f>
        <v>0</v>
      </c>
      <c r="O826" s="1" t="n">
        <f aca="false">IF(ISERROR(I826/(I826+K826)),0,(I826/(I826+K826)))</f>
        <v>0</v>
      </c>
      <c r="P826" s="1" t="n">
        <f aca="false">IF(ISERROR((2*N826*O826)/(N826+O826)),0,(2*N826*O826)/(N826+O826))</f>
        <v>0</v>
      </c>
    </row>
    <row r="827" customFormat="false" ht="12.8" hidden="false" customHeight="false" outlineLevel="0" collapsed="false">
      <c r="A827" s="0" t="s">
        <v>1680</v>
      </c>
      <c r="B827" s="0" t="s">
        <v>38</v>
      </c>
      <c r="C827" s="0" t="s">
        <v>2</v>
      </c>
      <c r="E827" s="0" t="s">
        <v>3</v>
      </c>
      <c r="F827" s="0" t="s">
        <v>1681</v>
      </c>
      <c r="G827" s="0" t="n">
        <v>1</v>
      </c>
      <c r="H827" s="0" t="n">
        <v>1</v>
      </c>
      <c r="I827" s="0" t="n">
        <v>1</v>
      </c>
      <c r="J827" s="0" t="n">
        <v>0</v>
      </c>
      <c r="K827" s="0" t="n">
        <v>0</v>
      </c>
      <c r="L827" s="0" t="n">
        <v>1</v>
      </c>
      <c r="M827" s="0" t="n">
        <v>1</v>
      </c>
      <c r="N827" s="1" t="n">
        <f aca="false">IF(ISERROR(I827/(I827+J827)),0,(I827/(I827+J827)))</f>
        <v>1</v>
      </c>
      <c r="O827" s="1" t="n">
        <f aca="false">IF(ISERROR(I827/(I827+K827)),0,(I827/(I827+K827)))</f>
        <v>1</v>
      </c>
      <c r="P827" s="1" t="n">
        <f aca="false">IF(ISERROR((2*N827*O827)/(N827+O827)),0,(2*N827*O827)/(N827+O827))</f>
        <v>1</v>
      </c>
    </row>
    <row r="828" customFormat="false" ht="12.8" hidden="false" customHeight="false" outlineLevel="0" collapsed="false">
      <c r="A828" s="0" t="s">
        <v>1682</v>
      </c>
      <c r="B828" s="0" t="s">
        <v>22</v>
      </c>
      <c r="D828" s="0" t="s">
        <v>23</v>
      </c>
      <c r="E828" s="0" t="s">
        <v>3</v>
      </c>
      <c r="F828" s="0" t="s">
        <v>1683</v>
      </c>
      <c r="G828" s="0" t="n">
        <v>2</v>
      </c>
      <c r="H828" s="0" t="n">
        <v>1</v>
      </c>
      <c r="I828" s="0" t="n">
        <v>1</v>
      </c>
      <c r="J828" s="0" t="n">
        <v>0</v>
      </c>
      <c r="K828" s="0" t="n">
        <v>1</v>
      </c>
      <c r="L828" s="0" t="n">
        <v>1</v>
      </c>
      <c r="M828" s="0" t="n">
        <v>1</v>
      </c>
      <c r="N828" s="1" t="n">
        <f aca="false">IF(ISERROR(I828/(I828+J828)),0,(I828/(I828+J828)))</f>
        <v>1</v>
      </c>
      <c r="O828" s="1" t="n">
        <f aca="false">IF(ISERROR(I828/(I828+K828)),0,(I828/(I828+K828)))</f>
        <v>0.5</v>
      </c>
      <c r="P828" s="1" t="n">
        <f aca="false">IF(ISERROR((2*N828*O828)/(N828+O828)),0,(2*N828*O828)/(N828+O828))</f>
        <v>0.666666666666667</v>
      </c>
    </row>
    <row r="829" customFormat="false" ht="12.8" hidden="false" customHeight="false" outlineLevel="0" collapsed="false">
      <c r="A829" s="0" t="s">
        <v>1684</v>
      </c>
      <c r="B829" s="0" t="s">
        <v>22</v>
      </c>
      <c r="C829" s="0" t="s">
        <v>9</v>
      </c>
      <c r="E829" s="0" t="s">
        <v>10</v>
      </c>
      <c r="F829" s="0" t="s">
        <v>1685</v>
      </c>
      <c r="G829" s="0" t="n">
        <v>1</v>
      </c>
      <c r="H829" s="0" t="n">
        <v>0</v>
      </c>
      <c r="I829" s="0" t="n">
        <v>0</v>
      </c>
      <c r="J829" s="0" t="n">
        <v>0</v>
      </c>
      <c r="K829" s="0" t="n">
        <v>1</v>
      </c>
      <c r="L829" s="0" t="n">
        <v>1</v>
      </c>
      <c r="M829" s="0" t="s">
        <v>12</v>
      </c>
      <c r="N829" s="1" t="n">
        <f aca="false">IF(ISERROR(I829/(I829+J829)),0,(I829/(I829+J829)))</f>
        <v>0</v>
      </c>
      <c r="O829" s="1" t="n">
        <f aca="false">IF(ISERROR(I829/(I829+K829)),0,(I829/(I829+K829)))</f>
        <v>0</v>
      </c>
      <c r="P829" s="1" t="n">
        <f aca="false">IF(ISERROR((2*N829*O829)/(N829+O829)),0,(2*N829*O829)/(N829+O829))</f>
        <v>0</v>
      </c>
    </row>
    <row r="830" customFormat="false" ht="12.8" hidden="false" customHeight="false" outlineLevel="0" collapsed="false">
      <c r="A830" s="0" t="s">
        <v>1686</v>
      </c>
      <c r="B830" s="0" t="s">
        <v>22</v>
      </c>
      <c r="C830" s="0" t="s">
        <v>9</v>
      </c>
      <c r="E830" s="0" t="s">
        <v>3</v>
      </c>
      <c r="F830" s="0" t="s">
        <v>1687</v>
      </c>
      <c r="G830" s="0" t="n">
        <v>1</v>
      </c>
      <c r="H830" s="0" t="n">
        <v>0</v>
      </c>
      <c r="I830" s="0" t="n">
        <v>0</v>
      </c>
      <c r="J830" s="0" t="n">
        <v>0</v>
      </c>
      <c r="K830" s="0" t="n">
        <v>1</v>
      </c>
      <c r="L830" s="0" t="n">
        <v>1</v>
      </c>
      <c r="M830" s="0" t="s">
        <v>12</v>
      </c>
      <c r="N830" s="1" t="n">
        <f aca="false">IF(ISERROR(I830/(I830+J830)),0,(I830/(I830+J830)))</f>
        <v>0</v>
      </c>
      <c r="O830" s="1" t="n">
        <f aca="false">IF(ISERROR(I830/(I830+K830)),0,(I830/(I830+K830)))</f>
        <v>0</v>
      </c>
      <c r="P830" s="1" t="n">
        <f aca="false">IF(ISERROR((2*N830*O830)/(N830+O830)),0,(2*N830*O830)/(N830+O830))</f>
        <v>0</v>
      </c>
    </row>
    <row r="831" customFormat="false" ht="12.8" hidden="false" customHeight="false" outlineLevel="0" collapsed="false">
      <c r="A831" s="0" t="s">
        <v>1688</v>
      </c>
      <c r="B831" s="0" t="s">
        <v>22</v>
      </c>
      <c r="C831" s="0" t="s">
        <v>9</v>
      </c>
      <c r="E831" s="0" t="s">
        <v>3</v>
      </c>
      <c r="F831" s="0" t="s">
        <v>1689</v>
      </c>
      <c r="G831" s="0" t="n">
        <v>4</v>
      </c>
      <c r="H831" s="0" t="n">
        <v>1</v>
      </c>
      <c r="I831" s="0" t="n">
        <v>1</v>
      </c>
      <c r="J831" s="0" t="n">
        <v>0</v>
      </c>
      <c r="K831" s="0" t="n">
        <v>3</v>
      </c>
      <c r="L831" s="0" t="n">
        <v>1</v>
      </c>
      <c r="M831" s="0" t="n">
        <v>1</v>
      </c>
      <c r="N831" s="1" t="n">
        <f aca="false">IF(ISERROR(I831/(I831+J831)),0,(I831/(I831+J831)))</f>
        <v>1</v>
      </c>
      <c r="O831" s="1" t="n">
        <f aca="false">IF(ISERROR(I831/(I831+K831)),0,(I831/(I831+K831)))</f>
        <v>0.25</v>
      </c>
      <c r="P831" s="1" t="n">
        <f aca="false">IF(ISERROR((2*N831*O831)/(N831+O831)),0,(2*N831*O831)/(N831+O831))</f>
        <v>0.4</v>
      </c>
    </row>
    <row r="832" customFormat="false" ht="12.8" hidden="false" customHeight="false" outlineLevel="0" collapsed="false">
      <c r="A832" s="0" t="s">
        <v>1690</v>
      </c>
      <c r="B832" s="0" t="s">
        <v>22</v>
      </c>
      <c r="C832" s="0" t="s">
        <v>9</v>
      </c>
      <c r="E832" s="0" t="s">
        <v>10</v>
      </c>
      <c r="F832" s="0" t="s">
        <v>1691</v>
      </c>
      <c r="G832" s="0" t="n">
        <v>1</v>
      </c>
      <c r="H832" s="0" t="n">
        <v>1</v>
      </c>
      <c r="I832" s="0" t="n">
        <v>1</v>
      </c>
      <c r="J832" s="0" t="n">
        <v>0</v>
      </c>
      <c r="K832" s="0" t="n">
        <v>0</v>
      </c>
      <c r="L832" s="0" t="n">
        <v>1</v>
      </c>
      <c r="M832" s="0" t="n">
        <v>1</v>
      </c>
      <c r="N832" s="1" t="n">
        <f aca="false">IF(ISERROR(I832/(I832+J832)),0,(I832/(I832+J832)))</f>
        <v>1</v>
      </c>
      <c r="O832" s="1" t="n">
        <f aca="false">IF(ISERROR(I832/(I832+K832)),0,(I832/(I832+K832)))</f>
        <v>1</v>
      </c>
      <c r="P832" s="1" t="n">
        <f aca="false">IF(ISERROR((2*N832*O832)/(N832+O832)),0,(2*N832*O832)/(N832+O832))</f>
        <v>1</v>
      </c>
    </row>
    <row r="833" customFormat="false" ht="12.8" hidden="false" customHeight="false" outlineLevel="0" collapsed="false">
      <c r="A833" s="0" t="s">
        <v>1692</v>
      </c>
      <c r="B833" s="0" t="s">
        <v>22</v>
      </c>
      <c r="C833" s="0" t="s">
        <v>2</v>
      </c>
      <c r="E833" s="0" t="s">
        <v>3</v>
      </c>
      <c r="F833" s="0" t="s">
        <v>1693</v>
      </c>
      <c r="G833" s="0" t="n">
        <v>2</v>
      </c>
      <c r="H833" s="0" t="n">
        <v>1</v>
      </c>
      <c r="I833" s="0" t="n">
        <v>1</v>
      </c>
      <c r="J833" s="0" t="n">
        <v>0</v>
      </c>
      <c r="K833" s="0" t="n">
        <v>1</v>
      </c>
      <c r="L833" s="0" t="n">
        <v>1</v>
      </c>
      <c r="M833" s="0" t="n">
        <v>1</v>
      </c>
      <c r="N833" s="1" t="n">
        <f aca="false">IF(ISERROR(I833/(I833+J833)),0,(I833/(I833+J833)))</f>
        <v>1</v>
      </c>
      <c r="O833" s="1" t="n">
        <f aca="false">IF(ISERROR(I833/(I833+K833)),0,(I833/(I833+K833)))</f>
        <v>0.5</v>
      </c>
      <c r="P833" s="1" t="n">
        <f aca="false">IF(ISERROR((2*N833*O833)/(N833+O833)),0,(2*N833*O833)/(N833+O833))</f>
        <v>0.666666666666667</v>
      </c>
    </row>
    <row r="834" customFormat="false" ht="12.8" hidden="false" customHeight="false" outlineLevel="0" collapsed="false">
      <c r="A834" s="0" t="s">
        <v>1694</v>
      </c>
      <c r="B834" s="0" t="s">
        <v>22</v>
      </c>
      <c r="C834" s="0" t="s">
        <v>2</v>
      </c>
      <c r="E834" s="0" t="s">
        <v>3</v>
      </c>
      <c r="F834" s="0" t="s">
        <v>1695</v>
      </c>
      <c r="G834" s="0" t="n">
        <v>1</v>
      </c>
      <c r="H834" s="0" t="n">
        <v>0</v>
      </c>
      <c r="I834" s="0" t="n">
        <v>0</v>
      </c>
      <c r="J834" s="0" t="n">
        <v>0</v>
      </c>
      <c r="K834" s="0" t="n">
        <v>1</v>
      </c>
      <c r="L834" s="0" t="n">
        <v>1</v>
      </c>
      <c r="M834" s="0" t="s">
        <v>12</v>
      </c>
      <c r="N834" s="1" t="n">
        <f aca="false">IF(ISERROR(I834/(I834+J834)),0,(I834/(I834+J834)))</f>
        <v>0</v>
      </c>
      <c r="O834" s="1" t="n">
        <f aca="false">IF(ISERROR(I834/(I834+K834)),0,(I834/(I834+K834)))</f>
        <v>0</v>
      </c>
      <c r="P834" s="1" t="n">
        <f aca="false">IF(ISERROR((2*N834*O834)/(N834+O834)),0,(2*N834*O834)/(N834+O834))</f>
        <v>0</v>
      </c>
    </row>
    <row r="835" customFormat="false" ht="12.8" hidden="false" customHeight="false" outlineLevel="0" collapsed="false">
      <c r="A835" s="0" t="s">
        <v>1696</v>
      </c>
      <c r="B835" s="0" t="s">
        <v>22</v>
      </c>
      <c r="D835" s="0" t="s">
        <v>30</v>
      </c>
      <c r="E835" s="0" t="s">
        <v>10</v>
      </c>
      <c r="F835" s="0" t="s">
        <v>1697</v>
      </c>
      <c r="G835" s="0" t="n">
        <v>3</v>
      </c>
      <c r="H835" s="0" t="n">
        <v>1</v>
      </c>
      <c r="I835" s="0" t="n">
        <v>1</v>
      </c>
      <c r="J835" s="0" t="n">
        <v>0</v>
      </c>
      <c r="K835" s="0" t="n">
        <v>2</v>
      </c>
      <c r="L835" s="0" t="n">
        <v>1</v>
      </c>
      <c r="M835" s="0" t="n">
        <v>1</v>
      </c>
      <c r="N835" s="1" t="n">
        <f aca="false">IF(ISERROR(I835/(I835+J835)),0,(I835/(I835+J835)))</f>
        <v>1</v>
      </c>
      <c r="O835" s="1" t="n">
        <f aca="false">IF(ISERROR(I835/(I835+K835)),0,(I835/(I835+K835)))</f>
        <v>0.333333333333333</v>
      </c>
      <c r="P835" s="1" t="n">
        <f aca="false">IF(ISERROR((2*N835*O835)/(N835+O835)),0,(2*N835*O835)/(N835+O835))</f>
        <v>0.5</v>
      </c>
    </row>
    <row r="836" customFormat="false" ht="12.8" hidden="false" customHeight="false" outlineLevel="0" collapsed="false">
      <c r="A836" s="0" t="s">
        <v>1698</v>
      </c>
      <c r="B836" s="0" t="s">
        <v>22</v>
      </c>
      <c r="C836" s="0" t="s">
        <v>9</v>
      </c>
      <c r="E836" s="0" t="s">
        <v>3</v>
      </c>
      <c r="F836" s="0" t="s">
        <v>1699</v>
      </c>
      <c r="G836" s="0" t="n">
        <v>2</v>
      </c>
      <c r="H836" s="0" t="n">
        <v>0</v>
      </c>
      <c r="I836" s="0" t="n">
        <v>0</v>
      </c>
      <c r="J836" s="0" t="n">
        <v>0</v>
      </c>
      <c r="K836" s="0" t="n">
        <v>2</v>
      </c>
      <c r="L836" s="0" t="n">
        <v>1</v>
      </c>
      <c r="M836" s="0" t="s">
        <v>12</v>
      </c>
      <c r="N836" s="1" t="n">
        <f aca="false">IF(ISERROR(I836/(I836+J836)),0,(I836/(I836+J836)))</f>
        <v>0</v>
      </c>
      <c r="O836" s="1" t="n">
        <f aca="false">IF(ISERROR(I836/(I836+K836)),0,(I836/(I836+K836)))</f>
        <v>0</v>
      </c>
      <c r="P836" s="1" t="n">
        <f aca="false">IF(ISERROR((2*N836*O836)/(N836+O836)),0,(2*N836*O836)/(N836+O836))</f>
        <v>0</v>
      </c>
    </row>
    <row r="837" customFormat="false" ht="12.8" hidden="false" customHeight="false" outlineLevel="0" collapsed="false">
      <c r="A837" s="0" t="s">
        <v>1700</v>
      </c>
      <c r="B837" s="0" t="s">
        <v>22</v>
      </c>
      <c r="D837" s="0" t="s">
        <v>30</v>
      </c>
      <c r="E837" s="0" t="s">
        <v>10</v>
      </c>
      <c r="F837" s="0" t="s">
        <v>1701</v>
      </c>
      <c r="G837" s="0" t="n">
        <v>3</v>
      </c>
      <c r="H837" s="0" t="n">
        <v>0</v>
      </c>
      <c r="I837" s="0" t="n">
        <v>0</v>
      </c>
      <c r="J837" s="0" t="n">
        <v>0</v>
      </c>
      <c r="K837" s="0" t="n">
        <v>3</v>
      </c>
      <c r="L837" s="0" t="n">
        <v>1</v>
      </c>
      <c r="M837" s="0" t="s">
        <v>12</v>
      </c>
      <c r="N837" s="1" t="n">
        <f aca="false">IF(ISERROR(I837/(I837+J837)),0,(I837/(I837+J837)))</f>
        <v>0</v>
      </c>
      <c r="O837" s="1" t="n">
        <f aca="false">IF(ISERROR(I837/(I837+K837)),0,(I837/(I837+K837)))</f>
        <v>0</v>
      </c>
      <c r="P837" s="1" t="n">
        <f aca="false">IF(ISERROR((2*N837*O837)/(N837+O837)),0,(2*N837*O837)/(N837+O837))</f>
        <v>0</v>
      </c>
    </row>
    <row r="838" customFormat="false" ht="12.8" hidden="false" customHeight="false" outlineLevel="0" collapsed="false">
      <c r="A838" s="0" t="s">
        <v>1702</v>
      </c>
      <c r="B838" s="0" t="s">
        <v>1</v>
      </c>
      <c r="C838" s="0" t="s">
        <v>2</v>
      </c>
      <c r="D838" s="0" t="s">
        <v>30</v>
      </c>
      <c r="F838" s="0" t="s">
        <v>1703</v>
      </c>
      <c r="G838" s="0" t="n">
        <v>2</v>
      </c>
      <c r="H838" s="0" t="n">
        <v>1</v>
      </c>
      <c r="I838" s="0" t="n">
        <v>1</v>
      </c>
      <c r="J838" s="0" t="n">
        <v>0</v>
      </c>
      <c r="K838" s="0" t="n">
        <v>1</v>
      </c>
      <c r="L838" s="0" t="n">
        <v>1</v>
      </c>
      <c r="M838" s="0" t="n">
        <v>1</v>
      </c>
      <c r="N838" s="1" t="n">
        <f aca="false">IF(ISERROR(I838/(I838+J838)),0,(I838/(I838+J838)))</f>
        <v>1</v>
      </c>
      <c r="O838" s="1" t="n">
        <f aca="false">IF(ISERROR(I838/(I838+K838)),0,(I838/(I838+K838)))</f>
        <v>0.5</v>
      </c>
      <c r="P838" s="1" t="n">
        <f aca="false">IF(ISERROR((2*N838*O838)/(N838+O838)),0,(2*N838*O838)/(N838+O838))</f>
        <v>0.666666666666667</v>
      </c>
    </row>
    <row r="839" customFormat="false" ht="12.8" hidden="false" customHeight="false" outlineLevel="0" collapsed="false">
      <c r="A839" s="0" t="s">
        <v>1704</v>
      </c>
      <c r="B839" s="0" t="s">
        <v>1</v>
      </c>
      <c r="C839" s="0" t="s">
        <v>2</v>
      </c>
      <c r="D839" s="0" t="s">
        <v>23</v>
      </c>
      <c r="F839" s="0" t="s">
        <v>1705</v>
      </c>
      <c r="G839" s="0" t="n">
        <v>3</v>
      </c>
      <c r="H839" s="0" t="n">
        <v>3</v>
      </c>
      <c r="I839" s="0" t="n">
        <v>3</v>
      </c>
      <c r="J839" s="0" t="n">
        <v>0</v>
      </c>
      <c r="K839" s="0" t="n">
        <v>0</v>
      </c>
      <c r="L839" s="0" t="n">
        <v>1</v>
      </c>
      <c r="M839" s="0" t="n">
        <v>1</v>
      </c>
      <c r="N839" s="1" t="n">
        <f aca="false">IF(ISERROR(I839/(I839+J839)),0,(I839/(I839+J839)))</f>
        <v>1</v>
      </c>
      <c r="O839" s="1" t="n">
        <f aca="false">IF(ISERROR(I839/(I839+K839)),0,(I839/(I839+K839)))</f>
        <v>1</v>
      </c>
      <c r="P839" s="1" t="n">
        <f aca="false">IF(ISERROR((2*N839*O839)/(N839+O839)),0,(2*N839*O839)/(N839+O839))</f>
        <v>1</v>
      </c>
    </row>
    <row r="840" customFormat="false" ht="12.8" hidden="false" customHeight="false" outlineLevel="0" collapsed="false">
      <c r="A840" s="0" t="s">
        <v>1706</v>
      </c>
      <c r="B840" s="0" t="s">
        <v>22</v>
      </c>
      <c r="C840" s="0" t="s">
        <v>9</v>
      </c>
      <c r="E840" s="0" t="s">
        <v>10</v>
      </c>
      <c r="F840" s="0" t="s">
        <v>1707</v>
      </c>
      <c r="G840" s="0" t="n">
        <v>1</v>
      </c>
      <c r="H840" s="0" t="n">
        <v>0</v>
      </c>
      <c r="I840" s="0" t="n">
        <v>0</v>
      </c>
      <c r="J840" s="0" t="n">
        <v>0</v>
      </c>
      <c r="K840" s="0" t="n">
        <v>1</v>
      </c>
      <c r="L840" s="0" t="n">
        <v>1</v>
      </c>
      <c r="M840" s="0" t="s">
        <v>12</v>
      </c>
      <c r="N840" s="1" t="n">
        <f aca="false">IF(ISERROR(I840/(I840+J840)),0,(I840/(I840+J840)))</f>
        <v>0</v>
      </c>
      <c r="O840" s="1" t="n">
        <f aca="false">IF(ISERROR(I840/(I840+K840)),0,(I840/(I840+K840)))</f>
        <v>0</v>
      </c>
      <c r="P840" s="1" t="n">
        <f aca="false">IF(ISERROR((2*N840*O840)/(N840+O840)),0,(2*N840*O840)/(N840+O840))</f>
        <v>0</v>
      </c>
    </row>
    <row r="841" customFormat="false" ht="12.8" hidden="false" customHeight="false" outlineLevel="0" collapsed="false">
      <c r="A841" s="0" t="s">
        <v>1708</v>
      </c>
      <c r="B841" s="0" t="s">
        <v>1</v>
      </c>
      <c r="C841" s="0" t="s">
        <v>2</v>
      </c>
      <c r="D841" s="0" t="s">
        <v>23</v>
      </c>
      <c r="F841" s="0" t="s">
        <v>1709</v>
      </c>
      <c r="G841" s="0" t="n">
        <v>2</v>
      </c>
      <c r="H841" s="0" t="n">
        <v>0</v>
      </c>
      <c r="I841" s="0" t="n">
        <v>0</v>
      </c>
      <c r="J841" s="0" t="n">
        <v>0</v>
      </c>
      <c r="K841" s="0" t="n">
        <v>2</v>
      </c>
      <c r="L841" s="0" t="n">
        <v>1</v>
      </c>
      <c r="M841" s="0" t="s">
        <v>12</v>
      </c>
      <c r="N841" s="1" t="n">
        <f aca="false">IF(ISERROR(I841/(I841+J841)),0,(I841/(I841+J841)))</f>
        <v>0</v>
      </c>
      <c r="O841" s="1" t="n">
        <f aca="false">IF(ISERROR(I841/(I841+K841)),0,(I841/(I841+K841)))</f>
        <v>0</v>
      </c>
      <c r="P841" s="1" t="n">
        <f aca="false">IF(ISERROR((2*N841*O841)/(N841+O841)),0,(2*N841*O841)/(N841+O841))</f>
        <v>0</v>
      </c>
    </row>
    <row r="842" customFormat="false" ht="12.8" hidden="false" customHeight="false" outlineLevel="0" collapsed="false">
      <c r="A842" s="0" t="s">
        <v>1710</v>
      </c>
      <c r="B842" s="0" t="s">
        <v>1</v>
      </c>
      <c r="D842" s="0" t="s">
        <v>27</v>
      </c>
      <c r="E842" s="0" t="s">
        <v>33</v>
      </c>
      <c r="F842" s="0" t="s">
        <v>1711</v>
      </c>
      <c r="G842" s="0" t="n">
        <v>1</v>
      </c>
      <c r="H842" s="0" t="n">
        <v>0</v>
      </c>
      <c r="I842" s="0" t="n">
        <v>0</v>
      </c>
      <c r="J842" s="0" t="n">
        <v>0</v>
      </c>
      <c r="K842" s="0" t="n">
        <v>1</v>
      </c>
      <c r="L842" s="0" t="n">
        <v>1</v>
      </c>
      <c r="M842" s="0" t="s">
        <v>12</v>
      </c>
      <c r="N842" s="1" t="n">
        <f aca="false">IF(ISERROR(I842/(I842+J842)),0,(I842/(I842+J842)))</f>
        <v>0</v>
      </c>
      <c r="O842" s="1" t="n">
        <f aca="false">IF(ISERROR(I842/(I842+K842)),0,(I842/(I842+K842)))</f>
        <v>0</v>
      </c>
      <c r="P842" s="1" t="n">
        <f aca="false">IF(ISERROR((2*N842*O842)/(N842+O842)),0,(2*N842*O842)/(N842+O842))</f>
        <v>0</v>
      </c>
    </row>
    <row r="843" customFormat="false" ht="12.8" hidden="false" customHeight="false" outlineLevel="0" collapsed="false">
      <c r="A843" s="0" t="s">
        <v>1712</v>
      </c>
      <c r="B843" s="0" t="s">
        <v>1</v>
      </c>
      <c r="C843" s="0" t="s">
        <v>9</v>
      </c>
      <c r="D843" s="0" t="s">
        <v>30</v>
      </c>
      <c r="F843" s="0" t="s">
        <v>1713</v>
      </c>
      <c r="G843" s="0" t="n">
        <v>1</v>
      </c>
      <c r="H843" s="0" t="n">
        <v>1</v>
      </c>
      <c r="I843" s="0" t="n">
        <v>1</v>
      </c>
      <c r="J843" s="0" t="n">
        <v>0</v>
      </c>
      <c r="K843" s="0" t="n">
        <v>0</v>
      </c>
      <c r="L843" s="0" t="n">
        <v>1</v>
      </c>
      <c r="M843" s="0" t="n">
        <v>1</v>
      </c>
      <c r="N843" s="1" t="n">
        <f aca="false">IF(ISERROR(I843/(I843+J843)),0,(I843/(I843+J843)))</f>
        <v>1</v>
      </c>
      <c r="O843" s="1" t="n">
        <f aca="false">IF(ISERROR(I843/(I843+K843)),0,(I843/(I843+K843)))</f>
        <v>1</v>
      </c>
      <c r="P843" s="1" t="n">
        <f aca="false">IF(ISERROR((2*N843*O843)/(N843+O843)),0,(2*N843*O843)/(N843+O843))</f>
        <v>1</v>
      </c>
    </row>
    <row r="844" customFormat="false" ht="12.8" hidden="false" customHeight="false" outlineLevel="0" collapsed="false">
      <c r="A844" s="0" t="s">
        <v>1714</v>
      </c>
      <c r="B844" s="0" t="s">
        <v>38</v>
      </c>
      <c r="C844" s="0" t="s">
        <v>2</v>
      </c>
      <c r="E844" s="0" t="s">
        <v>3</v>
      </c>
      <c r="F844" s="0" t="s">
        <v>1715</v>
      </c>
      <c r="G844" s="0" t="n">
        <v>1</v>
      </c>
      <c r="H844" s="0" t="n">
        <v>1</v>
      </c>
      <c r="I844" s="0" t="n">
        <v>1</v>
      </c>
      <c r="J844" s="0" t="n">
        <v>0</v>
      </c>
      <c r="K844" s="0" t="n">
        <v>0</v>
      </c>
      <c r="L844" s="0" t="n">
        <v>1</v>
      </c>
      <c r="M844" s="0" t="n">
        <v>1</v>
      </c>
      <c r="N844" s="1" t="n">
        <f aca="false">IF(ISERROR(I844/(I844+J844)),0,(I844/(I844+J844)))</f>
        <v>1</v>
      </c>
      <c r="O844" s="1" t="n">
        <f aca="false">IF(ISERROR(I844/(I844+K844)),0,(I844/(I844+K844)))</f>
        <v>1</v>
      </c>
      <c r="P844" s="1" t="n">
        <f aca="false">IF(ISERROR((2*N844*O844)/(N844+O844)),0,(2*N844*O844)/(N844+O844))</f>
        <v>1</v>
      </c>
    </row>
    <row r="845" customFormat="false" ht="12.8" hidden="false" customHeight="false" outlineLevel="0" collapsed="false">
      <c r="A845" s="0" t="s">
        <v>1716</v>
      </c>
      <c r="B845" s="0" t="s">
        <v>22</v>
      </c>
      <c r="C845" s="0" t="s">
        <v>9</v>
      </c>
      <c r="E845" s="0" t="s">
        <v>33</v>
      </c>
      <c r="F845" s="0" t="s">
        <v>1717</v>
      </c>
      <c r="G845" s="0" t="n">
        <v>2</v>
      </c>
      <c r="H845" s="0" t="n">
        <v>0</v>
      </c>
      <c r="I845" s="0" t="n">
        <v>0</v>
      </c>
      <c r="J845" s="0" t="n">
        <v>0</v>
      </c>
      <c r="K845" s="0" t="n">
        <v>2</v>
      </c>
      <c r="L845" s="0" t="n">
        <v>1</v>
      </c>
      <c r="M845" s="0" t="s">
        <v>12</v>
      </c>
      <c r="N845" s="1" t="n">
        <f aca="false">IF(ISERROR(I845/(I845+J845)),0,(I845/(I845+J845)))</f>
        <v>0</v>
      </c>
      <c r="O845" s="1" t="n">
        <f aca="false">IF(ISERROR(I845/(I845+K845)),0,(I845/(I845+K845)))</f>
        <v>0</v>
      </c>
      <c r="P845" s="1" t="n">
        <f aca="false">IF(ISERROR((2*N845*O845)/(N845+O845)),0,(2*N845*O845)/(N845+O845))</f>
        <v>0</v>
      </c>
    </row>
    <row r="846" customFormat="false" ht="12.8" hidden="false" customHeight="false" outlineLevel="0" collapsed="false">
      <c r="A846" s="0" t="s">
        <v>1718</v>
      </c>
      <c r="B846" s="0" t="s">
        <v>38</v>
      </c>
      <c r="C846" s="0" t="s">
        <v>2</v>
      </c>
      <c r="E846" s="0" t="s">
        <v>3</v>
      </c>
      <c r="F846" s="0" t="s">
        <v>1719</v>
      </c>
      <c r="G846" s="0" t="n">
        <v>1</v>
      </c>
      <c r="H846" s="0" t="n">
        <v>1</v>
      </c>
      <c r="I846" s="0" t="n">
        <v>1</v>
      </c>
      <c r="J846" s="0" t="n">
        <v>0</v>
      </c>
      <c r="K846" s="0" t="n">
        <v>0</v>
      </c>
      <c r="L846" s="0" t="n">
        <v>1</v>
      </c>
      <c r="M846" s="0" t="n">
        <v>1</v>
      </c>
      <c r="N846" s="1" t="n">
        <f aca="false">IF(ISERROR(I846/(I846+J846)),0,(I846/(I846+J846)))</f>
        <v>1</v>
      </c>
      <c r="O846" s="1" t="n">
        <f aca="false">IF(ISERROR(I846/(I846+K846)),0,(I846/(I846+K846)))</f>
        <v>1</v>
      </c>
      <c r="P846" s="1" t="n">
        <f aca="false">IF(ISERROR((2*N846*O846)/(N846+O846)),0,(2*N846*O846)/(N846+O846))</f>
        <v>1</v>
      </c>
    </row>
    <row r="847" customFormat="false" ht="12.8" hidden="false" customHeight="false" outlineLevel="0" collapsed="false">
      <c r="A847" s="0" t="s">
        <v>1720</v>
      </c>
      <c r="B847" s="0" t="s">
        <v>38</v>
      </c>
      <c r="C847" s="0" t="s">
        <v>2</v>
      </c>
      <c r="E847" s="0" t="s">
        <v>3</v>
      </c>
      <c r="F847" s="0" t="s">
        <v>1721</v>
      </c>
      <c r="G847" s="0" t="n">
        <v>1</v>
      </c>
      <c r="H847" s="0" t="n">
        <v>1</v>
      </c>
      <c r="I847" s="0" t="n">
        <v>1</v>
      </c>
      <c r="J847" s="0" t="n">
        <v>0</v>
      </c>
      <c r="K847" s="0" t="n">
        <v>0</v>
      </c>
      <c r="L847" s="0" t="n">
        <v>1</v>
      </c>
      <c r="M847" s="0" t="n">
        <v>1</v>
      </c>
      <c r="N847" s="1" t="n">
        <f aca="false">IF(ISERROR(I847/(I847+J847)),0,(I847/(I847+J847)))</f>
        <v>1</v>
      </c>
      <c r="O847" s="1" t="n">
        <f aca="false">IF(ISERROR(I847/(I847+K847)),0,(I847/(I847+K847)))</f>
        <v>1</v>
      </c>
      <c r="P847" s="1" t="n">
        <f aca="false">IF(ISERROR((2*N847*O847)/(N847+O847)),0,(2*N847*O847)/(N847+O847))</f>
        <v>1</v>
      </c>
    </row>
    <row r="848" customFormat="false" ht="12.8" hidden="false" customHeight="false" outlineLevel="0" collapsed="false">
      <c r="A848" s="0" t="s">
        <v>1722</v>
      </c>
      <c r="B848" s="0" t="s">
        <v>38</v>
      </c>
      <c r="C848" s="0" t="s">
        <v>2</v>
      </c>
      <c r="E848" s="0" t="s">
        <v>3</v>
      </c>
      <c r="F848" s="0" t="s">
        <v>1723</v>
      </c>
      <c r="G848" s="0" t="n">
        <v>1</v>
      </c>
      <c r="H848" s="0" t="n">
        <v>1</v>
      </c>
      <c r="I848" s="0" t="n">
        <v>1</v>
      </c>
      <c r="J848" s="0" t="n">
        <v>0</v>
      </c>
      <c r="K848" s="0" t="n">
        <v>0</v>
      </c>
      <c r="L848" s="0" t="n">
        <v>1</v>
      </c>
      <c r="M848" s="0" t="n">
        <v>1</v>
      </c>
      <c r="N848" s="1" t="n">
        <f aca="false">IF(ISERROR(I848/(I848+J848)),0,(I848/(I848+J848)))</f>
        <v>1</v>
      </c>
      <c r="O848" s="1" t="n">
        <f aca="false">IF(ISERROR(I848/(I848+K848)),0,(I848/(I848+K848)))</f>
        <v>1</v>
      </c>
      <c r="P848" s="1" t="n">
        <f aca="false">IF(ISERROR((2*N848*O848)/(N848+O848)),0,(2*N848*O848)/(N848+O848))</f>
        <v>1</v>
      </c>
    </row>
    <row r="849" customFormat="false" ht="12.8" hidden="false" customHeight="false" outlineLevel="0" collapsed="false">
      <c r="A849" s="0" t="s">
        <v>1724</v>
      </c>
      <c r="B849" s="0" t="s">
        <v>38</v>
      </c>
      <c r="C849" s="0" t="s">
        <v>2</v>
      </c>
      <c r="E849" s="0" t="s">
        <v>3</v>
      </c>
      <c r="F849" s="0" t="s">
        <v>1725</v>
      </c>
      <c r="G849" s="0" t="n">
        <v>1</v>
      </c>
      <c r="H849" s="0" t="n">
        <v>1</v>
      </c>
      <c r="I849" s="0" t="n">
        <v>1</v>
      </c>
      <c r="J849" s="0" t="n">
        <v>0</v>
      </c>
      <c r="K849" s="0" t="n">
        <v>0</v>
      </c>
      <c r="L849" s="0" t="n">
        <v>1</v>
      </c>
      <c r="M849" s="0" t="n">
        <v>1</v>
      </c>
      <c r="N849" s="1" t="n">
        <f aca="false">IF(ISERROR(I849/(I849+J849)),0,(I849/(I849+J849)))</f>
        <v>1</v>
      </c>
      <c r="O849" s="1" t="n">
        <f aca="false">IF(ISERROR(I849/(I849+K849)),0,(I849/(I849+K849)))</f>
        <v>1</v>
      </c>
      <c r="P849" s="1" t="n">
        <f aca="false">IF(ISERROR((2*N849*O849)/(N849+O849)),0,(2*N849*O849)/(N849+O849))</f>
        <v>1</v>
      </c>
    </row>
    <row r="850" customFormat="false" ht="12.8" hidden="false" customHeight="false" outlineLevel="0" collapsed="false">
      <c r="A850" s="0" t="s">
        <v>1726</v>
      </c>
      <c r="B850" s="0" t="s">
        <v>38</v>
      </c>
      <c r="C850" s="0" t="s">
        <v>2</v>
      </c>
      <c r="E850" s="0" t="s">
        <v>3</v>
      </c>
      <c r="F850" s="0" t="s">
        <v>1727</v>
      </c>
      <c r="G850" s="0" t="n">
        <v>1</v>
      </c>
      <c r="H850" s="0" t="n">
        <v>1</v>
      </c>
      <c r="I850" s="0" t="n">
        <v>1</v>
      </c>
      <c r="J850" s="0" t="n">
        <v>0</v>
      </c>
      <c r="K850" s="0" t="n">
        <v>0</v>
      </c>
      <c r="L850" s="0" t="n">
        <v>1</v>
      </c>
      <c r="M850" s="0" t="n">
        <v>1</v>
      </c>
      <c r="N850" s="1" t="n">
        <f aca="false">IF(ISERROR(I850/(I850+J850)),0,(I850/(I850+J850)))</f>
        <v>1</v>
      </c>
      <c r="O850" s="1" t="n">
        <f aca="false">IF(ISERROR(I850/(I850+K850)),0,(I850/(I850+K850)))</f>
        <v>1</v>
      </c>
      <c r="P850" s="1" t="n">
        <f aca="false">IF(ISERROR((2*N850*O850)/(N850+O850)),0,(2*N850*O850)/(N850+O850))</f>
        <v>1</v>
      </c>
    </row>
    <row r="851" customFormat="false" ht="12.8" hidden="false" customHeight="false" outlineLevel="0" collapsed="false">
      <c r="A851" s="0" t="s">
        <v>1728</v>
      </c>
      <c r="B851" s="0" t="s">
        <v>22</v>
      </c>
      <c r="C851" s="0" t="s">
        <v>9</v>
      </c>
      <c r="E851" s="0" t="s">
        <v>3</v>
      </c>
      <c r="F851" s="0" t="s">
        <v>1729</v>
      </c>
      <c r="G851" s="0" t="n">
        <v>2</v>
      </c>
      <c r="H851" s="0" t="n">
        <v>0</v>
      </c>
      <c r="I851" s="0" t="n">
        <v>0</v>
      </c>
      <c r="J851" s="0" t="n">
        <v>0</v>
      </c>
      <c r="K851" s="0" t="n">
        <v>2</v>
      </c>
      <c r="L851" s="0" t="n">
        <v>1</v>
      </c>
      <c r="M851" s="0" t="s">
        <v>12</v>
      </c>
      <c r="N851" s="1" t="n">
        <f aca="false">IF(ISERROR(I851/(I851+J851)),0,(I851/(I851+J851)))</f>
        <v>0</v>
      </c>
      <c r="O851" s="1" t="n">
        <f aca="false">IF(ISERROR(I851/(I851+K851)),0,(I851/(I851+K851)))</f>
        <v>0</v>
      </c>
      <c r="P851" s="1" t="n">
        <f aca="false">IF(ISERROR((2*N851*O851)/(N851+O851)),0,(2*N851*O851)/(N851+O851))</f>
        <v>0</v>
      </c>
    </row>
    <row r="852" customFormat="false" ht="12.8" hidden="false" customHeight="false" outlineLevel="0" collapsed="false">
      <c r="A852" s="0" t="s">
        <v>1730</v>
      </c>
      <c r="B852" s="0" t="s">
        <v>22</v>
      </c>
      <c r="C852" s="0" t="s">
        <v>9</v>
      </c>
      <c r="E852" s="0" t="s">
        <v>33</v>
      </c>
      <c r="F852" s="0" t="s">
        <v>1731</v>
      </c>
      <c r="G852" s="0" t="n">
        <v>1</v>
      </c>
      <c r="H852" s="0" t="n">
        <v>1</v>
      </c>
      <c r="I852" s="0" t="n">
        <v>1</v>
      </c>
      <c r="J852" s="0" t="n">
        <v>0</v>
      </c>
      <c r="K852" s="0" t="n">
        <v>0</v>
      </c>
      <c r="L852" s="0" t="n">
        <v>1</v>
      </c>
      <c r="M852" s="0" t="n">
        <v>1</v>
      </c>
      <c r="N852" s="1" t="n">
        <f aca="false">IF(ISERROR(I852/(I852+J852)),0,(I852/(I852+J852)))</f>
        <v>1</v>
      </c>
      <c r="O852" s="1" t="n">
        <f aca="false">IF(ISERROR(I852/(I852+K852)),0,(I852/(I852+K852)))</f>
        <v>1</v>
      </c>
      <c r="P852" s="1" t="n">
        <f aca="false">IF(ISERROR((2*N852*O852)/(N852+O852)),0,(2*N852*O852)/(N852+O852))</f>
        <v>1</v>
      </c>
    </row>
    <row r="853" customFormat="false" ht="12.8" hidden="false" customHeight="false" outlineLevel="0" collapsed="false">
      <c r="A853" s="0" t="s">
        <v>1732</v>
      </c>
      <c r="B853" s="0" t="s">
        <v>1</v>
      </c>
      <c r="C853" s="0" t="s">
        <v>2</v>
      </c>
      <c r="D853" s="0" t="s">
        <v>30</v>
      </c>
      <c r="F853" s="0" t="s">
        <v>1733</v>
      </c>
      <c r="G853" s="0" t="n">
        <v>1</v>
      </c>
      <c r="H853" s="0" t="n">
        <v>1</v>
      </c>
      <c r="I853" s="0" t="n">
        <v>1</v>
      </c>
      <c r="J853" s="0" t="n">
        <v>0</v>
      </c>
      <c r="K853" s="0" t="n">
        <v>0</v>
      </c>
      <c r="L853" s="0" t="n">
        <v>1</v>
      </c>
      <c r="M853" s="0" t="n">
        <v>1</v>
      </c>
      <c r="N853" s="1" t="n">
        <f aca="false">IF(ISERROR(I853/(I853+J853)),0,(I853/(I853+J853)))</f>
        <v>1</v>
      </c>
      <c r="O853" s="1" t="n">
        <f aca="false">IF(ISERROR(I853/(I853+K853)),0,(I853/(I853+K853)))</f>
        <v>1</v>
      </c>
      <c r="P853" s="1" t="n">
        <f aca="false">IF(ISERROR((2*N853*O853)/(N853+O853)),0,(2*N853*O853)/(N853+O853))</f>
        <v>1</v>
      </c>
    </row>
    <row r="854" customFormat="false" ht="12.8" hidden="false" customHeight="false" outlineLevel="0" collapsed="false">
      <c r="A854" s="0" t="s">
        <v>1734</v>
      </c>
      <c r="B854" s="0" t="s">
        <v>38</v>
      </c>
      <c r="C854" s="0" t="s">
        <v>2</v>
      </c>
      <c r="E854" s="0" t="s">
        <v>3</v>
      </c>
      <c r="F854" s="0" t="s">
        <v>1735</v>
      </c>
      <c r="G854" s="0" t="n">
        <v>1</v>
      </c>
      <c r="H854" s="0" t="n">
        <v>1</v>
      </c>
      <c r="I854" s="0" t="n">
        <v>1</v>
      </c>
      <c r="J854" s="0" t="n">
        <v>0</v>
      </c>
      <c r="K854" s="0" t="n">
        <v>0</v>
      </c>
      <c r="L854" s="0" t="n">
        <v>1</v>
      </c>
      <c r="M854" s="0" t="n">
        <v>1</v>
      </c>
      <c r="N854" s="1" t="n">
        <f aca="false">IF(ISERROR(I854/(I854+J854)),0,(I854/(I854+J854)))</f>
        <v>1</v>
      </c>
      <c r="O854" s="1" t="n">
        <f aca="false">IF(ISERROR(I854/(I854+K854)),0,(I854/(I854+K854)))</f>
        <v>1</v>
      </c>
      <c r="P854" s="1" t="n">
        <f aca="false">IF(ISERROR((2*N854*O854)/(N854+O854)),0,(2*N854*O854)/(N854+O854))</f>
        <v>1</v>
      </c>
    </row>
    <row r="855" customFormat="false" ht="12.8" hidden="false" customHeight="false" outlineLevel="0" collapsed="false">
      <c r="A855" s="0" t="s">
        <v>1736</v>
      </c>
      <c r="B855" s="0" t="s">
        <v>22</v>
      </c>
      <c r="C855" s="0" t="s">
        <v>9</v>
      </c>
      <c r="E855" s="0" t="s">
        <v>33</v>
      </c>
      <c r="F855" s="0" t="s">
        <v>1737</v>
      </c>
      <c r="G855" s="0" t="n">
        <v>1</v>
      </c>
      <c r="H855" s="0" t="n">
        <v>0</v>
      </c>
      <c r="I855" s="0" t="n">
        <v>0</v>
      </c>
      <c r="J855" s="0" t="n">
        <v>0</v>
      </c>
      <c r="K855" s="0" t="n">
        <v>1</v>
      </c>
      <c r="L855" s="0" t="n">
        <v>1</v>
      </c>
      <c r="M855" s="0" t="s">
        <v>12</v>
      </c>
      <c r="N855" s="1" t="n">
        <f aca="false">IF(ISERROR(I855/(I855+J855)),0,(I855/(I855+J855)))</f>
        <v>0</v>
      </c>
      <c r="O855" s="1" t="n">
        <f aca="false">IF(ISERROR(I855/(I855+K855)),0,(I855/(I855+K855)))</f>
        <v>0</v>
      </c>
      <c r="P855" s="1" t="n">
        <f aca="false">IF(ISERROR((2*N855*O855)/(N855+O855)),0,(2*N855*O855)/(N855+O855))</f>
        <v>0</v>
      </c>
    </row>
    <row r="856" customFormat="false" ht="12.8" hidden="false" customHeight="false" outlineLevel="0" collapsed="false">
      <c r="A856" s="0" t="s">
        <v>1738</v>
      </c>
      <c r="B856" s="0" t="s">
        <v>22</v>
      </c>
      <c r="D856" s="0" t="s">
        <v>27</v>
      </c>
      <c r="E856" s="0" t="s">
        <v>33</v>
      </c>
      <c r="F856" s="0" t="s">
        <v>1739</v>
      </c>
      <c r="G856" s="0" t="n">
        <v>1</v>
      </c>
      <c r="H856" s="0" t="n">
        <v>1</v>
      </c>
      <c r="I856" s="0" t="n">
        <v>1</v>
      </c>
      <c r="J856" s="0" t="n">
        <v>0</v>
      </c>
      <c r="K856" s="0" t="n">
        <v>0</v>
      </c>
      <c r="L856" s="0" t="n">
        <v>1</v>
      </c>
      <c r="M856" s="0" t="n">
        <v>1</v>
      </c>
      <c r="N856" s="1" t="n">
        <f aca="false">IF(ISERROR(I856/(I856+J856)),0,(I856/(I856+J856)))</f>
        <v>1</v>
      </c>
      <c r="O856" s="1" t="n">
        <f aca="false">IF(ISERROR(I856/(I856+K856)),0,(I856/(I856+K856)))</f>
        <v>1</v>
      </c>
      <c r="P856" s="1" t="n">
        <f aca="false">IF(ISERROR((2*N856*O856)/(N856+O856)),0,(2*N856*O856)/(N856+O856))</f>
        <v>1</v>
      </c>
    </row>
    <row r="857" customFormat="false" ht="12.8" hidden="false" customHeight="false" outlineLevel="0" collapsed="false">
      <c r="A857" s="0" t="s">
        <v>1740</v>
      </c>
      <c r="B857" s="0" t="s">
        <v>22</v>
      </c>
      <c r="C857" s="0" t="s">
        <v>9</v>
      </c>
      <c r="E857" s="0" t="s">
        <v>3</v>
      </c>
      <c r="F857" s="0" t="s">
        <v>1741</v>
      </c>
      <c r="G857" s="0" t="n">
        <v>1</v>
      </c>
      <c r="H857" s="0" t="n">
        <v>1</v>
      </c>
      <c r="I857" s="0" t="n">
        <v>1</v>
      </c>
      <c r="J857" s="0" t="n">
        <v>0</v>
      </c>
      <c r="K857" s="0" t="n">
        <v>0</v>
      </c>
      <c r="L857" s="0" t="n">
        <v>1</v>
      </c>
      <c r="M857" s="0" t="n">
        <v>1</v>
      </c>
      <c r="N857" s="1" t="n">
        <f aca="false">IF(ISERROR(I857/(I857+J857)),0,(I857/(I857+J857)))</f>
        <v>1</v>
      </c>
      <c r="O857" s="1" t="n">
        <f aca="false">IF(ISERROR(I857/(I857+K857)),0,(I857/(I857+K857)))</f>
        <v>1</v>
      </c>
      <c r="P857" s="1" t="n">
        <f aca="false">IF(ISERROR((2*N857*O857)/(N857+O857)),0,(2*N857*O857)/(N857+O857))</f>
        <v>1</v>
      </c>
    </row>
    <row r="858" customFormat="false" ht="12.8" hidden="false" customHeight="false" outlineLevel="0" collapsed="false">
      <c r="A858" s="0" t="s">
        <v>1742</v>
      </c>
      <c r="B858" s="0" t="s">
        <v>22</v>
      </c>
      <c r="C858" s="0" t="s">
        <v>9</v>
      </c>
      <c r="E858" s="0" t="s">
        <v>10</v>
      </c>
      <c r="F858" s="0" t="s">
        <v>1743</v>
      </c>
      <c r="G858" s="0" t="n">
        <v>1</v>
      </c>
      <c r="H858" s="0" t="n">
        <v>0</v>
      </c>
      <c r="I858" s="0" t="n">
        <v>0</v>
      </c>
      <c r="J858" s="0" t="n">
        <v>0</v>
      </c>
      <c r="K858" s="0" t="n">
        <v>1</v>
      </c>
      <c r="L858" s="0" t="n">
        <v>1</v>
      </c>
      <c r="M858" s="0" t="s">
        <v>12</v>
      </c>
      <c r="N858" s="1" t="n">
        <f aca="false">IF(ISERROR(I858/(I858+J858)),0,(I858/(I858+J858)))</f>
        <v>0</v>
      </c>
      <c r="O858" s="1" t="n">
        <f aca="false">IF(ISERROR(I858/(I858+K858)),0,(I858/(I858+K858)))</f>
        <v>0</v>
      </c>
      <c r="P858" s="1" t="n">
        <f aca="false">IF(ISERROR((2*N858*O858)/(N858+O858)),0,(2*N858*O858)/(N858+O858))</f>
        <v>0</v>
      </c>
    </row>
    <row r="859" customFormat="false" ht="12.8" hidden="false" customHeight="false" outlineLevel="0" collapsed="false">
      <c r="A859" s="0" t="s">
        <v>1744</v>
      </c>
      <c r="B859" s="0" t="s">
        <v>1</v>
      </c>
      <c r="D859" s="0" t="s">
        <v>23</v>
      </c>
      <c r="E859" s="0" t="s">
        <v>33</v>
      </c>
      <c r="F859" s="0" t="s">
        <v>1745</v>
      </c>
      <c r="G859" s="0" t="n">
        <v>2</v>
      </c>
      <c r="H859" s="0" t="n">
        <v>1</v>
      </c>
      <c r="I859" s="0" t="n">
        <v>1</v>
      </c>
      <c r="J859" s="0" t="n">
        <v>0</v>
      </c>
      <c r="K859" s="0" t="n">
        <v>1</v>
      </c>
      <c r="L859" s="0" t="n">
        <v>1</v>
      </c>
      <c r="M859" s="0" t="n">
        <v>1</v>
      </c>
      <c r="N859" s="1" t="n">
        <f aca="false">IF(ISERROR(I859/(I859+J859)),0,(I859/(I859+J859)))</f>
        <v>1</v>
      </c>
      <c r="O859" s="1" t="n">
        <f aca="false">IF(ISERROR(I859/(I859+K859)),0,(I859/(I859+K859)))</f>
        <v>0.5</v>
      </c>
      <c r="P859" s="1" t="n">
        <f aca="false">IF(ISERROR((2*N859*O859)/(N859+O859)),0,(2*N859*O859)/(N859+O859))</f>
        <v>0.666666666666667</v>
      </c>
    </row>
    <row r="860" customFormat="false" ht="12.8" hidden="false" customHeight="false" outlineLevel="0" collapsed="false">
      <c r="A860" s="0" t="s">
        <v>1746</v>
      </c>
      <c r="B860" s="0" t="s">
        <v>1</v>
      </c>
      <c r="D860" s="0" t="s">
        <v>27</v>
      </c>
      <c r="E860" s="0" t="s">
        <v>3</v>
      </c>
      <c r="F860" s="0" t="s">
        <v>1747</v>
      </c>
      <c r="G860" s="0" t="n">
        <v>3</v>
      </c>
      <c r="H860" s="0" t="n">
        <v>3</v>
      </c>
      <c r="I860" s="0" t="n">
        <v>3</v>
      </c>
      <c r="J860" s="0" t="n">
        <v>0</v>
      </c>
      <c r="K860" s="0" t="n">
        <v>0</v>
      </c>
      <c r="L860" s="0" t="n">
        <v>1</v>
      </c>
      <c r="M860" s="0" t="n">
        <v>1</v>
      </c>
      <c r="N860" s="1" t="n">
        <f aca="false">IF(ISERROR(I860/(I860+J860)),0,(I860/(I860+J860)))</f>
        <v>1</v>
      </c>
      <c r="O860" s="1" t="n">
        <f aca="false">IF(ISERROR(I860/(I860+K860)),0,(I860/(I860+K860)))</f>
        <v>1</v>
      </c>
      <c r="P860" s="1" t="n">
        <f aca="false">IF(ISERROR((2*N860*O860)/(N860+O860)),0,(2*N860*O860)/(N860+O860))</f>
        <v>1</v>
      </c>
    </row>
    <row r="861" customFormat="false" ht="12.8" hidden="false" customHeight="false" outlineLevel="0" collapsed="false">
      <c r="A861" s="0" t="s">
        <v>1748</v>
      </c>
      <c r="B861" s="0" t="s">
        <v>1</v>
      </c>
      <c r="D861" s="0" t="s">
        <v>30</v>
      </c>
      <c r="E861" s="0" t="s">
        <v>10</v>
      </c>
      <c r="F861" s="0" t="s">
        <v>1749</v>
      </c>
      <c r="G861" s="0" t="n">
        <v>1</v>
      </c>
      <c r="H861" s="0" t="n">
        <v>0</v>
      </c>
      <c r="I861" s="0" t="n">
        <v>0</v>
      </c>
      <c r="J861" s="0" t="n">
        <v>0</v>
      </c>
      <c r="K861" s="0" t="n">
        <v>1</v>
      </c>
      <c r="L861" s="0" t="n">
        <v>1</v>
      </c>
      <c r="M861" s="0" t="s">
        <v>12</v>
      </c>
      <c r="N861" s="1" t="n">
        <f aca="false">IF(ISERROR(I861/(I861+J861)),0,(I861/(I861+J861)))</f>
        <v>0</v>
      </c>
      <c r="O861" s="1" t="n">
        <f aca="false">IF(ISERROR(I861/(I861+K861)),0,(I861/(I861+K861)))</f>
        <v>0</v>
      </c>
      <c r="P861" s="1" t="n">
        <f aca="false">IF(ISERROR((2*N861*O861)/(N861+O861)),0,(2*N861*O861)/(N861+O861))</f>
        <v>0</v>
      </c>
    </row>
    <row r="862" customFormat="false" ht="12.8" hidden="false" customHeight="false" outlineLevel="0" collapsed="false">
      <c r="A862" s="0" t="s">
        <v>1750</v>
      </c>
      <c r="B862" s="0" t="s">
        <v>38</v>
      </c>
      <c r="C862" s="0" t="s">
        <v>2</v>
      </c>
      <c r="E862" s="0" t="s">
        <v>3</v>
      </c>
      <c r="F862" s="0" t="s">
        <v>1751</v>
      </c>
      <c r="G862" s="0" t="n">
        <v>1</v>
      </c>
      <c r="H862" s="0" t="n">
        <v>1</v>
      </c>
      <c r="I862" s="0" t="n">
        <v>0</v>
      </c>
      <c r="J862" s="0" t="n">
        <v>1</v>
      </c>
      <c r="K862" s="0" t="n">
        <v>1</v>
      </c>
      <c r="L862" s="0" t="n">
        <v>1</v>
      </c>
      <c r="M862" s="0" t="n">
        <v>1</v>
      </c>
      <c r="N862" s="1" t="n">
        <f aca="false">IF(ISERROR(I862/(I862+J862)),0,(I862/(I862+J862)))</f>
        <v>0</v>
      </c>
      <c r="O862" s="1" t="n">
        <f aca="false">IF(ISERROR(I862/(I862+K862)),0,(I862/(I862+K862)))</f>
        <v>0</v>
      </c>
      <c r="P862" s="1" t="n">
        <f aca="false">IF(ISERROR((2*N862*O862)/(N862+O862)),0,(2*N862*O862)/(N862+O862))</f>
        <v>0</v>
      </c>
    </row>
    <row r="863" customFormat="false" ht="12.8" hidden="false" customHeight="false" outlineLevel="0" collapsed="false">
      <c r="A863" s="0" t="s">
        <v>1752</v>
      </c>
      <c r="B863" s="0" t="s">
        <v>22</v>
      </c>
      <c r="D863" s="0" t="s">
        <v>23</v>
      </c>
      <c r="E863" s="0" t="s">
        <v>3</v>
      </c>
      <c r="F863" s="0" t="s">
        <v>1753</v>
      </c>
      <c r="G863" s="0" t="n">
        <v>1</v>
      </c>
      <c r="H863" s="0" t="n">
        <v>0</v>
      </c>
      <c r="I863" s="0" t="n">
        <v>0</v>
      </c>
      <c r="J863" s="0" t="n">
        <v>0</v>
      </c>
      <c r="K863" s="0" t="n">
        <v>1</v>
      </c>
      <c r="L863" s="0" t="n">
        <v>1</v>
      </c>
      <c r="M863" s="0" t="s">
        <v>12</v>
      </c>
      <c r="N863" s="1" t="n">
        <f aca="false">IF(ISERROR(I863/(I863+J863)),0,(I863/(I863+J863)))</f>
        <v>0</v>
      </c>
      <c r="O863" s="1" t="n">
        <f aca="false">IF(ISERROR(I863/(I863+K863)),0,(I863/(I863+K863)))</f>
        <v>0</v>
      </c>
      <c r="P863" s="1" t="n">
        <f aca="false">IF(ISERROR((2*N863*O863)/(N863+O863)),0,(2*N863*O863)/(N863+O863))</f>
        <v>0</v>
      </c>
    </row>
    <row r="864" customFormat="false" ht="12.8" hidden="false" customHeight="false" outlineLevel="0" collapsed="false">
      <c r="A864" s="0" t="s">
        <v>1754</v>
      </c>
      <c r="B864" s="0" t="s">
        <v>1</v>
      </c>
      <c r="D864" s="0" t="s">
        <v>27</v>
      </c>
      <c r="E864" s="0" t="s">
        <v>33</v>
      </c>
      <c r="F864" s="0" t="s">
        <v>1755</v>
      </c>
      <c r="G864" s="0" t="n">
        <v>1</v>
      </c>
      <c r="H864" s="0" t="n">
        <v>2</v>
      </c>
      <c r="I864" s="0" t="n">
        <v>1</v>
      </c>
      <c r="J864" s="0" t="n">
        <v>1</v>
      </c>
      <c r="K864" s="0" t="n">
        <v>0</v>
      </c>
      <c r="L864" s="0" t="n">
        <v>1</v>
      </c>
      <c r="M864" s="0" t="n">
        <v>1</v>
      </c>
      <c r="N864" s="1" t="n">
        <f aca="false">IF(ISERROR(I864/(I864+J864)),0,(I864/(I864+J864)))</f>
        <v>0.5</v>
      </c>
      <c r="O864" s="1" t="n">
        <f aca="false">IF(ISERROR(I864/(I864+K864)),0,(I864/(I864+K864)))</f>
        <v>1</v>
      </c>
      <c r="P864" s="1" t="n">
        <f aca="false">IF(ISERROR((2*N864*O864)/(N864+O864)),0,(2*N864*O864)/(N864+O864))</f>
        <v>0.666666666666667</v>
      </c>
    </row>
    <row r="865" customFormat="false" ht="12.8" hidden="false" customHeight="false" outlineLevel="0" collapsed="false">
      <c r="A865" s="0" t="s">
        <v>1756</v>
      </c>
      <c r="B865" s="0" t="s">
        <v>38</v>
      </c>
      <c r="C865" s="0" t="s">
        <v>2</v>
      </c>
      <c r="E865" s="0" t="s">
        <v>3</v>
      </c>
      <c r="F865" s="0" t="s">
        <v>1757</v>
      </c>
      <c r="G865" s="0" t="n">
        <v>1</v>
      </c>
      <c r="H865" s="0" t="n">
        <v>1</v>
      </c>
      <c r="I865" s="0" t="n">
        <v>1</v>
      </c>
      <c r="J865" s="0" t="n">
        <v>0</v>
      </c>
      <c r="K865" s="0" t="n">
        <v>0</v>
      </c>
      <c r="L865" s="0" t="n">
        <v>1</v>
      </c>
      <c r="M865" s="0" t="n">
        <v>1</v>
      </c>
      <c r="N865" s="1" t="n">
        <f aca="false">IF(ISERROR(I865/(I865+J865)),0,(I865/(I865+J865)))</f>
        <v>1</v>
      </c>
      <c r="O865" s="1" t="n">
        <f aca="false">IF(ISERROR(I865/(I865+K865)),0,(I865/(I865+K865)))</f>
        <v>1</v>
      </c>
      <c r="P865" s="1" t="n">
        <f aca="false">IF(ISERROR((2*N865*O865)/(N865+O865)),0,(2*N865*O865)/(N865+O865))</f>
        <v>1</v>
      </c>
    </row>
    <row r="866" customFormat="false" ht="12.8" hidden="false" customHeight="false" outlineLevel="0" collapsed="false">
      <c r="A866" s="0" t="s">
        <v>1758</v>
      </c>
      <c r="B866" s="0" t="s">
        <v>38</v>
      </c>
      <c r="C866" s="0" t="s">
        <v>2</v>
      </c>
      <c r="E866" s="0" t="s">
        <v>3</v>
      </c>
      <c r="F866" s="0" t="s">
        <v>1759</v>
      </c>
      <c r="G866" s="0" t="n">
        <v>1</v>
      </c>
      <c r="H866" s="0" t="n">
        <v>0</v>
      </c>
      <c r="I866" s="0" t="n">
        <v>0</v>
      </c>
      <c r="J866" s="0" t="n">
        <v>0</v>
      </c>
      <c r="K866" s="0" t="n">
        <v>1</v>
      </c>
      <c r="L866" s="0" t="n">
        <v>1</v>
      </c>
      <c r="M866" s="0" t="s">
        <v>12</v>
      </c>
      <c r="N866" s="1" t="n">
        <f aca="false">IF(ISERROR(I866/(I866+J866)),0,(I866/(I866+J866)))</f>
        <v>0</v>
      </c>
      <c r="O866" s="1" t="n">
        <f aca="false">IF(ISERROR(I866/(I866+K866)),0,(I866/(I866+K866)))</f>
        <v>0</v>
      </c>
      <c r="P866" s="1" t="n">
        <f aca="false">IF(ISERROR((2*N866*O866)/(N866+O866)),0,(2*N866*O866)/(N866+O866))</f>
        <v>0</v>
      </c>
    </row>
    <row r="867" customFormat="false" ht="12.8" hidden="false" customHeight="false" outlineLevel="0" collapsed="false">
      <c r="A867" s="0" t="s">
        <v>1760</v>
      </c>
      <c r="B867" s="0" t="s">
        <v>22</v>
      </c>
      <c r="D867" s="0" t="s">
        <v>30</v>
      </c>
      <c r="E867" s="0" t="s">
        <v>33</v>
      </c>
      <c r="F867" s="0" t="s">
        <v>1761</v>
      </c>
      <c r="G867" s="0" t="n">
        <v>1</v>
      </c>
      <c r="H867" s="0" t="n">
        <v>1</v>
      </c>
      <c r="I867" s="0" t="n">
        <v>1</v>
      </c>
      <c r="J867" s="0" t="n">
        <v>0</v>
      </c>
      <c r="K867" s="0" t="n">
        <v>0</v>
      </c>
      <c r="L867" s="0" t="n">
        <v>1</v>
      </c>
      <c r="M867" s="0" t="n">
        <v>1</v>
      </c>
      <c r="N867" s="1" t="n">
        <f aca="false">IF(ISERROR(I867/(I867+J867)),0,(I867/(I867+J867)))</f>
        <v>1</v>
      </c>
      <c r="O867" s="1" t="n">
        <f aca="false">IF(ISERROR(I867/(I867+K867)),0,(I867/(I867+K867)))</f>
        <v>1</v>
      </c>
      <c r="P867" s="1" t="n">
        <f aca="false">IF(ISERROR((2*N867*O867)/(N867+O867)),0,(2*N867*O867)/(N867+O867))</f>
        <v>1</v>
      </c>
    </row>
    <row r="868" customFormat="false" ht="12.8" hidden="false" customHeight="false" outlineLevel="0" collapsed="false">
      <c r="A868" s="0" t="s">
        <v>1762</v>
      </c>
      <c r="B868" s="0" t="s">
        <v>22</v>
      </c>
      <c r="C868" s="0" t="s">
        <v>9</v>
      </c>
      <c r="D868" s="0" t="s">
        <v>27</v>
      </c>
      <c r="F868" s="0" t="s">
        <v>1763</v>
      </c>
      <c r="G868" s="0" t="n">
        <v>1</v>
      </c>
      <c r="H868" s="0" t="n">
        <v>1</v>
      </c>
      <c r="I868" s="0" t="n">
        <v>1</v>
      </c>
      <c r="J868" s="0" t="n">
        <v>0</v>
      </c>
      <c r="K868" s="0" t="n">
        <v>0</v>
      </c>
      <c r="L868" s="0" t="n">
        <v>1</v>
      </c>
      <c r="M868" s="0" t="n">
        <v>1</v>
      </c>
      <c r="N868" s="1" t="n">
        <f aca="false">IF(ISERROR(I868/(I868+J868)),0,(I868/(I868+J868)))</f>
        <v>1</v>
      </c>
      <c r="O868" s="1" t="n">
        <f aca="false">IF(ISERROR(I868/(I868+K868)),0,(I868/(I868+K868)))</f>
        <v>1</v>
      </c>
      <c r="P868" s="1" t="n">
        <f aca="false">IF(ISERROR((2*N868*O868)/(N868+O868)),0,(2*N868*O868)/(N868+O868))</f>
        <v>1</v>
      </c>
    </row>
    <row r="869" customFormat="false" ht="12.8" hidden="false" customHeight="false" outlineLevel="0" collapsed="false">
      <c r="A869" s="0" t="s">
        <v>1764</v>
      </c>
      <c r="B869" s="0" t="s">
        <v>1</v>
      </c>
      <c r="D869" s="0" t="s">
        <v>27</v>
      </c>
      <c r="E869" s="0" t="s">
        <v>3</v>
      </c>
      <c r="F869" s="0" t="s">
        <v>1765</v>
      </c>
      <c r="G869" s="0" t="n">
        <v>1</v>
      </c>
      <c r="H869" s="0" t="n">
        <v>0</v>
      </c>
      <c r="I869" s="0" t="n">
        <v>0</v>
      </c>
      <c r="J869" s="0" t="n">
        <v>0</v>
      </c>
      <c r="K869" s="0" t="n">
        <v>1</v>
      </c>
      <c r="L869" s="0" t="n">
        <v>1</v>
      </c>
      <c r="M869" s="0" t="s">
        <v>12</v>
      </c>
      <c r="N869" s="1" t="n">
        <f aca="false">IF(ISERROR(I869/(I869+J869)),0,(I869/(I869+J869)))</f>
        <v>0</v>
      </c>
      <c r="O869" s="1" t="n">
        <f aca="false">IF(ISERROR(I869/(I869+K869)),0,(I869/(I869+K869)))</f>
        <v>0</v>
      </c>
      <c r="P869" s="1" t="n">
        <f aca="false">IF(ISERROR((2*N869*O869)/(N869+O869)),0,(2*N869*O869)/(N869+O869))</f>
        <v>0</v>
      </c>
    </row>
    <row r="870" customFormat="false" ht="12.8" hidden="false" customHeight="false" outlineLevel="0" collapsed="false">
      <c r="A870" s="0" t="s">
        <v>1766</v>
      </c>
      <c r="B870" s="0" t="s">
        <v>22</v>
      </c>
      <c r="D870" s="0" t="s">
        <v>23</v>
      </c>
      <c r="E870" s="0" t="s">
        <v>3</v>
      </c>
      <c r="F870" s="0" t="s">
        <v>1767</v>
      </c>
      <c r="G870" s="0" t="n">
        <v>2</v>
      </c>
      <c r="H870" s="0" t="n">
        <v>2</v>
      </c>
      <c r="I870" s="0" t="n">
        <v>2</v>
      </c>
      <c r="J870" s="0" t="n">
        <v>0</v>
      </c>
      <c r="K870" s="0" t="n">
        <v>0</v>
      </c>
      <c r="L870" s="0" t="n">
        <v>1</v>
      </c>
      <c r="M870" s="0" t="n">
        <v>1</v>
      </c>
      <c r="N870" s="1" t="n">
        <f aca="false">IF(ISERROR(I870/(I870+J870)),0,(I870/(I870+J870)))</f>
        <v>1</v>
      </c>
      <c r="O870" s="1" t="n">
        <f aca="false">IF(ISERROR(I870/(I870+K870)),0,(I870/(I870+K870)))</f>
        <v>1</v>
      </c>
      <c r="P870" s="1" t="n">
        <f aca="false">IF(ISERROR((2*N870*O870)/(N870+O870)),0,(2*N870*O870)/(N870+O870))</f>
        <v>1</v>
      </c>
    </row>
    <row r="871" customFormat="false" ht="12.8" hidden="false" customHeight="false" outlineLevel="0" collapsed="false">
      <c r="A871" s="0" t="s">
        <v>1768</v>
      </c>
      <c r="B871" s="0" t="s">
        <v>22</v>
      </c>
      <c r="C871" s="0" t="s">
        <v>2</v>
      </c>
      <c r="E871" s="0" t="s">
        <v>3</v>
      </c>
      <c r="F871" s="0" t="s">
        <v>1769</v>
      </c>
      <c r="G871" s="0" t="n">
        <v>2</v>
      </c>
      <c r="H871" s="0" t="n">
        <v>2</v>
      </c>
      <c r="I871" s="0" t="n">
        <v>2</v>
      </c>
      <c r="J871" s="0" t="n">
        <v>0</v>
      </c>
      <c r="K871" s="0" t="n">
        <v>0</v>
      </c>
      <c r="L871" s="0" t="n">
        <v>1</v>
      </c>
      <c r="M871" s="0" t="n">
        <v>1</v>
      </c>
      <c r="N871" s="1" t="n">
        <f aca="false">IF(ISERROR(I871/(I871+J871)),0,(I871/(I871+J871)))</f>
        <v>1</v>
      </c>
      <c r="O871" s="1" t="n">
        <f aca="false">IF(ISERROR(I871/(I871+K871)),0,(I871/(I871+K871)))</f>
        <v>1</v>
      </c>
      <c r="P871" s="1" t="n">
        <f aca="false">IF(ISERROR((2*N871*O871)/(N871+O871)),0,(2*N871*O871)/(N871+O871))</f>
        <v>1</v>
      </c>
    </row>
    <row r="872" customFormat="false" ht="12.8" hidden="false" customHeight="false" outlineLevel="0" collapsed="false">
      <c r="A872" s="0" t="s">
        <v>1770</v>
      </c>
      <c r="B872" s="0" t="s">
        <v>22</v>
      </c>
      <c r="C872" s="0" t="s">
        <v>2</v>
      </c>
      <c r="E872" s="0" t="s">
        <v>3</v>
      </c>
      <c r="F872" s="0" t="s">
        <v>1771</v>
      </c>
      <c r="G872" s="0" t="n">
        <v>1</v>
      </c>
      <c r="H872" s="0" t="n">
        <v>1</v>
      </c>
      <c r="I872" s="0" t="n">
        <v>1</v>
      </c>
      <c r="J872" s="0" t="n">
        <v>0</v>
      </c>
      <c r="K872" s="0" t="n">
        <v>0</v>
      </c>
      <c r="L872" s="0" t="n">
        <v>1</v>
      </c>
      <c r="M872" s="0" t="n">
        <v>1</v>
      </c>
      <c r="N872" s="1" t="n">
        <f aca="false">IF(ISERROR(I872/(I872+J872)),0,(I872/(I872+J872)))</f>
        <v>1</v>
      </c>
      <c r="O872" s="1" t="n">
        <f aca="false">IF(ISERROR(I872/(I872+K872)),0,(I872/(I872+K872)))</f>
        <v>1</v>
      </c>
      <c r="P872" s="1" t="n">
        <f aca="false">IF(ISERROR((2*N872*O872)/(N872+O872)),0,(2*N872*O872)/(N872+O872))</f>
        <v>1</v>
      </c>
    </row>
    <row r="873" customFormat="false" ht="12.8" hidden="false" customHeight="false" outlineLevel="0" collapsed="false">
      <c r="A873" s="0" t="s">
        <v>1772</v>
      </c>
      <c r="B873" s="0" t="s">
        <v>22</v>
      </c>
      <c r="C873" s="0" t="s">
        <v>9</v>
      </c>
      <c r="E873" s="0" t="s">
        <v>33</v>
      </c>
      <c r="F873" s="0" t="s">
        <v>1773</v>
      </c>
      <c r="G873" s="0" t="n">
        <v>1</v>
      </c>
      <c r="H873" s="0" t="n">
        <v>0</v>
      </c>
      <c r="I873" s="0" t="n">
        <v>0</v>
      </c>
      <c r="J873" s="0" t="n">
        <v>0</v>
      </c>
      <c r="K873" s="0" t="n">
        <v>1</v>
      </c>
      <c r="L873" s="0" t="n">
        <v>1</v>
      </c>
      <c r="M873" s="0" t="s">
        <v>12</v>
      </c>
      <c r="N873" s="1" t="n">
        <f aca="false">IF(ISERROR(I873/(I873+J873)),0,(I873/(I873+J873)))</f>
        <v>0</v>
      </c>
      <c r="O873" s="1" t="n">
        <f aca="false">IF(ISERROR(I873/(I873+K873)),0,(I873/(I873+K873)))</f>
        <v>0</v>
      </c>
      <c r="P873" s="1" t="n">
        <f aca="false">IF(ISERROR((2*N873*O873)/(N873+O873)),0,(2*N873*O873)/(N873+O873))</f>
        <v>0</v>
      </c>
    </row>
    <row r="874" customFormat="false" ht="12.8" hidden="false" customHeight="false" outlineLevel="0" collapsed="false">
      <c r="A874" s="0" t="s">
        <v>1774</v>
      </c>
      <c r="B874" s="0" t="s">
        <v>22</v>
      </c>
      <c r="C874" s="0" t="s">
        <v>9</v>
      </c>
      <c r="E874" s="0" t="s">
        <v>33</v>
      </c>
      <c r="F874" s="0" t="s">
        <v>1775</v>
      </c>
      <c r="G874" s="0" t="n">
        <v>1</v>
      </c>
      <c r="H874" s="0" t="n">
        <v>0</v>
      </c>
      <c r="I874" s="0" t="n">
        <v>0</v>
      </c>
      <c r="J874" s="0" t="n">
        <v>0</v>
      </c>
      <c r="K874" s="0" t="n">
        <v>1</v>
      </c>
      <c r="L874" s="0" t="n">
        <v>1</v>
      </c>
      <c r="M874" s="0" t="s">
        <v>12</v>
      </c>
      <c r="N874" s="1" t="n">
        <f aca="false">IF(ISERROR(I874/(I874+J874)),0,(I874/(I874+J874)))</f>
        <v>0</v>
      </c>
      <c r="O874" s="1" t="n">
        <f aca="false">IF(ISERROR(I874/(I874+K874)),0,(I874/(I874+K874)))</f>
        <v>0</v>
      </c>
      <c r="P874" s="1" t="n">
        <f aca="false">IF(ISERROR((2*N874*O874)/(N874+O874)),0,(2*N874*O874)/(N874+O874))</f>
        <v>0</v>
      </c>
    </row>
    <row r="875" customFormat="false" ht="12.8" hidden="false" customHeight="false" outlineLevel="0" collapsed="false">
      <c r="A875" s="0" t="s">
        <v>1776</v>
      </c>
      <c r="B875" s="0" t="s">
        <v>1</v>
      </c>
      <c r="C875" s="0" t="s">
        <v>9</v>
      </c>
      <c r="D875" s="0" t="s">
        <v>30</v>
      </c>
      <c r="F875" s="0" t="s">
        <v>1777</v>
      </c>
      <c r="G875" s="0" t="n">
        <v>4</v>
      </c>
      <c r="H875" s="0" t="n">
        <v>0</v>
      </c>
      <c r="I875" s="0" t="n">
        <v>0</v>
      </c>
      <c r="J875" s="0" t="n">
        <v>0</v>
      </c>
      <c r="K875" s="0" t="n">
        <v>4</v>
      </c>
      <c r="L875" s="0" t="n">
        <v>1</v>
      </c>
      <c r="M875" s="0" t="s">
        <v>12</v>
      </c>
      <c r="N875" s="1" t="n">
        <f aca="false">IF(ISERROR(I875/(I875+J875)),0,(I875/(I875+J875)))</f>
        <v>0</v>
      </c>
      <c r="O875" s="1" t="n">
        <f aca="false">IF(ISERROR(I875/(I875+K875)),0,(I875/(I875+K875)))</f>
        <v>0</v>
      </c>
      <c r="P875" s="1" t="n">
        <f aca="false">IF(ISERROR((2*N875*O875)/(N875+O875)),0,(2*N875*O875)/(N875+O875))</f>
        <v>0</v>
      </c>
    </row>
    <row r="876" customFormat="false" ht="12.8" hidden="false" customHeight="false" outlineLevel="0" collapsed="false">
      <c r="A876" s="0" t="s">
        <v>1778</v>
      </c>
      <c r="B876" s="0" t="s">
        <v>22</v>
      </c>
      <c r="C876" s="0" t="s">
        <v>9</v>
      </c>
      <c r="E876" s="0" t="s">
        <v>3</v>
      </c>
      <c r="F876" s="0" t="s">
        <v>1779</v>
      </c>
      <c r="G876" s="0" t="n">
        <v>1</v>
      </c>
      <c r="H876" s="0" t="n">
        <v>0</v>
      </c>
      <c r="I876" s="0" t="n">
        <v>0</v>
      </c>
      <c r="J876" s="0" t="n">
        <v>0</v>
      </c>
      <c r="K876" s="0" t="n">
        <v>1</v>
      </c>
      <c r="L876" s="0" t="n">
        <v>1</v>
      </c>
      <c r="M876" s="0" t="s">
        <v>12</v>
      </c>
      <c r="N876" s="1" t="n">
        <f aca="false">IF(ISERROR(I876/(I876+J876)),0,(I876/(I876+J876)))</f>
        <v>0</v>
      </c>
      <c r="O876" s="1" t="n">
        <f aca="false">IF(ISERROR(I876/(I876+K876)),0,(I876/(I876+K876)))</f>
        <v>0</v>
      </c>
      <c r="P876" s="1" t="n">
        <f aca="false">IF(ISERROR((2*N876*O876)/(N876+O876)),0,(2*N876*O876)/(N876+O876))</f>
        <v>0</v>
      </c>
    </row>
    <row r="877" customFormat="false" ht="12.8" hidden="false" customHeight="false" outlineLevel="0" collapsed="false">
      <c r="A877" s="0" t="s">
        <v>1780</v>
      </c>
      <c r="B877" s="0" t="s">
        <v>1</v>
      </c>
      <c r="D877" s="0" t="s">
        <v>27</v>
      </c>
      <c r="E877" s="0" t="s">
        <v>3</v>
      </c>
      <c r="F877" s="0" t="s">
        <v>1781</v>
      </c>
      <c r="G877" s="0" t="n">
        <v>2</v>
      </c>
      <c r="H877" s="0" t="n">
        <v>0</v>
      </c>
      <c r="I877" s="0" t="n">
        <v>0</v>
      </c>
      <c r="J877" s="0" t="n">
        <v>0</v>
      </c>
      <c r="K877" s="0" t="n">
        <v>2</v>
      </c>
      <c r="L877" s="0" t="n">
        <v>1</v>
      </c>
      <c r="M877" s="0" t="s">
        <v>12</v>
      </c>
      <c r="N877" s="1" t="n">
        <f aca="false">IF(ISERROR(I877/(I877+J877)),0,(I877/(I877+J877)))</f>
        <v>0</v>
      </c>
      <c r="O877" s="1" t="n">
        <f aca="false">IF(ISERROR(I877/(I877+K877)),0,(I877/(I877+K877)))</f>
        <v>0</v>
      </c>
      <c r="P877" s="1" t="n">
        <f aca="false">IF(ISERROR((2*N877*O877)/(N877+O877)),0,(2*N877*O877)/(N877+O877))</f>
        <v>0</v>
      </c>
    </row>
    <row r="878" customFormat="false" ht="12.8" hidden="false" customHeight="false" outlineLevel="0" collapsed="false">
      <c r="A878" s="0" t="s">
        <v>1782</v>
      </c>
      <c r="B878" s="0" t="s">
        <v>1</v>
      </c>
      <c r="D878" s="0" t="s">
        <v>27</v>
      </c>
      <c r="E878" s="0" t="s">
        <v>3</v>
      </c>
      <c r="F878" s="0" t="s">
        <v>1783</v>
      </c>
      <c r="G878" s="0" t="n">
        <v>2</v>
      </c>
      <c r="H878" s="0" t="n">
        <v>0</v>
      </c>
      <c r="I878" s="0" t="n">
        <v>0</v>
      </c>
      <c r="J878" s="0" t="n">
        <v>0</v>
      </c>
      <c r="K878" s="0" t="n">
        <v>2</v>
      </c>
      <c r="L878" s="0" t="n">
        <v>1</v>
      </c>
      <c r="M878" s="0" t="s">
        <v>12</v>
      </c>
      <c r="N878" s="1" t="n">
        <f aca="false">IF(ISERROR(I878/(I878+J878)),0,(I878/(I878+J878)))</f>
        <v>0</v>
      </c>
      <c r="O878" s="1" t="n">
        <f aca="false">IF(ISERROR(I878/(I878+K878)),0,(I878/(I878+K878)))</f>
        <v>0</v>
      </c>
      <c r="P878" s="1" t="n">
        <f aca="false">IF(ISERROR((2*N878*O878)/(N878+O878)),0,(2*N878*O878)/(N878+O878))</f>
        <v>0</v>
      </c>
    </row>
    <row r="879" customFormat="false" ht="12.8" hidden="false" customHeight="false" outlineLevel="0" collapsed="false">
      <c r="A879" s="0" t="s">
        <v>1784</v>
      </c>
      <c r="B879" s="0" t="s">
        <v>1</v>
      </c>
      <c r="D879" s="0" t="s">
        <v>30</v>
      </c>
      <c r="E879" s="0" t="s">
        <v>3</v>
      </c>
      <c r="F879" s="0" t="s">
        <v>1785</v>
      </c>
      <c r="G879" s="0" t="n">
        <v>2</v>
      </c>
      <c r="H879" s="0" t="n">
        <v>0</v>
      </c>
      <c r="I879" s="0" t="n">
        <v>0</v>
      </c>
      <c r="J879" s="0" t="n">
        <v>0</v>
      </c>
      <c r="K879" s="0" t="n">
        <v>2</v>
      </c>
      <c r="L879" s="0" t="n">
        <v>1</v>
      </c>
      <c r="M879" s="0" t="s">
        <v>12</v>
      </c>
      <c r="N879" s="1" t="n">
        <f aca="false">IF(ISERROR(I879/(I879+J879)),0,(I879/(I879+J879)))</f>
        <v>0</v>
      </c>
      <c r="O879" s="1" t="n">
        <f aca="false">IF(ISERROR(I879/(I879+K879)),0,(I879/(I879+K879)))</f>
        <v>0</v>
      </c>
      <c r="P879" s="1" t="n">
        <f aca="false">IF(ISERROR((2*N879*O879)/(N879+O879)),0,(2*N879*O879)/(N879+O879))</f>
        <v>0</v>
      </c>
    </row>
    <row r="880" customFormat="false" ht="12.8" hidden="false" customHeight="false" outlineLevel="0" collapsed="false">
      <c r="A880" s="0" t="s">
        <v>1786</v>
      </c>
      <c r="B880" s="0" t="s">
        <v>1</v>
      </c>
      <c r="D880" s="0" t="s">
        <v>27</v>
      </c>
      <c r="E880" s="0" t="s">
        <v>3</v>
      </c>
      <c r="F880" s="0" t="s">
        <v>1787</v>
      </c>
      <c r="G880" s="0" t="n">
        <v>1</v>
      </c>
      <c r="H880" s="0" t="n">
        <v>0</v>
      </c>
      <c r="I880" s="0" t="n">
        <v>0</v>
      </c>
      <c r="J880" s="0" t="n">
        <v>0</v>
      </c>
      <c r="K880" s="0" t="n">
        <v>1</v>
      </c>
      <c r="L880" s="0" t="n">
        <v>1</v>
      </c>
      <c r="M880" s="0" t="s">
        <v>12</v>
      </c>
      <c r="N880" s="1" t="n">
        <f aca="false">IF(ISERROR(I880/(I880+J880)),0,(I880/(I880+J880)))</f>
        <v>0</v>
      </c>
      <c r="O880" s="1" t="n">
        <f aca="false">IF(ISERROR(I880/(I880+K880)),0,(I880/(I880+K880)))</f>
        <v>0</v>
      </c>
      <c r="P880" s="1" t="n">
        <f aca="false">IF(ISERROR((2*N880*O880)/(N880+O880)),0,(2*N880*O880)/(N880+O880))</f>
        <v>0</v>
      </c>
    </row>
    <row r="881" customFormat="false" ht="12.8" hidden="false" customHeight="false" outlineLevel="0" collapsed="false">
      <c r="A881" s="0" t="s">
        <v>1788</v>
      </c>
      <c r="B881" s="0" t="s">
        <v>1</v>
      </c>
      <c r="D881" s="0" t="s">
        <v>27</v>
      </c>
      <c r="E881" s="0" t="s">
        <v>33</v>
      </c>
      <c r="F881" s="0" t="s">
        <v>1789</v>
      </c>
      <c r="G881" s="0" t="n">
        <v>2</v>
      </c>
      <c r="H881" s="0" t="n">
        <v>3</v>
      </c>
      <c r="I881" s="0" t="n">
        <v>2</v>
      </c>
      <c r="J881" s="0" t="n">
        <v>1</v>
      </c>
      <c r="K881" s="0" t="n">
        <v>0</v>
      </c>
      <c r="L881" s="0" t="n">
        <v>1</v>
      </c>
      <c r="M881" s="0" t="n">
        <v>1</v>
      </c>
      <c r="N881" s="1" t="n">
        <f aca="false">IF(ISERROR(I881/(I881+J881)),0,(I881/(I881+J881)))</f>
        <v>0.666666666666667</v>
      </c>
      <c r="O881" s="1" t="n">
        <f aca="false">IF(ISERROR(I881/(I881+K881)),0,(I881/(I881+K881)))</f>
        <v>1</v>
      </c>
      <c r="P881" s="1" t="n">
        <f aca="false">IF(ISERROR((2*N881*O881)/(N881+O881)),0,(2*N881*O881)/(N881+O881))</f>
        <v>0.8</v>
      </c>
    </row>
    <row r="882" customFormat="false" ht="12.8" hidden="false" customHeight="false" outlineLevel="0" collapsed="false">
      <c r="A882" s="0" t="s">
        <v>1790</v>
      </c>
      <c r="B882" s="0" t="s">
        <v>1</v>
      </c>
      <c r="D882" s="0" t="s">
        <v>23</v>
      </c>
      <c r="E882" s="0" t="s">
        <v>10</v>
      </c>
      <c r="F882" s="0" t="s">
        <v>1791</v>
      </c>
      <c r="G882" s="0" t="n">
        <v>1</v>
      </c>
      <c r="H882" s="0" t="n">
        <v>1</v>
      </c>
      <c r="I882" s="0" t="n">
        <v>1</v>
      </c>
      <c r="J882" s="0" t="n">
        <v>0</v>
      </c>
      <c r="K882" s="0" t="n">
        <v>0</v>
      </c>
      <c r="L882" s="0" t="n">
        <v>1</v>
      </c>
      <c r="M882" s="0" t="n">
        <v>1</v>
      </c>
      <c r="N882" s="1" t="n">
        <f aca="false">IF(ISERROR(I882/(I882+J882)),0,(I882/(I882+J882)))</f>
        <v>1</v>
      </c>
      <c r="O882" s="1" t="n">
        <f aca="false">IF(ISERROR(I882/(I882+K882)),0,(I882/(I882+K882)))</f>
        <v>1</v>
      </c>
      <c r="P882" s="1" t="n">
        <f aca="false">IF(ISERROR((2*N882*O882)/(N882+O882)),0,(2*N882*O882)/(N882+O882))</f>
        <v>1</v>
      </c>
    </row>
    <row r="883" customFormat="false" ht="12.8" hidden="false" customHeight="false" outlineLevel="0" collapsed="false">
      <c r="A883" s="0" t="s">
        <v>1792</v>
      </c>
      <c r="B883" s="0" t="s">
        <v>1</v>
      </c>
      <c r="D883" s="0" t="s">
        <v>27</v>
      </c>
      <c r="E883" s="0" t="s">
        <v>3</v>
      </c>
      <c r="F883" s="0" t="s">
        <v>1793</v>
      </c>
      <c r="G883" s="0" t="n">
        <v>2</v>
      </c>
      <c r="H883" s="0" t="n">
        <v>0</v>
      </c>
      <c r="I883" s="0" t="n">
        <v>0</v>
      </c>
      <c r="J883" s="0" t="n">
        <v>0</v>
      </c>
      <c r="K883" s="0" t="n">
        <v>2</v>
      </c>
      <c r="L883" s="0" t="n">
        <v>1</v>
      </c>
      <c r="M883" s="0" t="s">
        <v>12</v>
      </c>
      <c r="N883" s="1" t="n">
        <f aca="false">IF(ISERROR(I883/(I883+J883)),0,(I883/(I883+J883)))</f>
        <v>0</v>
      </c>
      <c r="O883" s="1" t="n">
        <f aca="false">IF(ISERROR(I883/(I883+K883)),0,(I883/(I883+K883)))</f>
        <v>0</v>
      </c>
      <c r="P883" s="1" t="n">
        <f aca="false">IF(ISERROR((2*N883*O883)/(N883+O883)),0,(2*N883*O883)/(N883+O883))</f>
        <v>0</v>
      </c>
    </row>
    <row r="884" customFormat="false" ht="12.8" hidden="false" customHeight="false" outlineLevel="0" collapsed="false">
      <c r="A884" s="0" t="s">
        <v>1794</v>
      </c>
      <c r="B884" s="0" t="s">
        <v>22</v>
      </c>
      <c r="C884" s="0" t="s">
        <v>9</v>
      </c>
      <c r="E884" s="0" t="s">
        <v>10</v>
      </c>
      <c r="F884" s="0" t="s">
        <v>1795</v>
      </c>
      <c r="G884" s="0" t="n">
        <v>1</v>
      </c>
      <c r="H884" s="0" t="n">
        <v>1</v>
      </c>
      <c r="I884" s="0" t="n">
        <v>1</v>
      </c>
      <c r="J884" s="0" t="n">
        <v>0</v>
      </c>
      <c r="K884" s="0" t="n">
        <v>0</v>
      </c>
      <c r="L884" s="0" t="n">
        <v>1</v>
      </c>
      <c r="M884" s="0" t="n">
        <v>1</v>
      </c>
      <c r="N884" s="1" t="n">
        <f aca="false">IF(ISERROR(I884/(I884+J884)),0,(I884/(I884+J884)))</f>
        <v>1</v>
      </c>
      <c r="O884" s="1" t="n">
        <f aca="false">IF(ISERROR(I884/(I884+K884)),0,(I884/(I884+K884)))</f>
        <v>1</v>
      </c>
      <c r="P884" s="1" t="n">
        <f aca="false">IF(ISERROR((2*N884*O884)/(N884+O884)),0,(2*N884*O884)/(N884+O884))</f>
        <v>1</v>
      </c>
    </row>
    <row r="885" customFormat="false" ht="12.8" hidden="false" customHeight="false" outlineLevel="0" collapsed="false">
      <c r="A885" s="0" t="s">
        <v>1796</v>
      </c>
      <c r="B885" s="0" t="s">
        <v>22</v>
      </c>
      <c r="C885" s="0" t="s">
        <v>9</v>
      </c>
      <c r="E885" s="0" t="s">
        <v>3</v>
      </c>
      <c r="F885" s="0" t="s">
        <v>1797</v>
      </c>
      <c r="G885" s="0" t="n">
        <v>1</v>
      </c>
      <c r="H885" s="0" t="n">
        <v>1</v>
      </c>
      <c r="I885" s="0" t="n">
        <v>1</v>
      </c>
      <c r="J885" s="0" t="n">
        <v>0</v>
      </c>
      <c r="K885" s="0" t="n">
        <v>0</v>
      </c>
      <c r="L885" s="0" t="n">
        <v>1</v>
      </c>
      <c r="M885" s="0" t="n">
        <v>1</v>
      </c>
      <c r="N885" s="1" t="n">
        <f aca="false">IF(ISERROR(I885/(I885+J885)),0,(I885/(I885+J885)))</f>
        <v>1</v>
      </c>
      <c r="O885" s="1" t="n">
        <f aca="false">IF(ISERROR(I885/(I885+K885)),0,(I885/(I885+K885)))</f>
        <v>1</v>
      </c>
      <c r="P885" s="1" t="n">
        <f aca="false">IF(ISERROR((2*N885*O885)/(N885+O885)),0,(2*N885*O885)/(N885+O885))</f>
        <v>1</v>
      </c>
    </row>
    <row r="886" customFormat="false" ht="12.8" hidden="false" customHeight="false" outlineLevel="0" collapsed="false">
      <c r="A886" s="0" t="s">
        <v>1798</v>
      </c>
      <c r="B886" s="0" t="s">
        <v>1</v>
      </c>
      <c r="C886" s="0" t="s">
        <v>2</v>
      </c>
      <c r="D886" s="0" t="s">
        <v>30</v>
      </c>
      <c r="F886" s="0" t="s">
        <v>1799</v>
      </c>
      <c r="G886" s="0" t="n">
        <v>3</v>
      </c>
      <c r="H886" s="0" t="n">
        <v>0</v>
      </c>
      <c r="I886" s="0" t="n">
        <v>0</v>
      </c>
      <c r="J886" s="0" t="n">
        <v>0</v>
      </c>
      <c r="K886" s="0" t="n">
        <v>3</v>
      </c>
      <c r="L886" s="0" t="n">
        <v>1</v>
      </c>
      <c r="M886" s="0" t="s">
        <v>12</v>
      </c>
      <c r="N886" s="1" t="n">
        <f aca="false">IF(ISERROR(I886/(I886+J886)),0,(I886/(I886+J886)))</f>
        <v>0</v>
      </c>
      <c r="O886" s="1" t="n">
        <f aca="false">IF(ISERROR(I886/(I886+K886)),0,(I886/(I886+K886)))</f>
        <v>0</v>
      </c>
      <c r="P886" s="1" t="n">
        <f aca="false">IF(ISERROR((2*N886*O886)/(N886+O886)),0,(2*N886*O886)/(N886+O886))</f>
        <v>0</v>
      </c>
    </row>
    <row r="887" customFormat="false" ht="12.8" hidden="false" customHeight="false" outlineLevel="0" collapsed="false">
      <c r="A887" s="0" t="s">
        <v>1800</v>
      </c>
      <c r="B887" s="0" t="s">
        <v>22</v>
      </c>
      <c r="C887" s="0" t="s">
        <v>9</v>
      </c>
      <c r="E887" s="0" t="s">
        <v>3</v>
      </c>
      <c r="F887" s="0" t="s">
        <v>1801</v>
      </c>
      <c r="G887" s="0" t="n">
        <v>1</v>
      </c>
      <c r="H887" s="0" t="n">
        <v>0</v>
      </c>
      <c r="I887" s="0" t="n">
        <v>0</v>
      </c>
      <c r="J887" s="0" t="n">
        <v>0</v>
      </c>
      <c r="K887" s="0" t="n">
        <v>1</v>
      </c>
      <c r="L887" s="0" t="n">
        <v>1</v>
      </c>
      <c r="M887" s="0" t="s">
        <v>12</v>
      </c>
      <c r="N887" s="1" t="n">
        <f aca="false">IF(ISERROR(I887/(I887+J887)),0,(I887/(I887+J887)))</f>
        <v>0</v>
      </c>
      <c r="O887" s="1" t="n">
        <f aca="false">IF(ISERROR(I887/(I887+K887)),0,(I887/(I887+K887)))</f>
        <v>0</v>
      </c>
      <c r="P887" s="1" t="n">
        <f aca="false">IF(ISERROR((2*N887*O887)/(N887+O887)),0,(2*N887*O887)/(N887+O887))</f>
        <v>0</v>
      </c>
    </row>
    <row r="888" customFormat="false" ht="12.8" hidden="false" customHeight="false" outlineLevel="0" collapsed="false">
      <c r="A888" s="0" t="s">
        <v>1802</v>
      </c>
      <c r="B888" s="0" t="s">
        <v>22</v>
      </c>
      <c r="C888" s="0" t="s">
        <v>2</v>
      </c>
      <c r="D888" s="0" t="s">
        <v>30</v>
      </c>
      <c r="F888" s="0" t="s">
        <v>1803</v>
      </c>
      <c r="G888" s="0" t="n">
        <v>2</v>
      </c>
      <c r="H888" s="0" t="n">
        <v>0</v>
      </c>
      <c r="I888" s="0" t="n">
        <v>0</v>
      </c>
      <c r="J888" s="0" t="n">
        <v>0</v>
      </c>
      <c r="K888" s="0" t="n">
        <v>2</v>
      </c>
      <c r="L888" s="0" t="n">
        <v>1</v>
      </c>
      <c r="M888" s="0" t="s">
        <v>12</v>
      </c>
      <c r="N888" s="1" t="n">
        <f aca="false">IF(ISERROR(I888/(I888+J888)),0,(I888/(I888+J888)))</f>
        <v>0</v>
      </c>
      <c r="O888" s="1" t="n">
        <f aca="false">IF(ISERROR(I888/(I888+K888)),0,(I888/(I888+K888)))</f>
        <v>0</v>
      </c>
      <c r="P888" s="1" t="n">
        <f aca="false">IF(ISERROR((2*N888*O888)/(N888+O888)),0,(2*N888*O888)/(N888+O888))</f>
        <v>0</v>
      </c>
    </row>
    <row r="889" customFormat="false" ht="12.8" hidden="false" customHeight="false" outlineLevel="0" collapsed="false">
      <c r="A889" s="0" t="s">
        <v>1804</v>
      </c>
      <c r="B889" s="0" t="s">
        <v>1</v>
      </c>
      <c r="C889" s="0" t="s">
        <v>9</v>
      </c>
      <c r="D889" s="0" t="s">
        <v>27</v>
      </c>
      <c r="F889" s="0" t="s">
        <v>1805</v>
      </c>
      <c r="G889" s="0" t="n">
        <v>3</v>
      </c>
      <c r="H889" s="0" t="n">
        <v>3</v>
      </c>
      <c r="I889" s="0" t="n">
        <v>3</v>
      </c>
      <c r="J889" s="0" t="n">
        <v>0</v>
      </c>
      <c r="K889" s="0" t="n">
        <v>0</v>
      </c>
      <c r="L889" s="0" t="n">
        <v>1</v>
      </c>
      <c r="M889" s="0" t="n">
        <v>1</v>
      </c>
      <c r="N889" s="1" t="n">
        <f aca="false">IF(ISERROR(I889/(I889+J889)),0,(I889/(I889+J889)))</f>
        <v>1</v>
      </c>
      <c r="O889" s="1" t="n">
        <f aca="false">IF(ISERROR(I889/(I889+K889)),0,(I889/(I889+K889)))</f>
        <v>1</v>
      </c>
      <c r="P889" s="1" t="n">
        <f aca="false">IF(ISERROR((2*N889*O889)/(N889+O889)),0,(2*N889*O889)/(N889+O889))</f>
        <v>1</v>
      </c>
    </row>
    <row r="890" customFormat="false" ht="12.8" hidden="false" customHeight="false" outlineLevel="0" collapsed="false">
      <c r="A890" s="0" t="s">
        <v>1806</v>
      </c>
      <c r="B890" s="0" t="s">
        <v>22</v>
      </c>
      <c r="C890" s="0" t="s">
        <v>9</v>
      </c>
      <c r="E890" s="0" t="s">
        <v>3</v>
      </c>
      <c r="F890" s="0" t="s">
        <v>1807</v>
      </c>
      <c r="G890" s="0" t="n">
        <v>1</v>
      </c>
      <c r="H890" s="0" t="n">
        <v>1</v>
      </c>
      <c r="I890" s="0" t="n">
        <v>1</v>
      </c>
      <c r="J890" s="0" t="n">
        <v>0</v>
      </c>
      <c r="K890" s="0" t="n">
        <v>0</v>
      </c>
      <c r="L890" s="0" t="n">
        <v>1</v>
      </c>
      <c r="M890" s="0" t="n">
        <v>1</v>
      </c>
      <c r="N890" s="1" t="n">
        <f aca="false">IF(ISERROR(I890/(I890+J890)),0,(I890/(I890+J890)))</f>
        <v>1</v>
      </c>
      <c r="O890" s="1" t="n">
        <f aca="false">IF(ISERROR(I890/(I890+K890)),0,(I890/(I890+K890)))</f>
        <v>1</v>
      </c>
      <c r="P890" s="1" t="n">
        <f aca="false">IF(ISERROR((2*N890*O890)/(N890+O890)),0,(2*N890*O890)/(N890+O890))</f>
        <v>1</v>
      </c>
    </row>
    <row r="891" customFormat="false" ht="12.8" hidden="false" customHeight="false" outlineLevel="0" collapsed="false">
      <c r="A891" s="0" t="s">
        <v>1808</v>
      </c>
      <c r="B891" s="0" t="s">
        <v>22</v>
      </c>
      <c r="C891" s="0" t="s">
        <v>2</v>
      </c>
      <c r="E891" s="0" t="s">
        <v>3</v>
      </c>
      <c r="F891" s="0" t="s">
        <v>1809</v>
      </c>
      <c r="G891" s="0" t="n">
        <v>2</v>
      </c>
      <c r="H891" s="0" t="n">
        <v>1</v>
      </c>
      <c r="I891" s="0" t="n">
        <v>1</v>
      </c>
      <c r="J891" s="0" t="n">
        <v>0</v>
      </c>
      <c r="K891" s="0" t="n">
        <v>1</v>
      </c>
      <c r="L891" s="0" t="n">
        <v>1</v>
      </c>
      <c r="M891" s="0" t="n">
        <v>1</v>
      </c>
      <c r="N891" s="1" t="n">
        <f aca="false">IF(ISERROR(I891/(I891+J891)),0,(I891/(I891+J891)))</f>
        <v>1</v>
      </c>
      <c r="O891" s="1" t="n">
        <f aca="false">IF(ISERROR(I891/(I891+K891)),0,(I891/(I891+K891)))</f>
        <v>0.5</v>
      </c>
      <c r="P891" s="1" t="n">
        <f aca="false">IF(ISERROR((2*N891*O891)/(N891+O891)),0,(2*N891*O891)/(N891+O891))</f>
        <v>0.666666666666667</v>
      </c>
    </row>
    <row r="892" customFormat="false" ht="12.8" hidden="false" customHeight="false" outlineLevel="0" collapsed="false">
      <c r="A892" s="0" t="s">
        <v>1810</v>
      </c>
      <c r="B892" s="0" t="s">
        <v>22</v>
      </c>
      <c r="C892" s="0" t="s">
        <v>2</v>
      </c>
      <c r="E892" s="0" t="s">
        <v>3</v>
      </c>
      <c r="F892" s="0" t="s">
        <v>1811</v>
      </c>
      <c r="G892" s="0" t="n">
        <v>1</v>
      </c>
      <c r="H892" s="0" t="n">
        <v>0</v>
      </c>
      <c r="I892" s="0" t="n">
        <v>0</v>
      </c>
      <c r="J892" s="0" t="n">
        <v>0</v>
      </c>
      <c r="K892" s="0" t="n">
        <v>1</v>
      </c>
      <c r="L892" s="0" t="n">
        <v>1</v>
      </c>
      <c r="M892" s="0" t="s">
        <v>12</v>
      </c>
      <c r="N892" s="1" t="n">
        <f aca="false">IF(ISERROR(I892/(I892+J892)),0,(I892/(I892+J892)))</f>
        <v>0</v>
      </c>
      <c r="O892" s="1" t="n">
        <f aca="false">IF(ISERROR(I892/(I892+K892)),0,(I892/(I892+K892)))</f>
        <v>0</v>
      </c>
      <c r="P892" s="1" t="n">
        <f aca="false">IF(ISERROR((2*N892*O892)/(N892+O892)),0,(2*N892*O892)/(N892+O892))</f>
        <v>0</v>
      </c>
    </row>
    <row r="893" customFormat="false" ht="12.8" hidden="false" customHeight="false" outlineLevel="0" collapsed="false">
      <c r="A893" s="0" t="s">
        <v>1812</v>
      </c>
      <c r="B893" s="0" t="s">
        <v>1</v>
      </c>
      <c r="D893" s="0" t="s">
        <v>23</v>
      </c>
      <c r="E893" s="0" t="s">
        <v>33</v>
      </c>
      <c r="F893" s="0" t="s">
        <v>1813</v>
      </c>
      <c r="G893" s="0" t="n">
        <v>5</v>
      </c>
      <c r="H893" s="0" t="n">
        <v>0</v>
      </c>
      <c r="I893" s="0" t="n">
        <v>0</v>
      </c>
      <c r="J893" s="0" t="n">
        <v>0</v>
      </c>
      <c r="K893" s="0" t="n">
        <v>5</v>
      </c>
      <c r="L893" s="0" t="n">
        <v>1</v>
      </c>
      <c r="M893" s="0" t="s">
        <v>12</v>
      </c>
      <c r="N893" s="1" t="n">
        <f aca="false">IF(ISERROR(I893/(I893+J893)),0,(I893/(I893+J893)))</f>
        <v>0</v>
      </c>
      <c r="O893" s="1" t="n">
        <f aca="false">IF(ISERROR(I893/(I893+K893)),0,(I893/(I893+K893)))</f>
        <v>0</v>
      </c>
      <c r="P893" s="1" t="n">
        <f aca="false">IF(ISERROR((2*N893*O893)/(N893+O893)),0,(2*N893*O893)/(N893+O893))</f>
        <v>0</v>
      </c>
    </row>
    <row r="894" customFormat="false" ht="12.8" hidden="false" customHeight="false" outlineLevel="0" collapsed="false">
      <c r="A894" s="0" t="s">
        <v>1814</v>
      </c>
      <c r="B894" s="0" t="s">
        <v>22</v>
      </c>
      <c r="C894" s="0" t="s">
        <v>2</v>
      </c>
      <c r="E894" s="0" t="s">
        <v>3</v>
      </c>
      <c r="F894" s="0" t="s">
        <v>1815</v>
      </c>
      <c r="G894" s="0" t="n">
        <v>1</v>
      </c>
      <c r="H894" s="0" t="n">
        <v>0</v>
      </c>
      <c r="I894" s="0" t="n">
        <v>0</v>
      </c>
      <c r="J894" s="0" t="n">
        <v>0</v>
      </c>
      <c r="K894" s="0" t="n">
        <v>1</v>
      </c>
      <c r="L894" s="0" t="n">
        <v>1</v>
      </c>
      <c r="M894" s="0" t="s">
        <v>12</v>
      </c>
      <c r="N894" s="1" t="n">
        <f aca="false">IF(ISERROR(I894/(I894+J894)),0,(I894/(I894+J894)))</f>
        <v>0</v>
      </c>
      <c r="O894" s="1" t="n">
        <f aca="false">IF(ISERROR(I894/(I894+K894)),0,(I894/(I894+K894)))</f>
        <v>0</v>
      </c>
      <c r="P894" s="1" t="n">
        <f aca="false">IF(ISERROR((2*N894*O894)/(N894+O894)),0,(2*N894*O894)/(N894+O894))</f>
        <v>0</v>
      </c>
    </row>
    <row r="895" customFormat="false" ht="12.8" hidden="false" customHeight="false" outlineLevel="0" collapsed="false">
      <c r="A895" s="0" t="s">
        <v>1816</v>
      </c>
      <c r="B895" s="0" t="s">
        <v>22</v>
      </c>
      <c r="C895" s="0" t="s">
        <v>9</v>
      </c>
      <c r="E895" s="0" t="s">
        <v>3</v>
      </c>
      <c r="F895" s="0" t="s">
        <v>1817</v>
      </c>
      <c r="G895" s="0" t="n">
        <v>1</v>
      </c>
      <c r="H895" s="0" t="n">
        <v>1</v>
      </c>
      <c r="I895" s="0" t="n">
        <v>1</v>
      </c>
      <c r="J895" s="0" t="n">
        <v>0</v>
      </c>
      <c r="K895" s="0" t="n">
        <v>0</v>
      </c>
      <c r="L895" s="0" t="n">
        <v>1</v>
      </c>
      <c r="M895" s="0" t="n">
        <v>1</v>
      </c>
      <c r="N895" s="1" t="n">
        <f aca="false">IF(ISERROR(I895/(I895+J895)),0,(I895/(I895+J895)))</f>
        <v>1</v>
      </c>
      <c r="O895" s="1" t="n">
        <f aca="false">IF(ISERROR(I895/(I895+K895)),0,(I895/(I895+K895)))</f>
        <v>1</v>
      </c>
      <c r="P895" s="1" t="n">
        <f aca="false">IF(ISERROR((2*N895*O895)/(N895+O895)),0,(2*N895*O895)/(N895+O895))</f>
        <v>1</v>
      </c>
    </row>
    <row r="896" customFormat="false" ht="12.8" hidden="false" customHeight="false" outlineLevel="0" collapsed="false">
      <c r="A896" s="0" t="s">
        <v>1818</v>
      </c>
      <c r="B896" s="0" t="s">
        <v>22</v>
      </c>
      <c r="D896" s="0" t="s">
        <v>27</v>
      </c>
      <c r="E896" s="0" t="s">
        <v>10</v>
      </c>
      <c r="F896" s="0" t="s">
        <v>1819</v>
      </c>
      <c r="G896" s="0" t="n">
        <v>1</v>
      </c>
      <c r="H896" s="0" t="n">
        <v>0</v>
      </c>
      <c r="I896" s="0" t="n">
        <v>0</v>
      </c>
      <c r="J896" s="0" t="n">
        <v>0</v>
      </c>
      <c r="K896" s="0" t="n">
        <v>1</v>
      </c>
      <c r="L896" s="0" t="n">
        <v>1</v>
      </c>
      <c r="M896" s="0" t="s">
        <v>12</v>
      </c>
      <c r="N896" s="1" t="n">
        <f aca="false">IF(ISERROR(I896/(I896+J896)),0,(I896/(I896+J896)))</f>
        <v>0</v>
      </c>
      <c r="O896" s="1" t="n">
        <f aca="false">IF(ISERROR(I896/(I896+K896)),0,(I896/(I896+K896)))</f>
        <v>0</v>
      </c>
      <c r="P896" s="1" t="n">
        <f aca="false">IF(ISERROR((2*N896*O896)/(N896+O896)),0,(2*N896*O896)/(N896+O896))</f>
        <v>0</v>
      </c>
    </row>
    <row r="897" customFormat="false" ht="12.8" hidden="false" customHeight="false" outlineLevel="0" collapsed="false">
      <c r="A897" s="0" t="s">
        <v>1820</v>
      </c>
      <c r="B897" s="0" t="s">
        <v>22</v>
      </c>
      <c r="C897" s="0" t="s">
        <v>9</v>
      </c>
      <c r="E897" s="0" t="s">
        <v>3</v>
      </c>
      <c r="F897" s="0" t="s">
        <v>1821</v>
      </c>
      <c r="G897" s="0" t="n">
        <v>1</v>
      </c>
      <c r="H897" s="0" t="n">
        <v>0</v>
      </c>
      <c r="I897" s="0" t="n">
        <v>0</v>
      </c>
      <c r="J897" s="0" t="n">
        <v>0</v>
      </c>
      <c r="K897" s="0" t="n">
        <v>1</v>
      </c>
      <c r="L897" s="0" t="n">
        <v>1</v>
      </c>
      <c r="M897" s="0" t="s">
        <v>12</v>
      </c>
      <c r="N897" s="1" t="n">
        <f aca="false">IF(ISERROR(I897/(I897+J897)),0,(I897/(I897+J897)))</f>
        <v>0</v>
      </c>
      <c r="O897" s="1" t="n">
        <f aca="false">IF(ISERROR(I897/(I897+K897)),0,(I897/(I897+K897)))</f>
        <v>0</v>
      </c>
      <c r="P897" s="1" t="n">
        <f aca="false">IF(ISERROR((2*N897*O897)/(N897+O897)),0,(2*N897*O897)/(N897+O897))</f>
        <v>0</v>
      </c>
    </row>
    <row r="898" customFormat="false" ht="12.8" hidden="false" customHeight="false" outlineLevel="0" collapsed="false">
      <c r="A898" s="0" t="s">
        <v>1822</v>
      </c>
      <c r="B898" s="0" t="s">
        <v>22</v>
      </c>
      <c r="C898" s="0" t="s">
        <v>9</v>
      </c>
      <c r="E898" s="0" t="s">
        <v>3</v>
      </c>
      <c r="F898" s="0" t="s">
        <v>1823</v>
      </c>
      <c r="G898" s="0" t="n">
        <v>1</v>
      </c>
      <c r="H898" s="0" t="n">
        <v>0</v>
      </c>
      <c r="I898" s="0" t="n">
        <v>0</v>
      </c>
      <c r="J898" s="0" t="n">
        <v>0</v>
      </c>
      <c r="K898" s="0" t="n">
        <v>1</v>
      </c>
      <c r="L898" s="0" t="n">
        <v>1</v>
      </c>
      <c r="M898" s="0" t="s">
        <v>12</v>
      </c>
      <c r="N898" s="1" t="n">
        <f aca="false">IF(ISERROR(I898/(I898+J898)),0,(I898/(I898+J898)))</f>
        <v>0</v>
      </c>
      <c r="O898" s="1" t="n">
        <f aca="false">IF(ISERROR(I898/(I898+K898)),0,(I898/(I898+K898)))</f>
        <v>0</v>
      </c>
      <c r="P898" s="1" t="n">
        <f aca="false">IF(ISERROR((2*N898*O898)/(N898+O898)),0,(2*N898*O898)/(N898+O898))</f>
        <v>0</v>
      </c>
    </row>
    <row r="899" customFormat="false" ht="12.8" hidden="false" customHeight="false" outlineLevel="0" collapsed="false">
      <c r="A899" s="0" t="s">
        <v>1824</v>
      </c>
      <c r="B899" s="0" t="s">
        <v>22</v>
      </c>
      <c r="C899" s="0" t="s">
        <v>9</v>
      </c>
      <c r="E899" s="0" t="s">
        <v>3</v>
      </c>
      <c r="F899" s="0" t="s">
        <v>1825</v>
      </c>
      <c r="G899" s="0" t="n">
        <v>3</v>
      </c>
      <c r="H899" s="0" t="n">
        <v>0</v>
      </c>
      <c r="I899" s="0" t="n">
        <v>0</v>
      </c>
      <c r="J899" s="0" t="n">
        <v>0</v>
      </c>
      <c r="K899" s="0" t="n">
        <v>3</v>
      </c>
      <c r="L899" s="0" t="n">
        <v>1</v>
      </c>
      <c r="M899" s="0" t="s">
        <v>12</v>
      </c>
      <c r="N899" s="1" t="n">
        <f aca="false">IF(ISERROR(I899/(I899+J899)),0,(I899/(I899+J899)))</f>
        <v>0</v>
      </c>
      <c r="O899" s="1" t="n">
        <f aca="false">IF(ISERROR(I899/(I899+K899)),0,(I899/(I899+K899)))</f>
        <v>0</v>
      </c>
      <c r="P899" s="1" t="n">
        <f aca="false">IF(ISERROR((2*N899*O899)/(N899+O899)),0,(2*N899*O899)/(N899+O899))</f>
        <v>0</v>
      </c>
    </row>
    <row r="900" customFormat="false" ht="12.8" hidden="false" customHeight="false" outlineLevel="0" collapsed="false">
      <c r="A900" s="0" t="s">
        <v>1826</v>
      </c>
      <c r="B900" s="0" t="s">
        <v>22</v>
      </c>
      <c r="C900" s="0" t="s">
        <v>9</v>
      </c>
      <c r="E900" s="0" t="s">
        <v>10</v>
      </c>
      <c r="F900" s="0" t="s">
        <v>1827</v>
      </c>
      <c r="G900" s="0" t="n">
        <v>2</v>
      </c>
      <c r="H900" s="0" t="n">
        <v>2</v>
      </c>
      <c r="I900" s="0" t="n">
        <v>2</v>
      </c>
      <c r="J900" s="0" t="n">
        <v>0</v>
      </c>
      <c r="K900" s="0" t="n">
        <v>0</v>
      </c>
      <c r="L900" s="0" t="n">
        <v>1</v>
      </c>
      <c r="M900" s="0" t="n">
        <v>1</v>
      </c>
      <c r="N900" s="1" t="n">
        <f aca="false">IF(ISERROR(I900/(I900+J900)),0,(I900/(I900+J900)))</f>
        <v>1</v>
      </c>
      <c r="O900" s="1" t="n">
        <f aca="false">IF(ISERROR(I900/(I900+K900)),0,(I900/(I900+K900)))</f>
        <v>1</v>
      </c>
      <c r="P900" s="1" t="n">
        <f aca="false">IF(ISERROR((2*N900*O900)/(N900+O900)),0,(2*N900*O900)/(N900+O900))</f>
        <v>1</v>
      </c>
    </row>
    <row r="901" customFormat="false" ht="12.8" hidden="false" customHeight="false" outlineLevel="0" collapsed="false">
      <c r="A901" s="0" t="s">
        <v>1828</v>
      </c>
      <c r="B901" s="0" t="s">
        <v>22</v>
      </c>
      <c r="C901" s="0" t="s">
        <v>2</v>
      </c>
      <c r="E901" s="0" t="s">
        <v>3</v>
      </c>
      <c r="F901" s="0" t="s">
        <v>1829</v>
      </c>
      <c r="G901" s="0" t="n">
        <v>1</v>
      </c>
      <c r="H901" s="0" t="n">
        <v>0</v>
      </c>
      <c r="I901" s="0" t="n">
        <v>0</v>
      </c>
      <c r="J901" s="0" t="n">
        <v>0</v>
      </c>
      <c r="K901" s="0" t="n">
        <v>1</v>
      </c>
      <c r="L901" s="0" t="n">
        <v>1</v>
      </c>
      <c r="M901" s="0" t="s">
        <v>12</v>
      </c>
      <c r="N901" s="1" t="n">
        <f aca="false">IF(ISERROR(I901/(I901+J901)),0,(I901/(I901+J901)))</f>
        <v>0</v>
      </c>
      <c r="O901" s="1" t="n">
        <f aca="false">IF(ISERROR(I901/(I901+K901)),0,(I901/(I901+K901)))</f>
        <v>0</v>
      </c>
      <c r="P901" s="1" t="n">
        <f aca="false">IF(ISERROR((2*N901*O901)/(N901+O901)),0,(2*N901*O901)/(N901+O901))</f>
        <v>0</v>
      </c>
    </row>
    <row r="902" customFormat="false" ht="12.8" hidden="false" customHeight="false" outlineLevel="0" collapsed="false">
      <c r="A902" s="0" t="s">
        <v>1830</v>
      </c>
      <c r="B902" s="0" t="s">
        <v>22</v>
      </c>
      <c r="C902" s="0" t="s">
        <v>9</v>
      </c>
      <c r="E902" s="0" t="s">
        <v>3</v>
      </c>
      <c r="F902" s="0" t="s">
        <v>1831</v>
      </c>
      <c r="G902" s="0" t="n">
        <v>1</v>
      </c>
      <c r="H902" s="0" t="n">
        <v>0</v>
      </c>
      <c r="I902" s="0" t="n">
        <v>0</v>
      </c>
      <c r="J902" s="0" t="n">
        <v>0</v>
      </c>
      <c r="K902" s="0" t="n">
        <v>1</v>
      </c>
      <c r="L902" s="0" t="n">
        <v>1</v>
      </c>
      <c r="M902" s="0" t="s">
        <v>12</v>
      </c>
      <c r="N902" s="1" t="n">
        <f aca="false">IF(ISERROR(I902/(I902+J902)),0,(I902/(I902+J902)))</f>
        <v>0</v>
      </c>
      <c r="O902" s="1" t="n">
        <f aca="false">IF(ISERROR(I902/(I902+K902)),0,(I902/(I902+K902)))</f>
        <v>0</v>
      </c>
      <c r="P902" s="1" t="n">
        <f aca="false">IF(ISERROR((2*N902*O902)/(N902+O902)),0,(2*N902*O902)/(N902+O902))</f>
        <v>0</v>
      </c>
    </row>
    <row r="903" customFormat="false" ht="12.8" hidden="false" customHeight="false" outlineLevel="0" collapsed="false">
      <c r="A903" s="0" t="s">
        <v>1832</v>
      </c>
      <c r="B903" s="0" t="s">
        <v>22</v>
      </c>
      <c r="C903" s="0" t="s">
        <v>2</v>
      </c>
      <c r="E903" s="0" t="s">
        <v>3</v>
      </c>
      <c r="F903" s="0" t="s">
        <v>1833</v>
      </c>
      <c r="G903" s="0" t="n">
        <v>1</v>
      </c>
      <c r="H903" s="0" t="n">
        <v>0</v>
      </c>
      <c r="I903" s="0" t="n">
        <v>0</v>
      </c>
      <c r="J903" s="0" t="n">
        <v>0</v>
      </c>
      <c r="K903" s="0" t="n">
        <v>1</v>
      </c>
      <c r="L903" s="0" t="n">
        <v>1</v>
      </c>
      <c r="M903" s="0" t="s">
        <v>12</v>
      </c>
      <c r="N903" s="1" t="n">
        <f aca="false">IF(ISERROR(I903/(I903+J903)),0,(I903/(I903+J903)))</f>
        <v>0</v>
      </c>
      <c r="O903" s="1" t="n">
        <f aca="false">IF(ISERROR(I903/(I903+K903)),0,(I903/(I903+K903)))</f>
        <v>0</v>
      </c>
      <c r="P903" s="1" t="n">
        <f aca="false">IF(ISERROR((2*N903*O903)/(N903+O903)),0,(2*N903*O903)/(N903+O903))</f>
        <v>0</v>
      </c>
    </row>
    <row r="904" customFormat="false" ht="12.8" hidden="false" customHeight="false" outlineLevel="0" collapsed="false">
      <c r="A904" s="0" t="s">
        <v>1834</v>
      </c>
      <c r="B904" s="0" t="s">
        <v>22</v>
      </c>
      <c r="C904" s="0" t="s">
        <v>2</v>
      </c>
      <c r="E904" s="0" t="s">
        <v>3</v>
      </c>
      <c r="F904" s="0" t="s">
        <v>1835</v>
      </c>
      <c r="G904" s="0" t="n">
        <v>1</v>
      </c>
      <c r="H904" s="0" t="n">
        <v>1</v>
      </c>
      <c r="I904" s="0" t="n">
        <v>1</v>
      </c>
      <c r="J904" s="0" t="n">
        <v>0</v>
      </c>
      <c r="K904" s="0" t="n">
        <v>0</v>
      </c>
      <c r="L904" s="0" t="n">
        <v>1</v>
      </c>
      <c r="M904" s="0" t="n">
        <v>1</v>
      </c>
      <c r="N904" s="1" t="n">
        <f aca="false">IF(ISERROR(I904/(I904+J904)),0,(I904/(I904+J904)))</f>
        <v>1</v>
      </c>
      <c r="O904" s="1" t="n">
        <f aca="false">IF(ISERROR(I904/(I904+K904)),0,(I904/(I904+K904)))</f>
        <v>1</v>
      </c>
      <c r="P904" s="1" t="n">
        <f aca="false">IF(ISERROR((2*N904*O904)/(N904+O904)),0,(2*N904*O904)/(N904+O904))</f>
        <v>1</v>
      </c>
    </row>
    <row r="905" customFormat="false" ht="12.8" hidden="false" customHeight="false" outlineLevel="0" collapsed="false">
      <c r="A905" s="0" t="s">
        <v>1836</v>
      </c>
      <c r="B905" s="0" t="s">
        <v>22</v>
      </c>
      <c r="C905" s="0" t="s">
        <v>9</v>
      </c>
      <c r="E905" s="0" t="s">
        <v>10</v>
      </c>
      <c r="F905" s="0" t="s">
        <v>1837</v>
      </c>
      <c r="G905" s="0" t="n">
        <v>1</v>
      </c>
      <c r="H905" s="0" t="n">
        <v>0</v>
      </c>
      <c r="I905" s="0" t="n">
        <v>0</v>
      </c>
      <c r="J905" s="0" t="n">
        <v>0</v>
      </c>
      <c r="K905" s="0" t="n">
        <v>1</v>
      </c>
      <c r="L905" s="0" t="n">
        <v>1</v>
      </c>
      <c r="M905" s="0" t="s">
        <v>12</v>
      </c>
      <c r="N905" s="1" t="n">
        <f aca="false">IF(ISERROR(I905/(I905+J905)),0,(I905/(I905+J905)))</f>
        <v>0</v>
      </c>
      <c r="O905" s="1" t="n">
        <f aca="false">IF(ISERROR(I905/(I905+K905)),0,(I905/(I905+K905)))</f>
        <v>0</v>
      </c>
      <c r="P905" s="1" t="n">
        <f aca="false">IF(ISERROR((2*N905*O905)/(N905+O905)),0,(2*N905*O905)/(N905+O905))</f>
        <v>0</v>
      </c>
    </row>
    <row r="906" customFormat="false" ht="12.8" hidden="false" customHeight="false" outlineLevel="0" collapsed="false">
      <c r="A906" s="0" t="s">
        <v>1838</v>
      </c>
      <c r="B906" s="0" t="s">
        <v>22</v>
      </c>
      <c r="C906" s="0" t="s">
        <v>2</v>
      </c>
      <c r="E906" s="0" t="s">
        <v>3</v>
      </c>
      <c r="F906" s="0" t="s">
        <v>1839</v>
      </c>
      <c r="G906" s="0" t="n">
        <v>2</v>
      </c>
      <c r="H906" s="0" t="n">
        <v>0</v>
      </c>
      <c r="I906" s="0" t="n">
        <v>0</v>
      </c>
      <c r="J906" s="0" t="n">
        <v>0</v>
      </c>
      <c r="K906" s="0" t="n">
        <v>2</v>
      </c>
      <c r="L906" s="0" t="n">
        <v>1</v>
      </c>
      <c r="M906" s="0" t="s">
        <v>12</v>
      </c>
      <c r="N906" s="1" t="n">
        <f aca="false">IF(ISERROR(I906/(I906+J906)),0,(I906/(I906+J906)))</f>
        <v>0</v>
      </c>
      <c r="O906" s="1" t="n">
        <f aca="false">IF(ISERROR(I906/(I906+K906)),0,(I906/(I906+K906)))</f>
        <v>0</v>
      </c>
      <c r="P906" s="1" t="n">
        <f aca="false">IF(ISERROR((2*N906*O906)/(N906+O906)),0,(2*N906*O906)/(N906+O906))</f>
        <v>0</v>
      </c>
    </row>
    <row r="907" customFormat="false" ht="12.8" hidden="false" customHeight="false" outlineLevel="0" collapsed="false">
      <c r="A907" s="0" t="s">
        <v>1840</v>
      </c>
      <c r="B907" s="0" t="s">
        <v>1</v>
      </c>
      <c r="C907" s="0" t="s">
        <v>2</v>
      </c>
      <c r="E907" s="0" t="s">
        <v>3</v>
      </c>
      <c r="F907" s="0" t="s">
        <v>1841</v>
      </c>
      <c r="G907" s="0" t="n">
        <v>1</v>
      </c>
      <c r="H907" s="0" t="n">
        <v>0</v>
      </c>
      <c r="I907" s="0" t="n">
        <v>0</v>
      </c>
      <c r="J907" s="0" t="n">
        <v>0</v>
      </c>
      <c r="K907" s="0" t="n">
        <v>1</v>
      </c>
      <c r="L907" s="0" t="n">
        <v>1</v>
      </c>
      <c r="M907" s="0" t="s">
        <v>12</v>
      </c>
      <c r="N907" s="1" t="n">
        <f aca="false">IF(ISERROR(I907/(I907+J907)),0,(I907/(I907+J907)))</f>
        <v>0</v>
      </c>
      <c r="O907" s="1" t="n">
        <f aca="false">IF(ISERROR(I907/(I907+K907)),0,(I907/(I907+K907)))</f>
        <v>0</v>
      </c>
      <c r="P907" s="1" t="n">
        <f aca="false">IF(ISERROR((2*N907*O907)/(N907+O907)),0,(2*N907*O907)/(N907+O907))</f>
        <v>0</v>
      </c>
    </row>
    <row r="908" customFormat="false" ht="12.8" hidden="false" customHeight="false" outlineLevel="0" collapsed="false">
      <c r="A908" s="0" t="s">
        <v>1842</v>
      </c>
      <c r="B908" s="0" t="s">
        <v>1</v>
      </c>
      <c r="D908" s="0" t="s">
        <v>27</v>
      </c>
      <c r="E908" s="0" t="s">
        <v>3</v>
      </c>
      <c r="F908" s="0" t="s">
        <v>1843</v>
      </c>
      <c r="G908" s="0" t="n">
        <v>2</v>
      </c>
      <c r="H908" s="0" t="n">
        <v>1</v>
      </c>
      <c r="I908" s="0" t="n">
        <v>1</v>
      </c>
      <c r="J908" s="0" t="n">
        <v>0</v>
      </c>
      <c r="K908" s="0" t="n">
        <v>1</v>
      </c>
      <c r="L908" s="0" t="n">
        <v>1</v>
      </c>
      <c r="M908" s="0" t="n">
        <v>1</v>
      </c>
      <c r="N908" s="1" t="n">
        <f aca="false">IF(ISERROR(I908/(I908+J908)),0,(I908/(I908+J908)))</f>
        <v>1</v>
      </c>
      <c r="O908" s="1" t="n">
        <f aca="false">IF(ISERROR(I908/(I908+K908)),0,(I908/(I908+K908)))</f>
        <v>0.5</v>
      </c>
      <c r="P908" s="1" t="n">
        <f aca="false">IF(ISERROR((2*N908*O908)/(N908+O908)),0,(2*N908*O908)/(N908+O908))</f>
        <v>0.666666666666667</v>
      </c>
    </row>
    <row r="909" customFormat="false" ht="12.8" hidden="false" customHeight="false" outlineLevel="0" collapsed="false">
      <c r="A909" s="0" t="s">
        <v>1844</v>
      </c>
      <c r="B909" s="0" t="s">
        <v>1</v>
      </c>
      <c r="D909" s="0" t="s">
        <v>23</v>
      </c>
      <c r="E909" s="0" t="s">
        <v>3</v>
      </c>
      <c r="F909" s="0" t="s">
        <v>1845</v>
      </c>
      <c r="G909" s="0" t="n">
        <v>1</v>
      </c>
      <c r="H909" s="0" t="n">
        <v>0</v>
      </c>
      <c r="I909" s="0" t="n">
        <v>0</v>
      </c>
      <c r="J909" s="0" t="n">
        <v>0</v>
      </c>
      <c r="K909" s="0" t="n">
        <v>1</v>
      </c>
      <c r="L909" s="0" t="n">
        <v>1</v>
      </c>
      <c r="M909" s="0" t="s">
        <v>12</v>
      </c>
      <c r="N909" s="1" t="n">
        <f aca="false">IF(ISERROR(I909/(I909+J909)),0,(I909/(I909+J909)))</f>
        <v>0</v>
      </c>
      <c r="O909" s="1" t="n">
        <f aca="false">IF(ISERROR(I909/(I909+K909)),0,(I909/(I909+K909)))</f>
        <v>0</v>
      </c>
      <c r="P909" s="1" t="n">
        <f aca="false">IF(ISERROR((2*N909*O909)/(N909+O909)),0,(2*N909*O909)/(N909+O909))</f>
        <v>0</v>
      </c>
    </row>
    <row r="910" customFormat="false" ht="12.8" hidden="false" customHeight="false" outlineLevel="0" collapsed="false">
      <c r="A910" s="0" t="s">
        <v>1846</v>
      </c>
      <c r="B910" s="0" t="s">
        <v>22</v>
      </c>
      <c r="D910" s="0" t="s">
        <v>23</v>
      </c>
      <c r="E910" s="0" t="s">
        <v>10</v>
      </c>
      <c r="F910" s="0" t="s">
        <v>1847</v>
      </c>
      <c r="G910" s="0" t="n">
        <v>1</v>
      </c>
      <c r="H910" s="0" t="n">
        <v>1</v>
      </c>
      <c r="I910" s="0" t="n">
        <v>1</v>
      </c>
      <c r="J910" s="0" t="n">
        <v>0</v>
      </c>
      <c r="K910" s="0" t="n">
        <v>0</v>
      </c>
      <c r="L910" s="0" t="n">
        <v>1</v>
      </c>
      <c r="M910" s="0" t="n">
        <v>1</v>
      </c>
      <c r="N910" s="1" t="n">
        <f aca="false">IF(ISERROR(I910/(I910+J910)),0,(I910/(I910+J910)))</f>
        <v>1</v>
      </c>
      <c r="O910" s="1" t="n">
        <f aca="false">IF(ISERROR(I910/(I910+K910)),0,(I910/(I910+K910)))</f>
        <v>1</v>
      </c>
      <c r="P910" s="1" t="n">
        <f aca="false">IF(ISERROR((2*N910*O910)/(N910+O910)),0,(2*N910*O910)/(N910+O910))</f>
        <v>1</v>
      </c>
    </row>
    <row r="911" customFormat="false" ht="12.8" hidden="false" customHeight="false" outlineLevel="0" collapsed="false">
      <c r="A911" s="0" t="s">
        <v>1848</v>
      </c>
      <c r="B911" s="0" t="s">
        <v>1</v>
      </c>
      <c r="C911" s="0" t="s">
        <v>9</v>
      </c>
      <c r="D911" s="0" t="s">
        <v>27</v>
      </c>
      <c r="F911" s="0" t="s">
        <v>1849</v>
      </c>
      <c r="G911" s="0" t="n">
        <v>1</v>
      </c>
      <c r="H911" s="0" t="n">
        <v>0</v>
      </c>
      <c r="I911" s="0" t="n">
        <v>0</v>
      </c>
      <c r="J911" s="0" t="n">
        <v>0</v>
      </c>
      <c r="K911" s="0" t="n">
        <v>1</v>
      </c>
      <c r="L911" s="0" t="n">
        <v>1</v>
      </c>
      <c r="M911" s="0" t="s">
        <v>12</v>
      </c>
      <c r="N911" s="1" t="n">
        <f aca="false">IF(ISERROR(I911/(I911+J911)),0,(I911/(I911+J911)))</f>
        <v>0</v>
      </c>
      <c r="O911" s="1" t="n">
        <f aca="false">IF(ISERROR(I911/(I911+K911)),0,(I911/(I911+K911)))</f>
        <v>0</v>
      </c>
      <c r="P911" s="1" t="n">
        <f aca="false">IF(ISERROR((2*N911*O911)/(N911+O911)),0,(2*N911*O911)/(N911+O911))</f>
        <v>0</v>
      </c>
    </row>
    <row r="912" customFormat="false" ht="12.8" hidden="false" customHeight="false" outlineLevel="0" collapsed="false">
      <c r="A912" s="0" t="s">
        <v>1850</v>
      </c>
      <c r="B912" s="0" t="s">
        <v>22</v>
      </c>
      <c r="C912" s="0" t="s">
        <v>9</v>
      </c>
      <c r="E912" s="0" t="s">
        <v>3</v>
      </c>
      <c r="F912" s="0" t="s">
        <v>1851</v>
      </c>
      <c r="G912" s="0" t="n">
        <v>1</v>
      </c>
      <c r="H912" s="0" t="n">
        <v>0</v>
      </c>
      <c r="I912" s="0" t="n">
        <v>0</v>
      </c>
      <c r="J912" s="0" t="n">
        <v>0</v>
      </c>
      <c r="K912" s="0" t="n">
        <v>1</v>
      </c>
      <c r="L912" s="0" t="n">
        <v>1</v>
      </c>
      <c r="M912" s="0" t="s">
        <v>12</v>
      </c>
      <c r="N912" s="1" t="n">
        <f aca="false">IF(ISERROR(I912/(I912+J912)),0,(I912/(I912+J912)))</f>
        <v>0</v>
      </c>
      <c r="O912" s="1" t="n">
        <f aca="false">IF(ISERROR(I912/(I912+K912)),0,(I912/(I912+K912)))</f>
        <v>0</v>
      </c>
      <c r="P912" s="1" t="n">
        <f aca="false">IF(ISERROR((2*N912*O912)/(N912+O912)),0,(2*N912*O912)/(N912+O912))</f>
        <v>0</v>
      </c>
    </row>
    <row r="913" customFormat="false" ht="12.8" hidden="false" customHeight="false" outlineLevel="0" collapsed="false">
      <c r="A913" s="0" t="s">
        <v>1852</v>
      </c>
      <c r="B913" s="0" t="s">
        <v>22</v>
      </c>
      <c r="C913" s="0" t="s">
        <v>9</v>
      </c>
      <c r="E913" s="0" t="s">
        <v>3</v>
      </c>
      <c r="F913" s="0" t="s">
        <v>1853</v>
      </c>
      <c r="G913" s="0" t="n">
        <v>1</v>
      </c>
      <c r="H913" s="0" t="n">
        <v>0</v>
      </c>
      <c r="I913" s="0" t="n">
        <v>0</v>
      </c>
      <c r="J913" s="0" t="n">
        <v>0</v>
      </c>
      <c r="K913" s="0" t="n">
        <v>1</v>
      </c>
      <c r="L913" s="0" t="n">
        <v>1</v>
      </c>
      <c r="M913" s="0" t="s">
        <v>12</v>
      </c>
      <c r="N913" s="1" t="n">
        <f aca="false">IF(ISERROR(I913/(I913+J913)),0,(I913/(I913+J913)))</f>
        <v>0</v>
      </c>
      <c r="O913" s="1" t="n">
        <f aca="false">IF(ISERROR(I913/(I913+K913)),0,(I913/(I913+K913)))</f>
        <v>0</v>
      </c>
      <c r="P913" s="1" t="n">
        <f aca="false">IF(ISERROR((2*N913*O913)/(N913+O913)),0,(2*N913*O913)/(N913+O913))</f>
        <v>0</v>
      </c>
    </row>
    <row r="914" customFormat="false" ht="12.8" hidden="false" customHeight="false" outlineLevel="0" collapsed="false">
      <c r="A914" s="0" t="s">
        <v>1854</v>
      </c>
      <c r="B914" s="0" t="s">
        <v>22</v>
      </c>
      <c r="C914" s="0" t="s">
        <v>9</v>
      </c>
      <c r="E914" s="0" t="s">
        <v>10</v>
      </c>
      <c r="F914" s="0" t="s">
        <v>1855</v>
      </c>
      <c r="G914" s="0" t="n">
        <v>2</v>
      </c>
      <c r="H914" s="0" t="n">
        <v>1</v>
      </c>
      <c r="I914" s="0" t="n">
        <v>1</v>
      </c>
      <c r="J914" s="0" t="n">
        <v>0</v>
      </c>
      <c r="K914" s="0" t="n">
        <v>1</v>
      </c>
      <c r="L914" s="0" t="n">
        <v>1</v>
      </c>
      <c r="M914" s="0" t="n">
        <v>1</v>
      </c>
      <c r="N914" s="1" t="n">
        <f aca="false">IF(ISERROR(I914/(I914+J914)),0,(I914/(I914+J914)))</f>
        <v>1</v>
      </c>
      <c r="O914" s="1" t="n">
        <f aca="false">IF(ISERROR(I914/(I914+K914)),0,(I914/(I914+K914)))</f>
        <v>0.5</v>
      </c>
      <c r="P914" s="1" t="n">
        <f aca="false">IF(ISERROR((2*N914*O914)/(N914+O914)),0,(2*N914*O914)/(N914+O914))</f>
        <v>0.666666666666667</v>
      </c>
    </row>
    <row r="915" customFormat="false" ht="12.8" hidden="false" customHeight="false" outlineLevel="0" collapsed="false">
      <c r="A915" s="0" t="s">
        <v>1856</v>
      </c>
      <c r="B915" s="0" t="s">
        <v>22</v>
      </c>
      <c r="C915" s="0" t="s">
        <v>9</v>
      </c>
      <c r="E915" s="0" t="s">
        <v>10</v>
      </c>
      <c r="F915" s="0" t="s">
        <v>1857</v>
      </c>
      <c r="G915" s="0" t="n">
        <v>1</v>
      </c>
      <c r="H915" s="0" t="n">
        <v>0</v>
      </c>
      <c r="I915" s="0" t="n">
        <v>0</v>
      </c>
      <c r="J915" s="0" t="n">
        <v>0</v>
      </c>
      <c r="K915" s="0" t="n">
        <v>1</v>
      </c>
      <c r="L915" s="0" t="n">
        <v>1</v>
      </c>
      <c r="M915" s="0" t="s">
        <v>12</v>
      </c>
      <c r="N915" s="1" t="n">
        <f aca="false">IF(ISERROR(I915/(I915+J915)),0,(I915/(I915+J915)))</f>
        <v>0</v>
      </c>
      <c r="O915" s="1" t="n">
        <f aca="false">IF(ISERROR(I915/(I915+K915)),0,(I915/(I915+K915)))</f>
        <v>0</v>
      </c>
      <c r="P915" s="1" t="n">
        <f aca="false">IF(ISERROR((2*N915*O915)/(N915+O915)),0,(2*N915*O915)/(N915+O915))</f>
        <v>0</v>
      </c>
    </row>
    <row r="916" customFormat="false" ht="12.8" hidden="false" customHeight="false" outlineLevel="0" collapsed="false">
      <c r="A916" s="0" t="s">
        <v>1858</v>
      </c>
      <c r="B916" s="0" t="s">
        <v>22</v>
      </c>
      <c r="C916" s="0" t="s">
        <v>9</v>
      </c>
      <c r="E916" s="0" t="s">
        <v>3</v>
      </c>
      <c r="F916" s="0" t="s">
        <v>1859</v>
      </c>
      <c r="G916" s="0" t="n">
        <v>1</v>
      </c>
      <c r="H916" s="0" t="n">
        <v>0</v>
      </c>
      <c r="I916" s="0" t="n">
        <v>0</v>
      </c>
      <c r="J916" s="0" t="n">
        <v>0</v>
      </c>
      <c r="K916" s="0" t="n">
        <v>1</v>
      </c>
      <c r="L916" s="0" t="n">
        <v>1</v>
      </c>
      <c r="M916" s="0" t="s">
        <v>12</v>
      </c>
      <c r="N916" s="1" t="n">
        <f aca="false">IF(ISERROR(I916/(I916+J916)),0,(I916/(I916+J916)))</f>
        <v>0</v>
      </c>
      <c r="O916" s="1" t="n">
        <f aca="false">IF(ISERROR(I916/(I916+K916)),0,(I916/(I916+K916)))</f>
        <v>0</v>
      </c>
      <c r="P916" s="1" t="n">
        <f aca="false">IF(ISERROR((2*N916*O916)/(N916+O916)),0,(2*N916*O916)/(N916+O916))</f>
        <v>0</v>
      </c>
    </row>
    <row r="917" customFormat="false" ht="12.8" hidden="false" customHeight="false" outlineLevel="0" collapsed="false">
      <c r="A917" s="0" t="s">
        <v>1860</v>
      </c>
      <c r="B917" s="0" t="s">
        <v>1</v>
      </c>
      <c r="D917" s="0" t="s">
        <v>23</v>
      </c>
      <c r="E917" s="0" t="s">
        <v>33</v>
      </c>
      <c r="F917" s="0" t="s">
        <v>1861</v>
      </c>
      <c r="G917" s="0" t="n">
        <v>2</v>
      </c>
      <c r="H917" s="0" t="n">
        <v>4</v>
      </c>
      <c r="I917" s="0" t="n">
        <v>2</v>
      </c>
      <c r="J917" s="0" t="n">
        <v>2</v>
      </c>
      <c r="K917" s="0" t="n">
        <v>0</v>
      </c>
      <c r="L917" s="0" t="n">
        <v>1</v>
      </c>
      <c r="M917" s="0" t="n">
        <v>1</v>
      </c>
      <c r="N917" s="1" t="n">
        <f aca="false">IF(ISERROR(I917/(I917+J917)),0,(I917/(I917+J917)))</f>
        <v>0.5</v>
      </c>
      <c r="O917" s="1" t="n">
        <f aca="false">IF(ISERROR(I917/(I917+K917)),0,(I917/(I917+K917)))</f>
        <v>1</v>
      </c>
      <c r="P917" s="1" t="n">
        <f aca="false">IF(ISERROR((2*N917*O917)/(N917+O917)),0,(2*N917*O917)/(N917+O917))</f>
        <v>0.666666666666667</v>
      </c>
    </row>
    <row r="918" customFormat="false" ht="12.8" hidden="false" customHeight="false" outlineLevel="0" collapsed="false">
      <c r="A918" s="0" t="s">
        <v>1862</v>
      </c>
      <c r="B918" s="0" t="s">
        <v>22</v>
      </c>
      <c r="C918" s="0" t="s">
        <v>2</v>
      </c>
      <c r="E918" s="0" t="s">
        <v>3</v>
      </c>
      <c r="F918" s="0" t="s">
        <v>1863</v>
      </c>
      <c r="G918" s="0" t="n">
        <v>1</v>
      </c>
      <c r="H918" s="0" t="n">
        <v>1</v>
      </c>
      <c r="I918" s="0" t="n">
        <v>1</v>
      </c>
      <c r="J918" s="0" t="n">
        <v>0</v>
      </c>
      <c r="K918" s="0" t="n">
        <v>0</v>
      </c>
      <c r="L918" s="0" t="n">
        <v>1</v>
      </c>
      <c r="M918" s="0" t="n">
        <v>1</v>
      </c>
      <c r="N918" s="1" t="n">
        <f aca="false">IF(ISERROR(I918/(I918+J918)),0,(I918/(I918+J918)))</f>
        <v>1</v>
      </c>
      <c r="O918" s="1" t="n">
        <f aca="false">IF(ISERROR(I918/(I918+K918)),0,(I918/(I918+K918)))</f>
        <v>1</v>
      </c>
      <c r="P918" s="1" t="n">
        <f aca="false">IF(ISERROR((2*N918*O918)/(N918+O918)),0,(2*N918*O918)/(N918+O918))</f>
        <v>1</v>
      </c>
    </row>
    <row r="919" customFormat="false" ht="12.8" hidden="false" customHeight="false" outlineLevel="0" collapsed="false">
      <c r="A919" s="0" t="s">
        <v>1864</v>
      </c>
      <c r="B919" s="0" t="s">
        <v>22</v>
      </c>
      <c r="C919" s="0" t="s">
        <v>9</v>
      </c>
      <c r="E919" s="0" t="s">
        <v>10</v>
      </c>
      <c r="F919" s="0" t="s">
        <v>1865</v>
      </c>
      <c r="G919" s="0" t="n">
        <v>1</v>
      </c>
      <c r="H919" s="0" t="n">
        <v>1</v>
      </c>
      <c r="I919" s="0" t="n">
        <v>1</v>
      </c>
      <c r="J919" s="0" t="n">
        <v>0</v>
      </c>
      <c r="K919" s="0" t="n">
        <v>0</v>
      </c>
      <c r="L919" s="0" t="n">
        <v>1</v>
      </c>
      <c r="M919" s="0" t="n">
        <v>1</v>
      </c>
      <c r="N919" s="1" t="n">
        <f aca="false">IF(ISERROR(I919/(I919+J919)),0,(I919/(I919+J919)))</f>
        <v>1</v>
      </c>
      <c r="O919" s="1" t="n">
        <f aca="false">IF(ISERROR(I919/(I919+K919)),0,(I919/(I919+K919)))</f>
        <v>1</v>
      </c>
      <c r="P919" s="1" t="n">
        <f aca="false">IF(ISERROR((2*N919*O919)/(N919+O919)),0,(2*N919*O919)/(N919+O919))</f>
        <v>1</v>
      </c>
    </row>
    <row r="920" customFormat="false" ht="12.8" hidden="false" customHeight="false" outlineLevel="0" collapsed="false">
      <c r="A920" s="0" t="s">
        <v>1866</v>
      </c>
      <c r="B920" s="0" t="s">
        <v>22</v>
      </c>
      <c r="C920" s="0" t="s">
        <v>2</v>
      </c>
      <c r="E920" s="0" t="s">
        <v>3</v>
      </c>
      <c r="F920" s="0" t="s">
        <v>1867</v>
      </c>
      <c r="G920" s="0" t="n">
        <v>1</v>
      </c>
      <c r="H920" s="0" t="n">
        <v>0</v>
      </c>
      <c r="I920" s="0" t="n">
        <v>0</v>
      </c>
      <c r="J920" s="0" t="n">
        <v>0</v>
      </c>
      <c r="K920" s="0" t="n">
        <v>1</v>
      </c>
      <c r="L920" s="0" t="n">
        <v>1</v>
      </c>
      <c r="M920" s="0" t="s">
        <v>12</v>
      </c>
      <c r="N920" s="1" t="n">
        <f aca="false">IF(ISERROR(I920/(I920+J920)),0,(I920/(I920+J920)))</f>
        <v>0</v>
      </c>
      <c r="O920" s="1" t="n">
        <f aca="false">IF(ISERROR(I920/(I920+K920)),0,(I920/(I920+K920)))</f>
        <v>0</v>
      </c>
      <c r="P920" s="1" t="n">
        <f aca="false">IF(ISERROR((2*N920*O920)/(N920+O920)),0,(2*N920*O920)/(N920+O920))</f>
        <v>0</v>
      </c>
    </row>
    <row r="921" customFormat="false" ht="12.8" hidden="false" customHeight="false" outlineLevel="0" collapsed="false">
      <c r="A921" s="0" t="s">
        <v>1868</v>
      </c>
      <c r="B921" s="0" t="s">
        <v>22</v>
      </c>
      <c r="C921" s="0" t="s">
        <v>2</v>
      </c>
      <c r="E921" s="0" t="s">
        <v>3</v>
      </c>
      <c r="F921" s="0" t="s">
        <v>1869</v>
      </c>
      <c r="G921" s="0" t="n">
        <v>1</v>
      </c>
      <c r="H921" s="0" t="n">
        <v>0</v>
      </c>
      <c r="I921" s="0" t="n">
        <v>0</v>
      </c>
      <c r="J921" s="0" t="n">
        <v>0</v>
      </c>
      <c r="K921" s="0" t="n">
        <v>1</v>
      </c>
      <c r="L921" s="0" t="n">
        <v>1</v>
      </c>
      <c r="M921" s="0" t="s">
        <v>12</v>
      </c>
      <c r="N921" s="1" t="n">
        <f aca="false">IF(ISERROR(I921/(I921+J921)),0,(I921/(I921+J921)))</f>
        <v>0</v>
      </c>
      <c r="O921" s="1" t="n">
        <f aca="false">IF(ISERROR(I921/(I921+K921)),0,(I921/(I921+K921)))</f>
        <v>0</v>
      </c>
      <c r="P921" s="1" t="n">
        <f aca="false">IF(ISERROR((2*N921*O921)/(N921+O921)),0,(2*N921*O921)/(N921+O921))</f>
        <v>0</v>
      </c>
    </row>
    <row r="922" customFormat="false" ht="12.8" hidden="false" customHeight="false" outlineLevel="0" collapsed="false">
      <c r="A922" s="0" t="s">
        <v>1870</v>
      </c>
      <c r="B922" s="0" t="s">
        <v>22</v>
      </c>
      <c r="D922" s="0" t="s">
        <v>23</v>
      </c>
      <c r="E922" s="0" t="s">
        <v>33</v>
      </c>
      <c r="F922" s="0" t="s">
        <v>1871</v>
      </c>
      <c r="G922" s="0" t="n">
        <v>1</v>
      </c>
      <c r="H922" s="0" t="n">
        <v>1</v>
      </c>
      <c r="I922" s="0" t="n">
        <v>1</v>
      </c>
      <c r="J922" s="0" t="n">
        <v>0</v>
      </c>
      <c r="K922" s="0" t="n">
        <v>0</v>
      </c>
      <c r="L922" s="0" t="n">
        <v>1</v>
      </c>
      <c r="M922" s="0" t="n">
        <v>1</v>
      </c>
      <c r="N922" s="1" t="n">
        <f aca="false">IF(ISERROR(I922/(I922+J922)),0,(I922/(I922+J922)))</f>
        <v>1</v>
      </c>
      <c r="O922" s="1" t="n">
        <f aca="false">IF(ISERROR(I922/(I922+K922)),0,(I922/(I922+K922)))</f>
        <v>1</v>
      </c>
      <c r="P922" s="1" t="n">
        <f aca="false">IF(ISERROR((2*N922*O922)/(N922+O922)),0,(2*N922*O922)/(N922+O922))</f>
        <v>1</v>
      </c>
    </row>
    <row r="923" customFormat="false" ht="12.8" hidden="false" customHeight="false" outlineLevel="0" collapsed="false">
      <c r="A923" s="0" t="s">
        <v>1872</v>
      </c>
      <c r="B923" s="0" t="s">
        <v>1</v>
      </c>
      <c r="C923" s="0" t="s">
        <v>2</v>
      </c>
      <c r="E923" s="0" t="s">
        <v>3</v>
      </c>
      <c r="F923" s="0" t="s">
        <v>1873</v>
      </c>
      <c r="G923" s="0" t="n">
        <v>2</v>
      </c>
      <c r="H923" s="0" t="n">
        <v>1</v>
      </c>
      <c r="I923" s="0" t="n">
        <v>1</v>
      </c>
      <c r="J923" s="0" t="n">
        <v>0</v>
      </c>
      <c r="K923" s="0" t="n">
        <v>1</v>
      </c>
      <c r="L923" s="0" t="n">
        <v>1</v>
      </c>
      <c r="M923" s="0" t="n">
        <v>1</v>
      </c>
      <c r="N923" s="1" t="n">
        <f aca="false">IF(ISERROR(I923/(I923+J923)),0,(I923/(I923+J923)))</f>
        <v>1</v>
      </c>
      <c r="O923" s="1" t="n">
        <f aca="false">IF(ISERROR(I923/(I923+K923)),0,(I923/(I923+K923)))</f>
        <v>0.5</v>
      </c>
      <c r="P923" s="1" t="n">
        <f aca="false">IF(ISERROR((2*N923*O923)/(N923+O923)),0,(2*N923*O923)/(N923+O923))</f>
        <v>0.666666666666667</v>
      </c>
    </row>
    <row r="924" customFormat="false" ht="12.8" hidden="false" customHeight="false" outlineLevel="0" collapsed="false">
      <c r="A924" s="0" t="s">
        <v>1874</v>
      </c>
      <c r="B924" s="0" t="s">
        <v>1</v>
      </c>
      <c r="D924" s="0" t="s">
        <v>23</v>
      </c>
      <c r="E924" s="0" t="s">
        <v>10</v>
      </c>
      <c r="F924" s="0" t="s">
        <v>1875</v>
      </c>
      <c r="G924" s="0" t="n">
        <v>1</v>
      </c>
      <c r="H924" s="0" t="n">
        <v>1</v>
      </c>
      <c r="I924" s="0" t="n">
        <v>1</v>
      </c>
      <c r="J924" s="0" t="n">
        <v>0</v>
      </c>
      <c r="K924" s="0" t="n">
        <v>0</v>
      </c>
      <c r="L924" s="0" t="n">
        <v>1</v>
      </c>
      <c r="M924" s="0" t="n">
        <v>1</v>
      </c>
      <c r="N924" s="1" t="n">
        <f aca="false">IF(ISERROR(I924/(I924+J924)),0,(I924/(I924+J924)))</f>
        <v>1</v>
      </c>
      <c r="O924" s="1" t="n">
        <f aca="false">IF(ISERROR(I924/(I924+K924)),0,(I924/(I924+K924)))</f>
        <v>1</v>
      </c>
      <c r="P924" s="1" t="n">
        <f aca="false">IF(ISERROR((2*N924*O924)/(N924+O924)),0,(2*N924*O924)/(N924+O924))</f>
        <v>1</v>
      </c>
    </row>
    <row r="925" customFormat="false" ht="12.8" hidden="false" customHeight="false" outlineLevel="0" collapsed="false">
      <c r="A925" s="0" t="s">
        <v>1876</v>
      </c>
      <c r="B925" s="0" t="s">
        <v>22</v>
      </c>
      <c r="C925" s="0" t="s">
        <v>2</v>
      </c>
      <c r="E925" s="0" t="s">
        <v>3</v>
      </c>
      <c r="F925" s="0" t="s">
        <v>1877</v>
      </c>
      <c r="G925" s="0" t="n">
        <v>1</v>
      </c>
      <c r="H925" s="0" t="n">
        <v>0</v>
      </c>
      <c r="I925" s="0" t="n">
        <v>0</v>
      </c>
      <c r="J925" s="0" t="n">
        <v>0</v>
      </c>
      <c r="K925" s="0" t="n">
        <v>1</v>
      </c>
      <c r="L925" s="0" t="n">
        <v>1</v>
      </c>
      <c r="M925" s="0" t="s">
        <v>12</v>
      </c>
      <c r="N925" s="1" t="n">
        <f aca="false">IF(ISERROR(I925/(I925+J925)),0,(I925/(I925+J925)))</f>
        <v>0</v>
      </c>
      <c r="O925" s="1" t="n">
        <f aca="false">IF(ISERROR(I925/(I925+K925)),0,(I925/(I925+K925)))</f>
        <v>0</v>
      </c>
      <c r="P925" s="1" t="n">
        <f aca="false">IF(ISERROR((2*N925*O925)/(N925+O925)),0,(2*N925*O925)/(N925+O925))</f>
        <v>0</v>
      </c>
    </row>
    <row r="926" customFormat="false" ht="12.8" hidden="false" customHeight="false" outlineLevel="0" collapsed="false">
      <c r="A926" s="0" t="s">
        <v>1878</v>
      </c>
      <c r="B926" s="0" t="s">
        <v>1</v>
      </c>
      <c r="C926" s="0" t="s">
        <v>9</v>
      </c>
      <c r="D926" s="0" t="s">
        <v>30</v>
      </c>
      <c r="F926" s="0" t="s">
        <v>1879</v>
      </c>
      <c r="G926" s="0" t="n">
        <v>1</v>
      </c>
      <c r="H926" s="0" t="n">
        <v>0</v>
      </c>
      <c r="I926" s="0" t="n">
        <v>0</v>
      </c>
      <c r="J926" s="0" t="n">
        <v>0</v>
      </c>
      <c r="K926" s="0" t="n">
        <v>1</v>
      </c>
      <c r="L926" s="0" t="n">
        <v>1</v>
      </c>
      <c r="M926" s="0" t="s">
        <v>12</v>
      </c>
      <c r="N926" s="1" t="n">
        <f aca="false">IF(ISERROR(I926/(I926+J926)),0,(I926/(I926+J926)))</f>
        <v>0</v>
      </c>
      <c r="O926" s="1" t="n">
        <f aca="false">IF(ISERROR(I926/(I926+K926)),0,(I926/(I926+K926)))</f>
        <v>0</v>
      </c>
      <c r="P926" s="1" t="n">
        <f aca="false">IF(ISERROR((2*N926*O926)/(N926+O926)),0,(2*N926*O926)/(N926+O926))</f>
        <v>0</v>
      </c>
    </row>
    <row r="927" customFormat="false" ht="12.8" hidden="false" customHeight="false" outlineLevel="0" collapsed="false">
      <c r="A927" s="0" t="s">
        <v>1880</v>
      </c>
      <c r="B927" s="0" t="s">
        <v>1</v>
      </c>
      <c r="C927" s="0" t="s">
        <v>9</v>
      </c>
      <c r="E927" s="0" t="s">
        <v>10</v>
      </c>
      <c r="F927" s="0" t="s">
        <v>1881</v>
      </c>
      <c r="G927" s="0" t="n">
        <v>5</v>
      </c>
      <c r="H927" s="0" t="n">
        <v>0</v>
      </c>
      <c r="I927" s="0" t="n">
        <v>0</v>
      </c>
      <c r="J927" s="0" t="n">
        <v>0</v>
      </c>
      <c r="K927" s="0" t="n">
        <v>5</v>
      </c>
      <c r="L927" s="0" t="n">
        <v>1</v>
      </c>
      <c r="M927" s="0" t="s">
        <v>12</v>
      </c>
      <c r="N927" s="1" t="n">
        <f aca="false">IF(ISERROR(I927/(I927+J927)),0,(I927/(I927+J927)))</f>
        <v>0</v>
      </c>
      <c r="O927" s="1" t="n">
        <f aca="false">IF(ISERROR(I927/(I927+K927)),0,(I927/(I927+K927)))</f>
        <v>0</v>
      </c>
      <c r="P927" s="1" t="n">
        <f aca="false">IF(ISERROR((2*N927*O927)/(N927+O927)),0,(2*N927*O927)/(N927+O927))</f>
        <v>0</v>
      </c>
    </row>
    <row r="928" customFormat="false" ht="12.8" hidden="false" customHeight="false" outlineLevel="0" collapsed="false">
      <c r="A928" s="0" t="s">
        <v>1882</v>
      </c>
      <c r="B928" s="0" t="s">
        <v>22</v>
      </c>
      <c r="C928" s="0" t="s">
        <v>2</v>
      </c>
      <c r="D928" s="0" t="s">
        <v>23</v>
      </c>
      <c r="F928" s="0" t="s">
        <v>1883</v>
      </c>
      <c r="G928" s="0" t="n">
        <v>2</v>
      </c>
      <c r="H928" s="0" t="n">
        <v>2</v>
      </c>
      <c r="I928" s="0" t="n">
        <v>2</v>
      </c>
      <c r="J928" s="0" t="n">
        <v>0</v>
      </c>
      <c r="K928" s="0" t="n">
        <v>0</v>
      </c>
      <c r="L928" s="0" t="n">
        <v>1</v>
      </c>
      <c r="M928" s="0" t="n">
        <v>1</v>
      </c>
      <c r="N928" s="1" t="n">
        <f aca="false">IF(ISERROR(I928/(I928+J928)),0,(I928/(I928+J928)))</f>
        <v>1</v>
      </c>
      <c r="O928" s="1" t="n">
        <f aca="false">IF(ISERROR(I928/(I928+K928)),0,(I928/(I928+K928)))</f>
        <v>1</v>
      </c>
      <c r="P928" s="1" t="n">
        <f aca="false">IF(ISERROR((2*N928*O928)/(N928+O928)),0,(2*N928*O928)/(N928+O928))</f>
        <v>1</v>
      </c>
    </row>
    <row r="929" customFormat="false" ht="12.8" hidden="false" customHeight="false" outlineLevel="0" collapsed="false">
      <c r="A929" s="0" t="s">
        <v>1884</v>
      </c>
      <c r="B929" s="0" t="s">
        <v>22</v>
      </c>
      <c r="D929" s="0" t="s">
        <v>23</v>
      </c>
      <c r="E929" s="0" t="s">
        <v>3</v>
      </c>
      <c r="F929" s="0" t="s">
        <v>1885</v>
      </c>
      <c r="G929" s="0" t="n">
        <v>2</v>
      </c>
      <c r="H929" s="0" t="n">
        <v>0</v>
      </c>
      <c r="I929" s="0" t="n">
        <v>0</v>
      </c>
      <c r="J929" s="0" t="n">
        <v>0</v>
      </c>
      <c r="K929" s="0" t="n">
        <v>2</v>
      </c>
      <c r="L929" s="0" t="n">
        <v>1</v>
      </c>
      <c r="M929" s="0" t="s">
        <v>12</v>
      </c>
      <c r="N929" s="1" t="n">
        <f aca="false">IF(ISERROR(I929/(I929+J929)),0,(I929/(I929+J929)))</f>
        <v>0</v>
      </c>
      <c r="O929" s="1" t="n">
        <f aca="false">IF(ISERROR(I929/(I929+K929)),0,(I929/(I929+K929)))</f>
        <v>0</v>
      </c>
      <c r="P929" s="1" t="n">
        <f aca="false">IF(ISERROR((2*N929*O929)/(N929+O929)),0,(2*N929*O929)/(N929+O929))</f>
        <v>0</v>
      </c>
    </row>
    <row r="930" customFormat="false" ht="12.8" hidden="false" customHeight="false" outlineLevel="0" collapsed="false">
      <c r="A930" s="0" t="s">
        <v>1886</v>
      </c>
      <c r="B930" s="0" t="s">
        <v>1</v>
      </c>
      <c r="C930" s="0" t="s">
        <v>2</v>
      </c>
      <c r="E930" s="0" t="s">
        <v>3</v>
      </c>
      <c r="F930" s="0" t="s">
        <v>1887</v>
      </c>
      <c r="G930" s="0" t="n">
        <v>3</v>
      </c>
      <c r="H930" s="0" t="n">
        <v>2</v>
      </c>
      <c r="I930" s="0" t="n">
        <v>2</v>
      </c>
      <c r="J930" s="0" t="n">
        <v>0</v>
      </c>
      <c r="K930" s="0" t="n">
        <v>1</v>
      </c>
      <c r="L930" s="0" t="n">
        <v>1</v>
      </c>
      <c r="M930" s="0" t="n">
        <v>1</v>
      </c>
      <c r="N930" s="1" t="n">
        <f aca="false">IF(ISERROR(I930/(I930+J930)),0,(I930/(I930+J930)))</f>
        <v>1</v>
      </c>
      <c r="O930" s="1" t="n">
        <f aca="false">IF(ISERROR(I930/(I930+K930)),0,(I930/(I930+K930)))</f>
        <v>0.666666666666667</v>
      </c>
      <c r="P930" s="1" t="n">
        <f aca="false">IF(ISERROR((2*N930*O930)/(N930+O930)),0,(2*N930*O930)/(N930+O930))</f>
        <v>0.8</v>
      </c>
    </row>
    <row r="931" customFormat="false" ht="12.8" hidden="false" customHeight="false" outlineLevel="0" collapsed="false">
      <c r="A931" s="0" t="s">
        <v>1888</v>
      </c>
      <c r="B931" s="0" t="s">
        <v>1</v>
      </c>
      <c r="D931" s="0" t="s">
        <v>30</v>
      </c>
      <c r="E931" s="0" t="s">
        <v>3</v>
      </c>
      <c r="F931" s="0" t="s">
        <v>1889</v>
      </c>
      <c r="G931" s="0" t="n">
        <v>2</v>
      </c>
      <c r="H931" s="0" t="n">
        <v>2</v>
      </c>
      <c r="I931" s="0" t="n">
        <v>2</v>
      </c>
      <c r="J931" s="0" t="n">
        <v>0</v>
      </c>
      <c r="K931" s="0" t="n">
        <v>0</v>
      </c>
      <c r="L931" s="0" t="n">
        <v>1</v>
      </c>
      <c r="M931" s="0" t="n">
        <v>1</v>
      </c>
      <c r="N931" s="1" t="n">
        <f aca="false">IF(ISERROR(I931/(I931+J931)),0,(I931/(I931+J931)))</f>
        <v>1</v>
      </c>
      <c r="O931" s="1" t="n">
        <f aca="false">IF(ISERROR(I931/(I931+K931)),0,(I931/(I931+K931)))</f>
        <v>1</v>
      </c>
      <c r="P931" s="1" t="n">
        <f aca="false">IF(ISERROR((2*N931*O931)/(N931+O931)),0,(2*N931*O931)/(N931+O931))</f>
        <v>1</v>
      </c>
    </row>
    <row r="932" customFormat="false" ht="12.8" hidden="false" customHeight="false" outlineLevel="0" collapsed="false">
      <c r="A932" s="0" t="s">
        <v>1890</v>
      </c>
      <c r="B932" s="0" t="s">
        <v>22</v>
      </c>
      <c r="D932" s="0" t="s">
        <v>27</v>
      </c>
      <c r="E932" s="0" t="s">
        <v>33</v>
      </c>
      <c r="F932" s="0" t="s">
        <v>1891</v>
      </c>
      <c r="G932" s="0" t="n">
        <v>3</v>
      </c>
      <c r="H932" s="0" t="n">
        <v>1</v>
      </c>
      <c r="I932" s="0" t="n">
        <v>1</v>
      </c>
      <c r="J932" s="0" t="n">
        <v>0</v>
      </c>
      <c r="K932" s="0" t="n">
        <v>2</v>
      </c>
      <c r="L932" s="0" t="n">
        <v>1</v>
      </c>
      <c r="M932" s="0" t="n">
        <v>1</v>
      </c>
      <c r="N932" s="1" t="n">
        <f aca="false">IF(ISERROR(I932/(I932+J932)),0,(I932/(I932+J932)))</f>
        <v>1</v>
      </c>
      <c r="O932" s="1" t="n">
        <f aca="false">IF(ISERROR(I932/(I932+K932)),0,(I932/(I932+K932)))</f>
        <v>0.333333333333333</v>
      </c>
      <c r="P932" s="1" t="n">
        <f aca="false">IF(ISERROR((2*N932*O932)/(N932+O932)),0,(2*N932*O932)/(N932+O932))</f>
        <v>0.5</v>
      </c>
    </row>
    <row r="933" customFormat="false" ht="12.8" hidden="false" customHeight="false" outlineLevel="0" collapsed="false">
      <c r="A933" s="0" t="s">
        <v>1892</v>
      </c>
      <c r="B933" s="0" t="s">
        <v>22</v>
      </c>
      <c r="C933" s="0" t="s">
        <v>2</v>
      </c>
      <c r="D933" s="0" t="s">
        <v>23</v>
      </c>
      <c r="F933" s="0" t="s">
        <v>1893</v>
      </c>
      <c r="G933" s="0" t="n">
        <v>2</v>
      </c>
      <c r="H933" s="0" t="n">
        <v>1</v>
      </c>
      <c r="I933" s="0" t="n">
        <v>1</v>
      </c>
      <c r="J933" s="0" t="n">
        <v>0</v>
      </c>
      <c r="K933" s="0" t="n">
        <v>1</v>
      </c>
      <c r="L933" s="0" t="n">
        <v>1</v>
      </c>
      <c r="M933" s="0" t="n">
        <v>1</v>
      </c>
      <c r="N933" s="1" t="n">
        <f aca="false">IF(ISERROR(I933/(I933+J933)),0,(I933/(I933+J933)))</f>
        <v>1</v>
      </c>
      <c r="O933" s="1" t="n">
        <f aca="false">IF(ISERROR(I933/(I933+K933)),0,(I933/(I933+K933)))</f>
        <v>0.5</v>
      </c>
      <c r="P933" s="1" t="n">
        <f aca="false">IF(ISERROR((2*N933*O933)/(N933+O933)),0,(2*N933*O933)/(N933+O933))</f>
        <v>0.666666666666667</v>
      </c>
    </row>
    <row r="934" customFormat="false" ht="12.8" hidden="false" customHeight="false" outlineLevel="0" collapsed="false">
      <c r="A934" s="0" t="s">
        <v>1894</v>
      </c>
      <c r="B934" s="0" t="s">
        <v>22</v>
      </c>
      <c r="C934" s="0" t="s">
        <v>2</v>
      </c>
      <c r="D934" s="0" t="s">
        <v>30</v>
      </c>
      <c r="F934" s="0" t="s">
        <v>1895</v>
      </c>
      <c r="G934" s="0" t="n">
        <v>1</v>
      </c>
      <c r="H934" s="0" t="n">
        <v>0</v>
      </c>
      <c r="I934" s="0" t="n">
        <v>0</v>
      </c>
      <c r="J934" s="0" t="n">
        <v>0</v>
      </c>
      <c r="K934" s="0" t="n">
        <v>1</v>
      </c>
      <c r="L934" s="0" t="n">
        <v>1</v>
      </c>
      <c r="M934" s="0" t="s">
        <v>12</v>
      </c>
      <c r="N934" s="1" t="n">
        <f aca="false">IF(ISERROR(I934/(I934+J934)),0,(I934/(I934+J934)))</f>
        <v>0</v>
      </c>
      <c r="O934" s="1" t="n">
        <f aca="false">IF(ISERROR(I934/(I934+K934)),0,(I934/(I934+K934)))</f>
        <v>0</v>
      </c>
      <c r="P934" s="1" t="n">
        <f aca="false">IF(ISERROR((2*N934*O934)/(N934+O934)),0,(2*N934*O934)/(N934+O934))</f>
        <v>0</v>
      </c>
    </row>
    <row r="935" customFormat="false" ht="12.8" hidden="false" customHeight="false" outlineLevel="0" collapsed="false">
      <c r="A935" s="0" t="s">
        <v>1896</v>
      </c>
      <c r="B935" s="0" t="s">
        <v>22</v>
      </c>
      <c r="C935" s="0" t="s">
        <v>9</v>
      </c>
      <c r="E935" s="0" t="s">
        <v>33</v>
      </c>
      <c r="F935" s="0" t="s">
        <v>1897</v>
      </c>
      <c r="G935" s="0" t="n">
        <v>1</v>
      </c>
      <c r="H935" s="0" t="n">
        <v>0</v>
      </c>
      <c r="I935" s="0" t="n">
        <v>0</v>
      </c>
      <c r="J935" s="0" t="n">
        <v>0</v>
      </c>
      <c r="K935" s="0" t="n">
        <v>1</v>
      </c>
      <c r="L935" s="0" t="n">
        <v>1</v>
      </c>
      <c r="M935" s="0" t="s">
        <v>12</v>
      </c>
      <c r="N935" s="1" t="n">
        <f aca="false">IF(ISERROR(I935/(I935+J935)),0,(I935/(I935+J935)))</f>
        <v>0</v>
      </c>
      <c r="O935" s="1" t="n">
        <f aca="false">IF(ISERROR(I935/(I935+K935)),0,(I935/(I935+K935)))</f>
        <v>0</v>
      </c>
      <c r="P935" s="1" t="n">
        <f aca="false">IF(ISERROR((2*N935*O935)/(N935+O935)),0,(2*N935*O935)/(N935+O935))</f>
        <v>0</v>
      </c>
    </row>
    <row r="936" customFormat="false" ht="12.8" hidden="false" customHeight="false" outlineLevel="0" collapsed="false">
      <c r="A936" s="0" t="s">
        <v>1898</v>
      </c>
      <c r="B936" s="0" t="s">
        <v>22</v>
      </c>
      <c r="C936" s="0" t="s">
        <v>2</v>
      </c>
      <c r="E936" s="0" t="s">
        <v>3</v>
      </c>
      <c r="F936" s="0" t="s">
        <v>1899</v>
      </c>
      <c r="G936" s="0" t="n">
        <v>2</v>
      </c>
      <c r="H936" s="0" t="n">
        <v>0</v>
      </c>
      <c r="I936" s="0" t="n">
        <v>0</v>
      </c>
      <c r="J936" s="0" t="n">
        <v>0</v>
      </c>
      <c r="K936" s="0" t="n">
        <v>2</v>
      </c>
      <c r="L936" s="0" t="n">
        <v>1</v>
      </c>
      <c r="M936" s="0" t="s">
        <v>12</v>
      </c>
      <c r="N936" s="1" t="n">
        <f aca="false">IF(ISERROR(I936/(I936+J936)),0,(I936/(I936+J936)))</f>
        <v>0</v>
      </c>
      <c r="O936" s="1" t="n">
        <f aca="false">IF(ISERROR(I936/(I936+K936)),0,(I936/(I936+K936)))</f>
        <v>0</v>
      </c>
      <c r="P936" s="1" t="n">
        <f aca="false">IF(ISERROR((2*N936*O936)/(N936+O936)),0,(2*N936*O936)/(N936+O936))</f>
        <v>0</v>
      </c>
    </row>
    <row r="937" customFormat="false" ht="12.8" hidden="false" customHeight="false" outlineLevel="0" collapsed="false">
      <c r="A937" s="0" t="s">
        <v>1900</v>
      </c>
      <c r="B937" s="0" t="s">
        <v>22</v>
      </c>
      <c r="C937" s="0" t="s">
        <v>9</v>
      </c>
      <c r="E937" s="0" t="s">
        <v>10</v>
      </c>
      <c r="F937" s="0" t="s">
        <v>1901</v>
      </c>
      <c r="G937" s="0" t="n">
        <v>1</v>
      </c>
      <c r="H937" s="0" t="n">
        <v>0</v>
      </c>
      <c r="I937" s="0" t="n">
        <v>0</v>
      </c>
      <c r="J937" s="0" t="n">
        <v>0</v>
      </c>
      <c r="K937" s="0" t="n">
        <v>1</v>
      </c>
      <c r="L937" s="0" t="n">
        <v>1</v>
      </c>
      <c r="M937" s="0" t="s">
        <v>12</v>
      </c>
      <c r="N937" s="1" t="n">
        <f aca="false">IF(ISERROR(I937/(I937+J937)),0,(I937/(I937+J937)))</f>
        <v>0</v>
      </c>
      <c r="O937" s="1" t="n">
        <f aca="false">IF(ISERROR(I937/(I937+K937)),0,(I937/(I937+K937)))</f>
        <v>0</v>
      </c>
      <c r="P937" s="1" t="n">
        <f aca="false">IF(ISERROR((2*N937*O937)/(N937+O937)),0,(2*N937*O937)/(N937+O937))</f>
        <v>0</v>
      </c>
    </row>
    <row r="938" customFormat="false" ht="12.8" hidden="false" customHeight="false" outlineLevel="0" collapsed="false">
      <c r="A938" s="0" t="s">
        <v>1902</v>
      </c>
      <c r="B938" s="0" t="s">
        <v>1</v>
      </c>
      <c r="D938" s="0" t="s">
        <v>27</v>
      </c>
      <c r="E938" s="0" t="s">
        <v>10</v>
      </c>
      <c r="F938" s="0" t="s">
        <v>1903</v>
      </c>
      <c r="G938" s="0" t="n">
        <v>1</v>
      </c>
      <c r="H938" s="0" t="n">
        <v>1</v>
      </c>
      <c r="I938" s="0" t="n">
        <v>1</v>
      </c>
      <c r="J938" s="0" t="n">
        <v>0</v>
      </c>
      <c r="K938" s="0" t="n">
        <v>0</v>
      </c>
      <c r="L938" s="0" t="n">
        <v>1</v>
      </c>
      <c r="M938" s="0" t="n">
        <v>1</v>
      </c>
      <c r="N938" s="1" t="n">
        <f aca="false">IF(ISERROR(I938/(I938+J938)),0,(I938/(I938+J938)))</f>
        <v>1</v>
      </c>
      <c r="O938" s="1" t="n">
        <f aca="false">IF(ISERROR(I938/(I938+K938)),0,(I938/(I938+K938)))</f>
        <v>1</v>
      </c>
      <c r="P938" s="1" t="n">
        <f aca="false">IF(ISERROR((2*N938*O938)/(N938+O938)),0,(2*N938*O938)/(N938+O938))</f>
        <v>1</v>
      </c>
    </row>
    <row r="939" customFormat="false" ht="12.8" hidden="false" customHeight="false" outlineLevel="0" collapsed="false">
      <c r="A939" s="0" t="s">
        <v>1904</v>
      </c>
      <c r="B939" s="0" t="s">
        <v>22</v>
      </c>
      <c r="C939" s="0" t="s">
        <v>9</v>
      </c>
      <c r="E939" s="0" t="s">
        <v>33</v>
      </c>
      <c r="F939" s="0" t="s">
        <v>1905</v>
      </c>
      <c r="G939" s="0" t="n">
        <v>1</v>
      </c>
      <c r="H939" s="0" t="n">
        <v>1</v>
      </c>
      <c r="I939" s="0" t="n">
        <v>1</v>
      </c>
      <c r="J939" s="0" t="n">
        <v>0</v>
      </c>
      <c r="K939" s="0" t="n">
        <v>0</v>
      </c>
      <c r="L939" s="0" t="n">
        <v>1</v>
      </c>
      <c r="M939" s="0" t="n">
        <v>1</v>
      </c>
      <c r="N939" s="1" t="n">
        <f aca="false">IF(ISERROR(I939/(I939+J939)),0,(I939/(I939+J939)))</f>
        <v>1</v>
      </c>
      <c r="O939" s="1" t="n">
        <f aca="false">IF(ISERROR(I939/(I939+K939)),0,(I939/(I939+K939)))</f>
        <v>1</v>
      </c>
      <c r="P939" s="1" t="n">
        <f aca="false">IF(ISERROR((2*N939*O939)/(N939+O939)),0,(2*N939*O939)/(N939+O939))</f>
        <v>1</v>
      </c>
    </row>
    <row r="940" customFormat="false" ht="12.8" hidden="false" customHeight="false" outlineLevel="0" collapsed="false">
      <c r="A940" s="0" t="s">
        <v>1906</v>
      </c>
      <c r="B940" s="0" t="s">
        <v>22</v>
      </c>
      <c r="D940" s="0" t="s">
        <v>30</v>
      </c>
      <c r="E940" s="0" t="s">
        <v>3</v>
      </c>
      <c r="F940" s="0" t="s">
        <v>1907</v>
      </c>
      <c r="G940" s="0" t="n">
        <v>1</v>
      </c>
      <c r="H940" s="0" t="n">
        <v>1</v>
      </c>
      <c r="I940" s="0" t="n">
        <v>1</v>
      </c>
      <c r="J940" s="0" t="n">
        <v>0</v>
      </c>
      <c r="K940" s="0" t="n">
        <v>0</v>
      </c>
      <c r="L940" s="0" t="n">
        <v>1</v>
      </c>
      <c r="M940" s="0" t="n">
        <v>1</v>
      </c>
      <c r="N940" s="1" t="n">
        <f aca="false">IF(ISERROR(I940/(I940+J940)),0,(I940/(I940+J940)))</f>
        <v>1</v>
      </c>
      <c r="O940" s="1" t="n">
        <f aca="false">IF(ISERROR(I940/(I940+K940)),0,(I940/(I940+K940)))</f>
        <v>1</v>
      </c>
      <c r="P940" s="1" t="n">
        <f aca="false">IF(ISERROR((2*N940*O940)/(N940+O940)),0,(2*N940*O940)/(N940+O940))</f>
        <v>1</v>
      </c>
    </row>
    <row r="941" customFormat="false" ht="12.8" hidden="false" customHeight="false" outlineLevel="0" collapsed="false">
      <c r="A941" s="0" t="s">
        <v>1908</v>
      </c>
      <c r="B941" s="0" t="s">
        <v>22</v>
      </c>
      <c r="D941" s="0" t="s">
        <v>23</v>
      </c>
      <c r="E941" s="0" t="s">
        <v>3</v>
      </c>
      <c r="F941" s="0" t="s">
        <v>1909</v>
      </c>
      <c r="G941" s="0" t="n">
        <v>1</v>
      </c>
      <c r="H941" s="0" t="n">
        <v>0</v>
      </c>
      <c r="I941" s="0" t="n">
        <v>0</v>
      </c>
      <c r="J941" s="0" t="n">
        <v>0</v>
      </c>
      <c r="K941" s="0" t="n">
        <v>1</v>
      </c>
      <c r="L941" s="0" t="n">
        <v>1</v>
      </c>
      <c r="M941" s="0" t="s">
        <v>12</v>
      </c>
      <c r="N941" s="1" t="n">
        <f aca="false">IF(ISERROR(I941/(I941+J941)),0,(I941/(I941+J941)))</f>
        <v>0</v>
      </c>
      <c r="O941" s="1" t="n">
        <f aca="false">IF(ISERROR(I941/(I941+K941)),0,(I941/(I941+K941)))</f>
        <v>0</v>
      </c>
      <c r="P941" s="1" t="n">
        <f aca="false">IF(ISERROR((2*N941*O941)/(N941+O941)),0,(2*N941*O941)/(N941+O941))</f>
        <v>0</v>
      </c>
    </row>
    <row r="942" customFormat="false" ht="12.8" hidden="false" customHeight="false" outlineLevel="0" collapsed="false">
      <c r="A942" s="0" t="s">
        <v>1910</v>
      </c>
      <c r="B942" s="0" t="s">
        <v>22</v>
      </c>
      <c r="C942" s="0" t="s">
        <v>9</v>
      </c>
      <c r="E942" s="0" t="s">
        <v>33</v>
      </c>
      <c r="F942" s="0" t="s">
        <v>1911</v>
      </c>
      <c r="G942" s="0" t="n">
        <v>1</v>
      </c>
      <c r="H942" s="0" t="n">
        <v>3</v>
      </c>
      <c r="I942" s="0" t="n">
        <v>1</v>
      </c>
      <c r="J942" s="0" t="n">
        <v>2</v>
      </c>
      <c r="K942" s="0" t="n">
        <v>0</v>
      </c>
      <c r="L942" s="0" t="n">
        <v>1</v>
      </c>
      <c r="M942" s="0" t="n">
        <v>1</v>
      </c>
      <c r="N942" s="1" t="n">
        <f aca="false">IF(ISERROR(I942/(I942+J942)),0,(I942/(I942+J942)))</f>
        <v>0.333333333333333</v>
      </c>
      <c r="O942" s="1" t="n">
        <f aca="false">IF(ISERROR(I942/(I942+K942)),0,(I942/(I942+K942)))</f>
        <v>1</v>
      </c>
      <c r="P942" s="1" t="n">
        <f aca="false">IF(ISERROR((2*N942*O942)/(N942+O942)),0,(2*N942*O942)/(N942+O942))</f>
        <v>0.5</v>
      </c>
    </row>
    <row r="943" customFormat="false" ht="12.8" hidden="false" customHeight="false" outlineLevel="0" collapsed="false">
      <c r="A943" s="0" t="s">
        <v>1912</v>
      </c>
      <c r="B943" s="0" t="s">
        <v>22</v>
      </c>
      <c r="C943" s="0" t="s">
        <v>9</v>
      </c>
      <c r="E943" s="0" t="s">
        <v>3</v>
      </c>
      <c r="F943" s="0" t="s">
        <v>1913</v>
      </c>
      <c r="G943" s="0" t="n">
        <v>2</v>
      </c>
      <c r="H943" s="0" t="n">
        <v>0</v>
      </c>
      <c r="I943" s="0" t="n">
        <v>0</v>
      </c>
      <c r="J943" s="0" t="n">
        <v>0</v>
      </c>
      <c r="K943" s="0" t="n">
        <v>2</v>
      </c>
      <c r="L943" s="0" t="n">
        <v>1</v>
      </c>
      <c r="M943" s="0" t="s">
        <v>12</v>
      </c>
      <c r="N943" s="1" t="n">
        <f aca="false">IF(ISERROR(I943/(I943+J943)),0,(I943/(I943+J943)))</f>
        <v>0</v>
      </c>
      <c r="O943" s="1" t="n">
        <f aca="false">IF(ISERROR(I943/(I943+K943)),0,(I943/(I943+K943)))</f>
        <v>0</v>
      </c>
      <c r="P943" s="1" t="n">
        <f aca="false">IF(ISERROR((2*N943*O943)/(N943+O943)),0,(2*N943*O943)/(N943+O943))</f>
        <v>0</v>
      </c>
    </row>
    <row r="944" customFormat="false" ht="12.8" hidden="false" customHeight="false" outlineLevel="0" collapsed="false">
      <c r="A944" s="0" t="s">
        <v>1914</v>
      </c>
      <c r="B944" s="0" t="s">
        <v>22</v>
      </c>
      <c r="D944" s="0" t="s">
        <v>27</v>
      </c>
      <c r="E944" s="0" t="s">
        <v>3</v>
      </c>
      <c r="F944" s="0" t="s">
        <v>1915</v>
      </c>
      <c r="G944" s="0" t="n">
        <v>2</v>
      </c>
      <c r="H944" s="0" t="n">
        <v>1</v>
      </c>
      <c r="I944" s="0" t="n">
        <v>1</v>
      </c>
      <c r="J944" s="0" t="n">
        <v>0</v>
      </c>
      <c r="K944" s="0" t="n">
        <v>1</v>
      </c>
      <c r="L944" s="0" t="n">
        <v>1</v>
      </c>
      <c r="M944" s="0" t="n">
        <v>1</v>
      </c>
      <c r="N944" s="1" t="n">
        <f aca="false">IF(ISERROR(I944/(I944+J944)),0,(I944/(I944+J944)))</f>
        <v>1</v>
      </c>
      <c r="O944" s="1" t="n">
        <f aca="false">IF(ISERROR(I944/(I944+K944)),0,(I944/(I944+K944)))</f>
        <v>0.5</v>
      </c>
      <c r="P944" s="1" t="n">
        <f aca="false">IF(ISERROR((2*N944*O944)/(N944+O944)),0,(2*N944*O944)/(N944+O944))</f>
        <v>0.666666666666667</v>
      </c>
    </row>
    <row r="945" customFormat="false" ht="12.8" hidden="false" customHeight="false" outlineLevel="0" collapsed="false">
      <c r="A945" s="0" t="s">
        <v>1916</v>
      </c>
      <c r="B945" s="0" t="s">
        <v>22</v>
      </c>
      <c r="D945" s="0" t="s">
        <v>23</v>
      </c>
      <c r="E945" s="0" t="s">
        <v>3</v>
      </c>
      <c r="F945" s="0" t="s">
        <v>1917</v>
      </c>
      <c r="G945" s="0" t="n">
        <v>1</v>
      </c>
      <c r="H945" s="0" t="n">
        <v>0</v>
      </c>
      <c r="I945" s="0" t="n">
        <v>0</v>
      </c>
      <c r="J945" s="0" t="n">
        <v>0</v>
      </c>
      <c r="K945" s="0" t="n">
        <v>1</v>
      </c>
      <c r="L945" s="0" t="n">
        <v>1</v>
      </c>
      <c r="M945" s="0" t="s">
        <v>12</v>
      </c>
      <c r="N945" s="1" t="n">
        <f aca="false">IF(ISERROR(I945/(I945+J945)),0,(I945/(I945+J945)))</f>
        <v>0</v>
      </c>
      <c r="O945" s="1" t="n">
        <f aca="false">IF(ISERROR(I945/(I945+K945)),0,(I945/(I945+K945)))</f>
        <v>0</v>
      </c>
      <c r="P945" s="1" t="n">
        <f aca="false">IF(ISERROR((2*N945*O945)/(N945+O945)),0,(2*N945*O945)/(N945+O945))</f>
        <v>0</v>
      </c>
    </row>
    <row r="946" customFormat="false" ht="12.8" hidden="false" customHeight="false" outlineLevel="0" collapsed="false">
      <c r="A946" s="0" t="s">
        <v>1918</v>
      </c>
      <c r="B946" s="0" t="s">
        <v>22</v>
      </c>
      <c r="C946" s="0" t="s">
        <v>9</v>
      </c>
      <c r="E946" s="0" t="s">
        <v>33</v>
      </c>
      <c r="F946" s="0" t="s">
        <v>1919</v>
      </c>
      <c r="G946" s="0" t="n">
        <v>1</v>
      </c>
      <c r="H946" s="0" t="n">
        <v>11</v>
      </c>
      <c r="I946" s="0" t="n">
        <v>0</v>
      </c>
      <c r="J946" s="0" t="n">
        <v>11</v>
      </c>
      <c r="K946" s="0" t="n">
        <v>1</v>
      </c>
      <c r="L946" s="0" t="n">
        <v>1</v>
      </c>
      <c r="M946" s="0" t="n">
        <v>1</v>
      </c>
      <c r="N946" s="1" t="n">
        <f aca="false">IF(ISERROR(I946/(I946+J946)),0,(I946/(I946+J946)))</f>
        <v>0</v>
      </c>
      <c r="O946" s="1" t="n">
        <f aca="false">IF(ISERROR(I946/(I946+K946)),0,(I946/(I946+K946)))</f>
        <v>0</v>
      </c>
      <c r="P946" s="1" t="n">
        <f aca="false">IF(ISERROR((2*N946*O946)/(N946+O946)),0,(2*N946*O946)/(N946+O946))</f>
        <v>0</v>
      </c>
    </row>
    <row r="947" customFormat="false" ht="12.8" hidden="false" customHeight="false" outlineLevel="0" collapsed="false">
      <c r="A947" s="0" t="s">
        <v>1920</v>
      </c>
      <c r="B947" s="0" t="s">
        <v>22</v>
      </c>
      <c r="C947" s="0" t="s">
        <v>9</v>
      </c>
      <c r="E947" s="0" t="s">
        <v>33</v>
      </c>
      <c r="F947" s="0" t="s">
        <v>1921</v>
      </c>
      <c r="G947" s="0" t="n">
        <v>1</v>
      </c>
      <c r="H947" s="0" t="n">
        <v>1</v>
      </c>
      <c r="I947" s="0" t="n">
        <v>1</v>
      </c>
      <c r="J947" s="0" t="n">
        <v>0</v>
      </c>
      <c r="K947" s="0" t="n">
        <v>0</v>
      </c>
      <c r="L947" s="0" t="n">
        <v>1</v>
      </c>
      <c r="M947" s="0" t="n">
        <v>1</v>
      </c>
      <c r="N947" s="1" t="n">
        <f aca="false">IF(ISERROR(I947/(I947+J947)),0,(I947/(I947+J947)))</f>
        <v>1</v>
      </c>
      <c r="O947" s="1" t="n">
        <f aca="false">IF(ISERROR(I947/(I947+K947)),0,(I947/(I947+K947)))</f>
        <v>1</v>
      </c>
      <c r="P947" s="1" t="n">
        <f aca="false">IF(ISERROR((2*N947*O947)/(N947+O947)),0,(2*N947*O947)/(N947+O947))</f>
        <v>1</v>
      </c>
    </row>
    <row r="948" customFormat="false" ht="12.8" hidden="false" customHeight="false" outlineLevel="0" collapsed="false">
      <c r="A948" s="0" t="s">
        <v>1922</v>
      </c>
      <c r="B948" s="0" t="s">
        <v>22</v>
      </c>
      <c r="C948" s="0" t="s">
        <v>9</v>
      </c>
      <c r="E948" s="0" t="s">
        <v>3</v>
      </c>
      <c r="F948" s="0" t="s">
        <v>1923</v>
      </c>
      <c r="G948" s="0" t="n">
        <v>1</v>
      </c>
      <c r="H948" s="0" t="n">
        <v>0</v>
      </c>
      <c r="I948" s="0" t="n">
        <v>0</v>
      </c>
      <c r="J948" s="0" t="n">
        <v>0</v>
      </c>
      <c r="K948" s="0" t="n">
        <v>1</v>
      </c>
      <c r="L948" s="0" t="n">
        <v>1</v>
      </c>
      <c r="M948" s="0" t="s">
        <v>12</v>
      </c>
      <c r="N948" s="1" t="n">
        <f aca="false">IF(ISERROR(I948/(I948+J948)),0,(I948/(I948+J948)))</f>
        <v>0</v>
      </c>
      <c r="O948" s="1" t="n">
        <f aca="false">IF(ISERROR(I948/(I948+K948)),0,(I948/(I948+K948)))</f>
        <v>0</v>
      </c>
      <c r="P948" s="1" t="n">
        <f aca="false">IF(ISERROR((2*N948*O948)/(N948+O948)),0,(2*N948*O948)/(N948+O948))</f>
        <v>0</v>
      </c>
    </row>
    <row r="949" customFormat="false" ht="12.8" hidden="false" customHeight="false" outlineLevel="0" collapsed="false">
      <c r="A949" s="0" t="s">
        <v>1924</v>
      </c>
      <c r="B949" s="0" t="s">
        <v>22</v>
      </c>
      <c r="C949" s="0" t="s">
        <v>9</v>
      </c>
      <c r="E949" s="0" t="s">
        <v>3</v>
      </c>
      <c r="F949" s="0" t="s">
        <v>1925</v>
      </c>
      <c r="G949" s="0" t="n">
        <v>2</v>
      </c>
      <c r="H949" s="0" t="n">
        <v>2</v>
      </c>
      <c r="I949" s="0" t="n">
        <v>2</v>
      </c>
      <c r="J949" s="0" t="n">
        <v>0</v>
      </c>
      <c r="K949" s="0" t="n">
        <v>0</v>
      </c>
      <c r="L949" s="0" t="n">
        <v>1</v>
      </c>
      <c r="M949" s="0" t="n">
        <v>1</v>
      </c>
      <c r="N949" s="1" t="n">
        <f aca="false">IF(ISERROR(I949/(I949+J949)),0,(I949/(I949+J949)))</f>
        <v>1</v>
      </c>
      <c r="O949" s="1" t="n">
        <f aca="false">IF(ISERROR(I949/(I949+K949)),0,(I949/(I949+K949)))</f>
        <v>1</v>
      </c>
      <c r="P949" s="1" t="n">
        <f aca="false">IF(ISERROR((2*N949*O949)/(N949+O949)),0,(2*N949*O949)/(N949+O949))</f>
        <v>1</v>
      </c>
    </row>
    <row r="950" customFormat="false" ht="12.8" hidden="false" customHeight="false" outlineLevel="0" collapsed="false">
      <c r="A950" s="0" t="s">
        <v>1926</v>
      </c>
      <c r="B950" s="0" t="s">
        <v>22</v>
      </c>
      <c r="C950" s="0" t="s">
        <v>9</v>
      </c>
      <c r="E950" s="0" t="s">
        <v>3</v>
      </c>
      <c r="F950" s="0" t="s">
        <v>1927</v>
      </c>
      <c r="G950" s="0" t="n">
        <v>1</v>
      </c>
      <c r="H950" s="0" t="n">
        <v>0</v>
      </c>
      <c r="I950" s="0" t="n">
        <v>0</v>
      </c>
      <c r="J950" s="0" t="n">
        <v>0</v>
      </c>
      <c r="K950" s="0" t="n">
        <v>1</v>
      </c>
      <c r="L950" s="0" t="n">
        <v>1</v>
      </c>
      <c r="M950" s="0" t="s">
        <v>12</v>
      </c>
      <c r="N950" s="1" t="n">
        <f aca="false">IF(ISERROR(I950/(I950+J950)),0,(I950/(I950+J950)))</f>
        <v>0</v>
      </c>
      <c r="O950" s="1" t="n">
        <f aca="false">IF(ISERROR(I950/(I950+K950)),0,(I950/(I950+K950)))</f>
        <v>0</v>
      </c>
      <c r="P950" s="1" t="n">
        <f aca="false">IF(ISERROR((2*N950*O950)/(N950+O950)),0,(2*N950*O950)/(N950+O950))</f>
        <v>0</v>
      </c>
    </row>
    <row r="951" customFormat="false" ht="12.8" hidden="false" customHeight="false" outlineLevel="0" collapsed="false">
      <c r="A951" s="0" t="s">
        <v>1928</v>
      </c>
      <c r="B951" s="0" t="s">
        <v>1</v>
      </c>
      <c r="D951" s="0" t="s">
        <v>30</v>
      </c>
      <c r="E951" s="0" t="s">
        <v>3</v>
      </c>
      <c r="F951" s="0" t="s">
        <v>1929</v>
      </c>
      <c r="G951" s="0" t="n">
        <v>2</v>
      </c>
      <c r="H951" s="0" t="n">
        <v>0</v>
      </c>
      <c r="I951" s="0" t="n">
        <v>0</v>
      </c>
      <c r="J951" s="0" t="n">
        <v>0</v>
      </c>
      <c r="K951" s="0" t="n">
        <v>2</v>
      </c>
      <c r="L951" s="0" t="n">
        <v>1</v>
      </c>
      <c r="M951" s="0" t="s">
        <v>12</v>
      </c>
      <c r="N951" s="1" t="n">
        <f aca="false">IF(ISERROR(I951/(I951+J951)),0,(I951/(I951+J951)))</f>
        <v>0</v>
      </c>
      <c r="O951" s="1" t="n">
        <f aca="false">IF(ISERROR(I951/(I951+K951)),0,(I951/(I951+K951)))</f>
        <v>0</v>
      </c>
      <c r="P951" s="1" t="n">
        <f aca="false">IF(ISERROR((2*N951*O951)/(N951+O951)),0,(2*N951*O951)/(N951+O951))</f>
        <v>0</v>
      </c>
    </row>
    <row r="952" customFormat="false" ht="12.8" hidden="false" customHeight="false" outlineLevel="0" collapsed="false">
      <c r="A952" s="0" t="s">
        <v>1930</v>
      </c>
      <c r="B952" s="0" t="s">
        <v>1</v>
      </c>
      <c r="C952" s="0" t="s">
        <v>9</v>
      </c>
      <c r="E952" s="0" t="s">
        <v>10</v>
      </c>
      <c r="F952" s="0" t="s">
        <v>1931</v>
      </c>
      <c r="G952" s="0" t="n">
        <v>1</v>
      </c>
      <c r="H952" s="0" t="n">
        <v>0</v>
      </c>
      <c r="I952" s="0" t="n">
        <v>0</v>
      </c>
      <c r="J952" s="0" t="n">
        <v>0</v>
      </c>
      <c r="K952" s="0" t="n">
        <v>1</v>
      </c>
      <c r="L952" s="0" t="n">
        <v>1</v>
      </c>
      <c r="M952" s="0" t="s">
        <v>12</v>
      </c>
      <c r="N952" s="1" t="n">
        <f aca="false">IF(ISERROR(I952/(I952+J952)),0,(I952/(I952+J952)))</f>
        <v>0</v>
      </c>
      <c r="O952" s="1" t="n">
        <f aca="false">IF(ISERROR(I952/(I952+K952)),0,(I952/(I952+K952)))</f>
        <v>0</v>
      </c>
      <c r="P952" s="1" t="n">
        <f aca="false">IF(ISERROR((2*N952*O952)/(N952+O952)),0,(2*N952*O952)/(N952+O952))</f>
        <v>0</v>
      </c>
    </row>
    <row r="953" customFormat="false" ht="12.8" hidden="false" customHeight="false" outlineLevel="0" collapsed="false">
      <c r="A953" s="0" t="s">
        <v>1932</v>
      </c>
      <c r="B953" s="0" t="s">
        <v>1</v>
      </c>
      <c r="D953" s="0" t="s">
        <v>23</v>
      </c>
      <c r="E953" s="0" t="s">
        <v>10</v>
      </c>
      <c r="F953" s="0" t="s">
        <v>1933</v>
      </c>
      <c r="G953" s="0" t="n">
        <v>2</v>
      </c>
      <c r="H953" s="0" t="n">
        <v>1</v>
      </c>
      <c r="I953" s="0" t="n">
        <v>1</v>
      </c>
      <c r="J953" s="0" t="n">
        <v>0</v>
      </c>
      <c r="K953" s="0" t="n">
        <v>1</v>
      </c>
      <c r="L953" s="0" t="n">
        <v>1</v>
      </c>
      <c r="M953" s="0" t="n">
        <v>1</v>
      </c>
      <c r="N953" s="1" t="n">
        <f aca="false">IF(ISERROR(I953/(I953+J953)),0,(I953/(I953+J953)))</f>
        <v>1</v>
      </c>
      <c r="O953" s="1" t="n">
        <f aca="false">IF(ISERROR(I953/(I953+K953)),0,(I953/(I953+K953)))</f>
        <v>0.5</v>
      </c>
      <c r="P953" s="1" t="n">
        <f aca="false">IF(ISERROR((2*N953*O953)/(N953+O953)),0,(2*N953*O953)/(N953+O953))</f>
        <v>0.666666666666667</v>
      </c>
    </row>
    <row r="954" customFormat="false" ht="12.8" hidden="false" customHeight="false" outlineLevel="0" collapsed="false">
      <c r="A954" s="0" t="s">
        <v>1934</v>
      </c>
      <c r="B954" s="0" t="s">
        <v>22</v>
      </c>
      <c r="D954" s="0" t="s">
        <v>23</v>
      </c>
      <c r="E954" s="0" t="s">
        <v>33</v>
      </c>
      <c r="F954" s="0" t="s">
        <v>1935</v>
      </c>
      <c r="G954" s="0" t="n">
        <v>4</v>
      </c>
      <c r="H954" s="0" t="n">
        <v>1</v>
      </c>
      <c r="I954" s="0" t="n">
        <v>1</v>
      </c>
      <c r="J954" s="0" t="n">
        <v>0</v>
      </c>
      <c r="K954" s="0" t="n">
        <v>3</v>
      </c>
      <c r="L954" s="0" t="n">
        <v>1</v>
      </c>
      <c r="M954" s="0" t="n">
        <v>1</v>
      </c>
      <c r="N954" s="1" t="n">
        <f aca="false">IF(ISERROR(I954/(I954+J954)),0,(I954/(I954+J954)))</f>
        <v>1</v>
      </c>
      <c r="O954" s="1" t="n">
        <f aca="false">IF(ISERROR(I954/(I954+K954)),0,(I954/(I954+K954)))</f>
        <v>0.25</v>
      </c>
      <c r="P954" s="1" t="n">
        <f aca="false">IF(ISERROR((2*N954*O954)/(N954+O954)),0,(2*N954*O954)/(N954+O954))</f>
        <v>0.4</v>
      </c>
    </row>
    <row r="955" customFormat="false" ht="12.8" hidden="false" customHeight="false" outlineLevel="0" collapsed="false">
      <c r="A955" s="0" t="s">
        <v>1936</v>
      </c>
      <c r="B955" s="0" t="s">
        <v>22</v>
      </c>
      <c r="D955" s="0" t="s">
        <v>30</v>
      </c>
      <c r="E955" s="0" t="s">
        <v>3</v>
      </c>
      <c r="F955" s="0" t="s">
        <v>1937</v>
      </c>
      <c r="G955" s="0" t="n">
        <v>1</v>
      </c>
      <c r="H955" s="0" t="n">
        <v>1</v>
      </c>
      <c r="I955" s="0" t="n">
        <v>1</v>
      </c>
      <c r="J955" s="0" t="n">
        <v>0</v>
      </c>
      <c r="K955" s="0" t="n">
        <v>0</v>
      </c>
      <c r="L955" s="0" t="n">
        <v>1</v>
      </c>
      <c r="M955" s="0" t="n">
        <v>1</v>
      </c>
      <c r="N955" s="1" t="n">
        <f aca="false">IF(ISERROR(I955/(I955+J955)),0,(I955/(I955+J955)))</f>
        <v>1</v>
      </c>
      <c r="O955" s="1" t="n">
        <f aca="false">IF(ISERROR(I955/(I955+K955)),0,(I955/(I955+K955)))</f>
        <v>1</v>
      </c>
      <c r="P955" s="1" t="n">
        <f aca="false">IF(ISERROR((2*N955*O955)/(N955+O955)),0,(2*N955*O955)/(N955+O955))</f>
        <v>1</v>
      </c>
    </row>
    <row r="956" customFormat="false" ht="12.8" hidden="false" customHeight="false" outlineLevel="0" collapsed="false">
      <c r="A956" s="0" t="s">
        <v>1938</v>
      </c>
      <c r="B956" s="0" t="s">
        <v>1</v>
      </c>
      <c r="C956" s="0" t="s">
        <v>9</v>
      </c>
      <c r="D956" s="0" t="s">
        <v>27</v>
      </c>
      <c r="F956" s="0" t="s">
        <v>1939</v>
      </c>
      <c r="G956" s="0" t="n">
        <v>1</v>
      </c>
      <c r="H956" s="0" t="n">
        <v>0</v>
      </c>
      <c r="I956" s="0" t="n">
        <v>0</v>
      </c>
      <c r="J956" s="0" t="n">
        <v>0</v>
      </c>
      <c r="K956" s="0" t="n">
        <v>1</v>
      </c>
      <c r="L956" s="0" t="n">
        <v>1</v>
      </c>
      <c r="M956" s="0" t="s">
        <v>12</v>
      </c>
      <c r="N956" s="1" t="n">
        <f aca="false">IF(ISERROR(I956/(I956+J956)),0,(I956/(I956+J956)))</f>
        <v>0</v>
      </c>
      <c r="O956" s="1" t="n">
        <f aca="false">IF(ISERROR(I956/(I956+K956)),0,(I956/(I956+K956)))</f>
        <v>0</v>
      </c>
      <c r="P956" s="1" t="n">
        <f aca="false">IF(ISERROR((2*N956*O956)/(N956+O956)),0,(2*N956*O956)/(N956+O956))</f>
        <v>0</v>
      </c>
    </row>
    <row r="957" customFormat="false" ht="12.8" hidden="false" customHeight="false" outlineLevel="0" collapsed="false">
      <c r="A957" s="0" t="s">
        <v>1940</v>
      </c>
      <c r="B957" s="0" t="s">
        <v>22</v>
      </c>
      <c r="D957" s="0" t="s">
        <v>23</v>
      </c>
      <c r="E957" s="0" t="s">
        <v>10</v>
      </c>
      <c r="F957" s="0" t="s">
        <v>1941</v>
      </c>
      <c r="G957" s="0" t="n">
        <v>2</v>
      </c>
      <c r="H957" s="0" t="n">
        <v>0</v>
      </c>
      <c r="I957" s="0" t="n">
        <v>0</v>
      </c>
      <c r="J957" s="0" t="n">
        <v>0</v>
      </c>
      <c r="K957" s="0" t="n">
        <v>2</v>
      </c>
      <c r="L957" s="0" t="n">
        <v>1</v>
      </c>
      <c r="M957" s="0" t="s">
        <v>12</v>
      </c>
      <c r="N957" s="1" t="n">
        <f aca="false">IF(ISERROR(I957/(I957+J957)),0,(I957/(I957+J957)))</f>
        <v>0</v>
      </c>
      <c r="O957" s="1" t="n">
        <f aca="false">IF(ISERROR(I957/(I957+K957)),0,(I957/(I957+K957)))</f>
        <v>0</v>
      </c>
      <c r="P957" s="1" t="n">
        <f aca="false">IF(ISERROR((2*N957*O957)/(N957+O957)),0,(2*N957*O957)/(N957+O957))</f>
        <v>0</v>
      </c>
    </row>
    <row r="958" customFormat="false" ht="12.8" hidden="false" customHeight="false" outlineLevel="0" collapsed="false">
      <c r="A958" s="0" t="s">
        <v>1942</v>
      </c>
      <c r="B958" s="0" t="s">
        <v>22</v>
      </c>
      <c r="C958" s="0" t="s">
        <v>9</v>
      </c>
      <c r="D958" s="0" t="s">
        <v>30</v>
      </c>
      <c r="F958" s="0" t="s">
        <v>1943</v>
      </c>
      <c r="G958" s="0" t="n">
        <v>4</v>
      </c>
      <c r="H958" s="0" t="n">
        <v>2</v>
      </c>
      <c r="I958" s="0" t="n">
        <v>2</v>
      </c>
      <c r="J958" s="0" t="n">
        <v>0</v>
      </c>
      <c r="K958" s="0" t="n">
        <v>2</v>
      </c>
      <c r="L958" s="0" t="n">
        <v>1</v>
      </c>
      <c r="M958" s="0" t="n">
        <v>1</v>
      </c>
      <c r="N958" s="1" t="n">
        <f aca="false">IF(ISERROR(I958/(I958+J958)),0,(I958/(I958+J958)))</f>
        <v>1</v>
      </c>
      <c r="O958" s="1" t="n">
        <f aca="false">IF(ISERROR(I958/(I958+K958)),0,(I958/(I958+K958)))</f>
        <v>0.5</v>
      </c>
      <c r="P958" s="1" t="n">
        <f aca="false">IF(ISERROR((2*N958*O958)/(N958+O958)),0,(2*N958*O958)/(N958+O958))</f>
        <v>0.666666666666667</v>
      </c>
    </row>
    <row r="959" customFormat="false" ht="12.8" hidden="false" customHeight="false" outlineLevel="0" collapsed="false">
      <c r="A959" s="0" t="s">
        <v>1944</v>
      </c>
      <c r="B959" s="0" t="s">
        <v>22</v>
      </c>
      <c r="C959" s="0" t="s">
        <v>2</v>
      </c>
      <c r="E959" s="0" t="s">
        <v>3</v>
      </c>
      <c r="F959" s="0" t="s">
        <v>1945</v>
      </c>
      <c r="G959" s="0" t="n">
        <v>1</v>
      </c>
      <c r="H959" s="0" t="n">
        <v>0</v>
      </c>
      <c r="I959" s="0" t="n">
        <v>0</v>
      </c>
      <c r="J959" s="0" t="n">
        <v>0</v>
      </c>
      <c r="K959" s="0" t="n">
        <v>1</v>
      </c>
      <c r="L959" s="0" t="n">
        <v>1</v>
      </c>
      <c r="M959" s="0" t="s">
        <v>12</v>
      </c>
      <c r="N959" s="1" t="n">
        <f aca="false">IF(ISERROR(I959/(I959+J959)),0,(I959/(I959+J959)))</f>
        <v>0</v>
      </c>
      <c r="O959" s="1" t="n">
        <f aca="false">IF(ISERROR(I959/(I959+K959)),0,(I959/(I959+K959)))</f>
        <v>0</v>
      </c>
      <c r="P959" s="1" t="n">
        <f aca="false">IF(ISERROR((2*N959*O959)/(N959+O959)),0,(2*N959*O959)/(N959+O959))</f>
        <v>0</v>
      </c>
    </row>
    <row r="960" customFormat="false" ht="12.8" hidden="false" customHeight="false" outlineLevel="0" collapsed="false">
      <c r="A960" s="0" t="s">
        <v>1946</v>
      </c>
      <c r="B960" s="0" t="s">
        <v>1</v>
      </c>
      <c r="D960" s="0" t="s">
        <v>27</v>
      </c>
      <c r="E960" s="0" t="s">
        <v>33</v>
      </c>
      <c r="F960" s="0" t="s">
        <v>1947</v>
      </c>
      <c r="G960" s="0" t="n">
        <v>1</v>
      </c>
      <c r="H960" s="0" t="n">
        <v>1</v>
      </c>
      <c r="I960" s="0" t="n">
        <v>0</v>
      </c>
      <c r="J960" s="0" t="n">
        <v>1</v>
      </c>
      <c r="K960" s="0" t="n">
        <v>1</v>
      </c>
      <c r="L960" s="0" t="n">
        <v>1</v>
      </c>
      <c r="M960" s="0" t="n">
        <v>1</v>
      </c>
      <c r="N960" s="1" t="n">
        <f aca="false">IF(ISERROR(I960/(I960+J960)),0,(I960/(I960+J960)))</f>
        <v>0</v>
      </c>
      <c r="O960" s="1" t="n">
        <f aca="false">IF(ISERROR(I960/(I960+K960)),0,(I960/(I960+K960)))</f>
        <v>0</v>
      </c>
      <c r="P960" s="1" t="n">
        <f aca="false">IF(ISERROR((2*N960*O960)/(N960+O960)),0,(2*N960*O960)/(N960+O960))</f>
        <v>0</v>
      </c>
    </row>
    <row r="961" customFormat="false" ht="12.8" hidden="false" customHeight="false" outlineLevel="0" collapsed="false">
      <c r="A961" s="0" t="s">
        <v>1948</v>
      </c>
      <c r="B961" s="0" t="s">
        <v>22</v>
      </c>
      <c r="C961" s="0" t="s">
        <v>2</v>
      </c>
      <c r="E961" s="0" t="s">
        <v>3</v>
      </c>
      <c r="F961" s="0" t="s">
        <v>1949</v>
      </c>
      <c r="G961" s="0" t="n">
        <v>4</v>
      </c>
      <c r="H961" s="0" t="n">
        <v>0</v>
      </c>
      <c r="I961" s="0" t="n">
        <v>0</v>
      </c>
      <c r="J961" s="0" t="n">
        <v>0</v>
      </c>
      <c r="K961" s="0" t="n">
        <v>4</v>
      </c>
      <c r="L961" s="0" t="n">
        <v>1</v>
      </c>
      <c r="M961" s="0" t="s">
        <v>12</v>
      </c>
      <c r="N961" s="1" t="n">
        <f aca="false">IF(ISERROR(I961/(I961+J961)),0,(I961/(I961+J961)))</f>
        <v>0</v>
      </c>
      <c r="O961" s="1" t="n">
        <f aca="false">IF(ISERROR(I961/(I961+K961)),0,(I961/(I961+K961)))</f>
        <v>0</v>
      </c>
      <c r="P961" s="1" t="n">
        <f aca="false">IF(ISERROR((2*N961*O961)/(N961+O961)),0,(2*N961*O961)/(N961+O961))</f>
        <v>0</v>
      </c>
    </row>
    <row r="962" customFormat="false" ht="12.8" hidden="false" customHeight="false" outlineLevel="0" collapsed="false">
      <c r="A962" s="0" t="s">
        <v>1950</v>
      </c>
      <c r="B962" s="0" t="s">
        <v>22</v>
      </c>
      <c r="C962" s="0" t="s">
        <v>9</v>
      </c>
      <c r="E962" s="0" t="s">
        <v>3</v>
      </c>
      <c r="F962" s="0" t="s">
        <v>1951</v>
      </c>
      <c r="G962" s="0" t="n">
        <v>1</v>
      </c>
      <c r="H962" s="0" t="n">
        <v>1</v>
      </c>
      <c r="I962" s="0" t="n">
        <v>1</v>
      </c>
      <c r="J962" s="0" t="n">
        <v>0</v>
      </c>
      <c r="K962" s="0" t="n">
        <v>0</v>
      </c>
      <c r="L962" s="0" t="n">
        <v>1</v>
      </c>
      <c r="M962" s="0" t="n">
        <v>1</v>
      </c>
      <c r="N962" s="1" t="n">
        <f aca="false">IF(ISERROR(I962/(I962+J962)),0,(I962/(I962+J962)))</f>
        <v>1</v>
      </c>
      <c r="O962" s="1" t="n">
        <f aca="false">IF(ISERROR(I962/(I962+K962)),0,(I962/(I962+K962)))</f>
        <v>1</v>
      </c>
      <c r="P962" s="1" t="n">
        <f aca="false">IF(ISERROR((2*N962*O962)/(N962+O962)),0,(2*N962*O962)/(N962+O962))</f>
        <v>1</v>
      </c>
    </row>
    <row r="963" customFormat="false" ht="12.8" hidden="false" customHeight="false" outlineLevel="0" collapsed="false">
      <c r="A963" s="0" t="s">
        <v>1952</v>
      </c>
      <c r="B963" s="0" t="s">
        <v>1</v>
      </c>
      <c r="C963" s="0" t="s">
        <v>9</v>
      </c>
      <c r="E963" s="0" t="s">
        <v>10</v>
      </c>
      <c r="F963" s="0" t="s">
        <v>1953</v>
      </c>
      <c r="G963" s="0" t="n">
        <v>1</v>
      </c>
      <c r="H963" s="0" t="n">
        <v>0</v>
      </c>
      <c r="I963" s="0" t="n">
        <v>0</v>
      </c>
      <c r="J963" s="0" t="n">
        <v>0</v>
      </c>
      <c r="K963" s="0" t="n">
        <v>1</v>
      </c>
      <c r="L963" s="0" t="n">
        <v>1</v>
      </c>
      <c r="M963" s="0" t="s">
        <v>12</v>
      </c>
      <c r="N963" s="1" t="n">
        <f aca="false">IF(ISERROR(I963/(I963+J963)),0,(I963/(I963+J963)))</f>
        <v>0</v>
      </c>
      <c r="O963" s="1" t="n">
        <f aca="false">IF(ISERROR(I963/(I963+K963)),0,(I963/(I963+K963)))</f>
        <v>0</v>
      </c>
      <c r="P963" s="1" t="n">
        <f aca="false">IF(ISERROR((2*N963*O963)/(N963+O963)),0,(2*N963*O963)/(N963+O963))</f>
        <v>0</v>
      </c>
    </row>
    <row r="964" customFormat="false" ht="12.8" hidden="false" customHeight="false" outlineLevel="0" collapsed="false">
      <c r="A964" s="0" t="s">
        <v>1954</v>
      </c>
      <c r="B964" s="0" t="s">
        <v>1</v>
      </c>
      <c r="C964" s="0" t="s">
        <v>2</v>
      </c>
      <c r="E964" s="0" t="s">
        <v>3</v>
      </c>
      <c r="F964" s="0" t="s">
        <v>1955</v>
      </c>
      <c r="G964" s="0" t="n">
        <v>1</v>
      </c>
      <c r="H964" s="0" t="n">
        <v>0</v>
      </c>
      <c r="I964" s="0" t="n">
        <v>0</v>
      </c>
      <c r="J964" s="0" t="n">
        <v>0</v>
      </c>
      <c r="K964" s="0" t="n">
        <v>1</v>
      </c>
      <c r="L964" s="0" t="n">
        <v>1</v>
      </c>
      <c r="M964" s="0" t="s">
        <v>12</v>
      </c>
      <c r="N964" s="1" t="n">
        <f aca="false">IF(ISERROR(I964/(I964+J964)),0,(I964/(I964+J964)))</f>
        <v>0</v>
      </c>
      <c r="O964" s="1" t="n">
        <f aca="false">IF(ISERROR(I964/(I964+K964)),0,(I964/(I964+K964)))</f>
        <v>0</v>
      </c>
      <c r="P964" s="1" t="n">
        <f aca="false">IF(ISERROR((2*N964*O964)/(N964+O964)),0,(2*N964*O964)/(N964+O964))</f>
        <v>0</v>
      </c>
    </row>
    <row r="965" customFormat="false" ht="12.8" hidden="false" customHeight="false" outlineLevel="0" collapsed="false">
      <c r="A965" s="0" t="s">
        <v>1956</v>
      </c>
      <c r="B965" s="0" t="s">
        <v>22</v>
      </c>
      <c r="C965" s="0" t="s">
        <v>9</v>
      </c>
      <c r="E965" s="0" t="s">
        <v>33</v>
      </c>
      <c r="F965" s="0" t="s">
        <v>1957</v>
      </c>
      <c r="G965" s="0" t="n">
        <v>1</v>
      </c>
      <c r="H965" s="0" t="n">
        <v>0</v>
      </c>
      <c r="I965" s="0" t="n">
        <v>0</v>
      </c>
      <c r="J965" s="0" t="n">
        <v>0</v>
      </c>
      <c r="K965" s="0" t="n">
        <v>1</v>
      </c>
      <c r="L965" s="0" t="n">
        <v>1</v>
      </c>
      <c r="M965" s="0" t="s">
        <v>12</v>
      </c>
      <c r="N965" s="1" t="n">
        <f aca="false">IF(ISERROR(I965/(I965+J965)),0,(I965/(I965+J965)))</f>
        <v>0</v>
      </c>
      <c r="O965" s="1" t="n">
        <f aca="false">IF(ISERROR(I965/(I965+K965)),0,(I965/(I965+K965)))</f>
        <v>0</v>
      </c>
      <c r="P965" s="1" t="n">
        <f aca="false">IF(ISERROR((2*N965*O965)/(N965+O965)),0,(2*N965*O965)/(N965+O965))</f>
        <v>0</v>
      </c>
    </row>
    <row r="966" customFormat="false" ht="12.8" hidden="false" customHeight="false" outlineLevel="0" collapsed="false">
      <c r="A966" s="0" t="s">
        <v>1958</v>
      </c>
      <c r="B966" s="0" t="s">
        <v>22</v>
      </c>
      <c r="D966" s="0" t="s">
        <v>30</v>
      </c>
      <c r="E966" s="0" t="s">
        <v>3</v>
      </c>
      <c r="F966" s="0" t="s">
        <v>1959</v>
      </c>
      <c r="G966" s="0" t="n">
        <v>5</v>
      </c>
      <c r="H966" s="0" t="n">
        <v>0</v>
      </c>
      <c r="I966" s="0" t="n">
        <v>0</v>
      </c>
      <c r="J966" s="0" t="n">
        <v>0</v>
      </c>
      <c r="K966" s="0" t="n">
        <v>5</v>
      </c>
      <c r="L966" s="0" t="n">
        <v>1</v>
      </c>
      <c r="M966" s="0" t="s">
        <v>12</v>
      </c>
      <c r="N966" s="1" t="n">
        <f aca="false">IF(ISERROR(I966/(I966+J966)),0,(I966/(I966+J966)))</f>
        <v>0</v>
      </c>
      <c r="O966" s="1" t="n">
        <f aca="false">IF(ISERROR(I966/(I966+K966)),0,(I966/(I966+K966)))</f>
        <v>0</v>
      </c>
      <c r="P966" s="1" t="n">
        <f aca="false">IF(ISERROR((2*N966*O966)/(N966+O966)),0,(2*N966*O966)/(N966+O966))</f>
        <v>0</v>
      </c>
    </row>
    <row r="967" customFormat="false" ht="12.8" hidden="false" customHeight="false" outlineLevel="0" collapsed="false">
      <c r="A967" s="0" t="s">
        <v>1960</v>
      </c>
      <c r="B967" s="0" t="s">
        <v>22</v>
      </c>
      <c r="D967" s="0" t="s">
        <v>23</v>
      </c>
      <c r="E967" s="0" t="s">
        <v>10</v>
      </c>
      <c r="F967" s="0" t="s">
        <v>1961</v>
      </c>
      <c r="G967" s="0" t="n">
        <v>1</v>
      </c>
      <c r="H967" s="0" t="n">
        <v>1</v>
      </c>
      <c r="I967" s="0" t="n">
        <v>1</v>
      </c>
      <c r="J967" s="0" t="n">
        <v>0</v>
      </c>
      <c r="K967" s="0" t="n">
        <v>0</v>
      </c>
      <c r="L967" s="0" t="n">
        <v>1</v>
      </c>
      <c r="M967" s="0" t="n">
        <v>1</v>
      </c>
      <c r="N967" s="1" t="n">
        <f aca="false">IF(ISERROR(I967/(I967+J967)),0,(I967/(I967+J967)))</f>
        <v>1</v>
      </c>
      <c r="O967" s="1" t="n">
        <f aca="false">IF(ISERROR(I967/(I967+K967)),0,(I967/(I967+K967)))</f>
        <v>1</v>
      </c>
      <c r="P967" s="1" t="n">
        <f aca="false">IF(ISERROR((2*N967*O967)/(N967+O967)),0,(2*N967*O967)/(N967+O967))</f>
        <v>1</v>
      </c>
    </row>
    <row r="968" customFormat="false" ht="12.8" hidden="false" customHeight="false" outlineLevel="0" collapsed="false">
      <c r="A968" s="0" t="s">
        <v>1962</v>
      </c>
      <c r="B968" s="0" t="s">
        <v>22</v>
      </c>
      <c r="C968" s="0" t="s">
        <v>2</v>
      </c>
      <c r="D968" s="0" t="s">
        <v>23</v>
      </c>
      <c r="F968" s="0" t="s">
        <v>1963</v>
      </c>
      <c r="G968" s="0" t="n">
        <v>2</v>
      </c>
      <c r="H968" s="0" t="n">
        <v>0</v>
      </c>
      <c r="I968" s="0" t="n">
        <v>0</v>
      </c>
      <c r="J968" s="0" t="n">
        <v>0</v>
      </c>
      <c r="K968" s="0" t="n">
        <v>2</v>
      </c>
      <c r="L968" s="0" t="n">
        <v>1</v>
      </c>
      <c r="M968" s="0" t="s">
        <v>12</v>
      </c>
      <c r="N968" s="1" t="n">
        <f aca="false">IF(ISERROR(I968/(I968+J968)),0,(I968/(I968+J968)))</f>
        <v>0</v>
      </c>
      <c r="O968" s="1" t="n">
        <f aca="false">IF(ISERROR(I968/(I968+K968)),0,(I968/(I968+K968)))</f>
        <v>0</v>
      </c>
      <c r="P968" s="1" t="n">
        <f aca="false">IF(ISERROR((2*N968*O968)/(N968+O968)),0,(2*N968*O968)/(N968+O968))</f>
        <v>0</v>
      </c>
    </row>
    <row r="969" customFormat="false" ht="12.8" hidden="false" customHeight="false" outlineLevel="0" collapsed="false">
      <c r="A969" s="0" t="s">
        <v>1964</v>
      </c>
      <c r="B969" s="0" t="s">
        <v>38</v>
      </c>
      <c r="C969" s="0" t="s">
        <v>2</v>
      </c>
      <c r="E969" s="0" t="s">
        <v>10</v>
      </c>
      <c r="F969" s="0" t="s">
        <v>1965</v>
      </c>
      <c r="G969" s="0" t="n">
        <v>1</v>
      </c>
      <c r="H969" s="0" t="n">
        <v>0</v>
      </c>
      <c r="I969" s="0" t="n">
        <v>0</v>
      </c>
      <c r="J969" s="0" t="n">
        <v>0</v>
      </c>
      <c r="K969" s="0" t="n">
        <v>1</v>
      </c>
      <c r="L969" s="0" t="n">
        <v>1</v>
      </c>
      <c r="M969" s="0" t="s">
        <v>12</v>
      </c>
      <c r="N969" s="1" t="n">
        <f aca="false">IF(ISERROR(I969/(I969+J969)),0,(I969/(I969+J969)))</f>
        <v>0</v>
      </c>
      <c r="O969" s="1" t="n">
        <f aca="false">IF(ISERROR(I969/(I969+K969)),0,(I969/(I969+K969)))</f>
        <v>0</v>
      </c>
      <c r="P969" s="1" t="n">
        <f aca="false">IF(ISERROR((2*N969*O969)/(N969+O969)),0,(2*N969*O969)/(N969+O969))</f>
        <v>0</v>
      </c>
    </row>
    <row r="970" customFormat="false" ht="12.8" hidden="false" customHeight="false" outlineLevel="0" collapsed="false">
      <c r="A970" s="0" t="s">
        <v>1966</v>
      </c>
      <c r="B970" s="0" t="s">
        <v>22</v>
      </c>
      <c r="D970" s="0" t="s">
        <v>30</v>
      </c>
      <c r="E970" s="0" t="s">
        <v>3</v>
      </c>
      <c r="F970" s="0" t="s">
        <v>1967</v>
      </c>
      <c r="G970" s="0" t="n">
        <v>1</v>
      </c>
      <c r="H970" s="0" t="n">
        <v>0</v>
      </c>
      <c r="I970" s="0" t="n">
        <v>0</v>
      </c>
      <c r="J970" s="0" t="n">
        <v>0</v>
      </c>
      <c r="K970" s="0" t="n">
        <v>1</v>
      </c>
      <c r="L970" s="0" t="n">
        <v>1</v>
      </c>
      <c r="M970" s="0" t="s">
        <v>12</v>
      </c>
      <c r="N970" s="1" t="n">
        <f aca="false">IF(ISERROR(I970/(I970+J970)),0,(I970/(I970+J970)))</f>
        <v>0</v>
      </c>
      <c r="O970" s="1" t="n">
        <f aca="false">IF(ISERROR(I970/(I970+K970)),0,(I970/(I970+K970)))</f>
        <v>0</v>
      </c>
      <c r="P970" s="1" t="n">
        <f aca="false">IF(ISERROR((2*N970*O970)/(N970+O970)),0,(2*N970*O970)/(N970+O970))</f>
        <v>0</v>
      </c>
    </row>
    <row r="971" customFormat="false" ht="12.8" hidden="false" customHeight="false" outlineLevel="0" collapsed="false">
      <c r="A971" s="0" t="s">
        <v>1968</v>
      </c>
      <c r="B971" s="0" t="s">
        <v>38</v>
      </c>
      <c r="C971" s="0" t="s">
        <v>2</v>
      </c>
      <c r="E971" s="0" t="s">
        <v>10</v>
      </c>
      <c r="F971" s="0" t="s">
        <v>1969</v>
      </c>
      <c r="G971" s="0" t="n">
        <v>1</v>
      </c>
      <c r="H971" s="0" t="n">
        <v>1</v>
      </c>
      <c r="I971" s="0" t="n">
        <v>1</v>
      </c>
      <c r="J971" s="0" t="n">
        <v>0</v>
      </c>
      <c r="K971" s="0" t="n">
        <v>0</v>
      </c>
      <c r="L971" s="0" t="n">
        <v>1</v>
      </c>
      <c r="M971" s="0" t="n">
        <v>1</v>
      </c>
      <c r="N971" s="1" t="n">
        <f aca="false">IF(ISERROR(I971/(I971+J971)),0,(I971/(I971+J971)))</f>
        <v>1</v>
      </c>
      <c r="O971" s="1" t="n">
        <f aca="false">IF(ISERROR(I971/(I971+K971)),0,(I971/(I971+K971)))</f>
        <v>1</v>
      </c>
      <c r="P971" s="1" t="n">
        <f aca="false">IF(ISERROR((2*N971*O971)/(N971+O971)),0,(2*N971*O971)/(N971+O971))</f>
        <v>1</v>
      </c>
    </row>
    <row r="972" customFormat="false" ht="12.8" hidden="false" customHeight="false" outlineLevel="0" collapsed="false">
      <c r="A972" s="0" t="s">
        <v>1970</v>
      </c>
      <c r="B972" s="0" t="s">
        <v>1</v>
      </c>
      <c r="C972" s="0" t="s">
        <v>9</v>
      </c>
      <c r="D972" s="0" t="s">
        <v>30</v>
      </c>
      <c r="F972" s="0" t="s">
        <v>1971</v>
      </c>
      <c r="G972" s="0" t="n">
        <v>1</v>
      </c>
      <c r="H972" s="0" t="n">
        <v>0</v>
      </c>
      <c r="I972" s="0" t="n">
        <v>0</v>
      </c>
      <c r="J972" s="0" t="n">
        <v>0</v>
      </c>
      <c r="K972" s="0" t="n">
        <v>1</v>
      </c>
      <c r="L972" s="0" t="n">
        <v>1</v>
      </c>
      <c r="M972" s="0" t="s">
        <v>12</v>
      </c>
      <c r="N972" s="1" t="n">
        <f aca="false">IF(ISERROR(I972/(I972+J972)),0,(I972/(I972+J972)))</f>
        <v>0</v>
      </c>
      <c r="O972" s="1" t="n">
        <f aca="false">IF(ISERROR(I972/(I972+K972)),0,(I972/(I972+K972)))</f>
        <v>0</v>
      </c>
      <c r="P972" s="1" t="n">
        <f aca="false">IF(ISERROR((2*N972*O972)/(N972+O972)),0,(2*N972*O972)/(N972+O972))</f>
        <v>0</v>
      </c>
    </row>
    <row r="973" customFormat="false" ht="12.8" hidden="false" customHeight="false" outlineLevel="0" collapsed="false">
      <c r="A973" s="0" t="s">
        <v>1972</v>
      </c>
      <c r="B973" s="0" t="s">
        <v>1</v>
      </c>
      <c r="D973" s="0" t="s">
        <v>30</v>
      </c>
      <c r="E973" s="0" t="s">
        <v>3</v>
      </c>
      <c r="F973" s="0" t="s">
        <v>1973</v>
      </c>
      <c r="G973" s="0" t="n">
        <v>3</v>
      </c>
      <c r="H973" s="0" t="n">
        <v>0</v>
      </c>
      <c r="I973" s="0" t="n">
        <v>0</v>
      </c>
      <c r="J973" s="0" t="n">
        <v>0</v>
      </c>
      <c r="K973" s="0" t="n">
        <v>3</v>
      </c>
      <c r="L973" s="0" t="n">
        <v>1</v>
      </c>
      <c r="M973" s="0" t="s">
        <v>12</v>
      </c>
      <c r="N973" s="1" t="n">
        <f aca="false">IF(ISERROR(I973/(I973+J973)),0,(I973/(I973+J973)))</f>
        <v>0</v>
      </c>
      <c r="O973" s="1" t="n">
        <f aca="false">IF(ISERROR(I973/(I973+K973)),0,(I973/(I973+K973)))</f>
        <v>0</v>
      </c>
      <c r="P973" s="1" t="n">
        <f aca="false">IF(ISERROR((2*N973*O973)/(N973+O973)),0,(2*N973*O973)/(N973+O973))</f>
        <v>0</v>
      </c>
    </row>
    <row r="974" customFormat="false" ht="12.8" hidden="false" customHeight="false" outlineLevel="0" collapsed="false">
      <c r="A974" s="0" t="s">
        <v>1974</v>
      </c>
      <c r="B974" s="0" t="s">
        <v>1</v>
      </c>
      <c r="D974" s="0" t="s">
        <v>27</v>
      </c>
      <c r="E974" s="0" t="s">
        <v>33</v>
      </c>
      <c r="F974" s="0" t="s">
        <v>1975</v>
      </c>
      <c r="G974" s="0" t="n">
        <v>2</v>
      </c>
      <c r="H974" s="0" t="n">
        <v>2</v>
      </c>
      <c r="I974" s="0" t="n">
        <v>2</v>
      </c>
      <c r="J974" s="0" t="n">
        <v>0</v>
      </c>
      <c r="K974" s="0" t="n">
        <v>0</v>
      </c>
      <c r="L974" s="0" t="n">
        <v>1</v>
      </c>
      <c r="M974" s="0" t="n">
        <v>1</v>
      </c>
      <c r="N974" s="1" t="n">
        <f aca="false">IF(ISERROR(I974/(I974+J974)),0,(I974/(I974+J974)))</f>
        <v>1</v>
      </c>
      <c r="O974" s="1" t="n">
        <f aca="false">IF(ISERROR(I974/(I974+K974)),0,(I974/(I974+K974)))</f>
        <v>1</v>
      </c>
      <c r="P974" s="1" t="n">
        <f aca="false">IF(ISERROR((2*N974*O974)/(N974+O974)),0,(2*N974*O974)/(N974+O974))</f>
        <v>1</v>
      </c>
    </row>
    <row r="975" customFormat="false" ht="12.8" hidden="false" customHeight="false" outlineLevel="0" collapsed="false">
      <c r="A975" s="0" t="s">
        <v>1976</v>
      </c>
      <c r="B975" s="0" t="s">
        <v>1</v>
      </c>
      <c r="D975" s="0" t="s">
        <v>27</v>
      </c>
      <c r="E975" s="0" t="s">
        <v>10</v>
      </c>
      <c r="F975" s="0" t="s">
        <v>1977</v>
      </c>
      <c r="G975" s="0" t="n">
        <v>3</v>
      </c>
      <c r="H975" s="0" t="n">
        <v>0</v>
      </c>
      <c r="I975" s="0" t="n">
        <v>0</v>
      </c>
      <c r="J975" s="0" t="n">
        <v>0</v>
      </c>
      <c r="K975" s="0" t="n">
        <v>3</v>
      </c>
      <c r="L975" s="0" t="n">
        <v>1</v>
      </c>
      <c r="M975" s="0" t="s">
        <v>12</v>
      </c>
      <c r="N975" s="1" t="n">
        <f aca="false">IF(ISERROR(I975/(I975+J975)),0,(I975/(I975+J975)))</f>
        <v>0</v>
      </c>
      <c r="O975" s="1" t="n">
        <f aca="false">IF(ISERROR(I975/(I975+K975)),0,(I975/(I975+K975)))</f>
        <v>0</v>
      </c>
      <c r="P975" s="1" t="n">
        <f aca="false">IF(ISERROR((2*N975*O975)/(N975+O975)),0,(2*N975*O975)/(N975+O975))</f>
        <v>0</v>
      </c>
    </row>
    <row r="976" customFormat="false" ht="12.8" hidden="false" customHeight="false" outlineLevel="0" collapsed="false">
      <c r="A976" s="0" t="s">
        <v>1978</v>
      </c>
      <c r="B976" s="0" t="s">
        <v>1</v>
      </c>
      <c r="C976" s="0" t="s">
        <v>9</v>
      </c>
      <c r="E976" s="0" t="s">
        <v>10</v>
      </c>
      <c r="F976" s="0" t="s">
        <v>1979</v>
      </c>
      <c r="G976" s="0" t="n">
        <v>1</v>
      </c>
      <c r="H976" s="0" t="n">
        <v>0</v>
      </c>
      <c r="I976" s="0" t="n">
        <v>0</v>
      </c>
      <c r="J976" s="0" t="n">
        <v>0</v>
      </c>
      <c r="K976" s="0" t="n">
        <v>1</v>
      </c>
      <c r="L976" s="0" t="n">
        <v>1</v>
      </c>
      <c r="M976" s="0" t="s">
        <v>12</v>
      </c>
      <c r="N976" s="1" t="n">
        <f aca="false">IF(ISERROR(I976/(I976+J976)),0,(I976/(I976+J976)))</f>
        <v>0</v>
      </c>
      <c r="O976" s="1" t="n">
        <f aca="false">IF(ISERROR(I976/(I976+K976)),0,(I976/(I976+K976)))</f>
        <v>0</v>
      </c>
      <c r="P976" s="1" t="n">
        <f aca="false">IF(ISERROR((2*N976*O976)/(N976+O976)),0,(2*N976*O976)/(N976+O976))</f>
        <v>0</v>
      </c>
    </row>
    <row r="977" customFormat="false" ht="12.8" hidden="false" customHeight="false" outlineLevel="0" collapsed="false">
      <c r="A977" s="0" t="s">
        <v>1980</v>
      </c>
      <c r="B977" s="0" t="s">
        <v>1</v>
      </c>
      <c r="C977" s="0" t="s">
        <v>9</v>
      </c>
      <c r="E977" s="0" t="s">
        <v>33</v>
      </c>
      <c r="F977" s="0" t="s">
        <v>1981</v>
      </c>
      <c r="G977" s="0" t="n">
        <v>2</v>
      </c>
      <c r="H977" s="0" t="n">
        <v>0</v>
      </c>
      <c r="I977" s="0" t="n">
        <v>0</v>
      </c>
      <c r="J977" s="0" t="n">
        <v>0</v>
      </c>
      <c r="K977" s="0" t="n">
        <v>2</v>
      </c>
      <c r="L977" s="0" t="n">
        <v>1</v>
      </c>
      <c r="M977" s="0" t="s">
        <v>12</v>
      </c>
      <c r="N977" s="1" t="n">
        <f aca="false">IF(ISERROR(I977/(I977+J977)),0,(I977/(I977+J977)))</f>
        <v>0</v>
      </c>
      <c r="O977" s="1" t="n">
        <f aca="false">IF(ISERROR(I977/(I977+K977)),0,(I977/(I977+K977)))</f>
        <v>0</v>
      </c>
      <c r="P977" s="1" t="n">
        <f aca="false">IF(ISERROR((2*N977*O977)/(N977+O977)),0,(2*N977*O977)/(N977+O977))</f>
        <v>0</v>
      </c>
    </row>
    <row r="978" customFormat="false" ht="12.8" hidden="false" customHeight="false" outlineLevel="0" collapsed="false">
      <c r="A978" s="0" t="s">
        <v>1982</v>
      </c>
      <c r="B978" s="0" t="s">
        <v>22</v>
      </c>
      <c r="C978" s="0" t="s">
        <v>9</v>
      </c>
      <c r="E978" s="0" t="s">
        <v>3</v>
      </c>
      <c r="F978" s="0" t="s">
        <v>1983</v>
      </c>
      <c r="G978" s="0" t="n">
        <v>1</v>
      </c>
      <c r="H978" s="0" t="n">
        <v>1</v>
      </c>
      <c r="I978" s="0" t="n">
        <v>1</v>
      </c>
      <c r="J978" s="0" t="n">
        <v>0</v>
      </c>
      <c r="K978" s="0" t="n">
        <v>0</v>
      </c>
      <c r="L978" s="0" t="n">
        <v>1</v>
      </c>
      <c r="M978" s="0" t="n">
        <v>1</v>
      </c>
      <c r="N978" s="1" t="n">
        <f aca="false">IF(ISERROR(I978/(I978+J978)),0,(I978/(I978+J978)))</f>
        <v>1</v>
      </c>
      <c r="O978" s="1" t="n">
        <f aca="false">IF(ISERROR(I978/(I978+K978)),0,(I978/(I978+K978)))</f>
        <v>1</v>
      </c>
      <c r="P978" s="1" t="n">
        <f aca="false">IF(ISERROR((2*N978*O978)/(N978+O978)),0,(2*N978*O978)/(N978+O978))</f>
        <v>1</v>
      </c>
    </row>
    <row r="979" customFormat="false" ht="12.8" hidden="false" customHeight="false" outlineLevel="0" collapsed="false">
      <c r="A979" s="0" t="s">
        <v>1984</v>
      </c>
      <c r="B979" s="0" t="s">
        <v>22</v>
      </c>
      <c r="C979" s="0" t="s">
        <v>9</v>
      </c>
      <c r="E979" s="0" t="s">
        <v>3</v>
      </c>
      <c r="F979" s="0" t="s">
        <v>1985</v>
      </c>
      <c r="G979" s="0" t="n">
        <v>1</v>
      </c>
      <c r="H979" s="0" t="n">
        <v>0</v>
      </c>
      <c r="I979" s="0" t="n">
        <v>0</v>
      </c>
      <c r="J979" s="0" t="n">
        <v>0</v>
      </c>
      <c r="K979" s="0" t="n">
        <v>1</v>
      </c>
      <c r="L979" s="0" t="n">
        <v>1</v>
      </c>
      <c r="M979" s="0" t="s">
        <v>12</v>
      </c>
      <c r="N979" s="1" t="n">
        <f aca="false">IF(ISERROR(I979/(I979+J979)),0,(I979/(I979+J979)))</f>
        <v>0</v>
      </c>
      <c r="O979" s="1" t="n">
        <f aca="false">IF(ISERROR(I979/(I979+K979)),0,(I979/(I979+K979)))</f>
        <v>0</v>
      </c>
      <c r="P979" s="1" t="n">
        <f aca="false">IF(ISERROR((2*N979*O979)/(N979+O979)),0,(2*N979*O979)/(N979+O979))</f>
        <v>0</v>
      </c>
    </row>
    <row r="980" customFormat="false" ht="12.8" hidden="false" customHeight="false" outlineLevel="0" collapsed="false">
      <c r="A980" s="0" t="s">
        <v>1986</v>
      </c>
      <c r="B980" s="0" t="s">
        <v>22</v>
      </c>
      <c r="D980" s="0" t="s">
        <v>27</v>
      </c>
      <c r="E980" s="0" t="s">
        <v>3</v>
      </c>
      <c r="F980" s="0" t="s">
        <v>1987</v>
      </c>
      <c r="G980" s="0" t="n">
        <v>1</v>
      </c>
      <c r="H980" s="0" t="n">
        <v>1</v>
      </c>
      <c r="I980" s="0" t="n">
        <v>1</v>
      </c>
      <c r="J980" s="0" t="n">
        <v>0</v>
      </c>
      <c r="K980" s="0" t="n">
        <v>0</v>
      </c>
      <c r="L980" s="0" t="n">
        <v>1</v>
      </c>
      <c r="M980" s="0" t="n">
        <v>1</v>
      </c>
      <c r="N980" s="1" t="n">
        <f aca="false">IF(ISERROR(I980/(I980+J980)),0,(I980/(I980+J980)))</f>
        <v>1</v>
      </c>
      <c r="O980" s="1" t="n">
        <f aca="false">IF(ISERROR(I980/(I980+K980)),0,(I980/(I980+K980)))</f>
        <v>1</v>
      </c>
      <c r="P980" s="1" t="n">
        <f aca="false">IF(ISERROR((2*N980*O980)/(N980+O980)),0,(2*N980*O980)/(N980+O980))</f>
        <v>1</v>
      </c>
    </row>
    <row r="981" customFormat="false" ht="12.8" hidden="false" customHeight="false" outlineLevel="0" collapsed="false">
      <c r="A981" s="0" t="s">
        <v>1988</v>
      </c>
      <c r="B981" s="0" t="s">
        <v>22</v>
      </c>
      <c r="C981" s="0" t="s">
        <v>2</v>
      </c>
      <c r="E981" s="0" t="s">
        <v>10</v>
      </c>
      <c r="F981" s="0" t="s">
        <v>1989</v>
      </c>
      <c r="G981" s="0" t="n">
        <v>2</v>
      </c>
      <c r="H981" s="0" t="n">
        <v>1</v>
      </c>
      <c r="I981" s="0" t="n">
        <v>0</v>
      </c>
      <c r="J981" s="0" t="n">
        <v>1</v>
      </c>
      <c r="K981" s="0" t="n">
        <v>2</v>
      </c>
      <c r="L981" s="0" t="n">
        <v>1</v>
      </c>
      <c r="M981" s="0" t="n">
        <v>1</v>
      </c>
      <c r="N981" s="1" t="n">
        <f aca="false">IF(ISERROR(I981/(I981+J981)),0,(I981/(I981+J981)))</f>
        <v>0</v>
      </c>
      <c r="O981" s="1" t="n">
        <f aca="false">IF(ISERROR(I981/(I981+K981)),0,(I981/(I981+K981)))</f>
        <v>0</v>
      </c>
      <c r="P981" s="1" t="n">
        <f aca="false">IF(ISERROR((2*N981*O981)/(N981+O981)),0,(2*N981*O981)/(N981+O981))</f>
        <v>0</v>
      </c>
    </row>
    <row r="982" customFormat="false" ht="12.8" hidden="false" customHeight="false" outlineLevel="0" collapsed="false">
      <c r="A982" s="0" t="s">
        <v>1990</v>
      </c>
      <c r="B982" s="0" t="s">
        <v>38</v>
      </c>
      <c r="C982" s="0" t="s">
        <v>2</v>
      </c>
      <c r="E982" s="0" t="s">
        <v>10</v>
      </c>
      <c r="F982" s="0" t="s">
        <v>1991</v>
      </c>
      <c r="G982" s="0" t="n">
        <v>1</v>
      </c>
      <c r="H982" s="0" t="n">
        <v>1</v>
      </c>
      <c r="I982" s="0" t="n">
        <v>1</v>
      </c>
      <c r="J982" s="0" t="n">
        <v>0</v>
      </c>
      <c r="K982" s="0" t="n">
        <v>0</v>
      </c>
      <c r="L982" s="0" t="n">
        <v>1</v>
      </c>
      <c r="M982" s="0" t="n">
        <v>1</v>
      </c>
      <c r="N982" s="1" t="n">
        <f aca="false">IF(ISERROR(I982/(I982+J982)),0,(I982/(I982+J982)))</f>
        <v>1</v>
      </c>
      <c r="O982" s="1" t="n">
        <f aca="false">IF(ISERROR(I982/(I982+K982)),0,(I982/(I982+K982)))</f>
        <v>1</v>
      </c>
      <c r="P982" s="1" t="n">
        <f aca="false">IF(ISERROR((2*N982*O982)/(N982+O982)),0,(2*N982*O982)/(N982+O982))</f>
        <v>1</v>
      </c>
    </row>
    <row r="983" customFormat="false" ht="12.8" hidden="false" customHeight="false" outlineLevel="0" collapsed="false">
      <c r="A983" s="0" t="s">
        <v>1992</v>
      </c>
      <c r="B983" s="0" t="s">
        <v>22</v>
      </c>
      <c r="C983" s="0" t="s">
        <v>2</v>
      </c>
      <c r="D983" s="0" t="s">
        <v>23</v>
      </c>
      <c r="F983" s="0" t="s">
        <v>1993</v>
      </c>
      <c r="G983" s="0" t="n">
        <v>3</v>
      </c>
      <c r="H983" s="0" t="n">
        <v>0</v>
      </c>
      <c r="I983" s="0" t="n">
        <v>0</v>
      </c>
      <c r="J983" s="0" t="n">
        <v>0</v>
      </c>
      <c r="K983" s="0" t="n">
        <v>3</v>
      </c>
      <c r="L983" s="0" t="n">
        <v>1</v>
      </c>
      <c r="M983" s="0" t="s">
        <v>12</v>
      </c>
      <c r="N983" s="1" t="n">
        <f aca="false">IF(ISERROR(I983/(I983+J983)),0,(I983/(I983+J983)))</f>
        <v>0</v>
      </c>
      <c r="O983" s="1" t="n">
        <f aca="false">IF(ISERROR(I983/(I983+K983)),0,(I983/(I983+K983)))</f>
        <v>0</v>
      </c>
      <c r="P983" s="1" t="n">
        <f aca="false">IF(ISERROR((2*N983*O983)/(N983+O983)),0,(2*N983*O983)/(N983+O983))</f>
        <v>0</v>
      </c>
    </row>
    <row r="984" customFormat="false" ht="12.8" hidden="false" customHeight="false" outlineLevel="0" collapsed="false">
      <c r="A984" s="0" t="s">
        <v>1994</v>
      </c>
      <c r="B984" s="0" t="s">
        <v>1</v>
      </c>
      <c r="C984" s="0" t="s">
        <v>2</v>
      </c>
      <c r="D984" s="0" t="s">
        <v>23</v>
      </c>
      <c r="F984" s="0" t="s">
        <v>1995</v>
      </c>
      <c r="G984" s="0" t="n">
        <v>3</v>
      </c>
      <c r="H984" s="0" t="n">
        <v>3</v>
      </c>
      <c r="I984" s="0" t="n">
        <v>3</v>
      </c>
      <c r="J984" s="0" t="n">
        <v>0</v>
      </c>
      <c r="K984" s="0" t="n">
        <v>0</v>
      </c>
      <c r="L984" s="0" t="n">
        <v>1</v>
      </c>
      <c r="M984" s="0" t="n">
        <v>1</v>
      </c>
      <c r="N984" s="1" t="n">
        <f aca="false">IF(ISERROR(I984/(I984+J984)),0,(I984/(I984+J984)))</f>
        <v>1</v>
      </c>
      <c r="O984" s="1" t="n">
        <f aca="false">IF(ISERROR(I984/(I984+K984)),0,(I984/(I984+K984)))</f>
        <v>1</v>
      </c>
      <c r="P984" s="1" t="n">
        <f aca="false">IF(ISERROR((2*N984*O984)/(N984+O984)),0,(2*N984*O984)/(N984+O984))</f>
        <v>1</v>
      </c>
    </row>
    <row r="985" customFormat="false" ht="12.8" hidden="false" customHeight="false" outlineLevel="0" collapsed="false">
      <c r="A985" s="0" t="s">
        <v>1996</v>
      </c>
      <c r="B985" s="0" t="s">
        <v>22</v>
      </c>
      <c r="C985" s="0" t="s">
        <v>9</v>
      </c>
      <c r="E985" s="0" t="s">
        <v>3</v>
      </c>
      <c r="F985" s="0" t="s">
        <v>1997</v>
      </c>
      <c r="G985" s="0" t="n">
        <v>2</v>
      </c>
      <c r="H985" s="0" t="n">
        <v>0</v>
      </c>
      <c r="I985" s="0" t="n">
        <v>0</v>
      </c>
      <c r="J985" s="0" t="n">
        <v>0</v>
      </c>
      <c r="K985" s="0" t="n">
        <v>2</v>
      </c>
      <c r="L985" s="0" t="n">
        <v>1</v>
      </c>
      <c r="M985" s="0" t="s">
        <v>12</v>
      </c>
      <c r="N985" s="1" t="n">
        <f aca="false">IF(ISERROR(I985/(I985+J985)),0,(I985/(I985+J985)))</f>
        <v>0</v>
      </c>
      <c r="O985" s="1" t="n">
        <f aca="false">IF(ISERROR(I985/(I985+K985)),0,(I985/(I985+K985)))</f>
        <v>0</v>
      </c>
      <c r="P985" s="1" t="n">
        <f aca="false">IF(ISERROR((2*N985*O985)/(N985+O985)),0,(2*N985*O985)/(N985+O985))</f>
        <v>0</v>
      </c>
    </row>
    <row r="986" customFormat="false" ht="12.8" hidden="false" customHeight="false" outlineLevel="0" collapsed="false">
      <c r="A986" s="0" t="s">
        <v>1998</v>
      </c>
      <c r="B986" s="0" t="s">
        <v>1</v>
      </c>
      <c r="C986" s="0" t="s">
        <v>2</v>
      </c>
      <c r="D986" s="0" t="s">
        <v>30</v>
      </c>
      <c r="F986" s="0" t="s">
        <v>1999</v>
      </c>
      <c r="G986" s="0" t="n">
        <v>1</v>
      </c>
      <c r="H986" s="0" t="n">
        <v>1</v>
      </c>
      <c r="I986" s="0" t="n">
        <v>1</v>
      </c>
      <c r="J986" s="0" t="n">
        <v>0</v>
      </c>
      <c r="K986" s="0" t="n">
        <v>0</v>
      </c>
      <c r="L986" s="0" t="n">
        <v>1</v>
      </c>
      <c r="M986" s="0" t="n">
        <v>1</v>
      </c>
      <c r="N986" s="1" t="n">
        <f aca="false">IF(ISERROR(I986/(I986+J986)),0,(I986/(I986+J986)))</f>
        <v>1</v>
      </c>
      <c r="O986" s="1" t="n">
        <f aca="false">IF(ISERROR(I986/(I986+K986)),0,(I986/(I986+K986)))</f>
        <v>1</v>
      </c>
      <c r="P986" s="1" t="n">
        <f aca="false">IF(ISERROR((2*N986*O986)/(N986+O986)),0,(2*N986*O986)/(N986+O986))</f>
        <v>1</v>
      </c>
    </row>
    <row r="987" customFormat="false" ht="12.8" hidden="false" customHeight="false" outlineLevel="0" collapsed="false">
      <c r="A987" s="0" t="s">
        <v>2000</v>
      </c>
      <c r="B987" s="0" t="s">
        <v>22</v>
      </c>
      <c r="C987" s="0" t="s">
        <v>2</v>
      </c>
      <c r="D987" s="0" t="s">
        <v>23</v>
      </c>
      <c r="F987" s="0" t="s">
        <v>2001</v>
      </c>
      <c r="G987" s="0" t="n">
        <v>1</v>
      </c>
      <c r="H987" s="0" t="n">
        <v>0</v>
      </c>
      <c r="I987" s="0" t="n">
        <v>0</v>
      </c>
      <c r="J987" s="0" t="n">
        <v>0</v>
      </c>
      <c r="K987" s="0" t="n">
        <v>1</v>
      </c>
      <c r="L987" s="0" t="n">
        <v>1</v>
      </c>
      <c r="M987" s="0" t="s">
        <v>12</v>
      </c>
      <c r="N987" s="1" t="n">
        <f aca="false">IF(ISERROR(I987/(I987+J987)),0,(I987/(I987+J987)))</f>
        <v>0</v>
      </c>
      <c r="O987" s="1" t="n">
        <f aca="false">IF(ISERROR(I987/(I987+K987)),0,(I987/(I987+K987)))</f>
        <v>0</v>
      </c>
      <c r="P987" s="1" t="n">
        <f aca="false">IF(ISERROR((2*N987*O987)/(N987+O987)),0,(2*N987*O987)/(N987+O987))</f>
        <v>0</v>
      </c>
    </row>
    <row r="988" customFormat="false" ht="12.8" hidden="false" customHeight="false" outlineLevel="0" collapsed="false">
      <c r="A988" s="0" t="s">
        <v>2002</v>
      </c>
      <c r="B988" s="0" t="s">
        <v>22</v>
      </c>
      <c r="D988" s="0" t="s">
        <v>23</v>
      </c>
      <c r="E988" s="0" t="s">
        <v>33</v>
      </c>
      <c r="F988" s="0" t="s">
        <v>2003</v>
      </c>
      <c r="G988" s="0" t="n">
        <v>1</v>
      </c>
      <c r="H988" s="0" t="n">
        <v>1</v>
      </c>
      <c r="I988" s="0" t="n">
        <v>1</v>
      </c>
      <c r="J988" s="0" t="n">
        <v>0</v>
      </c>
      <c r="K988" s="0" t="n">
        <v>0</v>
      </c>
      <c r="L988" s="0" t="n">
        <v>1</v>
      </c>
      <c r="M988" s="0" t="n">
        <v>1</v>
      </c>
      <c r="N988" s="1" t="n">
        <f aca="false">IF(ISERROR(I988/(I988+J988)),0,(I988/(I988+J988)))</f>
        <v>1</v>
      </c>
      <c r="O988" s="1" t="n">
        <f aca="false">IF(ISERROR(I988/(I988+K988)),0,(I988/(I988+K988)))</f>
        <v>1</v>
      </c>
      <c r="P988" s="1" t="n">
        <f aca="false">IF(ISERROR((2*N988*O988)/(N988+O988)),0,(2*N988*O988)/(N988+O988))</f>
        <v>1</v>
      </c>
    </row>
    <row r="989" customFormat="false" ht="12.8" hidden="false" customHeight="false" outlineLevel="0" collapsed="false">
      <c r="A989" s="0" t="s">
        <v>2004</v>
      </c>
      <c r="B989" s="0" t="s">
        <v>1</v>
      </c>
      <c r="D989" s="0" t="s">
        <v>30</v>
      </c>
      <c r="E989" s="0" t="s">
        <v>33</v>
      </c>
      <c r="F989" s="0" t="s">
        <v>2005</v>
      </c>
      <c r="G989" s="0" t="n">
        <v>1</v>
      </c>
      <c r="H989" s="0" t="n">
        <v>1</v>
      </c>
      <c r="I989" s="0" t="n">
        <v>1</v>
      </c>
      <c r="J989" s="0" t="n">
        <v>0</v>
      </c>
      <c r="K989" s="0" t="n">
        <v>0</v>
      </c>
      <c r="L989" s="0" t="n">
        <v>1</v>
      </c>
      <c r="M989" s="0" t="n">
        <v>1</v>
      </c>
      <c r="N989" s="1" t="n">
        <f aca="false">IF(ISERROR(I989/(I989+J989)),0,(I989/(I989+J989)))</f>
        <v>1</v>
      </c>
      <c r="O989" s="1" t="n">
        <f aca="false">IF(ISERROR(I989/(I989+K989)),0,(I989/(I989+K989)))</f>
        <v>1</v>
      </c>
      <c r="P989" s="1" t="n">
        <f aca="false">IF(ISERROR((2*N989*O989)/(N989+O989)),0,(2*N989*O989)/(N989+O989))</f>
        <v>1</v>
      </c>
    </row>
    <row r="990" customFormat="false" ht="12.8" hidden="false" customHeight="false" outlineLevel="0" collapsed="false">
      <c r="A990" s="0" t="s">
        <v>2006</v>
      </c>
      <c r="B990" s="0" t="s">
        <v>1</v>
      </c>
      <c r="D990" s="0" t="s">
        <v>30</v>
      </c>
      <c r="E990" s="0" t="s">
        <v>3</v>
      </c>
      <c r="F990" s="0" t="s">
        <v>2007</v>
      </c>
      <c r="G990" s="0" t="n">
        <v>2</v>
      </c>
      <c r="H990" s="0" t="n">
        <v>0</v>
      </c>
      <c r="I990" s="0" t="n">
        <v>0</v>
      </c>
      <c r="J990" s="0" t="n">
        <v>0</v>
      </c>
      <c r="K990" s="0" t="n">
        <v>2</v>
      </c>
      <c r="L990" s="0" t="n">
        <v>1</v>
      </c>
      <c r="M990" s="0" t="s">
        <v>12</v>
      </c>
      <c r="N990" s="1" t="n">
        <f aca="false">IF(ISERROR(I990/(I990+J990)),0,(I990/(I990+J990)))</f>
        <v>0</v>
      </c>
      <c r="O990" s="1" t="n">
        <f aca="false">IF(ISERROR(I990/(I990+K990)),0,(I990/(I990+K990)))</f>
        <v>0</v>
      </c>
      <c r="P990" s="1" t="n">
        <f aca="false">IF(ISERROR((2*N990*O990)/(N990+O990)),0,(2*N990*O990)/(N990+O990))</f>
        <v>0</v>
      </c>
    </row>
    <row r="991" customFormat="false" ht="12.8" hidden="false" customHeight="false" outlineLevel="0" collapsed="false">
      <c r="A991" s="0" t="s">
        <v>2008</v>
      </c>
      <c r="B991" s="0" t="s">
        <v>1</v>
      </c>
      <c r="C991" s="0" t="s">
        <v>9</v>
      </c>
      <c r="E991" s="0" t="s">
        <v>3</v>
      </c>
      <c r="F991" s="0" t="s">
        <v>2009</v>
      </c>
      <c r="G991" s="0" t="n">
        <v>2</v>
      </c>
      <c r="H991" s="0" t="n">
        <v>1</v>
      </c>
      <c r="I991" s="0" t="n">
        <v>1</v>
      </c>
      <c r="J991" s="0" t="n">
        <v>0</v>
      </c>
      <c r="K991" s="0" t="n">
        <v>1</v>
      </c>
      <c r="L991" s="0" t="n">
        <v>1</v>
      </c>
      <c r="M991" s="0" t="n">
        <v>1</v>
      </c>
      <c r="N991" s="1" t="n">
        <f aca="false">IF(ISERROR(I991/(I991+J991)),0,(I991/(I991+J991)))</f>
        <v>1</v>
      </c>
      <c r="O991" s="1" t="n">
        <f aca="false">IF(ISERROR(I991/(I991+K991)),0,(I991/(I991+K991)))</f>
        <v>0.5</v>
      </c>
      <c r="P991" s="1" t="n">
        <f aca="false">IF(ISERROR((2*N991*O991)/(N991+O991)),0,(2*N991*O991)/(N991+O991))</f>
        <v>0.666666666666667</v>
      </c>
    </row>
    <row r="992" customFormat="false" ht="12.8" hidden="false" customHeight="false" outlineLevel="0" collapsed="false">
      <c r="A992" s="0" t="s">
        <v>2010</v>
      </c>
      <c r="B992" s="0" t="s">
        <v>1</v>
      </c>
      <c r="C992" s="0" t="s">
        <v>9</v>
      </c>
      <c r="E992" s="0" t="s">
        <v>33</v>
      </c>
      <c r="F992" s="0" t="s">
        <v>2011</v>
      </c>
      <c r="G992" s="0" t="n">
        <v>1</v>
      </c>
      <c r="H992" s="0" t="n">
        <v>0</v>
      </c>
      <c r="I992" s="0" t="n">
        <v>0</v>
      </c>
      <c r="J992" s="0" t="n">
        <v>0</v>
      </c>
      <c r="K992" s="0" t="n">
        <v>1</v>
      </c>
      <c r="L992" s="0" t="n">
        <v>1</v>
      </c>
      <c r="M992" s="0" t="s">
        <v>12</v>
      </c>
      <c r="N992" s="1" t="n">
        <f aca="false">IF(ISERROR(I992/(I992+J992)),0,(I992/(I992+J992)))</f>
        <v>0</v>
      </c>
      <c r="O992" s="1" t="n">
        <f aca="false">IF(ISERROR(I992/(I992+K992)),0,(I992/(I992+K992)))</f>
        <v>0</v>
      </c>
      <c r="P992" s="1" t="n">
        <f aca="false">IF(ISERROR((2*N992*O992)/(N992+O992)),0,(2*N992*O992)/(N992+O992))</f>
        <v>0</v>
      </c>
    </row>
    <row r="993" customFormat="false" ht="12.8" hidden="false" customHeight="false" outlineLevel="0" collapsed="false">
      <c r="A993" s="0" t="s">
        <v>2012</v>
      </c>
      <c r="B993" s="0" t="s">
        <v>1</v>
      </c>
      <c r="D993" s="0" t="s">
        <v>23</v>
      </c>
      <c r="E993" s="0" t="s">
        <v>10</v>
      </c>
      <c r="F993" s="0" t="s">
        <v>2013</v>
      </c>
      <c r="G993" s="0" t="n">
        <v>1</v>
      </c>
      <c r="H993" s="0" t="n">
        <v>1</v>
      </c>
      <c r="I993" s="0" t="n">
        <v>1</v>
      </c>
      <c r="J993" s="0" t="n">
        <v>0</v>
      </c>
      <c r="K993" s="0" t="n">
        <v>0</v>
      </c>
      <c r="L993" s="0" t="n">
        <v>1</v>
      </c>
      <c r="M993" s="0" t="n">
        <v>1</v>
      </c>
      <c r="N993" s="1" t="n">
        <f aca="false">IF(ISERROR(I993/(I993+J993)),0,(I993/(I993+J993)))</f>
        <v>1</v>
      </c>
      <c r="O993" s="1" t="n">
        <f aca="false">IF(ISERROR(I993/(I993+K993)),0,(I993/(I993+K993)))</f>
        <v>1</v>
      </c>
      <c r="P993" s="1" t="n">
        <f aca="false">IF(ISERROR((2*N993*O993)/(N993+O993)),0,(2*N993*O993)/(N993+O993))</f>
        <v>1</v>
      </c>
    </row>
    <row r="994" customFormat="false" ht="12.8" hidden="false" customHeight="false" outlineLevel="0" collapsed="false">
      <c r="A994" s="0" t="s">
        <v>2014</v>
      </c>
      <c r="B994" s="0" t="s">
        <v>1</v>
      </c>
      <c r="C994" s="0" t="s">
        <v>9</v>
      </c>
      <c r="D994" s="0" t="s">
        <v>30</v>
      </c>
      <c r="F994" s="0" t="s">
        <v>2015</v>
      </c>
      <c r="G994" s="0" t="n">
        <v>2</v>
      </c>
      <c r="H994" s="0" t="n">
        <v>1</v>
      </c>
      <c r="I994" s="0" t="n">
        <v>1</v>
      </c>
      <c r="J994" s="0" t="n">
        <v>0</v>
      </c>
      <c r="K994" s="0" t="n">
        <v>1</v>
      </c>
      <c r="L994" s="0" t="n">
        <v>1</v>
      </c>
      <c r="M994" s="0" t="n">
        <v>1</v>
      </c>
      <c r="N994" s="1" t="n">
        <f aca="false">IF(ISERROR(I994/(I994+J994)),0,(I994/(I994+J994)))</f>
        <v>1</v>
      </c>
      <c r="O994" s="1" t="n">
        <f aca="false">IF(ISERROR(I994/(I994+K994)),0,(I994/(I994+K994)))</f>
        <v>0.5</v>
      </c>
      <c r="P994" s="1" t="n">
        <f aca="false">IF(ISERROR((2*N994*O994)/(N994+O994)),0,(2*N994*O994)/(N994+O994))</f>
        <v>0.666666666666667</v>
      </c>
    </row>
    <row r="995" customFormat="false" ht="12.8" hidden="false" customHeight="false" outlineLevel="0" collapsed="false">
      <c r="A995" s="0" t="s">
        <v>2016</v>
      </c>
      <c r="B995" s="0" t="s">
        <v>22</v>
      </c>
      <c r="C995" s="0" t="s">
        <v>9</v>
      </c>
      <c r="E995" s="0" t="s">
        <v>33</v>
      </c>
      <c r="F995" s="0" t="s">
        <v>2017</v>
      </c>
      <c r="G995" s="0" t="n">
        <v>1</v>
      </c>
      <c r="H995" s="0" t="n">
        <v>0</v>
      </c>
      <c r="I995" s="0" t="n">
        <v>0</v>
      </c>
      <c r="J995" s="0" t="n">
        <v>0</v>
      </c>
      <c r="K995" s="0" t="n">
        <v>1</v>
      </c>
      <c r="L995" s="0" t="n">
        <v>1</v>
      </c>
      <c r="M995" s="0" t="s">
        <v>12</v>
      </c>
      <c r="N995" s="1" t="n">
        <f aca="false">IF(ISERROR(I995/(I995+J995)),0,(I995/(I995+J995)))</f>
        <v>0</v>
      </c>
      <c r="O995" s="1" t="n">
        <f aca="false">IF(ISERROR(I995/(I995+K995)),0,(I995/(I995+K995)))</f>
        <v>0</v>
      </c>
      <c r="P995" s="1" t="n">
        <f aca="false">IF(ISERROR((2*N995*O995)/(N995+O995)),0,(2*N995*O995)/(N995+O995))</f>
        <v>0</v>
      </c>
    </row>
    <row r="996" customFormat="false" ht="12.8" hidden="false" customHeight="false" outlineLevel="0" collapsed="false">
      <c r="A996" s="0" t="s">
        <v>2018</v>
      </c>
      <c r="B996" s="0" t="s">
        <v>22</v>
      </c>
      <c r="C996" s="0" t="s">
        <v>2</v>
      </c>
      <c r="E996" s="0" t="s">
        <v>10</v>
      </c>
      <c r="F996" s="0" t="s">
        <v>2019</v>
      </c>
      <c r="G996" s="0" t="n">
        <v>1</v>
      </c>
      <c r="H996" s="0" t="n">
        <v>1</v>
      </c>
      <c r="I996" s="0" t="n">
        <v>1</v>
      </c>
      <c r="J996" s="0" t="n">
        <v>0</v>
      </c>
      <c r="K996" s="0" t="n">
        <v>0</v>
      </c>
      <c r="L996" s="0" t="n">
        <v>1</v>
      </c>
      <c r="M996" s="0" t="n">
        <v>1</v>
      </c>
      <c r="N996" s="1" t="n">
        <f aca="false">IF(ISERROR(I996/(I996+J996)),0,(I996/(I996+J996)))</f>
        <v>1</v>
      </c>
      <c r="O996" s="1" t="n">
        <f aca="false">IF(ISERROR(I996/(I996+K996)),0,(I996/(I996+K996)))</f>
        <v>1</v>
      </c>
      <c r="P996" s="1" t="n">
        <f aca="false">IF(ISERROR((2*N996*O996)/(N996+O996)),0,(2*N996*O996)/(N996+O996))</f>
        <v>1</v>
      </c>
    </row>
    <row r="997" customFormat="false" ht="12.8" hidden="false" customHeight="false" outlineLevel="0" collapsed="false">
      <c r="A997" s="0" t="s">
        <v>2020</v>
      </c>
      <c r="B997" s="0" t="s">
        <v>38</v>
      </c>
      <c r="C997" s="0" t="s">
        <v>9</v>
      </c>
      <c r="E997" s="0" t="s">
        <v>33</v>
      </c>
      <c r="F997" s="0" t="s">
        <v>2021</v>
      </c>
      <c r="G997" s="0" t="n">
        <v>1</v>
      </c>
      <c r="H997" s="0" t="n">
        <v>0</v>
      </c>
      <c r="I997" s="0" t="n">
        <v>0</v>
      </c>
      <c r="J997" s="0" t="n">
        <v>0</v>
      </c>
      <c r="K997" s="0" t="n">
        <v>1</v>
      </c>
      <c r="L997" s="0" t="n">
        <v>1</v>
      </c>
      <c r="M997" s="0" t="s">
        <v>12</v>
      </c>
      <c r="N997" s="1" t="n">
        <f aca="false">IF(ISERROR(I997/(I997+J997)),0,(I997/(I997+J997)))</f>
        <v>0</v>
      </c>
      <c r="O997" s="1" t="n">
        <f aca="false">IF(ISERROR(I997/(I997+K997)),0,(I997/(I997+K997)))</f>
        <v>0</v>
      </c>
      <c r="P997" s="1" t="n">
        <f aca="false">IF(ISERROR((2*N997*O997)/(N997+O997)),0,(2*N997*O997)/(N997+O997))</f>
        <v>0</v>
      </c>
    </row>
    <row r="998" customFormat="false" ht="12.8" hidden="false" customHeight="false" outlineLevel="0" collapsed="false">
      <c r="A998" s="0" t="s">
        <v>2022</v>
      </c>
      <c r="B998" s="0" t="s">
        <v>22</v>
      </c>
      <c r="C998" s="0" t="s">
        <v>9</v>
      </c>
      <c r="E998" s="0" t="s">
        <v>33</v>
      </c>
      <c r="F998" s="0" t="s">
        <v>2023</v>
      </c>
      <c r="G998" s="0" t="n">
        <v>1</v>
      </c>
      <c r="H998" s="0" t="n">
        <v>0</v>
      </c>
      <c r="I998" s="0" t="n">
        <v>0</v>
      </c>
      <c r="J998" s="0" t="n">
        <v>0</v>
      </c>
      <c r="K998" s="0" t="n">
        <v>1</v>
      </c>
      <c r="L998" s="0" t="n">
        <v>1</v>
      </c>
      <c r="M998" s="0" t="s">
        <v>12</v>
      </c>
      <c r="N998" s="1" t="n">
        <f aca="false">IF(ISERROR(I998/(I998+J998)),0,(I998/(I998+J998)))</f>
        <v>0</v>
      </c>
      <c r="O998" s="1" t="n">
        <f aca="false">IF(ISERROR(I998/(I998+K998)),0,(I998/(I998+K998)))</f>
        <v>0</v>
      </c>
      <c r="P998" s="1" t="n">
        <f aca="false">IF(ISERROR((2*N998*O998)/(N998+O998)),0,(2*N998*O998)/(N998+O998))</f>
        <v>0</v>
      </c>
    </row>
    <row r="999" customFormat="false" ht="12.8" hidden="false" customHeight="false" outlineLevel="0" collapsed="false">
      <c r="A999" s="0" t="s">
        <v>2024</v>
      </c>
      <c r="B999" s="0" t="s">
        <v>22</v>
      </c>
      <c r="C999" s="0" t="s">
        <v>9</v>
      </c>
      <c r="E999" s="0" t="s">
        <v>10</v>
      </c>
      <c r="F999" s="0" t="s">
        <v>2025</v>
      </c>
      <c r="G999" s="0" t="n">
        <v>1</v>
      </c>
      <c r="H999" s="0" t="n">
        <v>0</v>
      </c>
      <c r="I999" s="0" t="n">
        <v>0</v>
      </c>
      <c r="J999" s="0" t="n">
        <v>0</v>
      </c>
      <c r="K999" s="0" t="n">
        <v>1</v>
      </c>
      <c r="L999" s="0" t="n">
        <v>1</v>
      </c>
      <c r="M999" s="0" t="s">
        <v>12</v>
      </c>
      <c r="N999" s="1" t="n">
        <f aca="false">IF(ISERROR(I999/(I999+J999)),0,(I999/(I999+J999)))</f>
        <v>0</v>
      </c>
      <c r="O999" s="1" t="n">
        <f aca="false">IF(ISERROR(I999/(I999+K999)),0,(I999/(I999+K999)))</f>
        <v>0</v>
      </c>
      <c r="P999" s="1" t="n">
        <f aca="false">IF(ISERROR((2*N999*O999)/(N999+O999)),0,(2*N999*O999)/(N999+O999))</f>
        <v>0</v>
      </c>
    </row>
    <row r="1000" customFormat="false" ht="12.8" hidden="false" customHeight="false" outlineLevel="0" collapsed="false">
      <c r="A1000" s="0" t="s">
        <v>2026</v>
      </c>
      <c r="B1000" s="0" t="s">
        <v>38</v>
      </c>
      <c r="C1000" s="0" t="s">
        <v>9</v>
      </c>
      <c r="E1000" s="0" t="s">
        <v>33</v>
      </c>
      <c r="F1000" s="0" t="s">
        <v>2027</v>
      </c>
      <c r="G1000" s="0" t="n">
        <v>1</v>
      </c>
      <c r="H1000" s="0" t="n">
        <v>0</v>
      </c>
      <c r="I1000" s="0" t="n">
        <v>0</v>
      </c>
      <c r="J1000" s="0" t="n">
        <v>0</v>
      </c>
      <c r="K1000" s="0" t="n">
        <v>1</v>
      </c>
      <c r="L1000" s="0" t="n">
        <v>1</v>
      </c>
      <c r="M1000" s="0" t="s">
        <v>12</v>
      </c>
      <c r="N1000" s="1" t="n">
        <f aca="false">IF(ISERROR(I1000/(I1000+J1000)),0,(I1000/(I1000+J1000)))</f>
        <v>0</v>
      </c>
      <c r="O1000" s="1" t="n">
        <f aca="false">IF(ISERROR(I1000/(I1000+K1000)),0,(I1000/(I1000+K1000)))</f>
        <v>0</v>
      </c>
      <c r="P1000" s="1" t="n">
        <f aca="false">IF(ISERROR((2*N1000*O1000)/(N1000+O1000)),0,(2*N1000*O1000)/(N1000+O1000))</f>
        <v>0</v>
      </c>
    </row>
    <row r="1001" customFormat="false" ht="12.8" hidden="false" customHeight="false" outlineLevel="0" collapsed="false">
      <c r="A1001" s="0" t="s">
        <v>2028</v>
      </c>
      <c r="B1001" s="0" t="s">
        <v>22</v>
      </c>
      <c r="C1001" s="0" t="s">
        <v>9</v>
      </c>
      <c r="E1001" s="0" t="s">
        <v>33</v>
      </c>
      <c r="F1001" s="0" t="s">
        <v>2029</v>
      </c>
      <c r="G1001" s="0" t="n">
        <v>1</v>
      </c>
      <c r="H1001" s="0" t="n">
        <v>0</v>
      </c>
      <c r="I1001" s="0" t="n">
        <v>0</v>
      </c>
      <c r="J1001" s="0" t="n">
        <v>0</v>
      </c>
      <c r="K1001" s="0" t="n">
        <v>1</v>
      </c>
      <c r="L1001" s="0" t="n">
        <v>1</v>
      </c>
      <c r="M1001" s="0" t="s">
        <v>12</v>
      </c>
      <c r="N1001" s="1" t="n">
        <f aca="false">IF(ISERROR(I1001/(I1001+J1001)),0,(I1001/(I1001+J1001)))</f>
        <v>0</v>
      </c>
      <c r="O1001" s="1" t="n">
        <f aca="false">IF(ISERROR(I1001/(I1001+K1001)),0,(I1001/(I1001+K1001)))</f>
        <v>0</v>
      </c>
      <c r="P1001" s="1" t="n">
        <f aca="false">IF(ISERROR((2*N1001*O1001)/(N1001+O1001)),0,(2*N1001*O1001)/(N1001+O1001))</f>
        <v>0</v>
      </c>
    </row>
    <row r="1002" customFormat="false" ht="12.8" hidden="false" customHeight="false" outlineLevel="0" collapsed="false">
      <c r="A1002" s="0" t="s">
        <v>2030</v>
      </c>
      <c r="B1002" s="0" t="s">
        <v>22</v>
      </c>
      <c r="C1002" s="0" t="s">
        <v>9</v>
      </c>
      <c r="D1002" s="0" t="s">
        <v>30</v>
      </c>
      <c r="F1002" s="0" t="s">
        <v>2031</v>
      </c>
      <c r="G1002" s="0" t="n">
        <v>2</v>
      </c>
      <c r="H1002" s="0" t="n">
        <v>1</v>
      </c>
      <c r="I1002" s="0" t="n">
        <v>1</v>
      </c>
      <c r="J1002" s="0" t="n">
        <v>0</v>
      </c>
      <c r="K1002" s="0" t="n">
        <v>1</v>
      </c>
      <c r="L1002" s="0" t="n">
        <v>1</v>
      </c>
      <c r="M1002" s="0" t="n">
        <v>1</v>
      </c>
      <c r="N1002" s="1" t="n">
        <f aca="false">IF(ISERROR(I1002/(I1002+J1002)),0,(I1002/(I1002+J1002)))</f>
        <v>1</v>
      </c>
      <c r="O1002" s="1" t="n">
        <f aca="false">IF(ISERROR(I1002/(I1002+K1002)),0,(I1002/(I1002+K1002)))</f>
        <v>0.5</v>
      </c>
      <c r="P1002" s="1" t="n">
        <f aca="false">IF(ISERROR((2*N1002*O1002)/(N1002+O1002)),0,(2*N1002*O1002)/(N1002+O1002))</f>
        <v>0.666666666666667</v>
      </c>
    </row>
    <row r="1003" customFormat="false" ht="12.8" hidden="false" customHeight="false" outlineLevel="0" collapsed="false">
      <c r="A1003" s="0" t="s">
        <v>2032</v>
      </c>
      <c r="B1003" s="0" t="s">
        <v>38</v>
      </c>
      <c r="C1003" s="0" t="s">
        <v>2</v>
      </c>
      <c r="E1003" s="0" t="s">
        <v>10</v>
      </c>
      <c r="F1003" s="0" t="s">
        <v>2033</v>
      </c>
      <c r="G1003" s="0" t="n">
        <v>1</v>
      </c>
      <c r="H1003" s="0" t="n">
        <v>1</v>
      </c>
      <c r="I1003" s="0" t="n">
        <v>1</v>
      </c>
      <c r="J1003" s="0" t="n">
        <v>0</v>
      </c>
      <c r="K1003" s="0" t="n">
        <v>0</v>
      </c>
      <c r="L1003" s="0" t="n">
        <v>1</v>
      </c>
      <c r="M1003" s="0" t="n">
        <v>1</v>
      </c>
      <c r="N1003" s="1" t="n">
        <f aca="false">IF(ISERROR(I1003/(I1003+J1003)),0,(I1003/(I1003+J1003)))</f>
        <v>1</v>
      </c>
      <c r="O1003" s="1" t="n">
        <f aca="false">IF(ISERROR(I1003/(I1003+K1003)),0,(I1003/(I1003+K1003)))</f>
        <v>1</v>
      </c>
      <c r="P1003" s="1" t="n">
        <f aca="false">IF(ISERROR((2*N1003*O1003)/(N1003+O1003)),0,(2*N1003*O1003)/(N1003+O1003))</f>
        <v>1</v>
      </c>
    </row>
    <row r="1004" customFormat="false" ht="12.8" hidden="false" customHeight="false" outlineLevel="0" collapsed="false">
      <c r="A1004" s="0" t="s">
        <v>2034</v>
      </c>
      <c r="B1004" s="0" t="s">
        <v>22</v>
      </c>
      <c r="C1004" s="0" t="s">
        <v>9</v>
      </c>
      <c r="E1004" s="0" t="s">
        <v>3</v>
      </c>
      <c r="F1004" s="0" t="s">
        <v>2035</v>
      </c>
      <c r="G1004" s="0" t="n">
        <v>2</v>
      </c>
      <c r="H1004" s="0" t="n">
        <v>0</v>
      </c>
      <c r="I1004" s="0" t="n">
        <v>0</v>
      </c>
      <c r="J1004" s="0" t="n">
        <v>0</v>
      </c>
      <c r="K1004" s="0" t="n">
        <v>2</v>
      </c>
      <c r="L1004" s="0" t="n">
        <v>1</v>
      </c>
      <c r="M1004" s="0" t="s">
        <v>12</v>
      </c>
      <c r="N1004" s="1" t="n">
        <f aca="false">IF(ISERROR(I1004/(I1004+J1004)),0,(I1004/(I1004+J1004)))</f>
        <v>0</v>
      </c>
      <c r="O1004" s="1" t="n">
        <f aca="false">IF(ISERROR(I1004/(I1004+K1004)),0,(I1004/(I1004+K1004)))</f>
        <v>0</v>
      </c>
      <c r="P1004" s="1" t="n">
        <f aca="false">IF(ISERROR((2*N1004*O1004)/(N1004+O1004)),0,(2*N1004*O1004)/(N1004+O1004))</f>
        <v>0</v>
      </c>
    </row>
    <row r="1005" customFormat="false" ht="12.8" hidden="false" customHeight="false" outlineLevel="0" collapsed="false">
      <c r="A1005" s="0" t="s">
        <v>2036</v>
      </c>
      <c r="B1005" s="0" t="s">
        <v>22</v>
      </c>
      <c r="C1005" s="0" t="s">
        <v>9</v>
      </c>
      <c r="D1005" s="0" t="s">
        <v>30</v>
      </c>
      <c r="F1005" s="0" t="s">
        <v>2037</v>
      </c>
      <c r="G1005" s="0" t="n">
        <v>4</v>
      </c>
      <c r="H1005" s="0" t="n">
        <v>0</v>
      </c>
      <c r="I1005" s="0" t="n">
        <v>0</v>
      </c>
      <c r="J1005" s="0" t="n">
        <v>0</v>
      </c>
      <c r="K1005" s="0" t="n">
        <v>4</v>
      </c>
      <c r="L1005" s="0" t="n">
        <v>1</v>
      </c>
      <c r="M1005" s="0" t="s">
        <v>12</v>
      </c>
      <c r="N1005" s="1" t="n">
        <f aca="false">IF(ISERROR(I1005/(I1005+J1005)),0,(I1005/(I1005+J1005)))</f>
        <v>0</v>
      </c>
      <c r="O1005" s="1" t="n">
        <f aca="false">IF(ISERROR(I1005/(I1005+K1005)),0,(I1005/(I1005+K1005)))</f>
        <v>0</v>
      </c>
      <c r="P1005" s="1" t="n">
        <f aca="false">IF(ISERROR((2*N1005*O1005)/(N1005+O1005)),0,(2*N1005*O1005)/(N1005+O1005))</f>
        <v>0</v>
      </c>
    </row>
    <row r="1006" customFormat="false" ht="12.8" hidden="false" customHeight="false" outlineLevel="0" collapsed="false">
      <c r="A1006" s="0" t="s">
        <v>2038</v>
      </c>
      <c r="B1006" s="0" t="s">
        <v>1</v>
      </c>
      <c r="C1006" s="0" t="s">
        <v>2</v>
      </c>
      <c r="D1006" s="0" t="s">
        <v>27</v>
      </c>
      <c r="F1006" s="0" t="s">
        <v>2039</v>
      </c>
      <c r="G1006" s="0" t="n">
        <v>2</v>
      </c>
      <c r="H1006" s="0" t="n">
        <v>0</v>
      </c>
      <c r="I1006" s="0" t="n">
        <v>0</v>
      </c>
      <c r="J1006" s="0" t="n">
        <v>0</v>
      </c>
      <c r="K1006" s="0" t="n">
        <v>2</v>
      </c>
      <c r="L1006" s="0" t="n">
        <v>1</v>
      </c>
      <c r="M1006" s="0" t="s">
        <v>12</v>
      </c>
      <c r="N1006" s="1" t="n">
        <f aca="false">IF(ISERROR(I1006/(I1006+J1006)),0,(I1006/(I1006+J1006)))</f>
        <v>0</v>
      </c>
      <c r="O1006" s="1" t="n">
        <f aca="false">IF(ISERROR(I1006/(I1006+K1006)),0,(I1006/(I1006+K1006)))</f>
        <v>0</v>
      </c>
      <c r="P1006" s="1" t="n">
        <f aca="false">IF(ISERROR((2*N1006*O1006)/(N1006+O1006)),0,(2*N1006*O1006)/(N1006+O1006))</f>
        <v>0</v>
      </c>
    </row>
    <row r="1007" customFormat="false" ht="12.8" hidden="false" customHeight="false" outlineLevel="0" collapsed="false">
      <c r="A1007" s="0" t="s">
        <v>2040</v>
      </c>
      <c r="B1007" s="0" t="s">
        <v>1</v>
      </c>
      <c r="D1007" s="0" t="s">
        <v>23</v>
      </c>
      <c r="E1007" s="0" t="s">
        <v>3</v>
      </c>
      <c r="F1007" s="0" t="s">
        <v>2041</v>
      </c>
      <c r="G1007" s="0" t="n">
        <v>3</v>
      </c>
      <c r="H1007" s="0" t="n">
        <v>0</v>
      </c>
      <c r="I1007" s="0" t="n">
        <v>0</v>
      </c>
      <c r="J1007" s="0" t="n">
        <v>0</v>
      </c>
      <c r="K1007" s="0" t="n">
        <v>3</v>
      </c>
      <c r="L1007" s="0" t="n">
        <v>1</v>
      </c>
      <c r="M1007" s="0" t="s">
        <v>12</v>
      </c>
      <c r="N1007" s="1" t="n">
        <f aca="false">IF(ISERROR(I1007/(I1007+J1007)),0,(I1007/(I1007+J1007)))</f>
        <v>0</v>
      </c>
      <c r="O1007" s="1" t="n">
        <f aca="false">IF(ISERROR(I1007/(I1007+K1007)),0,(I1007/(I1007+K1007)))</f>
        <v>0</v>
      </c>
      <c r="P1007" s="1" t="n">
        <f aca="false">IF(ISERROR((2*N1007*O1007)/(N1007+O1007)),0,(2*N1007*O1007)/(N1007+O1007))</f>
        <v>0</v>
      </c>
    </row>
    <row r="1008" customFormat="false" ht="12.8" hidden="false" customHeight="false" outlineLevel="0" collapsed="false">
      <c r="A1008" s="0" t="s">
        <v>2042</v>
      </c>
      <c r="B1008" s="0" t="s">
        <v>1</v>
      </c>
      <c r="D1008" s="0" t="s">
        <v>27</v>
      </c>
      <c r="E1008" s="0" t="s">
        <v>33</v>
      </c>
      <c r="F1008" s="0" t="s">
        <v>2043</v>
      </c>
      <c r="G1008" s="0" t="n">
        <v>1</v>
      </c>
      <c r="H1008" s="0" t="n">
        <v>1</v>
      </c>
      <c r="I1008" s="0" t="n">
        <v>1</v>
      </c>
      <c r="J1008" s="0" t="n">
        <v>0</v>
      </c>
      <c r="K1008" s="0" t="n">
        <v>0</v>
      </c>
      <c r="L1008" s="0" t="n">
        <v>1</v>
      </c>
      <c r="M1008" s="0" t="n">
        <v>1</v>
      </c>
      <c r="N1008" s="1" t="n">
        <f aca="false">IF(ISERROR(I1008/(I1008+J1008)),0,(I1008/(I1008+J1008)))</f>
        <v>1</v>
      </c>
      <c r="O1008" s="1" t="n">
        <f aca="false">IF(ISERROR(I1008/(I1008+K1008)),0,(I1008/(I1008+K1008)))</f>
        <v>1</v>
      </c>
      <c r="P1008" s="1" t="n">
        <f aca="false">IF(ISERROR((2*N1008*O1008)/(N1008+O1008)),0,(2*N1008*O1008)/(N1008+O1008))</f>
        <v>1</v>
      </c>
    </row>
    <row r="1009" customFormat="false" ht="12.8" hidden="false" customHeight="false" outlineLevel="0" collapsed="false">
      <c r="A1009" s="0" t="s">
        <v>2044</v>
      </c>
      <c r="B1009" s="0" t="s">
        <v>1</v>
      </c>
      <c r="C1009" s="0" t="s">
        <v>9</v>
      </c>
      <c r="E1009" s="0" t="s">
        <v>3</v>
      </c>
      <c r="F1009" s="0" t="s">
        <v>2045</v>
      </c>
      <c r="G1009" s="0" t="n">
        <v>3</v>
      </c>
      <c r="H1009" s="0" t="n">
        <v>1</v>
      </c>
      <c r="I1009" s="0" t="n">
        <v>1</v>
      </c>
      <c r="J1009" s="0" t="n">
        <v>0</v>
      </c>
      <c r="K1009" s="0" t="n">
        <v>2</v>
      </c>
      <c r="L1009" s="0" t="n">
        <v>1</v>
      </c>
      <c r="M1009" s="0" t="n">
        <v>1</v>
      </c>
      <c r="N1009" s="1" t="n">
        <f aca="false">IF(ISERROR(I1009/(I1009+J1009)),0,(I1009/(I1009+J1009)))</f>
        <v>1</v>
      </c>
      <c r="O1009" s="1" t="n">
        <f aca="false">IF(ISERROR(I1009/(I1009+K1009)),0,(I1009/(I1009+K1009)))</f>
        <v>0.333333333333333</v>
      </c>
      <c r="P1009" s="1" t="n">
        <f aca="false">IF(ISERROR((2*N1009*O1009)/(N1009+O1009)),0,(2*N1009*O1009)/(N1009+O1009))</f>
        <v>0.5</v>
      </c>
    </row>
    <row r="1010" customFormat="false" ht="12.8" hidden="false" customHeight="false" outlineLevel="0" collapsed="false">
      <c r="A1010" s="0" t="s">
        <v>2046</v>
      </c>
      <c r="B1010" s="0" t="s">
        <v>22</v>
      </c>
      <c r="C1010" s="0" t="s">
        <v>9</v>
      </c>
      <c r="E1010" s="0" t="s">
        <v>3</v>
      </c>
      <c r="F1010" s="0" t="s">
        <v>2047</v>
      </c>
      <c r="G1010" s="0" t="n">
        <v>2</v>
      </c>
      <c r="H1010" s="0" t="n">
        <v>1</v>
      </c>
      <c r="I1010" s="0" t="n">
        <v>1</v>
      </c>
      <c r="J1010" s="0" t="n">
        <v>0</v>
      </c>
      <c r="K1010" s="0" t="n">
        <v>1</v>
      </c>
      <c r="L1010" s="0" t="n">
        <v>1</v>
      </c>
      <c r="M1010" s="0" t="n">
        <v>1</v>
      </c>
      <c r="N1010" s="1" t="n">
        <f aca="false">IF(ISERROR(I1010/(I1010+J1010)),0,(I1010/(I1010+J1010)))</f>
        <v>1</v>
      </c>
      <c r="O1010" s="1" t="n">
        <f aca="false">IF(ISERROR(I1010/(I1010+K1010)),0,(I1010/(I1010+K1010)))</f>
        <v>0.5</v>
      </c>
      <c r="P1010" s="1" t="n">
        <f aca="false">IF(ISERROR((2*N1010*O1010)/(N1010+O1010)),0,(2*N1010*O1010)/(N1010+O1010))</f>
        <v>0.666666666666667</v>
      </c>
    </row>
    <row r="1011" customFormat="false" ht="12.8" hidden="false" customHeight="false" outlineLevel="0" collapsed="false">
      <c r="A1011" s="0" t="s">
        <v>2048</v>
      </c>
      <c r="B1011" s="0" t="s">
        <v>1</v>
      </c>
      <c r="C1011" s="0" t="s">
        <v>2</v>
      </c>
      <c r="E1011" s="0" t="s">
        <v>10</v>
      </c>
      <c r="F1011" s="0" t="s">
        <v>2049</v>
      </c>
      <c r="G1011" s="0" t="n">
        <v>1</v>
      </c>
      <c r="H1011" s="0" t="n">
        <v>0</v>
      </c>
      <c r="I1011" s="0" t="n">
        <v>0</v>
      </c>
      <c r="J1011" s="0" t="n">
        <v>0</v>
      </c>
      <c r="K1011" s="0" t="n">
        <v>1</v>
      </c>
      <c r="L1011" s="0" t="n">
        <v>1</v>
      </c>
      <c r="M1011" s="0" t="s">
        <v>12</v>
      </c>
      <c r="N1011" s="1" t="n">
        <f aca="false">IF(ISERROR(I1011/(I1011+J1011)),0,(I1011/(I1011+J1011)))</f>
        <v>0</v>
      </c>
      <c r="O1011" s="1" t="n">
        <f aca="false">IF(ISERROR(I1011/(I1011+K1011)),0,(I1011/(I1011+K1011)))</f>
        <v>0</v>
      </c>
      <c r="P1011" s="1" t="n">
        <f aca="false">IF(ISERROR((2*N1011*O1011)/(N1011+O1011)),0,(2*N1011*O1011)/(N1011+O1011))</f>
        <v>0</v>
      </c>
    </row>
    <row r="1012" customFormat="false" ht="12.8" hidden="false" customHeight="false" outlineLevel="0" collapsed="false">
      <c r="A1012" s="0" t="s">
        <v>2050</v>
      </c>
      <c r="B1012" s="0" t="s">
        <v>22</v>
      </c>
      <c r="C1012" s="0" t="s">
        <v>9</v>
      </c>
      <c r="E1012" s="0" t="s">
        <v>33</v>
      </c>
      <c r="F1012" s="0" t="s">
        <v>2051</v>
      </c>
      <c r="G1012" s="0" t="n">
        <v>3</v>
      </c>
      <c r="H1012" s="0" t="n">
        <v>3</v>
      </c>
      <c r="I1012" s="0" t="n">
        <v>3</v>
      </c>
      <c r="J1012" s="0" t="n">
        <v>0</v>
      </c>
      <c r="K1012" s="0" t="n">
        <v>0</v>
      </c>
      <c r="L1012" s="0" t="n">
        <v>1</v>
      </c>
      <c r="M1012" s="0" t="n">
        <v>1</v>
      </c>
      <c r="N1012" s="1" t="n">
        <f aca="false">IF(ISERROR(I1012/(I1012+J1012)),0,(I1012/(I1012+J1012)))</f>
        <v>1</v>
      </c>
      <c r="O1012" s="1" t="n">
        <f aca="false">IF(ISERROR(I1012/(I1012+K1012)),0,(I1012/(I1012+K1012)))</f>
        <v>1</v>
      </c>
      <c r="P1012" s="1" t="n">
        <f aca="false">IF(ISERROR((2*N1012*O1012)/(N1012+O1012)),0,(2*N1012*O1012)/(N1012+O1012))</f>
        <v>1</v>
      </c>
    </row>
    <row r="1013" customFormat="false" ht="12.8" hidden="false" customHeight="false" outlineLevel="0" collapsed="false">
      <c r="A1013" s="0" t="s">
        <v>2052</v>
      </c>
      <c r="B1013" s="0" t="s">
        <v>22</v>
      </c>
      <c r="C1013" s="0" t="s">
        <v>9</v>
      </c>
      <c r="E1013" s="0" t="s">
        <v>33</v>
      </c>
      <c r="F1013" s="0" t="s">
        <v>2053</v>
      </c>
      <c r="G1013" s="0" t="n">
        <v>2</v>
      </c>
      <c r="H1013" s="0" t="n">
        <v>0</v>
      </c>
      <c r="I1013" s="0" t="n">
        <v>0</v>
      </c>
      <c r="J1013" s="0" t="n">
        <v>0</v>
      </c>
      <c r="K1013" s="0" t="n">
        <v>2</v>
      </c>
      <c r="L1013" s="0" t="n">
        <v>1</v>
      </c>
      <c r="M1013" s="0" t="s">
        <v>12</v>
      </c>
      <c r="N1013" s="1" t="n">
        <f aca="false">IF(ISERROR(I1013/(I1013+J1013)),0,(I1013/(I1013+J1013)))</f>
        <v>0</v>
      </c>
      <c r="O1013" s="1" t="n">
        <f aca="false">IF(ISERROR(I1013/(I1013+K1013)),0,(I1013/(I1013+K1013)))</f>
        <v>0</v>
      </c>
      <c r="P1013" s="1" t="n">
        <f aca="false">IF(ISERROR((2*N1013*O1013)/(N1013+O1013)),0,(2*N1013*O1013)/(N1013+O1013))</f>
        <v>0</v>
      </c>
    </row>
    <row r="1014" customFormat="false" ht="12.8" hidden="false" customHeight="false" outlineLevel="0" collapsed="false">
      <c r="A1014" s="0" t="s">
        <v>2054</v>
      </c>
      <c r="B1014" s="0" t="s">
        <v>22</v>
      </c>
      <c r="C1014" s="0" t="s">
        <v>9</v>
      </c>
      <c r="E1014" s="0" t="s">
        <v>10</v>
      </c>
      <c r="F1014" s="0" t="s">
        <v>2055</v>
      </c>
      <c r="G1014" s="0" t="n">
        <v>2</v>
      </c>
      <c r="H1014" s="0" t="n">
        <v>0</v>
      </c>
      <c r="I1014" s="0" t="n">
        <v>0</v>
      </c>
      <c r="J1014" s="0" t="n">
        <v>0</v>
      </c>
      <c r="K1014" s="0" t="n">
        <v>2</v>
      </c>
      <c r="L1014" s="0" t="n">
        <v>1</v>
      </c>
      <c r="M1014" s="0" t="s">
        <v>12</v>
      </c>
      <c r="N1014" s="1" t="n">
        <f aca="false">IF(ISERROR(I1014/(I1014+J1014)),0,(I1014/(I1014+J1014)))</f>
        <v>0</v>
      </c>
      <c r="O1014" s="1" t="n">
        <f aca="false">IF(ISERROR(I1014/(I1014+K1014)),0,(I1014/(I1014+K1014)))</f>
        <v>0</v>
      </c>
      <c r="P1014" s="1" t="n">
        <f aca="false">IF(ISERROR((2*N1014*O1014)/(N1014+O1014)),0,(2*N1014*O1014)/(N1014+O1014))</f>
        <v>0</v>
      </c>
    </row>
    <row r="1015" customFormat="false" ht="12.8" hidden="false" customHeight="false" outlineLevel="0" collapsed="false">
      <c r="A1015" s="0" t="s">
        <v>2056</v>
      </c>
      <c r="B1015" s="0" t="s">
        <v>22</v>
      </c>
      <c r="C1015" s="0" t="s">
        <v>9</v>
      </c>
      <c r="E1015" s="0" t="s">
        <v>33</v>
      </c>
      <c r="F1015" s="0" t="s">
        <v>2057</v>
      </c>
      <c r="G1015" s="0" t="n">
        <v>1</v>
      </c>
      <c r="H1015" s="0" t="n">
        <v>3</v>
      </c>
      <c r="I1015" s="0" t="n">
        <v>0</v>
      </c>
      <c r="J1015" s="0" t="n">
        <v>3</v>
      </c>
      <c r="K1015" s="0" t="n">
        <v>1</v>
      </c>
      <c r="L1015" s="0" t="n">
        <v>1</v>
      </c>
      <c r="M1015" s="0" t="n">
        <v>1</v>
      </c>
      <c r="N1015" s="1" t="n">
        <f aca="false">IF(ISERROR(I1015/(I1015+J1015)),0,(I1015/(I1015+J1015)))</f>
        <v>0</v>
      </c>
      <c r="O1015" s="1" t="n">
        <f aca="false">IF(ISERROR(I1015/(I1015+K1015)),0,(I1015/(I1015+K1015)))</f>
        <v>0</v>
      </c>
      <c r="P1015" s="1" t="n">
        <f aca="false">IF(ISERROR((2*N1015*O1015)/(N1015+O1015)),0,(2*N1015*O1015)/(N1015+O1015))</f>
        <v>0</v>
      </c>
    </row>
    <row r="1016" customFormat="false" ht="12.8" hidden="false" customHeight="false" outlineLevel="0" collapsed="false">
      <c r="A1016" s="0" t="s">
        <v>2058</v>
      </c>
      <c r="B1016" s="0" t="s">
        <v>38</v>
      </c>
      <c r="C1016" s="0" t="s">
        <v>9</v>
      </c>
      <c r="E1016" s="0" t="s">
        <v>33</v>
      </c>
      <c r="F1016" s="0" t="s">
        <v>2059</v>
      </c>
      <c r="G1016" s="0" t="n">
        <v>1</v>
      </c>
      <c r="H1016" s="0" t="n">
        <v>0</v>
      </c>
      <c r="I1016" s="0" t="n">
        <v>0</v>
      </c>
      <c r="J1016" s="0" t="n">
        <v>0</v>
      </c>
      <c r="K1016" s="0" t="n">
        <v>1</v>
      </c>
      <c r="L1016" s="0" t="n">
        <v>1</v>
      </c>
      <c r="M1016" s="0" t="s">
        <v>12</v>
      </c>
      <c r="N1016" s="1" t="n">
        <f aca="false">IF(ISERROR(I1016/(I1016+J1016)),0,(I1016/(I1016+J1016)))</f>
        <v>0</v>
      </c>
      <c r="O1016" s="1" t="n">
        <f aca="false">IF(ISERROR(I1016/(I1016+K1016)),0,(I1016/(I1016+K1016)))</f>
        <v>0</v>
      </c>
      <c r="P1016" s="1" t="n">
        <f aca="false">IF(ISERROR((2*N1016*O1016)/(N1016+O1016)),0,(2*N1016*O1016)/(N1016+O1016))</f>
        <v>0</v>
      </c>
    </row>
    <row r="1017" customFormat="false" ht="12.8" hidden="false" customHeight="false" outlineLevel="0" collapsed="false">
      <c r="A1017" s="0" t="s">
        <v>2060</v>
      </c>
      <c r="B1017" s="0" t="s">
        <v>1</v>
      </c>
      <c r="C1017" s="0" t="s">
        <v>9</v>
      </c>
      <c r="E1017" s="0" t="s">
        <v>33</v>
      </c>
      <c r="F1017" s="0" t="s">
        <v>2061</v>
      </c>
      <c r="G1017" s="0" t="n">
        <v>1</v>
      </c>
      <c r="H1017" s="0" t="n">
        <v>0</v>
      </c>
      <c r="I1017" s="0" t="n">
        <v>0</v>
      </c>
      <c r="J1017" s="0" t="n">
        <v>0</v>
      </c>
      <c r="K1017" s="0" t="n">
        <v>1</v>
      </c>
      <c r="L1017" s="0" t="n">
        <v>1</v>
      </c>
      <c r="M1017" s="0" t="s">
        <v>12</v>
      </c>
      <c r="N1017" s="1" t="n">
        <f aca="false">IF(ISERROR(I1017/(I1017+J1017)),0,(I1017/(I1017+J1017)))</f>
        <v>0</v>
      </c>
      <c r="O1017" s="1" t="n">
        <f aca="false">IF(ISERROR(I1017/(I1017+K1017)),0,(I1017/(I1017+K1017)))</f>
        <v>0</v>
      </c>
      <c r="P1017" s="1" t="n">
        <f aca="false">IF(ISERROR((2*N1017*O1017)/(N1017+O1017)),0,(2*N1017*O1017)/(N1017+O1017))</f>
        <v>0</v>
      </c>
    </row>
    <row r="1018" customFormat="false" ht="12.8" hidden="false" customHeight="false" outlineLevel="0" collapsed="false">
      <c r="A1018" s="0" t="s">
        <v>2062</v>
      </c>
      <c r="B1018" s="0" t="s">
        <v>1</v>
      </c>
      <c r="D1018" s="0" t="s">
        <v>30</v>
      </c>
      <c r="E1018" s="0" t="s">
        <v>3</v>
      </c>
      <c r="F1018" s="0" t="s">
        <v>2063</v>
      </c>
      <c r="G1018" s="0" t="n">
        <v>2</v>
      </c>
      <c r="H1018" s="0" t="n">
        <v>2</v>
      </c>
      <c r="I1018" s="0" t="n">
        <v>2</v>
      </c>
      <c r="J1018" s="0" t="n">
        <v>0</v>
      </c>
      <c r="K1018" s="0" t="n">
        <v>0</v>
      </c>
      <c r="L1018" s="0" t="n">
        <v>1</v>
      </c>
      <c r="M1018" s="0" t="n">
        <v>1</v>
      </c>
      <c r="N1018" s="1" t="n">
        <f aca="false">IF(ISERROR(I1018/(I1018+J1018)),0,(I1018/(I1018+J1018)))</f>
        <v>1</v>
      </c>
      <c r="O1018" s="1" t="n">
        <f aca="false">IF(ISERROR(I1018/(I1018+K1018)),0,(I1018/(I1018+K1018)))</f>
        <v>1</v>
      </c>
      <c r="P1018" s="1" t="n">
        <f aca="false">IF(ISERROR((2*N1018*O1018)/(N1018+O1018)),0,(2*N1018*O1018)/(N1018+O1018))</f>
        <v>1</v>
      </c>
    </row>
    <row r="1019" customFormat="false" ht="12.8" hidden="false" customHeight="false" outlineLevel="0" collapsed="false">
      <c r="A1019" s="0" t="s">
        <v>2064</v>
      </c>
      <c r="B1019" s="0" t="s">
        <v>1</v>
      </c>
      <c r="D1019" s="0" t="s">
        <v>30</v>
      </c>
      <c r="E1019" s="0" t="s">
        <v>3</v>
      </c>
      <c r="F1019" s="0" t="s">
        <v>2065</v>
      </c>
      <c r="G1019" s="0" t="n">
        <v>1</v>
      </c>
      <c r="H1019" s="0" t="n">
        <v>1</v>
      </c>
      <c r="I1019" s="0" t="n">
        <v>1</v>
      </c>
      <c r="J1019" s="0" t="n">
        <v>0</v>
      </c>
      <c r="K1019" s="0" t="n">
        <v>0</v>
      </c>
      <c r="L1019" s="0" t="n">
        <v>1</v>
      </c>
      <c r="M1019" s="0" t="n">
        <v>1</v>
      </c>
      <c r="N1019" s="1" t="n">
        <f aca="false">IF(ISERROR(I1019/(I1019+J1019)),0,(I1019/(I1019+J1019)))</f>
        <v>1</v>
      </c>
      <c r="O1019" s="1" t="n">
        <f aca="false">IF(ISERROR(I1019/(I1019+K1019)),0,(I1019/(I1019+K1019)))</f>
        <v>1</v>
      </c>
      <c r="P1019" s="1" t="n">
        <f aca="false">IF(ISERROR((2*N1019*O1019)/(N1019+O1019)),0,(2*N1019*O1019)/(N1019+O1019))</f>
        <v>1</v>
      </c>
    </row>
    <row r="1020" customFormat="false" ht="12.8" hidden="false" customHeight="false" outlineLevel="0" collapsed="false">
      <c r="A1020" s="0" t="s">
        <v>2066</v>
      </c>
      <c r="B1020" s="0" t="s">
        <v>1</v>
      </c>
      <c r="D1020" s="0" t="s">
        <v>30</v>
      </c>
      <c r="E1020" s="0" t="s">
        <v>33</v>
      </c>
      <c r="F1020" s="0" t="s">
        <v>2067</v>
      </c>
      <c r="G1020" s="0" t="n">
        <v>1</v>
      </c>
      <c r="H1020" s="0" t="n">
        <v>1</v>
      </c>
      <c r="I1020" s="0" t="n">
        <v>1</v>
      </c>
      <c r="J1020" s="0" t="n">
        <v>0</v>
      </c>
      <c r="K1020" s="0" t="n">
        <v>0</v>
      </c>
      <c r="L1020" s="0" t="n">
        <v>1</v>
      </c>
      <c r="M1020" s="0" t="n">
        <v>1</v>
      </c>
      <c r="N1020" s="1" t="n">
        <f aca="false">IF(ISERROR(I1020/(I1020+J1020)),0,(I1020/(I1020+J1020)))</f>
        <v>1</v>
      </c>
      <c r="O1020" s="1" t="n">
        <f aca="false">IF(ISERROR(I1020/(I1020+K1020)),0,(I1020/(I1020+K1020)))</f>
        <v>1</v>
      </c>
      <c r="P1020" s="1" t="n">
        <f aca="false">IF(ISERROR((2*N1020*O1020)/(N1020+O1020)),0,(2*N1020*O1020)/(N1020+O1020))</f>
        <v>1</v>
      </c>
    </row>
    <row r="1021" customFormat="false" ht="12.8" hidden="false" customHeight="false" outlineLevel="0" collapsed="false">
      <c r="A1021" s="0" t="s">
        <v>2068</v>
      </c>
      <c r="B1021" s="0" t="s">
        <v>22</v>
      </c>
      <c r="D1021" s="0" t="s">
        <v>27</v>
      </c>
      <c r="E1021" s="0" t="s">
        <v>3</v>
      </c>
      <c r="F1021" s="0" t="s">
        <v>2069</v>
      </c>
      <c r="G1021" s="0" t="n">
        <v>6</v>
      </c>
      <c r="H1021" s="0" t="n">
        <v>0</v>
      </c>
      <c r="I1021" s="0" t="n">
        <v>0</v>
      </c>
      <c r="J1021" s="0" t="n">
        <v>0</v>
      </c>
      <c r="K1021" s="0" t="n">
        <v>6</v>
      </c>
      <c r="L1021" s="0" t="n">
        <v>1</v>
      </c>
      <c r="M1021" s="0" t="s">
        <v>12</v>
      </c>
      <c r="N1021" s="1" t="n">
        <f aca="false">IF(ISERROR(I1021/(I1021+J1021)),0,(I1021/(I1021+J1021)))</f>
        <v>0</v>
      </c>
      <c r="O1021" s="1" t="n">
        <f aca="false">IF(ISERROR(I1021/(I1021+K1021)),0,(I1021/(I1021+K1021)))</f>
        <v>0</v>
      </c>
      <c r="P1021" s="1" t="n">
        <f aca="false">IF(ISERROR((2*N1021*O1021)/(N1021+O1021)),0,(2*N1021*O1021)/(N1021+O1021))</f>
        <v>0</v>
      </c>
    </row>
    <row r="1022" customFormat="false" ht="12.8" hidden="false" customHeight="false" outlineLevel="0" collapsed="false">
      <c r="A1022" s="0" t="s">
        <v>2070</v>
      </c>
      <c r="B1022" s="0" t="s">
        <v>22</v>
      </c>
      <c r="C1022" s="0" t="s">
        <v>9</v>
      </c>
      <c r="E1022" s="0" t="s">
        <v>33</v>
      </c>
      <c r="F1022" s="0" t="s">
        <v>2071</v>
      </c>
      <c r="G1022" s="0" t="n">
        <v>1</v>
      </c>
      <c r="H1022" s="0" t="n">
        <v>0</v>
      </c>
      <c r="I1022" s="0" t="n">
        <v>0</v>
      </c>
      <c r="J1022" s="0" t="n">
        <v>0</v>
      </c>
      <c r="K1022" s="0" t="n">
        <v>1</v>
      </c>
      <c r="L1022" s="0" t="n">
        <v>1</v>
      </c>
      <c r="M1022" s="0" t="s">
        <v>12</v>
      </c>
      <c r="N1022" s="1" t="n">
        <f aca="false">IF(ISERROR(I1022/(I1022+J1022)),0,(I1022/(I1022+J1022)))</f>
        <v>0</v>
      </c>
      <c r="O1022" s="1" t="n">
        <f aca="false">IF(ISERROR(I1022/(I1022+K1022)),0,(I1022/(I1022+K1022)))</f>
        <v>0</v>
      </c>
      <c r="P1022" s="1" t="n">
        <f aca="false">IF(ISERROR((2*N1022*O1022)/(N1022+O1022)),0,(2*N1022*O1022)/(N1022+O1022))</f>
        <v>0</v>
      </c>
    </row>
    <row r="1023" customFormat="false" ht="12.8" hidden="false" customHeight="false" outlineLevel="0" collapsed="false">
      <c r="A1023" s="0" t="s">
        <v>2072</v>
      </c>
      <c r="B1023" s="0" t="s">
        <v>22</v>
      </c>
      <c r="C1023" s="0" t="s">
        <v>9</v>
      </c>
      <c r="E1023" s="0" t="s">
        <v>10</v>
      </c>
      <c r="F1023" s="0" t="s">
        <v>2073</v>
      </c>
      <c r="G1023" s="0" t="n">
        <v>1</v>
      </c>
      <c r="H1023" s="0" t="n">
        <v>0</v>
      </c>
      <c r="I1023" s="0" t="n">
        <v>0</v>
      </c>
      <c r="J1023" s="0" t="n">
        <v>0</v>
      </c>
      <c r="K1023" s="0" t="n">
        <v>1</v>
      </c>
      <c r="L1023" s="0" t="n">
        <v>1</v>
      </c>
      <c r="M1023" s="0" t="s">
        <v>12</v>
      </c>
      <c r="N1023" s="1" t="n">
        <f aca="false">IF(ISERROR(I1023/(I1023+J1023)),0,(I1023/(I1023+J1023)))</f>
        <v>0</v>
      </c>
      <c r="O1023" s="1" t="n">
        <f aca="false">IF(ISERROR(I1023/(I1023+K1023)),0,(I1023/(I1023+K1023)))</f>
        <v>0</v>
      </c>
      <c r="P1023" s="1" t="n">
        <f aca="false">IF(ISERROR((2*N1023*O1023)/(N1023+O1023)),0,(2*N1023*O1023)/(N1023+O1023))</f>
        <v>0</v>
      </c>
    </row>
    <row r="1024" customFormat="false" ht="12.8" hidden="false" customHeight="false" outlineLevel="0" collapsed="false">
      <c r="A1024" s="0" t="s">
        <v>2074</v>
      </c>
      <c r="B1024" s="0" t="s">
        <v>22</v>
      </c>
      <c r="D1024" s="0" t="s">
        <v>30</v>
      </c>
      <c r="E1024" s="0" t="s">
        <v>3</v>
      </c>
      <c r="F1024" s="0" t="s">
        <v>2075</v>
      </c>
      <c r="G1024" s="0" t="n">
        <v>3</v>
      </c>
      <c r="H1024" s="0" t="n">
        <v>1</v>
      </c>
      <c r="I1024" s="0" t="n">
        <v>1</v>
      </c>
      <c r="J1024" s="0" t="n">
        <v>0</v>
      </c>
      <c r="K1024" s="0" t="n">
        <v>2</v>
      </c>
      <c r="L1024" s="0" t="n">
        <v>1</v>
      </c>
      <c r="M1024" s="0" t="n">
        <v>1</v>
      </c>
      <c r="N1024" s="1" t="n">
        <f aca="false">IF(ISERROR(I1024/(I1024+J1024)),0,(I1024/(I1024+J1024)))</f>
        <v>1</v>
      </c>
      <c r="O1024" s="1" t="n">
        <f aca="false">IF(ISERROR(I1024/(I1024+K1024)),0,(I1024/(I1024+K1024)))</f>
        <v>0.333333333333333</v>
      </c>
      <c r="P1024" s="1" t="n">
        <f aca="false">IF(ISERROR((2*N1024*O1024)/(N1024+O1024)),0,(2*N1024*O1024)/(N1024+O1024))</f>
        <v>0.5</v>
      </c>
    </row>
    <row r="1025" customFormat="false" ht="12.8" hidden="false" customHeight="false" outlineLevel="0" collapsed="false">
      <c r="A1025" s="0" t="s">
        <v>2076</v>
      </c>
      <c r="B1025" s="0" t="s">
        <v>38</v>
      </c>
      <c r="C1025" s="0" t="s">
        <v>2</v>
      </c>
      <c r="E1025" s="0" t="s">
        <v>3</v>
      </c>
      <c r="F1025" s="0" t="s">
        <v>2077</v>
      </c>
      <c r="G1025" s="0" t="n">
        <v>1</v>
      </c>
      <c r="H1025" s="0" t="n">
        <v>1</v>
      </c>
      <c r="I1025" s="0" t="n">
        <v>1</v>
      </c>
      <c r="J1025" s="0" t="n">
        <v>0</v>
      </c>
      <c r="K1025" s="0" t="n">
        <v>0</v>
      </c>
      <c r="L1025" s="0" t="n">
        <v>1</v>
      </c>
      <c r="M1025" s="0" t="n">
        <v>1</v>
      </c>
      <c r="N1025" s="1" t="n">
        <f aca="false">IF(ISERROR(I1025/(I1025+J1025)),0,(I1025/(I1025+J1025)))</f>
        <v>1</v>
      </c>
      <c r="O1025" s="1" t="n">
        <f aca="false">IF(ISERROR(I1025/(I1025+K1025)),0,(I1025/(I1025+K1025)))</f>
        <v>1</v>
      </c>
      <c r="P1025" s="1" t="n">
        <f aca="false">IF(ISERROR((2*N1025*O1025)/(N1025+O1025)),0,(2*N1025*O1025)/(N1025+O1025))</f>
        <v>1</v>
      </c>
    </row>
    <row r="1026" customFormat="false" ht="12.8" hidden="false" customHeight="false" outlineLevel="0" collapsed="false">
      <c r="A1026" s="0" t="s">
        <v>2078</v>
      </c>
      <c r="B1026" s="0" t="s">
        <v>22</v>
      </c>
      <c r="D1026" s="0" t="s">
        <v>30</v>
      </c>
      <c r="E1026" s="0" t="s">
        <v>3</v>
      </c>
      <c r="F1026" s="0" t="s">
        <v>2079</v>
      </c>
      <c r="G1026" s="0" t="n">
        <v>2</v>
      </c>
      <c r="H1026" s="0" t="n">
        <v>2</v>
      </c>
      <c r="I1026" s="0" t="n">
        <v>2</v>
      </c>
      <c r="J1026" s="0" t="n">
        <v>0</v>
      </c>
      <c r="K1026" s="0" t="n">
        <v>0</v>
      </c>
      <c r="L1026" s="0" t="n">
        <v>1</v>
      </c>
      <c r="M1026" s="0" t="n">
        <v>1</v>
      </c>
      <c r="N1026" s="1" t="n">
        <f aca="false">IF(ISERROR(I1026/(I1026+J1026)),0,(I1026/(I1026+J1026)))</f>
        <v>1</v>
      </c>
      <c r="O1026" s="1" t="n">
        <f aca="false">IF(ISERROR(I1026/(I1026+K1026)),0,(I1026/(I1026+K1026)))</f>
        <v>1</v>
      </c>
      <c r="P1026" s="1" t="n">
        <f aca="false">IF(ISERROR((2*N1026*O1026)/(N1026+O1026)),0,(2*N1026*O1026)/(N1026+O1026))</f>
        <v>1</v>
      </c>
    </row>
    <row r="1027" customFormat="false" ht="12.8" hidden="false" customHeight="false" outlineLevel="0" collapsed="false">
      <c r="A1027" s="0" t="s">
        <v>2080</v>
      </c>
      <c r="B1027" s="0" t="s">
        <v>22</v>
      </c>
      <c r="C1027" s="0" t="s">
        <v>9</v>
      </c>
      <c r="E1027" s="0" t="s">
        <v>3</v>
      </c>
      <c r="F1027" s="0" t="s">
        <v>2081</v>
      </c>
      <c r="G1027" s="0" t="n">
        <v>1</v>
      </c>
      <c r="H1027" s="0" t="n">
        <v>0</v>
      </c>
      <c r="I1027" s="0" t="n">
        <v>0</v>
      </c>
      <c r="J1027" s="0" t="n">
        <v>0</v>
      </c>
      <c r="K1027" s="0" t="n">
        <v>1</v>
      </c>
      <c r="L1027" s="0" t="n">
        <v>1</v>
      </c>
      <c r="M1027" s="0" t="s">
        <v>12</v>
      </c>
      <c r="N1027" s="1" t="n">
        <f aca="false">IF(ISERROR(I1027/(I1027+J1027)),0,(I1027/(I1027+J1027)))</f>
        <v>0</v>
      </c>
      <c r="O1027" s="1" t="n">
        <f aca="false">IF(ISERROR(I1027/(I1027+K1027)),0,(I1027/(I1027+K1027)))</f>
        <v>0</v>
      </c>
      <c r="P1027" s="1" t="n">
        <f aca="false">IF(ISERROR((2*N1027*O1027)/(N1027+O1027)),0,(2*N1027*O1027)/(N1027+O1027))</f>
        <v>0</v>
      </c>
    </row>
    <row r="1028" customFormat="false" ht="12.8" hidden="false" customHeight="false" outlineLevel="0" collapsed="false">
      <c r="A1028" s="0" t="s">
        <v>2082</v>
      </c>
      <c r="B1028" s="0" t="s">
        <v>1</v>
      </c>
      <c r="D1028" s="0" t="s">
        <v>27</v>
      </c>
      <c r="E1028" s="0" t="s">
        <v>33</v>
      </c>
      <c r="F1028" s="0" t="s">
        <v>2083</v>
      </c>
      <c r="G1028" s="0" t="n">
        <v>1</v>
      </c>
      <c r="H1028" s="0" t="n">
        <v>5</v>
      </c>
      <c r="I1028" s="0" t="n">
        <v>1</v>
      </c>
      <c r="J1028" s="0" t="n">
        <v>4</v>
      </c>
      <c r="K1028" s="0" t="n">
        <v>0</v>
      </c>
      <c r="L1028" s="0" t="n">
        <v>1</v>
      </c>
      <c r="M1028" s="0" t="n">
        <v>1</v>
      </c>
      <c r="N1028" s="1" t="n">
        <f aca="false">IF(ISERROR(I1028/(I1028+J1028)),0,(I1028/(I1028+J1028)))</f>
        <v>0.2</v>
      </c>
      <c r="O1028" s="1" t="n">
        <f aca="false">IF(ISERROR(I1028/(I1028+K1028)),0,(I1028/(I1028+K1028)))</f>
        <v>1</v>
      </c>
      <c r="P1028" s="1" t="n">
        <f aca="false">IF(ISERROR((2*N1028*O1028)/(N1028+O1028)),0,(2*N1028*O1028)/(N1028+O1028))</f>
        <v>0.333333333333333</v>
      </c>
    </row>
    <row r="1029" customFormat="false" ht="12.8" hidden="false" customHeight="false" outlineLevel="0" collapsed="false">
      <c r="A1029" s="0" t="s">
        <v>2084</v>
      </c>
      <c r="B1029" s="0" t="s">
        <v>38</v>
      </c>
      <c r="C1029" s="0" t="s">
        <v>9</v>
      </c>
      <c r="E1029" s="0" t="s">
        <v>33</v>
      </c>
      <c r="F1029" s="0" t="s">
        <v>2085</v>
      </c>
      <c r="G1029" s="0" t="n">
        <v>1</v>
      </c>
      <c r="H1029" s="0" t="n">
        <v>1</v>
      </c>
      <c r="I1029" s="0" t="n">
        <v>1</v>
      </c>
      <c r="J1029" s="0" t="n">
        <v>0</v>
      </c>
      <c r="K1029" s="0" t="n">
        <v>0</v>
      </c>
      <c r="L1029" s="0" t="n">
        <v>1</v>
      </c>
      <c r="M1029" s="0" t="n">
        <v>1</v>
      </c>
      <c r="N1029" s="1" t="n">
        <f aca="false">IF(ISERROR(I1029/(I1029+J1029)),0,(I1029/(I1029+J1029)))</f>
        <v>1</v>
      </c>
      <c r="O1029" s="1" t="n">
        <f aca="false">IF(ISERROR(I1029/(I1029+K1029)),0,(I1029/(I1029+K1029)))</f>
        <v>1</v>
      </c>
      <c r="P1029" s="1" t="n">
        <f aca="false">IF(ISERROR((2*N1029*O1029)/(N1029+O1029)),0,(2*N1029*O1029)/(N1029+O1029))</f>
        <v>1</v>
      </c>
    </row>
    <row r="1030" customFormat="false" ht="12.8" hidden="false" customHeight="false" outlineLevel="0" collapsed="false">
      <c r="A1030" s="0" t="s">
        <v>2086</v>
      </c>
      <c r="B1030" s="0" t="s">
        <v>1</v>
      </c>
      <c r="C1030" s="0" t="s">
        <v>9</v>
      </c>
      <c r="D1030" s="0" t="s">
        <v>23</v>
      </c>
      <c r="F1030" s="0" t="s">
        <v>2087</v>
      </c>
      <c r="G1030" s="0" t="n">
        <v>2</v>
      </c>
      <c r="H1030" s="0" t="n">
        <v>2</v>
      </c>
      <c r="I1030" s="0" t="n">
        <v>2</v>
      </c>
      <c r="J1030" s="0" t="n">
        <v>0</v>
      </c>
      <c r="K1030" s="0" t="n">
        <v>0</v>
      </c>
      <c r="L1030" s="0" t="n">
        <v>1</v>
      </c>
      <c r="M1030" s="0" t="n">
        <v>1</v>
      </c>
      <c r="N1030" s="1" t="n">
        <f aca="false">IF(ISERROR(I1030/(I1030+J1030)),0,(I1030/(I1030+J1030)))</f>
        <v>1</v>
      </c>
      <c r="O1030" s="1" t="n">
        <f aca="false">IF(ISERROR(I1030/(I1030+K1030)),0,(I1030/(I1030+K1030)))</f>
        <v>1</v>
      </c>
      <c r="P1030" s="1" t="n">
        <f aca="false">IF(ISERROR((2*N1030*O1030)/(N1030+O1030)),0,(2*N1030*O1030)/(N1030+O1030))</f>
        <v>1</v>
      </c>
    </row>
    <row r="1031" customFormat="false" ht="12.8" hidden="false" customHeight="false" outlineLevel="0" collapsed="false">
      <c r="A1031" s="0" t="s">
        <v>2088</v>
      </c>
      <c r="B1031" s="0" t="s">
        <v>22</v>
      </c>
      <c r="C1031" s="0" t="s">
        <v>9</v>
      </c>
      <c r="E1031" s="0" t="s">
        <v>33</v>
      </c>
      <c r="F1031" s="0" t="s">
        <v>2089</v>
      </c>
      <c r="G1031" s="0" t="n">
        <v>2</v>
      </c>
      <c r="H1031" s="0" t="n">
        <v>1</v>
      </c>
      <c r="I1031" s="0" t="n">
        <v>1</v>
      </c>
      <c r="J1031" s="0" t="n">
        <v>0</v>
      </c>
      <c r="K1031" s="0" t="n">
        <v>1</v>
      </c>
      <c r="L1031" s="0" t="n">
        <v>1</v>
      </c>
      <c r="M1031" s="0" t="n">
        <v>1</v>
      </c>
      <c r="N1031" s="1" t="n">
        <f aca="false">IF(ISERROR(I1031/(I1031+J1031)),0,(I1031/(I1031+J1031)))</f>
        <v>1</v>
      </c>
      <c r="O1031" s="1" t="n">
        <f aca="false">IF(ISERROR(I1031/(I1031+K1031)),0,(I1031/(I1031+K1031)))</f>
        <v>0.5</v>
      </c>
      <c r="P1031" s="1" t="n">
        <f aca="false">IF(ISERROR((2*N1031*O1031)/(N1031+O1031)),0,(2*N1031*O1031)/(N1031+O1031))</f>
        <v>0.666666666666667</v>
      </c>
    </row>
    <row r="1032" customFormat="false" ht="12.8" hidden="false" customHeight="false" outlineLevel="0" collapsed="false">
      <c r="A1032" s="0" t="s">
        <v>2090</v>
      </c>
      <c r="B1032" s="0" t="s">
        <v>22</v>
      </c>
      <c r="D1032" s="0" t="s">
        <v>30</v>
      </c>
      <c r="E1032" s="0" t="s">
        <v>10</v>
      </c>
      <c r="F1032" s="0" t="s">
        <v>2091</v>
      </c>
      <c r="G1032" s="0" t="n">
        <v>4</v>
      </c>
      <c r="H1032" s="0" t="n">
        <v>2</v>
      </c>
      <c r="I1032" s="0" t="n">
        <v>2</v>
      </c>
      <c r="J1032" s="0" t="n">
        <v>0</v>
      </c>
      <c r="K1032" s="0" t="n">
        <v>2</v>
      </c>
      <c r="L1032" s="0" t="n">
        <v>1</v>
      </c>
      <c r="M1032" s="0" t="n">
        <v>1</v>
      </c>
      <c r="N1032" s="1" t="n">
        <f aca="false">IF(ISERROR(I1032/(I1032+J1032)),0,(I1032/(I1032+J1032)))</f>
        <v>1</v>
      </c>
      <c r="O1032" s="1" t="n">
        <f aca="false">IF(ISERROR(I1032/(I1032+K1032)),0,(I1032/(I1032+K1032)))</f>
        <v>0.5</v>
      </c>
      <c r="P1032" s="1" t="n">
        <f aca="false">IF(ISERROR((2*N1032*O1032)/(N1032+O1032)),0,(2*N1032*O1032)/(N1032+O1032))</f>
        <v>0.666666666666667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99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99" activeCellId="0" sqref="A599:R599"/>
    </sheetView>
  </sheetViews>
  <sheetFormatPr defaultRowHeight="12.8"/>
  <cols>
    <col collapsed="false" hidden="false" max="1" min="1" style="0" width="7.06632653061225"/>
    <col collapsed="false" hidden="false" max="2" min="2" style="0" width="10.8622448979592"/>
    <col collapsed="false" hidden="false" max="3" min="3" style="0" width="7.92857142857143"/>
    <col collapsed="false" hidden="false" max="4" min="4" style="0" width="10.0714285714286"/>
    <col collapsed="false" hidden="false" max="5" min="5" style="0" width="5.06632653061225"/>
    <col collapsed="false" hidden="false" max="6" min="6" style="0" width="23.5969387755102"/>
    <col collapsed="false" hidden="false" max="8" min="7" style="0" width="4.52551020408163"/>
    <col collapsed="false" hidden="false" max="11" min="9" style="0" width="5.52551020408163"/>
    <col collapsed="false" hidden="false" max="12" min="12" style="0" width="4.93367346938776"/>
    <col collapsed="false" hidden="false" max="13" min="13" style="0" width="4.53571428571429"/>
    <col collapsed="false" hidden="false" max="15" min="14" style="1" width="7.07142857142857"/>
    <col collapsed="false" hidden="false" max="16" min="16" style="0" width="7.07142857142857"/>
    <col collapsed="false" hidden="false" max="17" min="17" style="0" width="5.63265306122449"/>
    <col collapsed="false" hidden="false" max="18" min="18" style="0" width="5.35714285714286"/>
    <col collapsed="false" hidden="false" max="19" min="19" style="3" width="16.9540816326531"/>
    <col collapsed="false" hidden="false" max="20" min="20" style="3" width="4.53571428571429"/>
    <col collapsed="false" hidden="false" max="21" min="21" style="3" width="5.0765306122449"/>
    <col collapsed="false" hidden="false" max="22" min="22" style="3" width="7.78571428571429"/>
    <col collapsed="false" hidden="false" max="23" min="23" style="3" width="5.20918367346939"/>
    <col collapsed="false" hidden="false" max="24" min="24" style="3" width="7.78571428571429"/>
    <col collapsed="false" hidden="false" max="27" min="25" style="3" width="5.52551020408163"/>
    <col collapsed="false" hidden="false" max="28" min="28" style="4" width="6.09183673469388"/>
    <col collapsed="false" hidden="false" max="29" min="29" style="3" width="6.09183673469388"/>
    <col collapsed="false" hidden="false" max="30" min="30" style="3" width="7.49489795918367"/>
    <col collapsed="false" hidden="false" max="33" min="31" style="3" width="8.06122448979592"/>
    <col collapsed="false" hidden="false" max="34" min="34" style="3" width="6.6530612244898"/>
    <col collapsed="false" hidden="false" max="36" min="35" style="3" width="6.09183673469388"/>
    <col collapsed="false" hidden="false" max="1025" min="37" style="0" width="11.530612244898"/>
  </cols>
  <sheetData>
    <row r="1" customFormat="false" ht="12.8" hidden="false" customHeight="false" outlineLevel="0" collapsed="false">
      <c r="A1" s="3" t="s">
        <v>2092</v>
      </c>
      <c r="B1" s="3" t="s">
        <v>38</v>
      </c>
      <c r="C1" s="3" t="s">
        <v>2</v>
      </c>
      <c r="D1" s="3"/>
      <c r="E1" s="3" t="s">
        <v>33</v>
      </c>
      <c r="F1" s="3" t="s">
        <v>2093</v>
      </c>
      <c r="G1" s="3" t="n">
        <v>0</v>
      </c>
      <c r="H1" s="3" t="n">
        <v>0</v>
      </c>
      <c r="I1" s="3" t="n">
        <v>0</v>
      </c>
      <c r="J1" s="3" t="n">
        <v>0</v>
      </c>
      <c r="K1" s="3" t="n">
        <v>0</v>
      </c>
      <c r="L1" s="3" t="n">
        <v>0</v>
      </c>
      <c r="M1" s="3" t="n">
        <v>0</v>
      </c>
      <c r="N1" s="13" t="n">
        <v>1</v>
      </c>
      <c r="O1" s="13" t="n">
        <v>1</v>
      </c>
      <c r="P1" s="13" t="n">
        <f aca="false">IF(ISERROR((2*N1*O1)/(N1+O1)),0,(2*N1*O1)/(N1+O1))</f>
        <v>1</v>
      </c>
      <c r="Q1" s="3" t="n">
        <f aca="false">L1-M1</f>
        <v>0</v>
      </c>
      <c r="R1" s="3"/>
      <c r="S1" s="2"/>
      <c r="T1" s="2"/>
      <c r="U1" s="2"/>
      <c r="V1" s="0"/>
      <c r="W1" s="2"/>
      <c r="X1" s="0"/>
      <c r="Z1" s="0"/>
      <c r="AA1" s="0"/>
      <c r="AB1" s="4" t="s">
        <v>5</v>
      </c>
      <c r="AC1" s="0"/>
      <c r="AD1" s="0"/>
      <c r="AE1" s="0" t="s">
        <v>6</v>
      </c>
      <c r="AF1" s="0"/>
      <c r="AG1" s="0"/>
      <c r="AH1" s="4" t="s">
        <v>7</v>
      </c>
      <c r="AI1" s="0"/>
      <c r="AJ1" s="0"/>
    </row>
    <row r="2" customFormat="false" ht="12.8" hidden="false" customHeight="false" outlineLevel="0" collapsed="false">
      <c r="A2" s="3" t="s">
        <v>2094</v>
      </c>
      <c r="B2" s="3" t="s">
        <v>38</v>
      </c>
      <c r="C2" s="3" t="s">
        <v>2</v>
      </c>
      <c r="D2" s="3"/>
      <c r="E2" s="3" t="s">
        <v>33</v>
      </c>
      <c r="F2" s="3" t="s">
        <v>2095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13" t="n">
        <v>1</v>
      </c>
      <c r="O2" s="13" t="n">
        <v>1</v>
      </c>
      <c r="P2" s="13" t="n">
        <f aca="false">IF(ISERROR((2*N2*O2)/(N2+O2)),0,(2*N2*O2)/(N2+O2))</f>
        <v>1</v>
      </c>
      <c r="Q2" s="3" t="n">
        <f aca="false">L2-M2</f>
        <v>0</v>
      </c>
      <c r="R2" s="3"/>
      <c r="S2" s="2"/>
      <c r="T2" s="2"/>
      <c r="U2" s="2" t="s">
        <v>13</v>
      </c>
      <c r="V2" s="0"/>
      <c r="W2" s="2" t="s">
        <v>14</v>
      </c>
      <c r="X2" s="0"/>
      <c r="Y2" s="3" t="s">
        <v>15</v>
      </c>
      <c r="Z2" s="3" t="s">
        <v>16</v>
      </c>
      <c r="AA2" s="3" t="s">
        <v>17</v>
      </c>
      <c r="AB2" s="4" t="s">
        <v>18</v>
      </c>
      <c r="AC2" s="3" t="s">
        <v>19</v>
      </c>
      <c r="AD2" s="3" t="s">
        <v>20</v>
      </c>
      <c r="AE2" s="4" t="s">
        <v>18</v>
      </c>
      <c r="AF2" s="3" t="s">
        <v>19</v>
      </c>
      <c r="AG2" s="3" t="s">
        <v>20</v>
      </c>
      <c r="AH2" s="4" t="s">
        <v>18</v>
      </c>
      <c r="AI2" s="3" t="s">
        <v>19</v>
      </c>
      <c r="AJ2" s="3" t="s">
        <v>20</v>
      </c>
    </row>
    <row r="3" customFormat="false" ht="12.8" hidden="false" customHeight="false" outlineLevel="0" collapsed="false">
      <c r="A3" s="3" t="s">
        <v>2096</v>
      </c>
      <c r="B3" s="3" t="s">
        <v>1</v>
      </c>
      <c r="C3" s="3" t="s">
        <v>2</v>
      </c>
      <c r="D3" s="3"/>
      <c r="E3" s="3" t="s">
        <v>33</v>
      </c>
      <c r="F3" s="3" t="s">
        <v>2097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13" t="n">
        <v>1</v>
      </c>
      <c r="O3" s="13" t="n">
        <v>1</v>
      </c>
      <c r="P3" s="13" t="n">
        <f aca="false">IF(ISERROR((2*N3*O3)/(N3+O3)),0,(2*N3*O3)/(N3+O3))</f>
        <v>1</v>
      </c>
      <c r="Q3" s="3" t="n">
        <f aca="false">L3-M3</f>
        <v>0</v>
      </c>
      <c r="R3" s="3"/>
      <c r="S3" s="2" t="s">
        <v>25</v>
      </c>
      <c r="T3" s="2" t="n">
        <f aca="false">COUNTA($A$1:$A$1032)</f>
        <v>997</v>
      </c>
      <c r="U3" s="2" t="n">
        <f aca="false">COUNTIF($H$1:$H$1032,"&gt;0")</f>
        <v>765</v>
      </c>
      <c r="V3" s="5" t="n">
        <f aca="false">U3/T3</f>
        <v>0.767301905717151</v>
      </c>
      <c r="W3" s="2" t="n">
        <f aca="false">COUNTIF($H$1:$H$1032,"=0")</f>
        <v>232</v>
      </c>
      <c r="X3" s="5" t="n">
        <f aca="false">W3/T3</f>
        <v>0.232698094282849</v>
      </c>
      <c r="Y3" s="3" t="n">
        <f aca="false">SUM(I1:I1032)</f>
        <v>3339</v>
      </c>
      <c r="Z3" s="3" t="n">
        <f aca="false">SUM(J1:J1032)</f>
        <v>1808</v>
      </c>
      <c r="AA3" s="3" t="n">
        <f aca="false">SUM(K1:K1032)</f>
        <v>3278</v>
      </c>
      <c r="AB3" s="4" t="n">
        <f aca="false">Y3/(Y3+Z3)</f>
        <v>0.648727414027589</v>
      </c>
      <c r="AC3" s="4" t="n">
        <f aca="false">Y3/(Y3+AA3)</f>
        <v>0.50460933957987</v>
      </c>
      <c r="AD3" s="4" t="n">
        <f aca="false">(2*AB3*AC3)/(AB3+AC3)</f>
        <v>0.567664059843591</v>
      </c>
      <c r="AE3" s="4"/>
      <c r="AF3" s="4"/>
      <c r="AG3" s="4"/>
      <c r="AH3" s="4" t="n">
        <f aca="false">AVERAGE(N$1:N$1023)</f>
        <v>0.67565003323887</v>
      </c>
      <c r="AI3" s="4" t="n">
        <f aca="false">AVERAGE(O$1:O$1023)</f>
        <v>0.5208980206972</v>
      </c>
      <c r="AJ3" s="4" t="n">
        <f aca="false">AVERAGE(P$1:P$1023)</f>
        <v>0.547753188701231</v>
      </c>
    </row>
    <row r="4" customFormat="false" ht="12.8" hidden="false" customHeight="false" outlineLevel="0" collapsed="false">
      <c r="A4" s="3" t="s">
        <v>2098</v>
      </c>
      <c r="B4" s="3" t="s">
        <v>38</v>
      </c>
      <c r="C4" s="3" t="s">
        <v>2</v>
      </c>
      <c r="D4" s="3"/>
      <c r="E4" s="3" t="s">
        <v>33</v>
      </c>
      <c r="F4" s="3" t="s">
        <v>2099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13" t="n">
        <v>1</v>
      </c>
      <c r="O4" s="13" t="n">
        <v>1</v>
      </c>
      <c r="P4" s="13" t="n">
        <f aca="false">IF(ISERROR((2*N4*O4)/(N4+O4)),0,(2*N4*O4)/(N4+O4))</f>
        <v>1</v>
      </c>
      <c r="Q4" s="3" t="n">
        <f aca="false">L4-M4</f>
        <v>0</v>
      </c>
      <c r="R4" s="3"/>
      <c r="S4" s="2" t="s">
        <v>1</v>
      </c>
      <c r="T4" s="2" t="n">
        <f aca="false">COUNTIF($B$1:$B$1032,S4)</f>
        <v>371</v>
      </c>
      <c r="U4" s="2" t="n">
        <f aca="false">SUMPRODUCT(-(-($H$1:$H$1032&gt;0)),-(-($B$1:$B$1032=S4)))</f>
        <v>306</v>
      </c>
      <c r="V4" s="5" t="n">
        <f aca="false">U4/T4</f>
        <v>0.824797843665768</v>
      </c>
      <c r="W4" s="2" t="n">
        <f aca="false">SUMPRODUCT(-(-($H$1:$H$1032=0)),-(-($B$1:$B$1032=S4)))</f>
        <v>65</v>
      </c>
      <c r="X4" s="5" t="n">
        <f aca="false">W4/T4</f>
        <v>0.175202156334232</v>
      </c>
      <c r="Y4" s="3" t="n">
        <f aca="false">SUMIFS(I$1:I$1032,$B$1:$B$1032,$S4)</f>
        <v>1252</v>
      </c>
      <c r="Z4" s="3" t="n">
        <f aca="false">SUMIFS(J$1:J$1032,$B$1:$B$1032,$S4)</f>
        <v>484</v>
      </c>
      <c r="AA4" s="3" t="n">
        <f aca="false">SUMIFS(K$1:K$1032,$B$1:$B$1032,$S4)</f>
        <v>1378</v>
      </c>
      <c r="AB4" s="4" t="n">
        <f aca="false">Y4/(Y4+Z4)</f>
        <v>0.721198156682028</v>
      </c>
      <c r="AC4" s="4" t="n">
        <f aca="false">Y4/(Y4+AA4)</f>
        <v>0.476045627376426</v>
      </c>
      <c r="AD4" s="4" t="n">
        <f aca="false">(2*AB4*AC4)/(AB4+AC4)</f>
        <v>0.57352267521759</v>
      </c>
      <c r="AE4" s="4"/>
      <c r="AF4" s="4"/>
      <c r="AG4" s="4"/>
      <c r="AH4" s="4" t="n">
        <f aca="false">AVERAGEIFS(N$1:N$1032,$B$1:$B$1032,$S4)</f>
        <v>0.695744393125041</v>
      </c>
      <c r="AI4" s="4" t="n">
        <f aca="false">AVERAGEIFS(O$1:O$1032,$B$1:$B$1032,$S4)</f>
        <v>0.464429121085589</v>
      </c>
      <c r="AJ4" s="4" t="n">
        <f aca="false">AVERAGEIFS(P$1:P$1032,$B$1:$B$1032,$S4)</f>
        <v>0.518734983238827</v>
      </c>
    </row>
    <row r="5" customFormat="false" ht="12.8" hidden="false" customHeight="false" outlineLevel="0" collapsed="false">
      <c r="A5" s="3" t="s">
        <v>2100</v>
      </c>
      <c r="B5" s="3" t="s">
        <v>35</v>
      </c>
      <c r="C5" s="3" t="s">
        <v>2</v>
      </c>
      <c r="D5" s="3"/>
      <c r="E5" s="3" t="s">
        <v>33</v>
      </c>
      <c r="F5" s="3" t="s">
        <v>2101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13" t="n">
        <v>1</v>
      </c>
      <c r="O5" s="13" t="n">
        <v>1</v>
      </c>
      <c r="P5" s="13" t="n">
        <f aca="false">IF(ISERROR((2*N5*O5)/(N5+O5)),0,(2*N5*O5)/(N5+O5))</f>
        <v>1</v>
      </c>
      <c r="Q5" s="3" t="n">
        <f aca="false">L5-M5</f>
        <v>0</v>
      </c>
      <c r="R5" s="3"/>
      <c r="S5" s="2" t="s">
        <v>22</v>
      </c>
      <c r="T5" s="2" t="n">
        <f aca="false">COUNTIF($B$1:$B$1032,S5)</f>
        <v>543</v>
      </c>
      <c r="U5" s="2" t="n">
        <f aca="false">SUMPRODUCT(-(-($H$1:$H$1032&gt;0)),-(-($B$1:$B$1032=S5)))</f>
        <v>414</v>
      </c>
      <c r="V5" s="5" t="n">
        <f aca="false">U5/T5</f>
        <v>0.762430939226519</v>
      </c>
      <c r="W5" s="2" t="n">
        <f aca="false">SUMPRODUCT(-(-($H$1:$H$1032=0)),-(-($B$1:$B$1032=S5)))</f>
        <v>129</v>
      </c>
      <c r="X5" s="5" t="n">
        <f aca="false">W5/T5</f>
        <v>0.237569060773481</v>
      </c>
      <c r="Y5" s="3" t="n">
        <f aca="false">SUMIFS(I$1:I$1032,$B$1:$B$1032,$S5)</f>
        <v>1830</v>
      </c>
      <c r="Z5" s="3" t="n">
        <f aca="false">SUMIFS(J$1:J$1032,$B$1:$B$1032,$S5)</f>
        <v>1314</v>
      </c>
      <c r="AA5" s="3" t="n">
        <f aca="false">SUMIFS(K$1:K$1032,$B$1:$B$1032,$S5)</f>
        <v>1850</v>
      </c>
      <c r="AB5" s="4" t="n">
        <f aca="false">Y5/(Y5+Z5)</f>
        <v>0.58206106870229</v>
      </c>
      <c r="AC5" s="4" t="n">
        <f aca="false">Y5/(Y5+AA5)</f>
        <v>0.497282608695652</v>
      </c>
      <c r="AD5" s="4" t="n">
        <f aca="false">(2*AB5*AC5)/(AB5+AC5)</f>
        <v>0.536342321219226</v>
      </c>
      <c r="AE5" s="4"/>
      <c r="AF5" s="4"/>
      <c r="AG5" s="4"/>
      <c r="AH5" s="4" t="n">
        <f aca="false">AVERAGEIFS(N$1:N$1032,$B$1:$B$1032,$S5)</f>
        <v>0.634785330404859</v>
      </c>
      <c r="AI5" s="4" t="n">
        <f aca="false">AVERAGEIFS(O$1:O$1032,$B$1:$B$1032,$S5)</f>
        <v>0.516548552870999</v>
      </c>
      <c r="AJ5" s="4" t="n">
        <f aca="false">AVERAGEIFS(P$1:P$1032,$B$1:$B$1032,$S5)</f>
        <v>0.526817666406728</v>
      </c>
    </row>
    <row r="6" customFormat="false" ht="12.8" hidden="false" customHeight="false" outlineLevel="0" collapsed="false">
      <c r="A6" s="3" t="s">
        <v>2102</v>
      </c>
      <c r="B6" s="3" t="s">
        <v>22</v>
      </c>
      <c r="C6" s="3" t="s">
        <v>9</v>
      </c>
      <c r="D6" s="3"/>
      <c r="E6" s="3" t="s">
        <v>33</v>
      </c>
      <c r="F6" s="3" t="s">
        <v>2103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13" t="n">
        <v>1</v>
      </c>
      <c r="O6" s="13" t="n">
        <v>1</v>
      </c>
      <c r="P6" s="13" t="n">
        <f aca="false">IF(ISERROR((2*N6*O6)/(N6+O6)),0,(2*N6*O6)/(N6+O6))</f>
        <v>1</v>
      </c>
      <c r="Q6" s="3" t="n">
        <f aca="false">L6-M6</f>
        <v>0</v>
      </c>
      <c r="R6" s="3"/>
      <c r="S6" s="2" t="s">
        <v>35</v>
      </c>
      <c r="T6" s="2" t="n">
        <f aca="false">COUNTIF($B$1:$B$1032,S6)</f>
        <v>4</v>
      </c>
      <c r="U6" s="2" t="n">
        <f aca="false">SUMPRODUCT(-(-($H$1:$H$1032&gt;0)),-(-($B$1:$B$1032=S6)))</f>
        <v>1</v>
      </c>
      <c r="V6" s="5" t="n">
        <f aca="false">U6/T6</f>
        <v>0.25</v>
      </c>
      <c r="W6" s="2" t="n">
        <f aca="false">SUMPRODUCT(-(-($H$1:$H$1032=0)),-(-($B$1:$B$1032=S6)))</f>
        <v>3</v>
      </c>
      <c r="X6" s="5" t="n">
        <f aca="false">W6/T6</f>
        <v>0.75</v>
      </c>
      <c r="Y6" s="3" t="n">
        <f aca="false">SUMIFS(I$1:I$1032,$B$1:$B$1032,$S6)</f>
        <v>0</v>
      </c>
      <c r="Z6" s="3" t="n">
        <f aca="false">SUMIFS(J$1:J$1032,$B$1:$B$1032,$S6)</f>
        <v>1</v>
      </c>
      <c r="AA6" s="3" t="n">
        <f aca="false">SUMIFS(K$1:K$1032,$B$1:$B$1032,$S6)</f>
        <v>7</v>
      </c>
      <c r="AB6" s="4" t="n">
        <f aca="false">Y6/(Y6+Z6)</f>
        <v>0</v>
      </c>
      <c r="AC6" s="4" t="n">
        <f aca="false">Y6/(Y6+AA6)</f>
        <v>0</v>
      </c>
      <c r="AD6" s="4" t="n">
        <v>0</v>
      </c>
      <c r="AE6" s="4"/>
      <c r="AF6" s="4"/>
      <c r="AG6" s="4"/>
      <c r="AH6" s="4" t="n">
        <f aca="false">AVERAGEIFS(N$1:N$1032,$B$1:$B$1032,$S6)</f>
        <v>0.25</v>
      </c>
      <c r="AI6" s="4" t="n">
        <f aca="false">AVERAGEIFS(O$1:O$1032,$B$1:$B$1032,$S6)</f>
        <v>0.25</v>
      </c>
      <c r="AJ6" s="4" t="n">
        <f aca="false">AVERAGEIFS(P$1:P$1032,$B$1:$B$1032,$S6)</f>
        <v>0.25</v>
      </c>
    </row>
    <row r="7" customFormat="false" ht="12.8" hidden="false" customHeight="false" outlineLevel="0" collapsed="false">
      <c r="A7" s="3" t="s">
        <v>2104</v>
      </c>
      <c r="B7" s="3" t="s">
        <v>22</v>
      </c>
      <c r="C7" s="3" t="s">
        <v>9</v>
      </c>
      <c r="D7" s="3"/>
      <c r="E7" s="3" t="s">
        <v>33</v>
      </c>
      <c r="F7" s="3" t="s">
        <v>2105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13" t="n">
        <v>1</v>
      </c>
      <c r="O7" s="13" t="n">
        <v>1</v>
      </c>
      <c r="P7" s="13" t="n">
        <f aca="false">IF(ISERROR((2*N7*O7)/(N7+O7)),0,(2*N7*O7)/(N7+O7))</f>
        <v>1</v>
      </c>
      <c r="Q7" s="3" t="n">
        <f aca="false">L7-M7</f>
        <v>0</v>
      </c>
      <c r="R7" s="3"/>
      <c r="S7" s="2" t="s">
        <v>38</v>
      </c>
      <c r="T7" s="2" t="n">
        <f aca="false">COUNTIF($B$1:$B$1032,S7)</f>
        <v>79</v>
      </c>
      <c r="U7" s="2" t="n">
        <f aca="false">SUMPRODUCT(-(-($H$1:$H$1032&gt;0)),-(-($B$1:$B$1032=S7)))</f>
        <v>44</v>
      </c>
      <c r="V7" s="5" t="n">
        <f aca="false">U7/T7</f>
        <v>0.556962025316456</v>
      </c>
      <c r="W7" s="2" t="n">
        <f aca="false">SUMPRODUCT(-(-($H$1:$H$1032=0)),-(-($B$1:$B$1032=S7)))</f>
        <v>35</v>
      </c>
      <c r="X7" s="5" t="n">
        <f aca="false">W7/T7</f>
        <v>0.443037974683544</v>
      </c>
      <c r="Y7" s="3" t="n">
        <f aca="false">SUMIFS(I$1:I$1032,$B$1:$B$1032,$S7)</f>
        <v>257</v>
      </c>
      <c r="Z7" s="3" t="n">
        <f aca="false">SUMIFS(J$1:J$1032,$B$1:$B$1032,$S7)</f>
        <v>9</v>
      </c>
      <c r="AA7" s="3" t="n">
        <f aca="false">SUMIFS(K$1:K$1032,$B$1:$B$1032,$S7)</f>
        <v>43</v>
      </c>
      <c r="AB7" s="4" t="n">
        <f aca="false">Y7/(Y7+Z7)</f>
        <v>0.966165413533835</v>
      </c>
      <c r="AC7" s="4" t="n">
        <f aca="false">Y7/(Y7+AA7)</f>
        <v>0.856666666666667</v>
      </c>
      <c r="AD7" s="4" t="n">
        <f aca="false">(2*AB7*AC7)/(AB7+AC7)</f>
        <v>0.908127208480565</v>
      </c>
      <c r="AE7" s="4"/>
      <c r="AF7" s="4"/>
      <c r="AG7" s="4"/>
      <c r="AH7" s="4" t="n">
        <f aca="false">AVERAGEIFS(N$1:N$1032,$B$1:$B$1032,$S7)</f>
        <v>0.883714922530684</v>
      </c>
      <c r="AI7" s="4" t="n">
        <f aca="false">AVERAGEIFS(O$1:O$1032,$B$1:$B$1032,$S7)</f>
        <v>0.829699474726599</v>
      </c>
      <c r="AJ7" s="4" t="n">
        <f aca="false">AVERAGEIFS(P$1:P$1032,$B$1:$B$1032,$S7)</f>
        <v>0.843003259426192</v>
      </c>
    </row>
    <row r="8" customFormat="false" ht="12.8" hidden="false" customHeight="false" outlineLevel="0" collapsed="false">
      <c r="A8" s="3" t="s">
        <v>2106</v>
      </c>
      <c r="B8" s="3" t="s">
        <v>22</v>
      </c>
      <c r="C8" s="3" t="s">
        <v>9</v>
      </c>
      <c r="D8" s="3"/>
      <c r="E8" s="3" t="s">
        <v>33</v>
      </c>
      <c r="F8" s="3" t="s">
        <v>2107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13" t="n">
        <v>1</v>
      </c>
      <c r="O8" s="13" t="n">
        <v>1</v>
      </c>
      <c r="P8" s="13" t="n">
        <f aca="false">IF(ISERROR((2*N8*O8)/(N8+O8)),0,(2*N8*O8)/(N8+O8))</f>
        <v>1</v>
      </c>
      <c r="Q8" s="3" t="n">
        <f aca="false">L8-M8</f>
        <v>0</v>
      </c>
      <c r="R8" s="3"/>
      <c r="S8" s="2"/>
      <c r="T8" s="2"/>
      <c r="U8" s="2"/>
      <c r="V8" s="5"/>
      <c r="W8" s="2"/>
      <c r="X8" s="5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</row>
    <row r="9" customFormat="false" ht="12.8" hidden="false" customHeight="false" outlineLevel="0" collapsed="false">
      <c r="A9" s="3" t="s">
        <v>2108</v>
      </c>
      <c r="B9" s="3" t="s">
        <v>22</v>
      </c>
      <c r="C9" s="3" t="s">
        <v>9</v>
      </c>
      <c r="D9" s="3"/>
      <c r="E9" s="3" t="s">
        <v>33</v>
      </c>
      <c r="F9" s="3" t="s">
        <v>2109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13" t="n">
        <v>1</v>
      </c>
      <c r="O9" s="13" t="n">
        <v>1</v>
      </c>
      <c r="P9" s="13" t="n">
        <f aca="false">IF(ISERROR((2*N9*O9)/(N9+O9)),0,(2*N9*O9)/(N9+O9))</f>
        <v>1</v>
      </c>
      <c r="Q9" s="3" t="n">
        <f aca="false">L9-M9</f>
        <v>0</v>
      </c>
      <c r="R9" s="3"/>
      <c r="S9" s="6" t="s">
        <v>43</v>
      </c>
      <c r="T9" s="6" t="n">
        <f aca="false">SUM(T10:T11)</f>
        <v>729</v>
      </c>
      <c r="U9" s="6" t="n">
        <f aca="false">SUM(U10:U11)</f>
        <v>539</v>
      </c>
      <c r="V9" s="7" t="n">
        <f aca="false">U9/T9</f>
        <v>0.739368998628258</v>
      </c>
      <c r="W9" s="6" t="n">
        <f aca="false">SUM(W10:W11)</f>
        <v>190</v>
      </c>
      <c r="X9" s="7" t="n">
        <f aca="false">W9/T9</f>
        <v>0.260631001371742</v>
      </c>
      <c r="Y9" s="6" t="n">
        <f aca="false">SUM(Y10:Y11)</f>
        <v>2895</v>
      </c>
      <c r="Z9" s="6" t="n">
        <f aca="false">SUM(Z10:Z11)</f>
        <v>1562</v>
      </c>
      <c r="AA9" s="6" t="n">
        <f aca="false">SUM(AA10:AA11)</f>
        <v>2259</v>
      </c>
      <c r="AB9" s="8" t="n">
        <f aca="false">Y9/(Y9+Z9)</f>
        <v>0.649540049360556</v>
      </c>
      <c r="AC9" s="8" t="n">
        <f aca="false">Y9/(Y9+AA9)</f>
        <v>0.561699650756694</v>
      </c>
      <c r="AD9" s="8" t="n">
        <f aca="false">(2*AB9*AC9)/(AB9+AC9)</f>
        <v>0.602434710227864</v>
      </c>
      <c r="AE9" s="6" t="n">
        <f aca="false">SUM(AE10:AE11)</f>
        <v>507.545901986972</v>
      </c>
      <c r="AF9" s="6" t="n">
        <f aca="false">SUM(AF10:AF11)</f>
        <v>433.199097367299</v>
      </c>
      <c r="AG9" s="6" t="n">
        <f aca="false">SUM(AG10:AG11)</f>
        <v>441.568795742129</v>
      </c>
      <c r="AH9" s="8" t="n">
        <f aca="false">AE9/$T9</f>
        <v>0.696222087773624</v>
      </c>
      <c r="AI9" s="8" t="n">
        <f aca="false">AF9/$T9</f>
        <v>0.594237444948284</v>
      </c>
      <c r="AJ9" s="8" t="n">
        <f aca="false">AG9/$T9</f>
        <v>0.605718512677817</v>
      </c>
    </row>
    <row r="10" customFormat="false" ht="12.8" hidden="false" customHeight="false" outlineLevel="0" collapsed="false">
      <c r="A10" s="3" t="s">
        <v>2110</v>
      </c>
      <c r="B10" s="3" t="s">
        <v>22</v>
      </c>
      <c r="C10" s="3" t="s">
        <v>9</v>
      </c>
      <c r="D10" s="3"/>
      <c r="E10" s="3" t="s">
        <v>33</v>
      </c>
      <c r="F10" s="3" t="s">
        <v>2111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13" t="n">
        <v>1</v>
      </c>
      <c r="O10" s="13" t="n">
        <v>1</v>
      </c>
      <c r="P10" s="13" t="n">
        <f aca="false">IF(ISERROR((2*N10*O10)/(N10+O10)),0,(2*N10*O10)/(N10+O10))</f>
        <v>1</v>
      </c>
      <c r="Q10" s="3" t="n">
        <f aca="false">L10-M10</f>
        <v>0</v>
      </c>
      <c r="R10" s="3"/>
      <c r="S10" s="9" t="s">
        <v>9</v>
      </c>
      <c r="T10" s="2" t="n">
        <f aca="false">COUNTIF($C$1:$C$1032,S10)</f>
        <v>274</v>
      </c>
      <c r="U10" s="2" t="n">
        <f aca="false">SUMPRODUCT(-(-($H$1:$H$1032&gt;0)),-(-($C$1:$C$1032=S10)))</f>
        <v>170</v>
      </c>
      <c r="V10" s="5" t="n">
        <f aca="false">U10/T10</f>
        <v>0.62043795620438</v>
      </c>
      <c r="W10" s="2" t="n">
        <f aca="false">SUMPRODUCT(-(-($H$1:$H$1032=0)),-(-($C$1:$C$1032=S10)))</f>
        <v>104</v>
      </c>
      <c r="X10" s="5" t="n">
        <f aca="false">W10/T10</f>
        <v>0.37956204379562</v>
      </c>
      <c r="Y10" s="3" t="n">
        <f aca="false">SUMIFS(I$1:I$1032,$C$1:$C$1032,$S10)</f>
        <v>630</v>
      </c>
      <c r="Z10" s="3" t="n">
        <f aca="false">SUMIFS(J$1:J$1032,$C$1:$C$1032,$S10)</f>
        <v>319</v>
      </c>
      <c r="AA10" s="3" t="n">
        <f aca="false">SUMIFS(K$1:K$1032,$C$1:$C$1032,$S10)</f>
        <v>558</v>
      </c>
      <c r="AB10" s="4" t="n">
        <f aca="false">Y10/(Y10+Z10)</f>
        <v>0.663856691253952</v>
      </c>
      <c r="AC10" s="4" t="n">
        <f aca="false">Y10/(Y10+AA10)</f>
        <v>0.53030303030303</v>
      </c>
      <c r="AD10" s="4" t="n">
        <f aca="false">(2*AB10*AC10)/(AB10+AC10)</f>
        <v>0.589611605053814</v>
      </c>
      <c r="AE10" s="10" t="n">
        <f aca="false">SUMIFS(N$1:N$1032,$C$1:$C$1032,$S10)</f>
        <v>184.730540533748</v>
      </c>
      <c r="AF10" s="10" t="n">
        <f aca="false">SUMIFS(O$1:O$1032,$C$1:$C$1032,$S10)</f>
        <v>162.110118159247</v>
      </c>
      <c r="AG10" s="10" t="n">
        <f aca="false">SUMIFS(P$1:P$1032,$C$1:$C$1032,$S10)</f>
        <v>163.503242773767</v>
      </c>
      <c r="AH10" s="4" t="n">
        <f aca="false">AE10/$T10</f>
        <v>0.674199053042874</v>
      </c>
      <c r="AI10" s="4" t="n">
        <f aca="false">AF10/$T10</f>
        <v>0.59164276700455</v>
      </c>
      <c r="AJ10" s="4" t="n">
        <f aca="false">AG10/$T10</f>
        <v>0.596727163407909</v>
      </c>
      <c r="AK10" s="14"/>
    </row>
    <row r="11" customFormat="false" ht="12.8" hidden="false" customHeight="false" outlineLevel="0" collapsed="false">
      <c r="A11" s="3" t="s">
        <v>2112</v>
      </c>
      <c r="B11" s="3" t="s">
        <v>38</v>
      </c>
      <c r="C11" s="3" t="s">
        <v>9</v>
      </c>
      <c r="D11" s="3"/>
      <c r="E11" s="3" t="s">
        <v>33</v>
      </c>
      <c r="F11" s="3" t="s">
        <v>2113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13" t="n">
        <v>1</v>
      </c>
      <c r="O11" s="13" t="n">
        <v>1</v>
      </c>
      <c r="P11" s="13" t="n">
        <f aca="false">IF(ISERROR((2*N11*O11)/(N11+O11)),0,(2*N11*O11)/(N11+O11))</f>
        <v>1</v>
      </c>
      <c r="Q11" s="3" t="n">
        <f aca="false">L11-M11</f>
        <v>0</v>
      </c>
      <c r="R11" s="3"/>
      <c r="S11" s="9" t="s">
        <v>2</v>
      </c>
      <c r="T11" s="2" t="n">
        <f aca="false">COUNTIF($C$1:$C$1032,S11)</f>
        <v>455</v>
      </c>
      <c r="U11" s="2" t="n">
        <f aca="false">SUMPRODUCT(-(-($H$1:$H$1032&gt;0)),-(-($C$1:$C$1032=S11)))</f>
        <v>369</v>
      </c>
      <c r="V11" s="5" t="n">
        <f aca="false">U11/T11</f>
        <v>0.810989010989011</v>
      </c>
      <c r="W11" s="2" t="n">
        <f aca="false">SUMPRODUCT(-(-($H$1:$H$1032=0)),-(-($C$1:$C$1032=S11)))</f>
        <v>86</v>
      </c>
      <c r="X11" s="5" t="n">
        <f aca="false">W11/T11</f>
        <v>0.189010989010989</v>
      </c>
      <c r="Y11" s="3" t="n">
        <f aca="false">SUMIFS(I$1:I$1032,$C$1:$C$1032,$S11)</f>
        <v>2265</v>
      </c>
      <c r="Z11" s="3" t="n">
        <f aca="false">SUMIFS(J$1:J$1032,$C$1:$C$1032,$S11)</f>
        <v>1243</v>
      </c>
      <c r="AA11" s="3" t="n">
        <f aca="false">SUMIFS(K$1:K$1032,$C$1:$C$1032,$S11)</f>
        <v>1701</v>
      </c>
      <c r="AB11" s="4" t="n">
        <f aca="false">Y11/(Y11+Z11)</f>
        <v>0.645667046750285</v>
      </c>
      <c r="AC11" s="4" t="n">
        <f aca="false">Y11/(Y11+AA11)</f>
        <v>0.571104387291982</v>
      </c>
      <c r="AD11" s="4" t="n">
        <f aca="false">(2*AB11*AC11)/(AB11+AC11)</f>
        <v>0.606101150655606</v>
      </c>
      <c r="AE11" s="10" t="n">
        <f aca="false">SUMIFS(N$1:N$1032,$C$1:$C$1032,$S11)</f>
        <v>322.815361453224</v>
      </c>
      <c r="AF11" s="10" t="n">
        <f aca="false">SUMIFS(O$1:O$1032,$C$1:$C$1032,$S11)</f>
        <v>271.088979208052</v>
      </c>
      <c r="AG11" s="10" t="n">
        <f aca="false">SUMIFS(P$1:P$1032,$C$1:$C$1032,$S11)</f>
        <v>278.065552968362</v>
      </c>
      <c r="AH11" s="4" t="n">
        <f aca="false">AE11/$T11</f>
        <v>0.709484310886207</v>
      </c>
      <c r="AI11" s="4" t="n">
        <f aca="false">AF11/$T11</f>
        <v>0.595799954303411</v>
      </c>
      <c r="AJ11" s="4" t="n">
        <f aca="false">AG11/$T11</f>
        <v>0.611133083446949</v>
      </c>
      <c r="AK11" s="14"/>
    </row>
    <row r="12" customFormat="false" ht="12.8" hidden="false" customHeight="false" outlineLevel="0" collapsed="false">
      <c r="A12" s="3" t="s">
        <v>2114</v>
      </c>
      <c r="B12" s="3" t="s">
        <v>22</v>
      </c>
      <c r="C12" s="3" t="s">
        <v>9</v>
      </c>
      <c r="D12" s="3"/>
      <c r="E12" s="3" t="s">
        <v>33</v>
      </c>
      <c r="F12" s="3" t="s">
        <v>2115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13" t="n">
        <v>1</v>
      </c>
      <c r="O12" s="13" t="n">
        <v>1</v>
      </c>
      <c r="P12" s="13" t="n">
        <f aca="false">IF(ISERROR((2*N12*O12)/(N12+O12)),0,(2*N12*O12)/(N12+O12))</f>
        <v>1</v>
      </c>
      <c r="Q12" s="3" t="n">
        <f aca="false">L12-M12</f>
        <v>0</v>
      </c>
      <c r="R12" s="3"/>
      <c r="S12" s="6" t="s">
        <v>50</v>
      </c>
      <c r="T12" s="6" t="n">
        <f aca="false">SUM(T13:T15)</f>
        <v>317</v>
      </c>
      <c r="U12" s="6" t="n">
        <f aca="false">SUM(U13:U15)</f>
        <v>253</v>
      </c>
      <c r="V12" s="7" t="n">
        <f aca="false">U12/T12</f>
        <v>0.798107255520505</v>
      </c>
      <c r="W12" s="6" t="n">
        <f aca="false">SUM(W13:W15)</f>
        <v>64</v>
      </c>
      <c r="X12" s="7" t="n">
        <f aca="false">W12/T12</f>
        <v>0.201892744479495</v>
      </c>
      <c r="Y12" s="6" t="n">
        <f aca="false">SUM(Y13:Y15)</f>
        <v>488</v>
      </c>
      <c r="Z12" s="6" t="n">
        <f aca="false">SUM(Z13:Z15)</f>
        <v>254</v>
      </c>
      <c r="AA12" s="6" t="n">
        <f aca="false">SUM(AA13:AA15)</f>
        <v>1194</v>
      </c>
      <c r="AB12" s="8" t="n">
        <f aca="false">Y12/(Y12+Z12)</f>
        <v>0.657681940700809</v>
      </c>
      <c r="AC12" s="8" t="n">
        <f aca="false">Y12/(Y12+AA12)</f>
        <v>0.29013079667063</v>
      </c>
      <c r="AD12" s="8" t="n">
        <f aca="false">(2*AB12*AC12)/(AB12+AC12)</f>
        <v>0.402640264026403</v>
      </c>
      <c r="AE12" s="6" t="n">
        <f aca="false">SUM(AE13:AE15)</f>
        <v>189.843847818848</v>
      </c>
      <c r="AF12" s="6" t="n">
        <f aca="false">SUM(AF13:AF15)</f>
        <v>96.9461499027289</v>
      </c>
      <c r="AG12" s="6" t="n">
        <f aca="false">SUM(AG13:AG15)</f>
        <v>118.257006408871</v>
      </c>
      <c r="AH12" s="8" t="n">
        <f aca="false">AE12/$T12</f>
        <v>0.598876491542107</v>
      </c>
      <c r="AI12" s="8" t="n">
        <f aca="false">AF12/$T12</f>
        <v>0.305823816727851</v>
      </c>
      <c r="AJ12" s="8" t="n">
        <f aca="false">AG12/$T12</f>
        <v>0.373050493403378</v>
      </c>
    </row>
    <row r="13" customFormat="false" ht="12.8" hidden="false" customHeight="false" outlineLevel="0" collapsed="false">
      <c r="A13" s="3" t="s">
        <v>2116</v>
      </c>
      <c r="B13" s="3" t="s">
        <v>38</v>
      </c>
      <c r="C13" s="3" t="s">
        <v>9</v>
      </c>
      <c r="D13" s="3"/>
      <c r="E13" s="3" t="s">
        <v>33</v>
      </c>
      <c r="F13" s="3" t="s">
        <v>2117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13" t="n">
        <v>1</v>
      </c>
      <c r="O13" s="13" t="n">
        <v>1</v>
      </c>
      <c r="P13" s="13" t="n">
        <f aca="false">IF(ISERROR((2*N13*O13)/(N13+O13)),0,(2*N13*O13)/(N13+O13))</f>
        <v>1</v>
      </c>
      <c r="Q13" s="3" t="n">
        <f aca="false">L13-M13</f>
        <v>0</v>
      </c>
      <c r="R13" s="3"/>
      <c r="S13" s="9" t="s">
        <v>30</v>
      </c>
      <c r="T13" s="2" t="n">
        <f aca="false">COUNTIF($D$1:$D$1032,S13)</f>
        <v>3</v>
      </c>
      <c r="U13" s="2" t="n">
        <f aca="false">SUMPRODUCT(-(-($H$1:$H$1032&gt;0)),-(-($D$1:$D$1032=S13)))</f>
        <v>1</v>
      </c>
      <c r="V13" s="5" t="n">
        <f aca="false">U13/T13</f>
        <v>0.333333333333333</v>
      </c>
      <c r="W13" s="2" t="n">
        <f aca="false">SUMPRODUCT(-(-($H$1:$H$1032=0)),-(-($D$1:$D$1032=S13)))</f>
        <v>2</v>
      </c>
      <c r="X13" s="5" t="n">
        <f aca="false">W13/T13</f>
        <v>0.666666666666667</v>
      </c>
      <c r="Y13" s="3" t="n">
        <f aca="false">SUMIFS(I$1:I$1032,$D$1:$D$1032,$S13)</f>
        <v>1</v>
      </c>
      <c r="Z13" s="3" t="n">
        <f aca="false">SUMIFS(J$1:J$1032,$D$1:$D$1032,$S13)</f>
        <v>0</v>
      </c>
      <c r="AA13" s="3" t="n">
        <f aca="false">SUMIFS(K$1:K$1032,$D$1:$D$1032,$S13)</f>
        <v>5</v>
      </c>
      <c r="AB13" s="4" t="n">
        <f aca="false">Y13/(Y13+Z13)</f>
        <v>1</v>
      </c>
      <c r="AC13" s="4" t="n">
        <f aca="false">Y13/(Y13+AA13)</f>
        <v>0.166666666666667</v>
      </c>
      <c r="AD13" s="4" t="n">
        <f aca="false">(2*AB13*AC13)/(AB13+AC13)</f>
        <v>0.285714285714286</v>
      </c>
      <c r="AE13" s="10" t="n">
        <f aca="false">SUMIFS(N$1:N$1032,$D$1:$D$1032,$S13)</f>
        <v>1</v>
      </c>
      <c r="AF13" s="10" t="n">
        <f aca="false">SUMIFS(O$1:O$1032,$D$1:$D$1032,$S13)</f>
        <v>0.5</v>
      </c>
      <c r="AG13" s="10" t="n">
        <f aca="false">SUMIFS(P$1:P$1032,$D$1:$D$1032,$S13)</f>
        <v>0.666666666666667</v>
      </c>
      <c r="AH13" s="4" t="n">
        <f aca="false">AE13/$T13</f>
        <v>0.333333333333333</v>
      </c>
      <c r="AI13" s="4" t="n">
        <f aca="false">AF13/$T13</f>
        <v>0.166666666666667</v>
      </c>
      <c r="AJ13" s="4" t="n">
        <f aca="false">AG13/$T13</f>
        <v>0.222222222222222</v>
      </c>
    </row>
    <row r="14" customFormat="false" ht="12.8" hidden="false" customHeight="false" outlineLevel="0" collapsed="false">
      <c r="A14" s="3" t="s">
        <v>2118</v>
      </c>
      <c r="B14" s="3" t="s">
        <v>22</v>
      </c>
      <c r="C14" s="3" t="s">
        <v>9</v>
      </c>
      <c r="D14" s="3"/>
      <c r="E14" s="3" t="s">
        <v>3</v>
      </c>
      <c r="F14" s="3" t="s">
        <v>2119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13" t="n">
        <v>1</v>
      </c>
      <c r="O14" s="13" t="n">
        <v>1</v>
      </c>
      <c r="P14" s="13" t="n">
        <f aca="false">IF(ISERROR((2*N14*O14)/(N14+O14)),0,(2*N14*O14)/(N14+O14))</f>
        <v>1</v>
      </c>
      <c r="Q14" s="3" t="n">
        <f aca="false">L14-M14</f>
        <v>0</v>
      </c>
      <c r="R14" s="3"/>
      <c r="S14" s="9" t="s">
        <v>27</v>
      </c>
      <c r="T14" s="2" t="n">
        <f aca="false">COUNTIF($D$1:$D$1032,S14)</f>
        <v>159</v>
      </c>
      <c r="U14" s="2" t="n">
        <f aca="false">SUMPRODUCT(-(-($H$1:$H$1032&gt;0)),-(-($D$1:$D$1032=S14)))</f>
        <v>126</v>
      </c>
      <c r="V14" s="5" t="n">
        <f aca="false">U14/T14</f>
        <v>0.792452830188679</v>
      </c>
      <c r="W14" s="2" t="n">
        <f aca="false">SUMPRODUCT(-(-($H$1:$H$1032=0)),-(-($D$1:$D$1032=S14)))</f>
        <v>33</v>
      </c>
      <c r="X14" s="5" t="n">
        <f aca="false">W14/T14</f>
        <v>0.207547169811321</v>
      </c>
      <c r="Y14" s="3" t="n">
        <f aca="false">SUMIFS(I$1:I$1032,$D$1:$D$1032,$S14)</f>
        <v>212</v>
      </c>
      <c r="Z14" s="3" t="n">
        <f aca="false">SUMIFS(J$1:J$1032,$D$1:$D$1032,$S14)</f>
        <v>107</v>
      </c>
      <c r="AA14" s="3" t="n">
        <f aca="false">SUMIFS(K$1:K$1032,$D$1:$D$1032,$S14)</f>
        <v>570</v>
      </c>
      <c r="AB14" s="4" t="n">
        <f aca="false">Y14/(Y14+Z14)</f>
        <v>0.664576802507837</v>
      </c>
      <c r="AC14" s="4" t="n">
        <f aca="false">Y14/(Y14+AA14)</f>
        <v>0.271099744245524</v>
      </c>
      <c r="AD14" s="4" t="n">
        <f aca="false">(2*AB14*AC14)/(AB14+AC14)</f>
        <v>0.385104450499546</v>
      </c>
      <c r="AE14" s="10" t="n">
        <f aca="false">SUMIFS(N$1:N$1032,$D$1:$D$1032,$S14)</f>
        <v>95.1008991008991</v>
      </c>
      <c r="AF14" s="10" t="n">
        <f aca="false">SUMIFS(O$1:O$1032,$D$1:$D$1032,$S14)</f>
        <v>46.1844155844156</v>
      </c>
      <c r="AG14" s="10" t="n">
        <f aca="false">SUMIFS(P$1:P$1032,$D$1:$D$1032,$S14)</f>
        <v>57.5357205518495</v>
      </c>
      <c r="AH14" s="4" t="n">
        <f aca="false">AE14/$T14</f>
        <v>0.598118862269806</v>
      </c>
      <c r="AI14" s="4" t="n">
        <f aca="false">AF14/$T14</f>
        <v>0.290468022543494</v>
      </c>
      <c r="AJ14" s="4" t="n">
        <f aca="false">AG14/$T14</f>
        <v>0.361859877684588</v>
      </c>
    </row>
    <row r="15" customFormat="false" ht="12.8" hidden="false" customHeight="false" outlineLevel="0" collapsed="false">
      <c r="A15" s="3" t="s">
        <v>2120</v>
      </c>
      <c r="B15" s="3" t="s">
        <v>38</v>
      </c>
      <c r="C15" s="3" t="s">
        <v>9</v>
      </c>
      <c r="D15" s="3"/>
      <c r="E15" s="3" t="s">
        <v>3</v>
      </c>
      <c r="F15" s="3" t="s">
        <v>2121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13" t="n">
        <v>1</v>
      </c>
      <c r="O15" s="13" t="n">
        <v>1</v>
      </c>
      <c r="P15" s="13" t="n">
        <f aca="false">IF(ISERROR((2*N15*O15)/(N15+O15)),0,(2*N15*O15)/(N15+O15))</f>
        <v>1</v>
      </c>
      <c r="Q15" s="3" t="n">
        <f aca="false">L15-M15</f>
        <v>0</v>
      </c>
      <c r="R15" s="3"/>
      <c r="S15" s="9" t="s">
        <v>23</v>
      </c>
      <c r="T15" s="2" t="n">
        <f aca="false">COUNTIF($D$1:$D$1032,S15)</f>
        <v>155</v>
      </c>
      <c r="U15" s="2" t="n">
        <f aca="false">SUMPRODUCT(-(-($H$1:$H$1032&gt;0)),-(-($D$1:$D$1032=S15)))</f>
        <v>126</v>
      </c>
      <c r="V15" s="5" t="n">
        <f aca="false">U15/T15</f>
        <v>0.812903225806452</v>
      </c>
      <c r="W15" s="2" t="n">
        <f aca="false">SUMPRODUCT(-(-($H$1:$H$1032=0)),-(-($D$1:$D$1032=S15)))</f>
        <v>29</v>
      </c>
      <c r="X15" s="5" t="n">
        <f aca="false">W15/T15</f>
        <v>0.187096774193548</v>
      </c>
      <c r="Y15" s="3" t="n">
        <f aca="false">SUMIFS(I$1:I$1032,$D$1:$D$1032,$S15)</f>
        <v>275</v>
      </c>
      <c r="Z15" s="3" t="n">
        <f aca="false">SUMIFS(J$1:J$1032,$D$1:$D$1032,$S15)</f>
        <v>147</v>
      </c>
      <c r="AA15" s="3" t="n">
        <f aca="false">SUMIFS(K$1:K$1032,$D$1:$D$1032,$S15)</f>
        <v>619</v>
      </c>
      <c r="AB15" s="4" t="n">
        <f aca="false">Y15/(Y15+Z15)</f>
        <v>0.651658767772512</v>
      </c>
      <c r="AC15" s="4" t="n">
        <f aca="false">Y15/(Y15+AA15)</f>
        <v>0.307606263982103</v>
      </c>
      <c r="AD15" s="4" t="n">
        <f aca="false">(2*AB15*AC15)/(AB15+AC15)</f>
        <v>0.417933130699088</v>
      </c>
      <c r="AE15" s="10" t="n">
        <f aca="false">SUMIFS(N$1:N$1032,$D$1:$D$1032,$S15)</f>
        <v>93.7429487179487</v>
      </c>
      <c r="AF15" s="10" t="n">
        <f aca="false">SUMIFS(O$1:O$1032,$D$1:$D$1032,$S15)</f>
        <v>50.2617343183133</v>
      </c>
      <c r="AG15" s="10" t="n">
        <f aca="false">SUMIFS(P$1:P$1032,$D$1:$D$1032,$S15)</f>
        <v>60.0546191903548</v>
      </c>
      <c r="AH15" s="4" t="n">
        <f aca="false">AE15/$T15</f>
        <v>0.604793217535153</v>
      </c>
      <c r="AI15" s="4" t="n">
        <f aca="false">AF15/$T15</f>
        <v>0.324269253666537</v>
      </c>
      <c r="AJ15" s="4" t="n">
        <f aca="false">AG15/$T15</f>
        <v>0.387449156066805</v>
      </c>
    </row>
    <row r="16" customFormat="false" ht="12.8" hidden="false" customHeight="false" outlineLevel="0" collapsed="false">
      <c r="A16" s="3" t="s">
        <v>2122</v>
      </c>
      <c r="B16" s="3" t="s">
        <v>38</v>
      </c>
      <c r="C16" s="3" t="s">
        <v>9</v>
      </c>
      <c r="D16" s="3"/>
      <c r="E16" s="3" t="s">
        <v>3</v>
      </c>
      <c r="F16" s="3" t="s">
        <v>2123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13" t="n">
        <v>1</v>
      </c>
      <c r="O16" s="13" t="n">
        <v>1</v>
      </c>
      <c r="P16" s="13" t="n">
        <f aca="false">IF(ISERROR((2*N16*O16)/(N16+O16)),0,(2*N16*O16)/(N16+O16))</f>
        <v>1</v>
      </c>
      <c r="Q16" s="3" t="n">
        <f aca="false">L16-M16</f>
        <v>0</v>
      </c>
      <c r="R16" s="3"/>
      <c r="S16" s="6" t="s">
        <v>59</v>
      </c>
      <c r="T16" s="6" t="n">
        <f aca="false">SUM(T17:T19)</f>
        <v>948</v>
      </c>
      <c r="U16" s="6" t="n">
        <f aca="false">SUM(U17:U19)</f>
        <v>738</v>
      </c>
      <c r="V16" s="7" t="n">
        <f aca="false">U16/T16</f>
        <v>0.778481012658228</v>
      </c>
      <c r="W16" s="6" t="n">
        <f aca="false">SUM(W17:W19)</f>
        <v>210</v>
      </c>
      <c r="X16" s="7" t="n">
        <f aca="false">W16/T16</f>
        <v>0.221518987341772</v>
      </c>
      <c r="Y16" s="6" t="n">
        <f aca="false">SUM(Y17:Y19)</f>
        <v>3295</v>
      </c>
      <c r="Z16" s="6" t="n">
        <f aca="false">SUM(Z17:Z19)</f>
        <v>1800</v>
      </c>
      <c r="AA16" s="6" t="n">
        <f aca="false">SUM(AA17:AA19)</f>
        <v>3103</v>
      </c>
      <c r="AB16" s="8" t="n">
        <f aca="false">Y16/(Y16+Z16)</f>
        <v>0.646712463199215</v>
      </c>
      <c r="AC16" s="8" t="n">
        <f aca="false">Y16/(Y16+AA16)</f>
        <v>0.515004688965302</v>
      </c>
      <c r="AD16" s="8" t="n">
        <f aca="false">(2*AB16*AC16)/(AB16+AC16)</f>
        <v>0.573392499782476</v>
      </c>
      <c r="AE16" s="6" t="n">
        <f aca="false">SUM(AE17:AE19)</f>
        <v>649.856416472486</v>
      </c>
      <c r="AF16" s="6" t="n">
        <f aca="false">SUM(AF17:AF19)</f>
        <v>508.525406000186</v>
      </c>
      <c r="AG16" s="6" t="n">
        <f aca="false">SUM(AG17:AG19)</f>
        <v>532.394056119254</v>
      </c>
      <c r="AH16" s="8" t="n">
        <f aca="false">AE16/$T16</f>
        <v>0.68550254902161</v>
      </c>
      <c r="AI16" s="8" t="n">
        <f aca="false">AF16/$T16</f>
        <v>0.536419204641547</v>
      </c>
      <c r="AJ16" s="8" t="n">
        <f aca="false">AG16/$T16</f>
        <v>0.561597105611028</v>
      </c>
    </row>
    <row r="17" customFormat="false" ht="12.8" hidden="false" customHeight="false" outlineLevel="0" collapsed="false">
      <c r="A17" s="3" t="s">
        <v>2124</v>
      </c>
      <c r="B17" s="3" t="s">
        <v>22</v>
      </c>
      <c r="C17" s="3" t="s">
        <v>9</v>
      </c>
      <c r="D17" s="3"/>
      <c r="E17" s="3" t="s">
        <v>3</v>
      </c>
      <c r="F17" s="3" t="s">
        <v>2125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13" t="n">
        <v>1</v>
      </c>
      <c r="O17" s="13" t="n">
        <v>1</v>
      </c>
      <c r="P17" s="13" t="n">
        <f aca="false">IF(ISERROR((2*N17*O17)/(N17+O17)),0,(2*N17*O17)/(N17+O17))</f>
        <v>1</v>
      </c>
      <c r="Q17" s="3" t="n">
        <f aca="false">L17-M17</f>
        <v>0</v>
      </c>
      <c r="R17" s="3"/>
      <c r="S17" s="9" t="s">
        <v>3</v>
      </c>
      <c r="T17" s="2" t="n">
        <f aca="false">COUNTIF($E$1:$E$1032,S17)</f>
        <v>86</v>
      </c>
      <c r="U17" s="2" t="n">
        <f aca="false">SUMPRODUCT(-(-($H$1:$H$1032&gt;0)),-(-($E$1:$E$1032=S17)))</f>
        <v>25</v>
      </c>
      <c r="V17" s="5" t="n">
        <f aca="false">U17/T17</f>
        <v>0.290697674418605</v>
      </c>
      <c r="W17" s="2" t="n">
        <f aca="false">SUMPRODUCT(-(-($H$1:$H$1032=0)),-(-($E$1:$E$1032=S17)))</f>
        <v>61</v>
      </c>
      <c r="X17" s="5" t="n">
        <f aca="false">W17/T17</f>
        <v>0.709302325581395</v>
      </c>
      <c r="Y17" s="3" t="n">
        <f aca="false">SUMIFS(I$1:I$1032,$E$1:$E$1032,$S17)</f>
        <v>58</v>
      </c>
      <c r="Z17" s="3" t="n">
        <f aca="false">SUMIFS(J$1:J$1032,$E$1:$E$1032,$S17)</f>
        <v>4</v>
      </c>
      <c r="AA17" s="3" t="n">
        <f aca="false">SUMIFS(K$1:K$1032,$E$1:$E$1032,$S17)</f>
        <v>51</v>
      </c>
      <c r="AB17" s="4" t="n">
        <f aca="false">Y17/(Y17+Z17)</f>
        <v>0.935483870967742</v>
      </c>
      <c r="AC17" s="4" t="n">
        <f aca="false">Y17/(Y17+AA17)</f>
        <v>0.532110091743119</v>
      </c>
      <c r="AD17" s="4" t="n">
        <f aca="false">(2*AB17*AC17)/(AB17+AC17)</f>
        <v>0.678362573099415</v>
      </c>
      <c r="AE17" s="10" t="n">
        <f aca="false">SUMIFS(N$1:N$1032,$E$1:$E$1032,$S17)</f>
        <v>82.0916666666667</v>
      </c>
      <c r="AF17" s="10" t="n">
        <f aca="false">SUMIFS(O$1:O$1032,$E$1:$E$1032,$S17)</f>
        <v>73.3625541125541</v>
      </c>
      <c r="AG17" s="10" t="n">
        <f aca="false">SUMIFS(P$1:P$1032,$E$1:$E$1032,$S17)</f>
        <v>75.6364758048969</v>
      </c>
      <c r="AH17" s="4" t="n">
        <f aca="false">AE17/$T17</f>
        <v>0.954554263565891</v>
      </c>
      <c r="AI17" s="4" t="n">
        <f aca="false">AF17/$T17</f>
        <v>0.853052954797141</v>
      </c>
      <c r="AJ17" s="4" t="n">
        <f aca="false">AG17/$T17</f>
        <v>0.879493904708103</v>
      </c>
    </row>
    <row r="18" customFormat="false" ht="12.8" hidden="false" customHeight="false" outlineLevel="0" collapsed="false">
      <c r="A18" s="3" t="s">
        <v>2126</v>
      </c>
      <c r="B18" s="3" t="s">
        <v>38</v>
      </c>
      <c r="C18" s="3" t="s">
        <v>9</v>
      </c>
      <c r="D18" s="3"/>
      <c r="E18" s="3" t="s">
        <v>3</v>
      </c>
      <c r="F18" s="3" t="s">
        <v>2127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13" t="n">
        <v>1</v>
      </c>
      <c r="O18" s="13" t="n">
        <v>1</v>
      </c>
      <c r="P18" s="13" t="n">
        <f aca="false">IF(ISERROR((2*N18*O18)/(N18+O18)),0,(2*N18*O18)/(N18+O18))</f>
        <v>1</v>
      </c>
      <c r="Q18" s="3" t="n">
        <f aca="false">L18-M18</f>
        <v>0</v>
      </c>
      <c r="R18" s="3"/>
      <c r="S18" s="9" t="s">
        <v>10</v>
      </c>
      <c r="T18" s="2" t="n">
        <f aca="false">COUNTIF($E$1:$E$1032,S18)</f>
        <v>290</v>
      </c>
      <c r="U18" s="2" t="n">
        <f aca="false">SUMPRODUCT(-(-($H$1:$H$1032&gt;0)),-(-($E$1:$E$1032=S18)))</f>
        <v>227</v>
      </c>
      <c r="V18" s="5" t="n">
        <f aca="false">U18/T18</f>
        <v>0.782758620689655</v>
      </c>
      <c r="W18" s="2" t="n">
        <f aca="false">SUMPRODUCT(-(-($H$1:$H$1032=0)),-(-($E$1:$E$1032=S18)))</f>
        <v>63</v>
      </c>
      <c r="X18" s="5" t="n">
        <f aca="false">W18/T18</f>
        <v>0.217241379310345</v>
      </c>
      <c r="Y18" s="3" t="n">
        <f aca="false">SUMIFS(I$1:I$1032,$E$1:$E$1032,$S18)</f>
        <v>670</v>
      </c>
      <c r="Z18" s="3" t="n">
        <f aca="false">SUMIFS(J$1:J$1032,$E$1:$E$1032,$S18)</f>
        <v>196</v>
      </c>
      <c r="AA18" s="3" t="n">
        <f aca="false">SUMIFS(K$1:K$1032,$E$1:$E$1032,$S18)</f>
        <v>546</v>
      </c>
      <c r="AB18" s="4" t="n">
        <f aca="false">Y18/(Y18+Z18)</f>
        <v>0.773672055427252</v>
      </c>
      <c r="AC18" s="4" t="n">
        <f aca="false">Y18/(Y18+AA18)</f>
        <v>0.550986842105263</v>
      </c>
      <c r="AD18" s="4" t="n">
        <f aca="false">(2*AB18*AC18)/(AB18+AC18)</f>
        <v>0.643611911623439</v>
      </c>
      <c r="AE18" s="10" t="n">
        <f aca="false">SUMIFS(N$1:N$1032,$E$1:$E$1032,$S18)</f>
        <v>222.315006879945</v>
      </c>
      <c r="AF18" s="10" t="n">
        <f aca="false">SUMIFS(O$1:O$1032,$E$1:$E$1032,$S18)</f>
        <v>174.463357753358</v>
      </c>
      <c r="AG18" s="10" t="n">
        <f aca="false">SUMIFS(P$1:P$1032,$E$1:$E$1032,$S18)</f>
        <v>184.478081430094</v>
      </c>
      <c r="AH18" s="4" t="n">
        <f aca="false">AE18/$T18</f>
        <v>0.76660347199981</v>
      </c>
      <c r="AI18" s="4" t="n">
        <f aca="false">AF18/$T18</f>
        <v>0.601597785356406</v>
      </c>
      <c r="AJ18" s="4" t="n">
        <f aca="false">AG18/$T18</f>
        <v>0.636131315276186</v>
      </c>
    </row>
    <row r="19" customFormat="false" ht="12.8" hidden="false" customHeight="false" outlineLevel="0" collapsed="false">
      <c r="A19" s="3" t="s">
        <v>2128</v>
      </c>
      <c r="B19" s="3" t="s">
        <v>1</v>
      </c>
      <c r="C19" s="3" t="s">
        <v>9</v>
      </c>
      <c r="D19" s="3"/>
      <c r="E19" s="3" t="s">
        <v>3</v>
      </c>
      <c r="F19" s="3" t="s">
        <v>2129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13" t="n">
        <v>1</v>
      </c>
      <c r="O19" s="13" t="n">
        <v>1</v>
      </c>
      <c r="P19" s="13" t="n">
        <f aca="false">IF(ISERROR((2*N19*O19)/(N19+O19)),0,(2*N19*O19)/(N19+O19))</f>
        <v>1</v>
      </c>
      <c r="Q19" s="3" t="n">
        <f aca="false">L19-M19</f>
        <v>0</v>
      </c>
      <c r="R19" s="3"/>
      <c r="S19" s="9" t="s">
        <v>33</v>
      </c>
      <c r="T19" s="2" t="n">
        <f aca="false">COUNTIF($E$1:$E$1032,S19)</f>
        <v>572</v>
      </c>
      <c r="U19" s="2" t="n">
        <f aca="false">SUMPRODUCT(-(-($H$1:$H$1032&gt;0)),-(-($E$1:$E$1032=S19)))</f>
        <v>486</v>
      </c>
      <c r="V19" s="5" t="n">
        <f aca="false">U19/T19</f>
        <v>0.84965034965035</v>
      </c>
      <c r="W19" s="2" t="n">
        <f aca="false">SUMPRODUCT(-(-($H$1:$H$1032=0)),-(-($E$1:$E$1032=S19)))</f>
        <v>86</v>
      </c>
      <c r="X19" s="5" t="n">
        <f aca="false">W19/T19</f>
        <v>0.15034965034965</v>
      </c>
      <c r="Y19" s="3" t="n">
        <f aca="false">SUMIFS(I$1:I$1032,$E$1:$E$1032,$S19)</f>
        <v>2567</v>
      </c>
      <c r="Z19" s="3" t="n">
        <f aca="false">SUMIFS(J$1:J$1032,$E$1:$E$1032,$S19)</f>
        <v>1600</v>
      </c>
      <c r="AA19" s="3" t="n">
        <f aca="false">SUMIFS(K$1:K$1032,$E$1:$E$1032,$S19)</f>
        <v>2506</v>
      </c>
      <c r="AB19" s="4" t="n">
        <f aca="false">Y19/(Y19+Z19)</f>
        <v>0.616030717542597</v>
      </c>
      <c r="AC19" s="4" t="n">
        <f aca="false">Y19/(Y19+AA19)</f>
        <v>0.506012221565149</v>
      </c>
      <c r="AD19" s="4" t="n">
        <f aca="false">(2*AB19*AC19)/(AB19+AC19)</f>
        <v>0.555627705627706</v>
      </c>
      <c r="AE19" s="10" t="n">
        <f aca="false">SUMIFS(N$1:N$1032,$E$1:$E$1032,$S19)</f>
        <v>345.449742925875</v>
      </c>
      <c r="AF19" s="10" t="n">
        <f aca="false">SUMIFS(O$1:O$1032,$E$1:$E$1032,$S19)</f>
        <v>260.699494134275</v>
      </c>
      <c r="AG19" s="10" t="n">
        <f aca="false">SUMIFS(P$1:P$1032,$E$1:$E$1032,$S19)</f>
        <v>272.279498884263</v>
      </c>
      <c r="AH19" s="4" t="n">
        <f aca="false">AE19/$T19</f>
        <v>0.603933117003277</v>
      </c>
      <c r="AI19" s="4" t="n">
        <f aca="false">AF19/$T19</f>
        <v>0.455768346388592</v>
      </c>
      <c r="AJ19" s="4" t="n">
        <f aca="false">AG19/$T19</f>
        <v>0.476013109937523</v>
      </c>
    </row>
    <row r="20" customFormat="false" ht="12.8" hidden="false" customHeight="false" outlineLevel="0" collapsed="false">
      <c r="A20" s="3" t="s">
        <v>2130</v>
      </c>
      <c r="B20" s="3" t="s">
        <v>22</v>
      </c>
      <c r="C20" s="3" t="s">
        <v>9</v>
      </c>
      <c r="D20" s="3"/>
      <c r="E20" s="3" t="s">
        <v>3</v>
      </c>
      <c r="F20" s="3" t="s">
        <v>2131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13" t="n">
        <v>1</v>
      </c>
      <c r="O20" s="13" t="n">
        <v>1</v>
      </c>
      <c r="P20" s="13" t="n">
        <f aca="false">IF(ISERROR((2*N20*O20)/(N20+O20)),0,(2*N20*O20)/(N20+O20))</f>
        <v>1</v>
      </c>
      <c r="Q20" s="3" t="n">
        <f aca="false">L20-M20</f>
        <v>0</v>
      </c>
      <c r="R20" s="3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</row>
    <row r="21" customFormat="false" ht="12.8" hidden="false" customHeight="false" outlineLevel="0" collapsed="false">
      <c r="A21" s="3" t="s">
        <v>2132</v>
      </c>
      <c r="B21" s="3" t="s">
        <v>22</v>
      </c>
      <c r="C21" s="3" t="s">
        <v>9</v>
      </c>
      <c r="D21" s="3"/>
      <c r="E21" s="3" t="s">
        <v>3</v>
      </c>
      <c r="F21" s="3" t="s">
        <v>2133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13" t="n">
        <v>1</v>
      </c>
      <c r="O21" s="13" t="n">
        <v>1</v>
      </c>
      <c r="P21" s="13" t="n">
        <f aca="false">IF(ISERROR((2*N21*O21)/(N21+O21)),0,(2*N21*O21)/(N21+O21))</f>
        <v>1</v>
      </c>
      <c r="Q21" s="3" t="n">
        <f aca="false">L21-M21</f>
        <v>0</v>
      </c>
      <c r="R21" s="3"/>
      <c r="S21" s="3" t="s">
        <v>2134</v>
      </c>
      <c r="T21" s="3" t="n">
        <f aca="false">COUNTIF(L1:L1000,0)</f>
        <v>109</v>
      </c>
      <c r="U21" s="0"/>
      <c r="V21" s="0"/>
      <c r="W21" s="0"/>
      <c r="X21" s="0"/>
      <c r="Y21" s="3" t="n">
        <f aca="false">COUNTIFS(L1:L1000,0,Q1:Q1000,0)</f>
        <v>105</v>
      </c>
      <c r="Z21" s="0"/>
      <c r="AA21" s="0"/>
      <c r="AB21" s="4" t="n">
        <f aca="false">Y21/T21</f>
        <v>0.963302752293578</v>
      </c>
      <c r="AC21" s="4"/>
      <c r="AD21" s="4"/>
      <c r="AE21" s="4"/>
      <c r="AF21" s="4"/>
      <c r="AG21" s="4"/>
    </row>
    <row r="22" customFormat="false" ht="12.8" hidden="false" customHeight="false" outlineLevel="0" collapsed="false">
      <c r="A22" s="3" t="s">
        <v>2135</v>
      </c>
      <c r="B22" s="3" t="s">
        <v>22</v>
      </c>
      <c r="C22" s="3" t="s">
        <v>9</v>
      </c>
      <c r="D22" s="3"/>
      <c r="E22" s="3" t="s">
        <v>3</v>
      </c>
      <c r="F22" s="3" t="s">
        <v>2136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13" t="n">
        <v>1</v>
      </c>
      <c r="O22" s="13" t="n">
        <v>1</v>
      </c>
      <c r="P22" s="13" t="n">
        <f aca="false">IF(ISERROR((2*N22*O22)/(N22+O22)),0,(2*N22*O22)/(N22+O22))</f>
        <v>1</v>
      </c>
      <c r="Q22" s="3" t="n">
        <f aca="false">L22-M22</f>
        <v>0</v>
      </c>
      <c r="R22" s="3"/>
      <c r="S22" s="3" t="s">
        <v>2137</v>
      </c>
      <c r="T22" s="3" t="n">
        <f aca="false">COUNTIF(L1:L1000,"&gt;0")</f>
        <v>888</v>
      </c>
      <c r="U22" s="0"/>
      <c r="V22" s="0"/>
      <c r="W22" s="0"/>
      <c r="X22" s="0"/>
      <c r="Y22" s="3" t="n">
        <f aca="false">COUNTIFS(L1:L1000,"&lt;&gt;0",Q1:Q1000,0)</f>
        <v>168</v>
      </c>
      <c r="Z22" s="0"/>
      <c r="AA22" s="0"/>
      <c r="AB22" s="4" t="n">
        <f aca="false">Y22/T22</f>
        <v>0.189189189189189</v>
      </c>
      <c r="AC22" s="4"/>
      <c r="AD22" s="4"/>
      <c r="AE22" s="4"/>
      <c r="AF22" s="4"/>
      <c r="AG22" s="4"/>
    </row>
    <row r="23" customFormat="false" ht="12.8" hidden="false" customHeight="false" outlineLevel="0" collapsed="false">
      <c r="A23" s="3" t="s">
        <v>2138</v>
      </c>
      <c r="B23" s="3" t="s">
        <v>38</v>
      </c>
      <c r="C23" s="3" t="s">
        <v>9</v>
      </c>
      <c r="D23" s="3"/>
      <c r="E23" s="3" t="s">
        <v>3</v>
      </c>
      <c r="F23" s="3" t="s">
        <v>2139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13" t="n">
        <v>1</v>
      </c>
      <c r="O23" s="13" t="n">
        <v>1</v>
      </c>
      <c r="P23" s="13" t="n">
        <f aca="false">IF(ISERROR((2*N23*O23)/(N23+O23)),0,(2*N23*O23)/(N23+O23))</f>
        <v>1</v>
      </c>
      <c r="Q23" s="3" t="n">
        <f aca="false">L23-M23</f>
        <v>0</v>
      </c>
      <c r="R23" s="3"/>
      <c r="S23" s="15" t="s">
        <v>2140</v>
      </c>
      <c r="T23" s="15" t="n">
        <f aca="false">SUM(T21:T22)</f>
        <v>997</v>
      </c>
      <c r="U23" s="15"/>
      <c r="V23" s="15"/>
      <c r="W23" s="15"/>
      <c r="X23" s="15"/>
      <c r="Y23" s="15" t="n">
        <f aca="false">SUM(Y21:Y22)</f>
        <v>273</v>
      </c>
      <c r="Z23" s="15"/>
      <c r="AA23" s="15"/>
      <c r="AB23" s="8" t="n">
        <f aca="false">Y23/T23</f>
        <v>0.27382146439318</v>
      </c>
    </row>
    <row r="24" customFormat="false" ht="12.8" hidden="false" customHeight="false" outlineLevel="0" collapsed="false">
      <c r="A24" s="3" t="s">
        <v>2141</v>
      </c>
      <c r="B24" s="3" t="s">
        <v>1</v>
      </c>
      <c r="C24" s="3" t="s">
        <v>9</v>
      </c>
      <c r="D24" s="3"/>
      <c r="E24" s="3" t="s">
        <v>3</v>
      </c>
      <c r="F24" s="3" t="s">
        <v>2142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13" t="n">
        <v>1</v>
      </c>
      <c r="O24" s="13" t="n">
        <v>1</v>
      </c>
      <c r="P24" s="13" t="n">
        <f aca="false">IF(ISERROR((2*N24*O24)/(N24+O24)),0,(2*N24*O24)/(N24+O24))</f>
        <v>1</v>
      </c>
      <c r="Q24" s="3" t="n">
        <f aca="false">L24-M24</f>
        <v>0</v>
      </c>
      <c r="R24" s="3"/>
      <c r="S24" s="0"/>
      <c r="T24" s="0"/>
      <c r="Y24" s="0"/>
      <c r="AB24" s="0"/>
    </row>
    <row r="25" customFormat="false" ht="12.8" hidden="false" customHeight="false" outlineLevel="0" collapsed="false">
      <c r="A25" s="3" t="s">
        <v>2143</v>
      </c>
      <c r="B25" s="3" t="s">
        <v>22</v>
      </c>
      <c r="C25" s="3" t="s">
        <v>9</v>
      </c>
      <c r="D25" s="3"/>
      <c r="E25" s="3" t="s">
        <v>3</v>
      </c>
      <c r="F25" s="3" t="s">
        <v>2144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13" t="n">
        <v>1</v>
      </c>
      <c r="O25" s="13" t="n">
        <v>1</v>
      </c>
      <c r="P25" s="13" t="n">
        <f aca="false">IF(ISERROR((2*N25*O25)/(N25+O25)),0,(2*N25*O25)/(N25+O25))</f>
        <v>1</v>
      </c>
      <c r="Q25" s="3" t="n">
        <f aca="false">L25-M25</f>
        <v>0</v>
      </c>
      <c r="R25" s="3"/>
      <c r="S25" s="3" t="s">
        <v>2145</v>
      </c>
      <c r="T25" s="0"/>
      <c r="Y25" s="3" t="n">
        <f aca="false">COUNTIFS(G1:G1000,"&lt;&gt;0",J1:J1000,0,K1:K1000,0)</f>
        <v>68</v>
      </c>
      <c r="AB25" s="4" t="n">
        <f aca="false">Y25/T22</f>
        <v>0.0765765765765766</v>
      </c>
    </row>
    <row r="26" customFormat="false" ht="12.8" hidden="false" customHeight="false" outlineLevel="0" collapsed="false">
      <c r="A26" s="3" t="s">
        <v>2146</v>
      </c>
      <c r="B26" s="3" t="s">
        <v>22</v>
      </c>
      <c r="C26" s="3" t="s">
        <v>9</v>
      </c>
      <c r="D26" s="3"/>
      <c r="E26" s="3" t="s">
        <v>3</v>
      </c>
      <c r="F26" s="3" t="s">
        <v>2147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13" t="n">
        <v>1</v>
      </c>
      <c r="O26" s="13" t="n">
        <v>1</v>
      </c>
      <c r="P26" s="13" t="n">
        <f aca="false">IF(ISERROR((2*N26*O26)/(N26+O26)),0,(2*N26*O26)/(N26+O26))</f>
        <v>1</v>
      </c>
      <c r="Q26" s="3" t="n">
        <f aca="false">L26-M26</f>
        <v>0</v>
      </c>
      <c r="R26" s="3"/>
      <c r="T26" s="3" t="s">
        <v>2148</v>
      </c>
      <c r="Y26" s="3" t="n">
        <f aca="false">COUNTIFS(G1:G1000,"&lt;&gt;0",J1:J1000,0,K1:K1000,0,Q1:Q1000,0)</f>
        <v>42</v>
      </c>
      <c r="AB26" s="4" t="n">
        <f aca="false">Y26/Y25</f>
        <v>0.617647058823529</v>
      </c>
    </row>
    <row r="27" customFormat="false" ht="12.8" hidden="false" customHeight="false" outlineLevel="0" collapsed="false">
      <c r="A27" s="3" t="s">
        <v>2149</v>
      </c>
      <c r="B27" s="3" t="s">
        <v>38</v>
      </c>
      <c r="C27" s="3" t="s">
        <v>9</v>
      </c>
      <c r="D27" s="3"/>
      <c r="E27" s="3" t="s">
        <v>3</v>
      </c>
      <c r="F27" s="3" t="s">
        <v>2150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13" t="n">
        <v>1</v>
      </c>
      <c r="O27" s="13" t="n">
        <v>1</v>
      </c>
      <c r="P27" s="13" t="n">
        <f aca="false">IF(ISERROR((2*N27*O27)/(N27+O27)),0,(2*N27*O27)/(N27+O27))</f>
        <v>1</v>
      </c>
      <c r="Q27" s="3" t="n">
        <f aca="false">L27-M27</f>
        <v>0</v>
      </c>
      <c r="R27" s="3"/>
      <c r="T27" s="3" t="s">
        <v>2151</v>
      </c>
      <c r="Y27" s="3" t="n">
        <f aca="false">COUNTIFS(G1:G1000,"&lt;&gt;0",J1:J1000,0,K1:K1000,0,Q1:Q1000,"&gt;0")</f>
        <v>5</v>
      </c>
      <c r="AB27" s="4" t="n">
        <f aca="false">Y27/Y25</f>
        <v>0.0735294117647059</v>
      </c>
    </row>
    <row r="28" customFormat="false" ht="12.8" hidden="false" customHeight="false" outlineLevel="0" collapsed="false">
      <c r="A28" s="3" t="s">
        <v>2152</v>
      </c>
      <c r="B28" s="3" t="s">
        <v>22</v>
      </c>
      <c r="C28" s="3" t="s">
        <v>9</v>
      </c>
      <c r="D28" s="3"/>
      <c r="E28" s="3" t="s">
        <v>3</v>
      </c>
      <c r="F28" s="3" t="s">
        <v>2153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13" t="n">
        <v>1</v>
      </c>
      <c r="O28" s="13" t="n">
        <v>1</v>
      </c>
      <c r="P28" s="13" t="n">
        <f aca="false">IF(ISERROR((2*N28*O28)/(N28+O28)),0,(2*N28*O28)/(N28+O28))</f>
        <v>1</v>
      </c>
      <c r="Q28" s="3" t="n">
        <f aca="false">L28-M28</f>
        <v>0</v>
      </c>
      <c r="R28" s="3"/>
      <c r="T28" s="3" t="s">
        <v>2154</v>
      </c>
      <c r="Y28" s="3" t="n">
        <f aca="false">COUNTIFS(G1:G1000,"&lt;&gt;0",J1:J1000,0,K1:K1000,0,Q1:Q1000,"&lt;0")</f>
        <v>21</v>
      </c>
      <c r="AB28" s="4" t="n">
        <f aca="false">Y28/Y25</f>
        <v>0.308823529411765</v>
      </c>
    </row>
    <row r="29" customFormat="false" ht="12.8" hidden="false" customHeight="false" outlineLevel="0" collapsed="false">
      <c r="A29" s="3" t="s">
        <v>2155</v>
      </c>
      <c r="B29" s="3" t="s">
        <v>22</v>
      </c>
      <c r="C29" s="3" t="s">
        <v>9</v>
      </c>
      <c r="D29" s="3"/>
      <c r="E29" s="3" t="s">
        <v>3</v>
      </c>
      <c r="F29" s="3" t="s">
        <v>2156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13" t="n">
        <v>1</v>
      </c>
      <c r="O29" s="13" t="n">
        <v>1</v>
      </c>
      <c r="P29" s="13" t="n">
        <f aca="false">IF(ISERROR((2*N29*O29)/(N29+O29)),0,(2*N29*O29)/(N29+O29))</f>
        <v>1</v>
      </c>
      <c r="Q29" s="3" t="n">
        <f aca="false">L29-M29</f>
        <v>0</v>
      </c>
      <c r="R29" s="3"/>
    </row>
    <row r="30" customFormat="false" ht="12.8" hidden="false" customHeight="false" outlineLevel="0" collapsed="false">
      <c r="A30" s="3" t="s">
        <v>2157</v>
      </c>
      <c r="B30" s="3" t="s">
        <v>22</v>
      </c>
      <c r="C30" s="3" t="s">
        <v>9</v>
      </c>
      <c r="D30" s="3"/>
      <c r="E30" s="3" t="s">
        <v>3</v>
      </c>
      <c r="F30" s="3" t="s">
        <v>2158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13" t="n">
        <v>1</v>
      </c>
      <c r="O30" s="13" t="n">
        <v>1</v>
      </c>
      <c r="P30" s="13" t="n">
        <f aca="false">IF(ISERROR((2*N30*O30)/(N30+O30)),0,(2*N30*O30)/(N30+O30))</f>
        <v>1</v>
      </c>
      <c r="Q30" s="3" t="n">
        <f aca="false">L30-M30</f>
        <v>0</v>
      </c>
      <c r="R30" s="3"/>
    </row>
    <row r="31" customFormat="false" ht="12.8" hidden="false" customHeight="false" outlineLevel="0" collapsed="false">
      <c r="A31" s="3" t="s">
        <v>2159</v>
      </c>
      <c r="B31" s="3" t="s">
        <v>22</v>
      </c>
      <c r="C31" s="3" t="s">
        <v>9</v>
      </c>
      <c r="D31" s="3"/>
      <c r="E31" s="3" t="s">
        <v>3</v>
      </c>
      <c r="F31" s="3" t="s">
        <v>2160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13" t="n">
        <v>1</v>
      </c>
      <c r="O31" s="13" t="n">
        <v>1</v>
      </c>
      <c r="P31" s="13" t="n">
        <f aca="false">IF(ISERROR((2*N31*O31)/(N31+O31)),0,(2*N31*O31)/(N31+O31))</f>
        <v>1</v>
      </c>
      <c r="Q31" s="3" t="n">
        <f aca="false">L31-M31</f>
        <v>0</v>
      </c>
      <c r="R31" s="3"/>
    </row>
    <row r="32" customFormat="false" ht="12.8" hidden="false" customHeight="false" outlineLevel="0" collapsed="false">
      <c r="A32" s="3" t="s">
        <v>2161</v>
      </c>
      <c r="B32" s="3" t="s">
        <v>22</v>
      </c>
      <c r="C32" s="3" t="s">
        <v>9</v>
      </c>
      <c r="D32" s="3"/>
      <c r="E32" s="3" t="s">
        <v>3</v>
      </c>
      <c r="F32" s="3" t="s">
        <v>2162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13" t="n">
        <v>1</v>
      </c>
      <c r="O32" s="13" t="n">
        <v>1</v>
      </c>
      <c r="P32" s="13" t="n">
        <f aca="false">IF(ISERROR((2*N32*O32)/(N32+O32)),0,(2*N32*O32)/(N32+O32))</f>
        <v>1</v>
      </c>
      <c r="Q32" s="3" t="n">
        <f aca="false">L32-M32</f>
        <v>0</v>
      </c>
      <c r="R32" s="3"/>
    </row>
    <row r="33" customFormat="false" ht="12.8" hidden="false" customHeight="false" outlineLevel="0" collapsed="false">
      <c r="A33" s="3" t="s">
        <v>2163</v>
      </c>
      <c r="B33" s="3" t="s">
        <v>22</v>
      </c>
      <c r="C33" s="3" t="s">
        <v>9</v>
      </c>
      <c r="D33" s="3"/>
      <c r="E33" s="3" t="s">
        <v>3</v>
      </c>
      <c r="F33" s="3" t="s">
        <v>2164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13" t="n">
        <v>1</v>
      </c>
      <c r="O33" s="13" t="n">
        <v>1</v>
      </c>
      <c r="P33" s="13" t="n">
        <f aca="false">IF(ISERROR((2*N33*O33)/(N33+O33)),0,(2*N33*O33)/(N33+O33))</f>
        <v>1</v>
      </c>
      <c r="Q33" s="3" t="n">
        <f aca="false">L33-M33</f>
        <v>0</v>
      </c>
      <c r="R33" s="3"/>
    </row>
    <row r="34" customFormat="false" ht="12.8" hidden="false" customHeight="false" outlineLevel="0" collapsed="false">
      <c r="A34" s="3" t="s">
        <v>2165</v>
      </c>
      <c r="B34" s="3" t="s">
        <v>22</v>
      </c>
      <c r="C34" s="3" t="s">
        <v>9</v>
      </c>
      <c r="D34" s="3"/>
      <c r="E34" s="3" t="s">
        <v>3</v>
      </c>
      <c r="F34" s="3" t="s">
        <v>2166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13" t="n">
        <v>1</v>
      </c>
      <c r="O34" s="13" t="n">
        <v>1</v>
      </c>
      <c r="P34" s="13" t="n">
        <f aca="false">IF(ISERROR((2*N34*O34)/(N34+O34)),0,(2*N34*O34)/(N34+O34))</f>
        <v>1</v>
      </c>
      <c r="Q34" s="3" t="n">
        <f aca="false">L34-M34</f>
        <v>0</v>
      </c>
      <c r="R34" s="3"/>
    </row>
    <row r="35" customFormat="false" ht="12.8" hidden="false" customHeight="false" outlineLevel="0" collapsed="false">
      <c r="A35" s="3" t="s">
        <v>2167</v>
      </c>
      <c r="B35" s="3" t="s">
        <v>1</v>
      </c>
      <c r="C35" s="3" t="s">
        <v>9</v>
      </c>
      <c r="D35" s="3"/>
      <c r="E35" s="3" t="s">
        <v>3</v>
      </c>
      <c r="F35" s="3" t="s">
        <v>2168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13" t="n">
        <v>1</v>
      </c>
      <c r="O35" s="13" t="n">
        <v>1</v>
      </c>
      <c r="P35" s="13" t="n">
        <f aca="false">IF(ISERROR((2*N35*O35)/(N35+O35)),0,(2*N35*O35)/(N35+O35))</f>
        <v>1</v>
      </c>
      <c r="Q35" s="3" t="n">
        <f aca="false">L35-M35</f>
        <v>0</v>
      </c>
      <c r="R35" s="3"/>
    </row>
    <row r="36" customFormat="false" ht="12.8" hidden="false" customHeight="false" outlineLevel="0" collapsed="false">
      <c r="A36" s="3" t="s">
        <v>2169</v>
      </c>
      <c r="B36" s="3" t="s">
        <v>1</v>
      </c>
      <c r="C36" s="3" t="s">
        <v>9</v>
      </c>
      <c r="D36" s="3"/>
      <c r="E36" s="3" t="s">
        <v>3</v>
      </c>
      <c r="F36" s="3" t="s">
        <v>2170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13" t="n">
        <v>1</v>
      </c>
      <c r="O36" s="13" t="n">
        <v>1</v>
      </c>
      <c r="P36" s="13" t="n">
        <f aca="false">IF(ISERROR((2*N36*O36)/(N36+O36)),0,(2*N36*O36)/(N36+O36))</f>
        <v>1</v>
      </c>
      <c r="Q36" s="3" t="n">
        <f aca="false">L36-M36</f>
        <v>0</v>
      </c>
      <c r="R36" s="3"/>
    </row>
    <row r="37" customFormat="false" ht="12.8" hidden="false" customHeight="false" outlineLevel="0" collapsed="false">
      <c r="A37" s="3" t="s">
        <v>2171</v>
      </c>
      <c r="B37" s="3" t="s">
        <v>38</v>
      </c>
      <c r="C37" s="3" t="s">
        <v>2</v>
      </c>
      <c r="D37" s="3"/>
      <c r="E37" s="3" t="s">
        <v>10</v>
      </c>
      <c r="F37" s="3" t="s">
        <v>2172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13" t="n">
        <v>1</v>
      </c>
      <c r="O37" s="13" t="n">
        <v>1</v>
      </c>
      <c r="P37" s="13" t="n">
        <f aca="false">IF(ISERROR((2*N37*O37)/(N37+O37)),0,(2*N37*O37)/(N37+O37))</f>
        <v>1</v>
      </c>
      <c r="Q37" s="3" t="n">
        <f aca="false">L37-M37</f>
        <v>0</v>
      </c>
      <c r="R37" s="3"/>
    </row>
    <row r="38" customFormat="false" ht="12.8" hidden="false" customHeight="false" outlineLevel="0" collapsed="false">
      <c r="A38" s="3" t="s">
        <v>2173</v>
      </c>
      <c r="B38" s="3" t="s">
        <v>22</v>
      </c>
      <c r="C38" s="3" t="s">
        <v>2</v>
      </c>
      <c r="D38" s="3"/>
      <c r="E38" s="3" t="s">
        <v>10</v>
      </c>
      <c r="F38" s="3" t="s">
        <v>2174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13" t="n">
        <v>1</v>
      </c>
      <c r="O38" s="13" t="n">
        <v>1</v>
      </c>
      <c r="P38" s="13" t="n">
        <f aca="false">IF(ISERROR((2*N38*O38)/(N38+O38)),0,(2*N38*O38)/(N38+O38))</f>
        <v>1</v>
      </c>
      <c r="Q38" s="3" t="n">
        <f aca="false">L38-M38</f>
        <v>0</v>
      </c>
      <c r="R38" s="3"/>
    </row>
    <row r="39" customFormat="false" ht="12.8" hidden="false" customHeight="false" outlineLevel="0" collapsed="false">
      <c r="A39" s="3" t="s">
        <v>2175</v>
      </c>
      <c r="B39" s="3" t="s">
        <v>22</v>
      </c>
      <c r="C39" s="3" t="s">
        <v>2</v>
      </c>
      <c r="D39" s="3"/>
      <c r="E39" s="3" t="s">
        <v>10</v>
      </c>
      <c r="F39" s="3" t="s">
        <v>2176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13" t="n">
        <v>1</v>
      </c>
      <c r="O39" s="13" t="n">
        <v>1</v>
      </c>
      <c r="P39" s="13" t="n">
        <f aca="false">IF(ISERROR((2*N39*O39)/(N39+O39)),0,(2*N39*O39)/(N39+O39))</f>
        <v>1</v>
      </c>
      <c r="Q39" s="3" t="n">
        <f aca="false">L39-M39</f>
        <v>0</v>
      </c>
      <c r="R39" s="3"/>
    </row>
    <row r="40" customFormat="false" ht="12.8" hidden="false" customHeight="false" outlineLevel="0" collapsed="false">
      <c r="A40" s="3" t="s">
        <v>2177</v>
      </c>
      <c r="B40" s="3" t="s">
        <v>38</v>
      </c>
      <c r="C40" s="3" t="s">
        <v>2</v>
      </c>
      <c r="D40" s="3"/>
      <c r="E40" s="3" t="s">
        <v>10</v>
      </c>
      <c r="F40" s="3" t="s">
        <v>2178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13" t="n">
        <v>1</v>
      </c>
      <c r="O40" s="13" t="n">
        <v>1</v>
      </c>
      <c r="P40" s="13" t="n">
        <f aca="false">IF(ISERROR((2*N40*O40)/(N40+O40)),0,(2*N40*O40)/(N40+O40))</f>
        <v>1</v>
      </c>
      <c r="Q40" s="3" t="n">
        <f aca="false">L40-M40</f>
        <v>0</v>
      </c>
      <c r="R40" s="3"/>
    </row>
    <row r="41" customFormat="false" ht="12.8" hidden="false" customHeight="false" outlineLevel="0" collapsed="false">
      <c r="A41" s="3" t="s">
        <v>2179</v>
      </c>
      <c r="B41" s="3" t="s">
        <v>38</v>
      </c>
      <c r="C41" s="3" t="s">
        <v>2</v>
      </c>
      <c r="D41" s="3"/>
      <c r="E41" s="3" t="s">
        <v>10</v>
      </c>
      <c r="F41" s="3" t="s">
        <v>2180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13" t="n">
        <v>1</v>
      </c>
      <c r="O41" s="13" t="n">
        <v>1</v>
      </c>
      <c r="P41" s="13" t="n">
        <f aca="false">IF(ISERROR((2*N41*O41)/(N41+O41)),0,(2*N41*O41)/(N41+O41))</f>
        <v>1</v>
      </c>
      <c r="Q41" s="3" t="n">
        <f aca="false">L41-M41</f>
        <v>0</v>
      </c>
      <c r="R41" s="3"/>
    </row>
    <row r="42" customFormat="false" ht="12.8" hidden="false" customHeight="false" outlineLevel="0" collapsed="false">
      <c r="A42" s="3" t="s">
        <v>2181</v>
      </c>
      <c r="B42" s="3" t="s">
        <v>22</v>
      </c>
      <c r="C42" s="3" t="s">
        <v>9</v>
      </c>
      <c r="D42" s="3"/>
      <c r="E42" s="3" t="s">
        <v>3</v>
      </c>
      <c r="F42" s="3" t="s">
        <v>2182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13" t="n">
        <v>1</v>
      </c>
      <c r="O42" s="13" t="n">
        <v>1</v>
      </c>
      <c r="P42" s="13" t="n">
        <f aca="false">IF(ISERROR((2*N42*O42)/(N42+O42)),0,(2*N42*O42)/(N42+O42))</f>
        <v>1</v>
      </c>
      <c r="Q42" s="3" t="n">
        <f aca="false">L42-M42</f>
        <v>0</v>
      </c>
      <c r="R42" s="3"/>
    </row>
    <row r="43" customFormat="false" ht="12.8" hidden="false" customHeight="false" outlineLevel="0" collapsed="false">
      <c r="A43" s="3" t="s">
        <v>2183</v>
      </c>
      <c r="B43" s="3" t="s">
        <v>22</v>
      </c>
      <c r="C43" s="3" t="s">
        <v>9</v>
      </c>
      <c r="D43" s="3"/>
      <c r="E43" s="3" t="s">
        <v>3</v>
      </c>
      <c r="F43" s="3" t="s">
        <v>2184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  <c r="N43" s="13" t="n">
        <v>1</v>
      </c>
      <c r="O43" s="13" t="n">
        <v>1</v>
      </c>
      <c r="P43" s="13" t="n">
        <f aca="false">IF(ISERROR((2*N43*O43)/(N43+O43)),0,(2*N43*O43)/(N43+O43))</f>
        <v>1</v>
      </c>
      <c r="Q43" s="3" t="n">
        <f aca="false">L43-M43</f>
        <v>0</v>
      </c>
      <c r="R43" s="3"/>
    </row>
    <row r="44" customFormat="false" ht="12.8" hidden="false" customHeight="false" outlineLevel="0" collapsed="false">
      <c r="A44" s="3" t="s">
        <v>2185</v>
      </c>
      <c r="B44" s="3" t="s">
        <v>22</v>
      </c>
      <c r="C44" s="3" t="s">
        <v>9</v>
      </c>
      <c r="D44" s="3"/>
      <c r="E44" s="3" t="s">
        <v>3</v>
      </c>
      <c r="F44" s="3" t="s">
        <v>2186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13" t="n">
        <v>1</v>
      </c>
      <c r="O44" s="13" t="n">
        <v>1</v>
      </c>
      <c r="P44" s="13" t="n">
        <f aca="false">IF(ISERROR((2*N44*O44)/(N44+O44)),0,(2*N44*O44)/(N44+O44))</f>
        <v>1</v>
      </c>
      <c r="Q44" s="3" t="n">
        <f aca="false">L44-M44</f>
        <v>0</v>
      </c>
      <c r="R44" s="3"/>
    </row>
    <row r="45" customFormat="false" ht="12.8" hidden="false" customHeight="false" outlineLevel="0" collapsed="false">
      <c r="A45" s="3" t="s">
        <v>2187</v>
      </c>
      <c r="B45" s="3" t="s">
        <v>1</v>
      </c>
      <c r="C45" s="3" t="s">
        <v>9</v>
      </c>
      <c r="D45" s="3"/>
      <c r="E45" s="3" t="s">
        <v>3</v>
      </c>
      <c r="F45" s="3" t="s">
        <v>2188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13" t="n">
        <v>1</v>
      </c>
      <c r="O45" s="13" t="n">
        <v>1</v>
      </c>
      <c r="P45" s="13" t="n">
        <f aca="false">IF(ISERROR((2*N45*O45)/(N45+O45)),0,(2*N45*O45)/(N45+O45))</f>
        <v>1</v>
      </c>
      <c r="Q45" s="3" t="n">
        <f aca="false">L45-M45</f>
        <v>0</v>
      </c>
      <c r="R45" s="3"/>
    </row>
    <row r="46" customFormat="false" ht="12.8" hidden="false" customHeight="false" outlineLevel="0" collapsed="false">
      <c r="A46" s="3" t="s">
        <v>2189</v>
      </c>
      <c r="B46" s="3" t="s">
        <v>22</v>
      </c>
      <c r="C46" s="3" t="s">
        <v>9</v>
      </c>
      <c r="D46" s="3"/>
      <c r="E46" s="3" t="s">
        <v>3</v>
      </c>
      <c r="F46" s="3" t="s">
        <v>2190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13" t="n">
        <v>1</v>
      </c>
      <c r="O46" s="13" t="n">
        <v>1</v>
      </c>
      <c r="P46" s="13" t="n">
        <f aca="false">IF(ISERROR((2*N46*O46)/(N46+O46)),0,(2*N46*O46)/(N46+O46))</f>
        <v>1</v>
      </c>
      <c r="Q46" s="3" t="n">
        <f aca="false">L46-M46</f>
        <v>0</v>
      </c>
      <c r="R46" s="3"/>
    </row>
    <row r="47" customFormat="false" ht="12.8" hidden="false" customHeight="false" outlineLevel="0" collapsed="false">
      <c r="A47" s="3" t="s">
        <v>2191</v>
      </c>
      <c r="B47" s="3" t="s">
        <v>38</v>
      </c>
      <c r="C47" s="3" t="s">
        <v>2</v>
      </c>
      <c r="D47" s="3"/>
      <c r="E47" s="3" t="s">
        <v>10</v>
      </c>
      <c r="F47" s="3" t="s">
        <v>2192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13" t="n">
        <v>1</v>
      </c>
      <c r="O47" s="13" t="n">
        <v>1</v>
      </c>
      <c r="P47" s="13" t="n">
        <f aca="false">IF(ISERROR((2*N47*O47)/(N47+O47)),0,(2*N47*O47)/(N47+O47))</f>
        <v>1</v>
      </c>
      <c r="Q47" s="3" t="n">
        <f aca="false">L47-M47</f>
        <v>0</v>
      </c>
      <c r="R47" s="3"/>
    </row>
    <row r="48" customFormat="false" ht="12.8" hidden="false" customHeight="false" outlineLevel="0" collapsed="false">
      <c r="A48" s="3" t="s">
        <v>2193</v>
      </c>
      <c r="B48" s="3" t="s">
        <v>22</v>
      </c>
      <c r="C48" s="3" t="s">
        <v>2</v>
      </c>
      <c r="D48" s="3"/>
      <c r="E48" s="3" t="s">
        <v>10</v>
      </c>
      <c r="F48" s="3" t="s">
        <v>2194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13" t="n">
        <v>1</v>
      </c>
      <c r="O48" s="13" t="n">
        <v>1</v>
      </c>
      <c r="P48" s="13" t="n">
        <f aca="false">IF(ISERROR((2*N48*O48)/(N48+O48)),0,(2*N48*O48)/(N48+O48))</f>
        <v>1</v>
      </c>
      <c r="Q48" s="3" t="n">
        <f aca="false">L48-M48</f>
        <v>0</v>
      </c>
      <c r="R48" s="3"/>
    </row>
    <row r="49" customFormat="false" ht="12.8" hidden="false" customHeight="false" outlineLevel="0" collapsed="false">
      <c r="A49" s="3" t="s">
        <v>2195</v>
      </c>
      <c r="B49" s="3" t="s">
        <v>38</v>
      </c>
      <c r="C49" s="3" t="s">
        <v>9</v>
      </c>
      <c r="D49" s="3"/>
      <c r="E49" s="3" t="s">
        <v>10</v>
      </c>
      <c r="F49" s="3" t="s">
        <v>2196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13" t="n">
        <v>1</v>
      </c>
      <c r="O49" s="13" t="n">
        <v>1</v>
      </c>
      <c r="P49" s="13" t="n">
        <f aca="false">IF(ISERROR((2*N49*O49)/(N49+O49)),0,(2*N49*O49)/(N49+O49))</f>
        <v>1</v>
      </c>
      <c r="Q49" s="3" t="n">
        <f aca="false">L49-M49</f>
        <v>0</v>
      </c>
      <c r="R49" s="3"/>
    </row>
    <row r="50" customFormat="false" ht="12.8" hidden="false" customHeight="false" outlineLevel="0" collapsed="false">
      <c r="A50" s="3" t="s">
        <v>2197</v>
      </c>
      <c r="B50" s="3" t="s">
        <v>38</v>
      </c>
      <c r="C50" s="3" t="s">
        <v>9</v>
      </c>
      <c r="D50" s="3"/>
      <c r="E50" s="3" t="s">
        <v>10</v>
      </c>
      <c r="F50" s="3" t="s">
        <v>2198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13" t="n">
        <v>1</v>
      </c>
      <c r="O50" s="13" t="n">
        <v>1</v>
      </c>
      <c r="P50" s="13" t="n">
        <f aca="false">IF(ISERROR((2*N50*O50)/(N50+O50)),0,(2*N50*O50)/(N50+O50))</f>
        <v>1</v>
      </c>
      <c r="Q50" s="3" t="n">
        <f aca="false">L50-M50</f>
        <v>0</v>
      </c>
      <c r="R50" s="3"/>
    </row>
    <row r="51" customFormat="false" ht="12.8" hidden="false" customHeight="false" outlineLevel="0" collapsed="false">
      <c r="A51" s="3" t="s">
        <v>2199</v>
      </c>
      <c r="B51" s="3" t="s">
        <v>22</v>
      </c>
      <c r="C51" s="3" t="s">
        <v>9</v>
      </c>
      <c r="D51" s="3"/>
      <c r="E51" s="3" t="s">
        <v>10</v>
      </c>
      <c r="F51" s="3" t="s">
        <v>2200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13" t="n">
        <v>1</v>
      </c>
      <c r="O51" s="13" t="n">
        <v>1</v>
      </c>
      <c r="P51" s="13" t="n">
        <f aca="false">IF(ISERROR((2*N51*O51)/(N51+O51)),0,(2*N51*O51)/(N51+O51))</f>
        <v>1</v>
      </c>
      <c r="Q51" s="3" t="n">
        <f aca="false">L51-M51</f>
        <v>0</v>
      </c>
      <c r="R51" s="3"/>
    </row>
    <row r="52" customFormat="false" ht="12.8" hidden="false" customHeight="false" outlineLevel="0" collapsed="false">
      <c r="A52" s="3" t="s">
        <v>2201</v>
      </c>
      <c r="B52" s="3" t="s">
        <v>38</v>
      </c>
      <c r="C52" s="3" t="s">
        <v>2</v>
      </c>
      <c r="D52" s="3"/>
      <c r="E52" s="3" t="s">
        <v>10</v>
      </c>
      <c r="F52" s="3" t="s">
        <v>2202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13" t="n">
        <v>1</v>
      </c>
      <c r="O52" s="13" t="n">
        <v>1</v>
      </c>
      <c r="P52" s="13" t="n">
        <f aca="false">IF(ISERROR((2*N52*O52)/(N52+O52)),0,(2*N52*O52)/(N52+O52))</f>
        <v>1</v>
      </c>
      <c r="Q52" s="3" t="n">
        <f aca="false">L52-M52</f>
        <v>0</v>
      </c>
      <c r="R52" s="3"/>
    </row>
    <row r="53" customFormat="false" ht="12.8" hidden="false" customHeight="false" outlineLevel="0" collapsed="false">
      <c r="A53" s="3" t="s">
        <v>2203</v>
      </c>
      <c r="B53" s="3" t="s">
        <v>22</v>
      </c>
      <c r="C53" s="3" t="s">
        <v>2</v>
      </c>
      <c r="D53" s="3"/>
      <c r="E53" s="3" t="s">
        <v>10</v>
      </c>
      <c r="F53" s="3" t="s">
        <v>2204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13" t="n">
        <v>1</v>
      </c>
      <c r="O53" s="13" t="n">
        <v>1</v>
      </c>
      <c r="P53" s="13" t="n">
        <f aca="false">IF(ISERROR((2*N53*O53)/(N53+O53)),0,(2*N53*O53)/(N53+O53))</f>
        <v>1</v>
      </c>
      <c r="Q53" s="3" t="n">
        <f aca="false">L53-M53</f>
        <v>0</v>
      </c>
      <c r="R53" s="3"/>
    </row>
    <row r="54" customFormat="false" ht="12.8" hidden="false" customHeight="false" outlineLevel="0" collapsed="false">
      <c r="A54" s="3" t="s">
        <v>2205</v>
      </c>
      <c r="B54" s="3" t="s">
        <v>1</v>
      </c>
      <c r="C54" s="3" t="s">
        <v>2</v>
      </c>
      <c r="D54" s="3"/>
      <c r="E54" s="3" t="s">
        <v>10</v>
      </c>
      <c r="F54" s="3" t="s">
        <v>2206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13" t="n">
        <v>1</v>
      </c>
      <c r="O54" s="13" t="n">
        <v>1</v>
      </c>
      <c r="P54" s="13" t="n">
        <f aca="false">IF(ISERROR((2*N54*O54)/(N54+O54)),0,(2*N54*O54)/(N54+O54))</f>
        <v>1</v>
      </c>
      <c r="Q54" s="3" t="n">
        <f aca="false">L54-M54</f>
        <v>0</v>
      </c>
      <c r="R54" s="3"/>
    </row>
    <row r="55" customFormat="false" ht="12.8" hidden="false" customHeight="false" outlineLevel="0" collapsed="false">
      <c r="A55" s="3" t="s">
        <v>2207</v>
      </c>
      <c r="B55" s="3" t="s">
        <v>22</v>
      </c>
      <c r="C55" s="3" t="s">
        <v>2</v>
      </c>
      <c r="D55" s="3"/>
      <c r="E55" s="3" t="s">
        <v>10</v>
      </c>
      <c r="F55" s="3" t="s">
        <v>2208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13" t="n">
        <v>1</v>
      </c>
      <c r="O55" s="13" t="n">
        <v>1</v>
      </c>
      <c r="P55" s="13" t="n">
        <f aca="false">IF(ISERROR((2*N55*O55)/(N55+O55)),0,(2*N55*O55)/(N55+O55))</f>
        <v>1</v>
      </c>
      <c r="Q55" s="3" t="n">
        <f aca="false">L55-M55</f>
        <v>0</v>
      </c>
      <c r="R55" s="3"/>
    </row>
    <row r="56" customFormat="false" ht="12.8" hidden="false" customHeight="false" outlineLevel="0" collapsed="false">
      <c r="A56" s="3" t="s">
        <v>2209</v>
      </c>
      <c r="B56" s="3" t="s">
        <v>38</v>
      </c>
      <c r="C56" s="3" t="s">
        <v>2</v>
      </c>
      <c r="D56" s="3"/>
      <c r="E56" s="3" t="s">
        <v>10</v>
      </c>
      <c r="F56" s="3" t="s">
        <v>2210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  <c r="N56" s="13" t="n">
        <v>1</v>
      </c>
      <c r="O56" s="13" t="n">
        <v>1</v>
      </c>
      <c r="P56" s="13" t="n">
        <f aca="false">IF(ISERROR((2*N56*O56)/(N56+O56)),0,(2*N56*O56)/(N56+O56))</f>
        <v>1</v>
      </c>
      <c r="Q56" s="3" t="n">
        <f aca="false">L56-M56</f>
        <v>0</v>
      </c>
      <c r="R56" s="3"/>
    </row>
    <row r="57" customFormat="false" ht="12.8" hidden="false" customHeight="false" outlineLevel="0" collapsed="false">
      <c r="A57" s="3" t="s">
        <v>2211</v>
      </c>
      <c r="B57" s="3" t="s">
        <v>1</v>
      </c>
      <c r="C57" s="3" t="s">
        <v>9</v>
      </c>
      <c r="D57" s="3"/>
      <c r="E57" s="3" t="s">
        <v>10</v>
      </c>
      <c r="F57" s="3" t="s">
        <v>2212</v>
      </c>
      <c r="G57" s="3" t="n">
        <v>0</v>
      </c>
      <c r="H57" s="3" t="n">
        <v>0</v>
      </c>
      <c r="I57" s="3" t="n">
        <v>0</v>
      </c>
      <c r="J57" s="3" t="n">
        <v>0</v>
      </c>
      <c r="K57" s="3" t="n">
        <v>0</v>
      </c>
      <c r="L57" s="3" t="n">
        <v>0</v>
      </c>
      <c r="M57" s="3" t="n">
        <v>0</v>
      </c>
      <c r="N57" s="13" t="n">
        <v>1</v>
      </c>
      <c r="O57" s="13" t="n">
        <v>1</v>
      </c>
      <c r="P57" s="13" t="n">
        <f aca="false">IF(ISERROR((2*N57*O57)/(N57+O57)),0,(2*N57*O57)/(N57+O57))</f>
        <v>1</v>
      </c>
      <c r="Q57" s="3" t="n">
        <f aca="false">L57-M57</f>
        <v>0</v>
      </c>
      <c r="R57" s="3"/>
    </row>
    <row r="58" customFormat="false" ht="12.8" hidden="false" customHeight="false" outlineLevel="0" collapsed="false">
      <c r="A58" s="3" t="s">
        <v>2213</v>
      </c>
      <c r="B58" s="3" t="s">
        <v>22</v>
      </c>
      <c r="C58" s="3" t="s">
        <v>9</v>
      </c>
      <c r="D58" s="3"/>
      <c r="E58" s="3" t="s">
        <v>10</v>
      </c>
      <c r="F58" s="3" t="s">
        <v>2214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13" t="n">
        <v>1</v>
      </c>
      <c r="O58" s="13" t="n">
        <v>1</v>
      </c>
      <c r="P58" s="13" t="n">
        <f aca="false">IF(ISERROR((2*N58*O58)/(N58+O58)),0,(2*N58*O58)/(N58+O58))</f>
        <v>1</v>
      </c>
      <c r="Q58" s="3" t="n">
        <f aca="false">L58-M58</f>
        <v>0</v>
      </c>
      <c r="R58" s="3"/>
    </row>
    <row r="59" customFormat="false" ht="12.8" hidden="false" customHeight="false" outlineLevel="0" collapsed="false">
      <c r="A59" s="3" t="s">
        <v>2215</v>
      </c>
      <c r="B59" s="3" t="s">
        <v>22</v>
      </c>
      <c r="C59" s="3" t="s">
        <v>9</v>
      </c>
      <c r="D59" s="3"/>
      <c r="E59" s="3" t="s">
        <v>10</v>
      </c>
      <c r="F59" s="3" t="s">
        <v>2216</v>
      </c>
      <c r="G59" s="3" t="n">
        <v>0</v>
      </c>
      <c r="H59" s="3" t="n">
        <v>0</v>
      </c>
      <c r="I59" s="3" t="n">
        <v>0</v>
      </c>
      <c r="J59" s="3" t="n">
        <v>0</v>
      </c>
      <c r="K59" s="3" t="n">
        <v>0</v>
      </c>
      <c r="L59" s="3" t="n">
        <v>0</v>
      </c>
      <c r="M59" s="3" t="n">
        <v>0</v>
      </c>
      <c r="N59" s="13" t="n">
        <v>1</v>
      </c>
      <c r="O59" s="13" t="n">
        <v>1</v>
      </c>
      <c r="P59" s="13" t="n">
        <f aca="false">IF(ISERROR((2*N59*O59)/(N59+O59)),0,(2*N59*O59)/(N59+O59))</f>
        <v>1</v>
      </c>
      <c r="Q59" s="3" t="n">
        <f aca="false">L59-M59</f>
        <v>0</v>
      </c>
      <c r="R59" s="3"/>
    </row>
    <row r="60" customFormat="false" ht="12.8" hidden="false" customHeight="false" outlineLevel="0" collapsed="false">
      <c r="A60" s="3" t="s">
        <v>2217</v>
      </c>
      <c r="B60" s="3" t="s">
        <v>38</v>
      </c>
      <c r="C60" s="3" t="s">
        <v>9</v>
      </c>
      <c r="D60" s="3"/>
      <c r="E60" s="3" t="s">
        <v>10</v>
      </c>
      <c r="F60" s="3" t="s">
        <v>2218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13" t="n">
        <v>1</v>
      </c>
      <c r="O60" s="13" t="n">
        <v>1</v>
      </c>
      <c r="P60" s="13" t="n">
        <f aca="false">IF(ISERROR((2*N60*O60)/(N60+O60)),0,(2*N60*O60)/(N60+O60))</f>
        <v>1</v>
      </c>
      <c r="Q60" s="3" t="n">
        <f aca="false">L60-M60</f>
        <v>0</v>
      </c>
      <c r="R60" s="3"/>
    </row>
    <row r="61" customFormat="false" ht="12.8" hidden="false" customHeight="false" outlineLevel="0" collapsed="false">
      <c r="A61" s="3" t="s">
        <v>2219</v>
      </c>
      <c r="B61" s="3" t="s">
        <v>1</v>
      </c>
      <c r="C61" s="3" t="s">
        <v>9</v>
      </c>
      <c r="D61" s="3"/>
      <c r="E61" s="3" t="s">
        <v>10</v>
      </c>
      <c r="F61" s="3" t="s">
        <v>2220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13" t="n">
        <v>1</v>
      </c>
      <c r="O61" s="13" t="n">
        <v>1</v>
      </c>
      <c r="P61" s="13" t="n">
        <f aca="false">IF(ISERROR((2*N61*O61)/(N61+O61)),0,(2*N61*O61)/(N61+O61))</f>
        <v>1</v>
      </c>
      <c r="Q61" s="3" t="n">
        <f aca="false">L61-M61</f>
        <v>0</v>
      </c>
      <c r="R61" s="3"/>
    </row>
    <row r="62" customFormat="false" ht="12.8" hidden="false" customHeight="false" outlineLevel="0" collapsed="false">
      <c r="A62" s="3" t="s">
        <v>2221</v>
      </c>
      <c r="B62" s="3" t="s">
        <v>22</v>
      </c>
      <c r="C62" s="3" t="s">
        <v>9</v>
      </c>
      <c r="D62" s="3"/>
      <c r="E62" s="3" t="s">
        <v>10</v>
      </c>
      <c r="F62" s="3" t="s">
        <v>2222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0</v>
      </c>
      <c r="N62" s="13" t="n">
        <v>1</v>
      </c>
      <c r="O62" s="13" t="n">
        <v>1</v>
      </c>
      <c r="P62" s="13" t="n">
        <f aca="false">IF(ISERROR((2*N62*O62)/(N62+O62)),0,(2*N62*O62)/(N62+O62))</f>
        <v>1</v>
      </c>
      <c r="Q62" s="3" t="n">
        <f aca="false">L62-M62</f>
        <v>0</v>
      </c>
      <c r="R62" s="3"/>
    </row>
    <row r="63" customFormat="false" ht="12.8" hidden="false" customHeight="false" outlineLevel="0" collapsed="false">
      <c r="A63" s="3" t="s">
        <v>2223</v>
      </c>
      <c r="B63" s="3" t="s">
        <v>22</v>
      </c>
      <c r="C63" s="3" t="s">
        <v>9</v>
      </c>
      <c r="D63" s="3"/>
      <c r="E63" s="3" t="s">
        <v>10</v>
      </c>
      <c r="F63" s="3" t="s">
        <v>2224</v>
      </c>
      <c r="G63" s="3" t="n">
        <v>0</v>
      </c>
      <c r="H63" s="3" t="n">
        <v>0</v>
      </c>
      <c r="I63" s="3" t="n">
        <v>0</v>
      </c>
      <c r="J63" s="3" t="n">
        <v>0</v>
      </c>
      <c r="K63" s="3" t="n">
        <v>0</v>
      </c>
      <c r="L63" s="3" t="n">
        <v>0</v>
      </c>
      <c r="M63" s="3" t="n">
        <v>0</v>
      </c>
      <c r="N63" s="13" t="n">
        <v>1</v>
      </c>
      <c r="O63" s="13" t="n">
        <v>1</v>
      </c>
      <c r="P63" s="13" t="n">
        <f aca="false">IF(ISERROR((2*N63*O63)/(N63+O63)),0,(2*N63*O63)/(N63+O63))</f>
        <v>1</v>
      </c>
      <c r="Q63" s="3" t="n">
        <f aca="false">L63-M63</f>
        <v>0</v>
      </c>
      <c r="R63" s="3"/>
    </row>
    <row r="64" customFormat="false" ht="12.8" hidden="false" customHeight="false" outlineLevel="0" collapsed="false">
      <c r="A64" s="3" t="s">
        <v>2225</v>
      </c>
      <c r="B64" s="3" t="s">
        <v>22</v>
      </c>
      <c r="C64" s="3" t="s">
        <v>9</v>
      </c>
      <c r="D64" s="3"/>
      <c r="E64" s="3" t="s">
        <v>10</v>
      </c>
      <c r="F64" s="3" t="s">
        <v>2226</v>
      </c>
      <c r="G64" s="3" t="n">
        <v>0</v>
      </c>
      <c r="H64" s="3" t="n">
        <v>0</v>
      </c>
      <c r="I64" s="3" t="n">
        <v>0</v>
      </c>
      <c r="J64" s="3" t="n">
        <v>0</v>
      </c>
      <c r="K64" s="3" t="n">
        <v>0</v>
      </c>
      <c r="L64" s="3" t="n">
        <v>0</v>
      </c>
      <c r="M64" s="3" t="n">
        <v>0</v>
      </c>
      <c r="N64" s="13" t="n">
        <v>1</v>
      </c>
      <c r="O64" s="13" t="n">
        <v>1</v>
      </c>
      <c r="P64" s="13" t="n">
        <f aca="false">IF(ISERROR((2*N64*O64)/(N64+O64)),0,(2*N64*O64)/(N64+O64))</f>
        <v>1</v>
      </c>
      <c r="Q64" s="3" t="n">
        <f aca="false">L64-M64</f>
        <v>0</v>
      </c>
      <c r="R64" s="3"/>
    </row>
    <row r="65" customFormat="false" ht="12.8" hidden="false" customHeight="false" outlineLevel="0" collapsed="false">
      <c r="A65" s="3" t="s">
        <v>2227</v>
      </c>
      <c r="B65" s="3" t="s">
        <v>1</v>
      </c>
      <c r="C65" s="3" t="s">
        <v>9</v>
      </c>
      <c r="D65" s="3"/>
      <c r="E65" s="3" t="s">
        <v>10</v>
      </c>
      <c r="F65" s="3" t="s">
        <v>2228</v>
      </c>
      <c r="G65" s="3" t="n">
        <v>0</v>
      </c>
      <c r="H65" s="3" t="n">
        <v>0</v>
      </c>
      <c r="I65" s="3" t="n">
        <v>0</v>
      </c>
      <c r="J65" s="3" t="n">
        <v>0</v>
      </c>
      <c r="K65" s="3" t="n">
        <v>0</v>
      </c>
      <c r="L65" s="3" t="n">
        <v>0</v>
      </c>
      <c r="M65" s="3" t="n">
        <v>0</v>
      </c>
      <c r="N65" s="13" t="n">
        <v>1</v>
      </c>
      <c r="O65" s="13" t="n">
        <v>1</v>
      </c>
      <c r="P65" s="13" t="n">
        <f aca="false">IF(ISERROR((2*N65*O65)/(N65+O65)),0,(2*N65*O65)/(N65+O65))</f>
        <v>1</v>
      </c>
      <c r="Q65" s="3" t="n">
        <f aca="false">L65-M65</f>
        <v>0</v>
      </c>
      <c r="R65" s="3"/>
    </row>
    <row r="66" customFormat="false" ht="12.8" hidden="false" customHeight="false" outlineLevel="0" collapsed="false">
      <c r="A66" s="3" t="s">
        <v>2229</v>
      </c>
      <c r="B66" s="3" t="s">
        <v>22</v>
      </c>
      <c r="C66" s="3" t="s">
        <v>9</v>
      </c>
      <c r="D66" s="3"/>
      <c r="E66" s="3" t="s">
        <v>10</v>
      </c>
      <c r="F66" s="3" t="s">
        <v>2230</v>
      </c>
      <c r="G66" s="3" t="n">
        <v>0</v>
      </c>
      <c r="H66" s="3" t="n">
        <v>0</v>
      </c>
      <c r="I66" s="3" t="n">
        <v>0</v>
      </c>
      <c r="J66" s="3" t="n">
        <v>0</v>
      </c>
      <c r="K66" s="3" t="n">
        <v>0</v>
      </c>
      <c r="L66" s="3" t="n">
        <v>0</v>
      </c>
      <c r="M66" s="3" t="n">
        <v>0</v>
      </c>
      <c r="N66" s="13" t="n">
        <v>1</v>
      </c>
      <c r="O66" s="13" t="n">
        <v>1</v>
      </c>
      <c r="P66" s="13" t="n">
        <f aca="false">IF(ISERROR((2*N66*O66)/(N66+O66)),0,(2*N66*O66)/(N66+O66))</f>
        <v>1</v>
      </c>
      <c r="Q66" s="3" t="n">
        <f aca="false">L66-M66</f>
        <v>0</v>
      </c>
      <c r="R66" s="3"/>
    </row>
    <row r="67" customFormat="false" ht="12.8" hidden="false" customHeight="false" outlineLevel="0" collapsed="false">
      <c r="A67" s="3" t="s">
        <v>2231</v>
      </c>
      <c r="B67" s="3" t="s">
        <v>38</v>
      </c>
      <c r="C67" s="3" t="s">
        <v>9</v>
      </c>
      <c r="D67" s="3"/>
      <c r="E67" s="3" t="s">
        <v>10</v>
      </c>
      <c r="F67" s="3" t="s">
        <v>2232</v>
      </c>
      <c r="G67" s="3" t="n">
        <v>0</v>
      </c>
      <c r="H67" s="3" t="n">
        <v>0</v>
      </c>
      <c r="I67" s="3" t="n">
        <v>0</v>
      </c>
      <c r="J67" s="3" t="n">
        <v>0</v>
      </c>
      <c r="K67" s="3" t="n">
        <v>0</v>
      </c>
      <c r="L67" s="3" t="n">
        <v>0</v>
      </c>
      <c r="M67" s="3" t="n">
        <v>0</v>
      </c>
      <c r="N67" s="13" t="n">
        <v>1</v>
      </c>
      <c r="O67" s="13" t="n">
        <v>1</v>
      </c>
      <c r="P67" s="13" t="n">
        <f aca="false">IF(ISERROR((2*N67*O67)/(N67+O67)),0,(2*N67*O67)/(N67+O67))</f>
        <v>1</v>
      </c>
      <c r="Q67" s="3" t="n">
        <f aca="false">L67-M67</f>
        <v>0</v>
      </c>
      <c r="R67" s="3"/>
    </row>
    <row r="68" customFormat="false" ht="12.8" hidden="false" customHeight="false" outlineLevel="0" collapsed="false">
      <c r="A68" s="3" t="s">
        <v>2233</v>
      </c>
      <c r="B68" s="3" t="s">
        <v>1</v>
      </c>
      <c r="C68" s="3" t="s">
        <v>9</v>
      </c>
      <c r="D68" s="3"/>
      <c r="E68" s="3" t="s">
        <v>10</v>
      </c>
      <c r="F68" s="3" t="s">
        <v>2234</v>
      </c>
      <c r="G68" s="3" t="n">
        <v>0</v>
      </c>
      <c r="H68" s="3" t="n">
        <v>0</v>
      </c>
      <c r="I68" s="3" t="n">
        <v>0</v>
      </c>
      <c r="J68" s="3" t="n">
        <v>0</v>
      </c>
      <c r="K68" s="3" t="n">
        <v>0</v>
      </c>
      <c r="L68" s="3" t="n">
        <v>0</v>
      </c>
      <c r="M68" s="3" t="n">
        <v>0</v>
      </c>
      <c r="N68" s="13" t="n">
        <v>1</v>
      </c>
      <c r="O68" s="13" t="n">
        <v>1</v>
      </c>
      <c r="P68" s="13" t="n">
        <f aca="false">IF(ISERROR((2*N68*O68)/(N68+O68)),0,(2*N68*O68)/(N68+O68))</f>
        <v>1</v>
      </c>
      <c r="Q68" s="3" t="n">
        <f aca="false">L68-M68</f>
        <v>0</v>
      </c>
      <c r="R68" s="3"/>
    </row>
    <row r="69" customFormat="false" ht="12.8" hidden="false" customHeight="false" outlineLevel="0" collapsed="false">
      <c r="A69" s="3" t="s">
        <v>2235</v>
      </c>
      <c r="B69" s="3" t="s">
        <v>22</v>
      </c>
      <c r="C69" s="3" t="s">
        <v>9</v>
      </c>
      <c r="D69" s="3"/>
      <c r="E69" s="3" t="s">
        <v>10</v>
      </c>
      <c r="F69" s="3" t="s">
        <v>2236</v>
      </c>
      <c r="G69" s="3" t="n">
        <v>0</v>
      </c>
      <c r="H69" s="3" t="n">
        <v>0</v>
      </c>
      <c r="I69" s="3" t="n">
        <v>0</v>
      </c>
      <c r="J69" s="3" t="n">
        <v>0</v>
      </c>
      <c r="K69" s="3" t="n">
        <v>0</v>
      </c>
      <c r="L69" s="3" t="n">
        <v>0</v>
      </c>
      <c r="M69" s="3" t="n">
        <v>0</v>
      </c>
      <c r="N69" s="13" t="n">
        <v>1</v>
      </c>
      <c r="O69" s="13" t="n">
        <v>1</v>
      </c>
      <c r="P69" s="13" t="n">
        <f aca="false">IF(ISERROR((2*N69*O69)/(N69+O69)),0,(2*N69*O69)/(N69+O69))</f>
        <v>1</v>
      </c>
      <c r="Q69" s="3" t="n">
        <f aca="false">L69-M69</f>
        <v>0</v>
      </c>
      <c r="R69" s="3"/>
    </row>
    <row r="70" customFormat="false" ht="12.8" hidden="false" customHeight="false" outlineLevel="0" collapsed="false">
      <c r="A70" s="3" t="s">
        <v>2237</v>
      </c>
      <c r="B70" s="3" t="s">
        <v>22</v>
      </c>
      <c r="C70" s="3" t="s">
        <v>9</v>
      </c>
      <c r="D70" s="3"/>
      <c r="E70" s="3" t="s">
        <v>10</v>
      </c>
      <c r="F70" s="3" t="s">
        <v>2238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  <c r="N70" s="13" t="n">
        <v>1</v>
      </c>
      <c r="O70" s="13" t="n">
        <v>1</v>
      </c>
      <c r="P70" s="13" t="n">
        <f aca="false">IF(ISERROR((2*N70*O70)/(N70+O70)),0,(2*N70*O70)/(N70+O70))</f>
        <v>1</v>
      </c>
      <c r="Q70" s="3" t="n">
        <f aca="false">L70-M70</f>
        <v>0</v>
      </c>
      <c r="R70" s="3"/>
    </row>
    <row r="71" customFormat="false" ht="12.8" hidden="false" customHeight="false" outlineLevel="0" collapsed="false">
      <c r="A71" s="3" t="s">
        <v>2239</v>
      </c>
      <c r="B71" s="3" t="s">
        <v>22</v>
      </c>
      <c r="C71" s="3" t="s">
        <v>9</v>
      </c>
      <c r="D71" s="3"/>
      <c r="E71" s="3" t="s">
        <v>10</v>
      </c>
      <c r="F71" s="3" t="s">
        <v>2240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  <c r="N71" s="13" t="n">
        <v>1</v>
      </c>
      <c r="O71" s="13" t="n">
        <v>1</v>
      </c>
      <c r="P71" s="13" t="n">
        <f aca="false">IF(ISERROR((2*N71*O71)/(N71+O71)),0,(2*N71*O71)/(N71+O71))</f>
        <v>1</v>
      </c>
      <c r="Q71" s="3" t="n">
        <f aca="false">L71-M71</f>
        <v>0</v>
      </c>
      <c r="R71" s="3"/>
    </row>
    <row r="72" customFormat="false" ht="12.8" hidden="false" customHeight="false" outlineLevel="0" collapsed="false">
      <c r="A72" s="3" t="s">
        <v>2241</v>
      </c>
      <c r="B72" s="3" t="s">
        <v>22</v>
      </c>
      <c r="C72" s="3" t="s">
        <v>9</v>
      </c>
      <c r="D72" s="3"/>
      <c r="E72" s="3" t="s">
        <v>10</v>
      </c>
      <c r="F72" s="3" t="s">
        <v>2242</v>
      </c>
      <c r="G72" s="3" t="n">
        <v>0</v>
      </c>
      <c r="H72" s="3" t="n">
        <v>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0</v>
      </c>
      <c r="N72" s="13" t="n">
        <v>1</v>
      </c>
      <c r="O72" s="13" t="n">
        <v>1</v>
      </c>
      <c r="P72" s="13" t="n">
        <f aca="false">IF(ISERROR((2*N72*O72)/(N72+O72)),0,(2*N72*O72)/(N72+O72))</f>
        <v>1</v>
      </c>
      <c r="Q72" s="3" t="n">
        <f aca="false">L72-M72</f>
        <v>0</v>
      </c>
      <c r="R72" s="3"/>
    </row>
    <row r="73" customFormat="false" ht="12.8" hidden="false" customHeight="false" outlineLevel="0" collapsed="false">
      <c r="A73" s="3" t="s">
        <v>2243</v>
      </c>
      <c r="B73" s="3" t="s">
        <v>22</v>
      </c>
      <c r="C73" s="3" t="s">
        <v>9</v>
      </c>
      <c r="D73" s="3"/>
      <c r="E73" s="3" t="s">
        <v>10</v>
      </c>
      <c r="F73" s="3" t="s">
        <v>2244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  <c r="N73" s="13" t="n">
        <v>1</v>
      </c>
      <c r="O73" s="13" t="n">
        <v>1</v>
      </c>
      <c r="P73" s="13" t="n">
        <f aca="false">IF(ISERROR((2*N73*O73)/(N73+O73)),0,(2*N73*O73)/(N73+O73))</f>
        <v>1</v>
      </c>
      <c r="Q73" s="3" t="n">
        <f aca="false">L73-M73</f>
        <v>0</v>
      </c>
      <c r="R73" s="3"/>
    </row>
    <row r="74" customFormat="false" ht="12.8" hidden="false" customHeight="false" outlineLevel="0" collapsed="false">
      <c r="A74" s="3" t="s">
        <v>2245</v>
      </c>
      <c r="B74" s="3" t="s">
        <v>22</v>
      </c>
      <c r="C74" s="3" t="s">
        <v>9</v>
      </c>
      <c r="D74" s="3"/>
      <c r="E74" s="3" t="s">
        <v>10</v>
      </c>
      <c r="F74" s="3" t="s">
        <v>2246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13" t="n">
        <v>1</v>
      </c>
      <c r="O74" s="13" t="n">
        <v>1</v>
      </c>
      <c r="P74" s="13" t="n">
        <f aca="false">IF(ISERROR((2*N74*O74)/(N74+O74)),0,(2*N74*O74)/(N74+O74))</f>
        <v>1</v>
      </c>
      <c r="Q74" s="3" t="n">
        <f aca="false">L74-M74</f>
        <v>0</v>
      </c>
      <c r="R74" s="3"/>
    </row>
    <row r="75" customFormat="false" ht="12.8" hidden="false" customHeight="false" outlineLevel="0" collapsed="false">
      <c r="A75" s="3" t="s">
        <v>2247</v>
      </c>
      <c r="B75" s="3" t="s">
        <v>1</v>
      </c>
      <c r="C75" s="3" t="s">
        <v>9</v>
      </c>
      <c r="D75" s="3"/>
      <c r="E75" s="3" t="s">
        <v>10</v>
      </c>
      <c r="F75" s="3" t="s">
        <v>2248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13" t="n">
        <v>1</v>
      </c>
      <c r="O75" s="13" t="n">
        <v>1</v>
      </c>
      <c r="P75" s="13" t="n">
        <f aca="false">IF(ISERROR((2*N75*O75)/(N75+O75)),0,(2*N75*O75)/(N75+O75))</f>
        <v>1</v>
      </c>
      <c r="Q75" s="3" t="n">
        <f aca="false">L75-M75</f>
        <v>0</v>
      </c>
      <c r="R75" s="3"/>
    </row>
    <row r="76" customFormat="false" ht="12.8" hidden="false" customHeight="false" outlineLevel="0" collapsed="false">
      <c r="A76" s="3" t="s">
        <v>2249</v>
      </c>
      <c r="B76" s="3" t="s">
        <v>22</v>
      </c>
      <c r="C76" s="3" t="s">
        <v>2</v>
      </c>
      <c r="D76" s="3"/>
      <c r="E76" s="3" t="s">
        <v>3</v>
      </c>
      <c r="F76" s="3" t="s">
        <v>2250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0</v>
      </c>
      <c r="L76" s="3" t="n">
        <v>0</v>
      </c>
      <c r="M76" s="3" t="n">
        <v>0</v>
      </c>
      <c r="N76" s="13" t="n">
        <v>1</v>
      </c>
      <c r="O76" s="13" t="n">
        <v>1</v>
      </c>
      <c r="P76" s="13" t="n">
        <f aca="false">IF(ISERROR((2*N76*O76)/(N76+O76)),0,(2*N76*O76)/(N76+O76))</f>
        <v>1</v>
      </c>
      <c r="Q76" s="3" t="n">
        <f aca="false">L76-M76</f>
        <v>0</v>
      </c>
      <c r="R76" s="3"/>
    </row>
    <row r="77" customFormat="false" ht="12.8" hidden="false" customHeight="false" outlineLevel="0" collapsed="false">
      <c r="A77" s="3" t="s">
        <v>2251</v>
      </c>
      <c r="B77" s="3" t="s">
        <v>22</v>
      </c>
      <c r="C77" s="3" t="s">
        <v>2</v>
      </c>
      <c r="D77" s="3"/>
      <c r="E77" s="3" t="s">
        <v>3</v>
      </c>
      <c r="F77" s="3" t="s">
        <v>2252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  <c r="N77" s="13" t="n">
        <v>1</v>
      </c>
      <c r="O77" s="13" t="n">
        <v>1</v>
      </c>
      <c r="P77" s="13" t="n">
        <f aca="false">IF(ISERROR((2*N77*O77)/(N77+O77)),0,(2*N77*O77)/(N77+O77))</f>
        <v>1</v>
      </c>
      <c r="Q77" s="3" t="n">
        <f aca="false">L77-M77</f>
        <v>0</v>
      </c>
      <c r="R77" s="3"/>
    </row>
    <row r="78" customFormat="false" ht="12.8" hidden="false" customHeight="false" outlineLevel="0" collapsed="false">
      <c r="A78" s="3" t="s">
        <v>2253</v>
      </c>
      <c r="B78" s="3" t="s">
        <v>38</v>
      </c>
      <c r="C78" s="3" t="s">
        <v>2</v>
      </c>
      <c r="D78" s="3"/>
      <c r="E78" s="3" t="s">
        <v>3</v>
      </c>
      <c r="F78" s="3" t="s">
        <v>2254</v>
      </c>
      <c r="G78" s="3" t="n">
        <v>0</v>
      </c>
      <c r="H78" s="3" t="n">
        <v>0</v>
      </c>
      <c r="I78" s="3" t="n">
        <v>0</v>
      </c>
      <c r="J78" s="3" t="n">
        <v>0</v>
      </c>
      <c r="K78" s="3" t="n">
        <v>0</v>
      </c>
      <c r="L78" s="3" t="n">
        <v>0</v>
      </c>
      <c r="M78" s="3" t="n">
        <v>0</v>
      </c>
      <c r="N78" s="13" t="n">
        <v>1</v>
      </c>
      <c r="O78" s="13" t="n">
        <v>1</v>
      </c>
      <c r="P78" s="13" t="n">
        <f aca="false">IF(ISERROR((2*N78*O78)/(N78+O78)),0,(2*N78*O78)/(N78+O78))</f>
        <v>1</v>
      </c>
      <c r="Q78" s="3" t="n">
        <f aca="false">L78-M78</f>
        <v>0</v>
      </c>
      <c r="R78" s="3"/>
    </row>
    <row r="79" customFormat="false" ht="12.8" hidden="false" customHeight="false" outlineLevel="0" collapsed="false">
      <c r="A79" s="3" t="s">
        <v>2255</v>
      </c>
      <c r="B79" s="3" t="s">
        <v>22</v>
      </c>
      <c r="C79" s="3" t="s">
        <v>2</v>
      </c>
      <c r="D79" s="3"/>
      <c r="E79" s="3" t="s">
        <v>3</v>
      </c>
      <c r="F79" s="3" t="s">
        <v>2256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13" t="n">
        <v>1</v>
      </c>
      <c r="O79" s="13" t="n">
        <v>1</v>
      </c>
      <c r="P79" s="13" t="n">
        <f aca="false">IF(ISERROR((2*N79*O79)/(N79+O79)),0,(2*N79*O79)/(N79+O79))</f>
        <v>1</v>
      </c>
      <c r="Q79" s="3" t="n">
        <f aca="false">L79-M79</f>
        <v>0</v>
      </c>
      <c r="R79" s="3"/>
    </row>
    <row r="80" customFormat="false" ht="12.8" hidden="false" customHeight="false" outlineLevel="0" collapsed="false">
      <c r="A80" s="3" t="s">
        <v>2257</v>
      </c>
      <c r="B80" s="3" t="s">
        <v>1</v>
      </c>
      <c r="C80" s="3" t="s">
        <v>2</v>
      </c>
      <c r="D80" s="3"/>
      <c r="E80" s="3" t="s">
        <v>3</v>
      </c>
      <c r="F80" s="3" t="s">
        <v>2258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  <c r="N80" s="13" t="n">
        <v>1</v>
      </c>
      <c r="O80" s="13" t="n">
        <v>1</v>
      </c>
      <c r="P80" s="13" t="n">
        <f aca="false">IF(ISERROR((2*N80*O80)/(N80+O80)),0,(2*N80*O80)/(N80+O80))</f>
        <v>1</v>
      </c>
      <c r="Q80" s="3" t="n">
        <f aca="false">L80-M80</f>
        <v>0</v>
      </c>
      <c r="R80" s="3"/>
    </row>
    <row r="81" customFormat="false" ht="12.8" hidden="false" customHeight="false" outlineLevel="0" collapsed="false">
      <c r="A81" s="3" t="s">
        <v>2259</v>
      </c>
      <c r="B81" s="3" t="s">
        <v>22</v>
      </c>
      <c r="C81" s="3" t="s">
        <v>2</v>
      </c>
      <c r="D81" s="3"/>
      <c r="E81" s="3" t="s">
        <v>3</v>
      </c>
      <c r="F81" s="3" t="s">
        <v>2260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13" t="n">
        <v>1</v>
      </c>
      <c r="O81" s="13" t="n">
        <v>1</v>
      </c>
      <c r="P81" s="13" t="n">
        <f aca="false">IF(ISERROR((2*N81*O81)/(N81+O81)),0,(2*N81*O81)/(N81+O81))</f>
        <v>1</v>
      </c>
      <c r="Q81" s="3" t="n">
        <f aca="false">L81-M81</f>
        <v>0</v>
      </c>
      <c r="R81" s="3"/>
    </row>
    <row r="82" customFormat="false" ht="12.8" hidden="false" customHeight="false" outlineLevel="0" collapsed="false">
      <c r="A82" s="3" t="s">
        <v>2261</v>
      </c>
      <c r="B82" s="3" t="s">
        <v>1</v>
      </c>
      <c r="C82" s="3" t="s">
        <v>2</v>
      </c>
      <c r="D82" s="3"/>
      <c r="E82" s="3" t="s">
        <v>3</v>
      </c>
      <c r="F82" s="3" t="s">
        <v>2262</v>
      </c>
      <c r="G82" s="3" t="n">
        <v>0</v>
      </c>
      <c r="H82" s="3" t="n">
        <v>0</v>
      </c>
      <c r="I82" s="3" t="n">
        <v>0</v>
      </c>
      <c r="J82" s="3" t="n">
        <v>0</v>
      </c>
      <c r="K82" s="3" t="n">
        <v>0</v>
      </c>
      <c r="L82" s="3" t="n">
        <v>0</v>
      </c>
      <c r="M82" s="3" t="n">
        <v>0</v>
      </c>
      <c r="N82" s="13" t="n">
        <v>1</v>
      </c>
      <c r="O82" s="13" t="n">
        <v>1</v>
      </c>
      <c r="P82" s="13" t="n">
        <f aca="false">IF(ISERROR((2*N82*O82)/(N82+O82)),0,(2*N82*O82)/(N82+O82))</f>
        <v>1</v>
      </c>
      <c r="Q82" s="3" t="n">
        <f aca="false">L82-M82</f>
        <v>0</v>
      </c>
      <c r="R82" s="3"/>
    </row>
    <row r="83" customFormat="false" ht="12.8" hidden="false" customHeight="false" outlineLevel="0" collapsed="false">
      <c r="A83" s="3" t="s">
        <v>2263</v>
      </c>
      <c r="B83" s="3" t="s">
        <v>38</v>
      </c>
      <c r="C83" s="3" t="s">
        <v>2</v>
      </c>
      <c r="D83" s="3"/>
      <c r="E83" s="3" t="s">
        <v>3</v>
      </c>
      <c r="F83" s="3" t="s">
        <v>2264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13" t="n">
        <v>1</v>
      </c>
      <c r="O83" s="13" t="n">
        <v>1</v>
      </c>
      <c r="P83" s="13" t="n">
        <f aca="false">IF(ISERROR((2*N83*O83)/(N83+O83)),0,(2*N83*O83)/(N83+O83))</f>
        <v>1</v>
      </c>
      <c r="Q83" s="3" t="n">
        <f aca="false">L83-M83</f>
        <v>0</v>
      </c>
      <c r="R83" s="3"/>
    </row>
    <row r="84" customFormat="false" ht="12.8" hidden="false" customHeight="false" outlineLevel="0" collapsed="false">
      <c r="A84" s="3" t="s">
        <v>2265</v>
      </c>
      <c r="B84" s="3" t="s">
        <v>22</v>
      </c>
      <c r="C84" s="3" t="s">
        <v>2</v>
      </c>
      <c r="D84" s="3"/>
      <c r="E84" s="3" t="s">
        <v>3</v>
      </c>
      <c r="F84" s="3" t="s">
        <v>2266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13" t="n">
        <v>1</v>
      </c>
      <c r="O84" s="13" t="n">
        <v>1</v>
      </c>
      <c r="P84" s="13" t="n">
        <f aca="false">IF(ISERROR((2*N84*O84)/(N84+O84)),0,(2*N84*O84)/(N84+O84))</f>
        <v>1</v>
      </c>
      <c r="Q84" s="3" t="n">
        <f aca="false">L84-M84</f>
        <v>0</v>
      </c>
      <c r="R84" s="3"/>
    </row>
    <row r="85" customFormat="false" ht="12.8" hidden="false" customHeight="false" outlineLevel="0" collapsed="false">
      <c r="A85" s="3" t="s">
        <v>2267</v>
      </c>
      <c r="B85" s="3" t="s">
        <v>22</v>
      </c>
      <c r="C85" s="3" t="s">
        <v>2</v>
      </c>
      <c r="D85" s="3"/>
      <c r="E85" s="3" t="s">
        <v>3</v>
      </c>
      <c r="F85" s="3" t="s">
        <v>2268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  <c r="N85" s="13" t="n">
        <v>1</v>
      </c>
      <c r="O85" s="13" t="n">
        <v>1</v>
      </c>
      <c r="P85" s="13" t="n">
        <f aca="false">IF(ISERROR((2*N85*O85)/(N85+O85)),0,(2*N85*O85)/(N85+O85))</f>
        <v>1</v>
      </c>
      <c r="Q85" s="3" t="n">
        <f aca="false">L85-M85</f>
        <v>0</v>
      </c>
      <c r="R85" s="3"/>
    </row>
    <row r="86" customFormat="false" ht="12.8" hidden="false" customHeight="false" outlineLevel="0" collapsed="false">
      <c r="A86" s="3" t="s">
        <v>2269</v>
      </c>
      <c r="B86" s="3" t="s">
        <v>22</v>
      </c>
      <c r="C86" s="3" t="s">
        <v>2</v>
      </c>
      <c r="D86" s="3"/>
      <c r="E86" s="3" t="s">
        <v>3</v>
      </c>
      <c r="F86" s="3" t="s">
        <v>2270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13" t="n">
        <v>1</v>
      </c>
      <c r="O86" s="13" t="n">
        <v>1</v>
      </c>
      <c r="P86" s="13" t="n">
        <f aca="false">IF(ISERROR((2*N86*O86)/(N86+O86)),0,(2*N86*O86)/(N86+O86))</f>
        <v>1</v>
      </c>
      <c r="Q86" s="3" t="n">
        <f aca="false">L86-M86</f>
        <v>0</v>
      </c>
      <c r="R86" s="3"/>
    </row>
    <row r="87" customFormat="false" ht="12.8" hidden="false" customHeight="false" outlineLevel="0" collapsed="false">
      <c r="A87" s="3" t="s">
        <v>2271</v>
      </c>
      <c r="B87" s="3" t="s">
        <v>22</v>
      </c>
      <c r="C87" s="3" t="s">
        <v>2</v>
      </c>
      <c r="D87" s="3"/>
      <c r="E87" s="3" t="s">
        <v>3</v>
      </c>
      <c r="F87" s="3" t="s">
        <v>2272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0</v>
      </c>
      <c r="N87" s="13" t="n">
        <v>1</v>
      </c>
      <c r="O87" s="13" t="n">
        <v>1</v>
      </c>
      <c r="P87" s="13" t="n">
        <f aca="false">IF(ISERROR((2*N87*O87)/(N87+O87)),0,(2*N87*O87)/(N87+O87))</f>
        <v>1</v>
      </c>
      <c r="Q87" s="3" t="n">
        <f aca="false">L87-M87</f>
        <v>0</v>
      </c>
      <c r="R87" s="3"/>
    </row>
    <row r="88" customFormat="false" ht="12.8" hidden="false" customHeight="false" outlineLevel="0" collapsed="false">
      <c r="A88" s="3" t="s">
        <v>2273</v>
      </c>
      <c r="B88" s="3" t="s">
        <v>22</v>
      </c>
      <c r="C88" s="3" t="s">
        <v>2</v>
      </c>
      <c r="D88" s="3"/>
      <c r="E88" s="3" t="s">
        <v>3</v>
      </c>
      <c r="F88" s="3" t="s">
        <v>2274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13" t="n">
        <v>1</v>
      </c>
      <c r="O88" s="13" t="n">
        <v>1</v>
      </c>
      <c r="P88" s="13" t="n">
        <f aca="false">IF(ISERROR((2*N88*O88)/(N88+O88)),0,(2*N88*O88)/(N88+O88))</f>
        <v>1</v>
      </c>
      <c r="Q88" s="3" t="n">
        <f aca="false">L88-M88</f>
        <v>0</v>
      </c>
      <c r="R88" s="3"/>
    </row>
    <row r="89" customFormat="false" ht="12.8" hidden="false" customHeight="false" outlineLevel="0" collapsed="false">
      <c r="A89" s="3" t="s">
        <v>2275</v>
      </c>
      <c r="B89" s="3" t="s">
        <v>22</v>
      </c>
      <c r="C89" s="3" t="s">
        <v>2</v>
      </c>
      <c r="D89" s="3"/>
      <c r="E89" s="3" t="s">
        <v>3</v>
      </c>
      <c r="F89" s="3" t="s">
        <v>2276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13" t="n">
        <v>1</v>
      </c>
      <c r="O89" s="13" t="n">
        <v>1</v>
      </c>
      <c r="P89" s="13" t="n">
        <f aca="false">IF(ISERROR((2*N89*O89)/(N89+O89)),0,(2*N89*O89)/(N89+O89))</f>
        <v>1</v>
      </c>
      <c r="Q89" s="3" t="n">
        <f aca="false">L89-M89</f>
        <v>0</v>
      </c>
      <c r="R89" s="3"/>
    </row>
    <row r="90" customFormat="false" ht="12.8" hidden="false" customHeight="false" outlineLevel="0" collapsed="false">
      <c r="A90" s="3" t="s">
        <v>2277</v>
      </c>
      <c r="B90" s="3" t="s">
        <v>22</v>
      </c>
      <c r="C90" s="3" t="s">
        <v>2</v>
      </c>
      <c r="D90" s="3"/>
      <c r="E90" s="3" t="s">
        <v>3</v>
      </c>
      <c r="F90" s="3" t="s">
        <v>2278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  <c r="N90" s="13" t="n">
        <v>1</v>
      </c>
      <c r="O90" s="13" t="n">
        <v>1</v>
      </c>
      <c r="P90" s="13" t="n">
        <f aca="false">IF(ISERROR((2*N90*O90)/(N90+O90)),0,(2*N90*O90)/(N90+O90))</f>
        <v>1</v>
      </c>
      <c r="Q90" s="3" t="n">
        <f aca="false">L90-M90</f>
        <v>0</v>
      </c>
      <c r="R90" s="3"/>
    </row>
    <row r="91" customFormat="false" ht="12.8" hidden="false" customHeight="false" outlineLevel="0" collapsed="false">
      <c r="A91" s="3" t="s">
        <v>2279</v>
      </c>
      <c r="B91" s="3" t="s">
        <v>38</v>
      </c>
      <c r="C91" s="3" t="s">
        <v>2</v>
      </c>
      <c r="D91" s="3"/>
      <c r="E91" s="3" t="s">
        <v>3</v>
      </c>
      <c r="F91" s="3" t="s">
        <v>2280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13" t="n">
        <v>1</v>
      </c>
      <c r="O91" s="13" t="n">
        <v>1</v>
      </c>
      <c r="P91" s="13" t="n">
        <f aca="false">IF(ISERROR((2*N91*O91)/(N91+O91)),0,(2*N91*O91)/(N91+O91))</f>
        <v>1</v>
      </c>
      <c r="Q91" s="3" t="n">
        <f aca="false">L91-M91</f>
        <v>0</v>
      </c>
      <c r="R91" s="3"/>
    </row>
    <row r="92" customFormat="false" ht="12.8" hidden="false" customHeight="false" outlineLevel="0" collapsed="false">
      <c r="A92" s="3" t="s">
        <v>2281</v>
      </c>
      <c r="B92" s="3" t="s">
        <v>22</v>
      </c>
      <c r="C92" s="3" t="s">
        <v>2</v>
      </c>
      <c r="D92" s="3"/>
      <c r="E92" s="3" t="s">
        <v>3</v>
      </c>
      <c r="F92" s="3" t="s">
        <v>2282</v>
      </c>
      <c r="G92" s="3" t="n">
        <v>0</v>
      </c>
      <c r="H92" s="3" t="n">
        <v>0</v>
      </c>
      <c r="I92" s="3" t="n">
        <v>0</v>
      </c>
      <c r="J92" s="3" t="n">
        <v>0</v>
      </c>
      <c r="K92" s="3" t="n">
        <v>0</v>
      </c>
      <c r="L92" s="3" t="n">
        <v>0</v>
      </c>
      <c r="M92" s="3" t="n">
        <v>0</v>
      </c>
      <c r="N92" s="13" t="n">
        <v>1</v>
      </c>
      <c r="O92" s="13" t="n">
        <v>1</v>
      </c>
      <c r="P92" s="13" t="n">
        <f aca="false">IF(ISERROR((2*N92*O92)/(N92+O92)),0,(2*N92*O92)/(N92+O92))</f>
        <v>1</v>
      </c>
      <c r="Q92" s="3" t="n">
        <f aca="false">L92-M92</f>
        <v>0</v>
      </c>
      <c r="R92" s="3"/>
    </row>
    <row r="93" customFormat="false" ht="12.8" hidden="false" customHeight="false" outlineLevel="0" collapsed="false">
      <c r="A93" s="3" t="s">
        <v>2283</v>
      </c>
      <c r="B93" s="3" t="s">
        <v>38</v>
      </c>
      <c r="C93" s="3" t="s">
        <v>2</v>
      </c>
      <c r="D93" s="3"/>
      <c r="E93" s="3" t="s">
        <v>3</v>
      </c>
      <c r="F93" s="3" t="s">
        <v>2284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13" t="n">
        <v>1</v>
      </c>
      <c r="O93" s="13" t="n">
        <v>1</v>
      </c>
      <c r="P93" s="13" t="n">
        <f aca="false">IF(ISERROR((2*N93*O93)/(N93+O93)),0,(2*N93*O93)/(N93+O93))</f>
        <v>1</v>
      </c>
      <c r="Q93" s="3" t="n">
        <f aca="false">L93-M93</f>
        <v>0</v>
      </c>
      <c r="R93" s="3"/>
    </row>
    <row r="94" customFormat="false" ht="12.8" hidden="false" customHeight="false" outlineLevel="0" collapsed="false">
      <c r="A94" s="3" t="s">
        <v>2285</v>
      </c>
      <c r="B94" s="3" t="s">
        <v>22</v>
      </c>
      <c r="C94" s="3" t="s">
        <v>2</v>
      </c>
      <c r="D94" s="3"/>
      <c r="E94" s="3" t="s">
        <v>3</v>
      </c>
      <c r="F94" s="3" t="s">
        <v>2286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13" t="n">
        <v>1</v>
      </c>
      <c r="O94" s="13" t="n">
        <v>1</v>
      </c>
      <c r="P94" s="13" t="n">
        <f aca="false">IF(ISERROR((2*N94*O94)/(N94+O94)),0,(2*N94*O94)/(N94+O94))</f>
        <v>1</v>
      </c>
      <c r="Q94" s="3" t="n">
        <f aca="false">L94-M94</f>
        <v>0</v>
      </c>
      <c r="R94" s="3"/>
    </row>
    <row r="95" customFormat="false" ht="12.8" hidden="false" customHeight="false" outlineLevel="0" collapsed="false">
      <c r="A95" s="3" t="s">
        <v>2287</v>
      </c>
      <c r="B95" s="3" t="s">
        <v>22</v>
      </c>
      <c r="C95" s="3" t="s">
        <v>2</v>
      </c>
      <c r="D95" s="3"/>
      <c r="E95" s="3" t="s">
        <v>3</v>
      </c>
      <c r="F95" s="3" t="s">
        <v>2288</v>
      </c>
      <c r="G95" s="3" t="n">
        <v>0</v>
      </c>
      <c r="H95" s="3" t="n">
        <v>0</v>
      </c>
      <c r="I95" s="3" t="n">
        <v>0</v>
      </c>
      <c r="J95" s="3" t="n">
        <v>0</v>
      </c>
      <c r="K95" s="3" t="n">
        <v>0</v>
      </c>
      <c r="L95" s="3" t="n">
        <v>0</v>
      </c>
      <c r="M95" s="3" t="n">
        <v>0</v>
      </c>
      <c r="N95" s="13" t="n">
        <v>1</v>
      </c>
      <c r="O95" s="13" t="n">
        <v>1</v>
      </c>
      <c r="P95" s="13" t="n">
        <f aca="false">IF(ISERROR((2*N95*O95)/(N95+O95)),0,(2*N95*O95)/(N95+O95))</f>
        <v>1</v>
      </c>
      <c r="Q95" s="3" t="n">
        <f aca="false">L95-M95</f>
        <v>0</v>
      </c>
      <c r="R95" s="3"/>
    </row>
    <row r="96" customFormat="false" ht="12.8" hidden="false" customHeight="false" outlineLevel="0" collapsed="false">
      <c r="A96" s="3" t="s">
        <v>2289</v>
      </c>
      <c r="B96" s="3" t="s">
        <v>38</v>
      </c>
      <c r="C96" s="3" t="s">
        <v>2</v>
      </c>
      <c r="D96" s="3"/>
      <c r="E96" s="3" t="s">
        <v>3</v>
      </c>
      <c r="F96" s="3" t="s">
        <v>2290</v>
      </c>
      <c r="G96" s="3" t="n">
        <v>0</v>
      </c>
      <c r="H96" s="3" t="n">
        <v>0</v>
      </c>
      <c r="I96" s="3" t="n">
        <v>0</v>
      </c>
      <c r="J96" s="3" t="n">
        <v>0</v>
      </c>
      <c r="K96" s="3" t="n">
        <v>0</v>
      </c>
      <c r="L96" s="3" t="n">
        <v>0</v>
      </c>
      <c r="M96" s="3" t="n">
        <v>0</v>
      </c>
      <c r="N96" s="13" t="n">
        <v>1</v>
      </c>
      <c r="O96" s="13" t="n">
        <v>1</v>
      </c>
      <c r="P96" s="13" t="n">
        <f aca="false">IF(ISERROR((2*N96*O96)/(N96+O96)),0,(2*N96*O96)/(N96+O96))</f>
        <v>1</v>
      </c>
      <c r="Q96" s="3" t="n">
        <f aca="false">L96-M96</f>
        <v>0</v>
      </c>
      <c r="R96" s="3"/>
    </row>
    <row r="97" customFormat="false" ht="12.8" hidden="false" customHeight="false" outlineLevel="0" collapsed="false">
      <c r="A97" s="3" t="s">
        <v>2291</v>
      </c>
      <c r="B97" s="3" t="s">
        <v>1</v>
      </c>
      <c r="C97" s="3" t="s">
        <v>2</v>
      </c>
      <c r="D97" s="3"/>
      <c r="E97" s="3" t="s">
        <v>3</v>
      </c>
      <c r="F97" s="3" t="s">
        <v>2292</v>
      </c>
      <c r="G97" s="3" t="n">
        <v>0</v>
      </c>
      <c r="H97" s="3" t="n">
        <v>0</v>
      </c>
      <c r="I97" s="3" t="n">
        <v>0</v>
      </c>
      <c r="J97" s="3" t="n">
        <v>0</v>
      </c>
      <c r="K97" s="3" t="n">
        <v>0</v>
      </c>
      <c r="L97" s="3" t="n">
        <v>0</v>
      </c>
      <c r="M97" s="3" t="n">
        <v>0</v>
      </c>
      <c r="N97" s="13" t="n">
        <v>1</v>
      </c>
      <c r="O97" s="13" t="n">
        <v>1</v>
      </c>
      <c r="P97" s="13" t="n">
        <f aca="false">IF(ISERROR((2*N97*O97)/(N97+O97)),0,(2*N97*O97)/(N97+O97))</f>
        <v>1</v>
      </c>
      <c r="Q97" s="3" t="n">
        <f aca="false">L97-M97</f>
        <v>0</v>
      </c>
      <c r="R97" s="3"/>
    </row>
    <row r="98" customFormat="false" ht="12.8" hidden="false" customHeight="false" outlineLevel="0" collapsed="false">
      <c r="A98" s="3" t="s">
        <v>2293</v>
      </c>
      <c r="B98" s="3" t="s">
        <v>22</v>
      </c>
      <c r="C98" s="3" t="s">
        <v>2</v>
      </c>
      <c r="D98" s="3"/>
      <c r="E98" s="3" t="s">
        <v>3</v>
      </c>
      <c r="F98" s="3" t="s">
        <v>2294</v>
      </c>
      <c r="G98" s="3" t="n">
        <v>0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3" t="n">
        <v>0</v>
      </c>
      <c r="N98" s="13" t="n">
        <v>1</v>
      </c>
      <c r="O98" s="13" t="n">
        <v>1</v>
      </c>
      <c r="P98" s="13" t="n">
        <f aca="false">IF(ISERROR((2*N98*O98)/(N98+O98)),0,(2*N98*O98)/(N98+O98))</f>
        <v>1</v>
      </c>
      <c r="Q98" s="3" t="n">
        <f aca="false">L98-M98</f>
        <v>0</v>
      </c>
      <c r="R98" s="3"/>
    </row>
    <row r="99" customFormat="false" ht="12.8" hidden="false" customHeight="false" outlineLevel="0" collapsed="false">
      <c r="A99" s="3" t="s">
        <v>2295</v>
      </c>
      <c r="B99" s="3" t="s">
        <v>38</v>
      </c>
      <c r="C99" s="3" t="s">
        <v>2</v>
      </c>
      <c r="D99" s="3"/>
      <c r="E99" s="3" t="s">
        <v>3</v>
      </c>
      <c r="F99" s="3" t="s">
        <v>2296</v>
      </c>
      <c r="G99" s="3" t="n">
        <v>0</v>
      </c>
      <c r="H99" s="3" t="n">
        <v>0</v>
      </c>
      <c r="I99" s="3" t="n">
        <v>0</v>
      </c>
      <c r="J99" s="3" t="n">
        <v>0</v>
      </c>
      <c r="K99" s="3" t="n">
        <v>0</v>
      </c>
      <c r="L99" s="3" t="n">
        <v>0</v>
      </c>
      <c r="M99" s="3" t="n">
        <v>0</v>
      </c>
      <c r="N99" s="13" t="n">
        <v>1</v>
      </c>
      <c r="O99" s="13" t="n">
        <v>1</v>
      </c>
      <c r="P99" s="13" t="n">
        <f aca="false">IF(ISERROR((2*N99*O99)/(N99+O99)),0,(2*N99*O99)/(N99+O99))</f>
        <v>1</v>
      </c>
      <c r="Q99" s="3" t="n">
        <f aca="false">L99-M99</f>
        <v>0</v>
      </c>
      <c r="R99" s="3"/>
    </row>
    <row r="100" customFormat="false" ht="12.8" hidden="false" customHeight="false" outlineLevel="0" collapsed="false">
      <c r="A100" s="3" t="s">
        <v>2297</v>
      </c>
      <c r="B100" s="3" t="s">
        <v>38</v>
      </c>
      <c r="C100" s="3" t="s">
        <v>2</v>
      </c>
      <c r="D100" s="3"/>
      <c r="E100" s="3" t="s">
        <v>3</v>
      </c>
      <c r="F100" s="3" t="s">
        <v>2298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13" t="n">
        <v>1</v>
      </c>
      <c r="O100" s="13" t="n">
        <v>1</v>
      </c>
      <c r="P100" s="13" t="n">
        <f aca="false">IF(ISERROR((2*N100*O100)/(N100+O100)),0,(2*N100*O100)/(N100+O100))</f>
        <v>1</v>
      </c>
      <c r="Q100" s="3" t="n">
        <f aca="false">L100-M100</f>
        <v>0</v>
      </c>
      <c r="R100" s="3"/>
    </row>
    <row r="101" customFormat="false" ht="12.8" hidden="false" customHeight="false" outlineLevel="0" collapsed="false">
      <c r="A101" s="3" t="s">
        <v>2299</v>
      </c>
      <c r="B101" s="3" t="s">
        <v>38</v>
      </c>
      <c r="C101" s="3" t="s">
        <v>2</v>
      </c>
      <c r="D101" s="3"/>
      <c r="E101" s="3" t="s">
        <v>3</v>
      </c>
      <c r="F101" s="3" t="s">
        <v>2300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13" t="n">
        <v>1</v>
      </c>
      <c r="O101" s="13" t="n">
        <v>1</v>
      </c>
      <c r="P101" s="13" t="n">
        <f aca="false">IF(ISERROR((2*N101*O101)/(N101+O101)),0,(2*N101*O101)/(N101+O101))</f>
        <v>1</v>
      </c>
      <c r="Q101" s="3" t="n">
        <f aca="false">L101-M101</f>
        <v>0</v>
      </c>
      <c r="R101" s="3"/>
    </row>
    <row r="102" customFormat="false" ht="12.8" hidden="false" customHeight="false" outlineLevel="0" collapsed="false">
      <c r="A102" s="3" t="s">
        <v>2301</v>
      </c>
      <c r="B102" s="3" t="s">
        <v>22</v>
      </c>
      <c r="C102" s="3" t="s">
        <v>2</v>
      </c>
      <c r="D102" s="3"/>
      <c r="E102" s="3" t="s">
        <v>3</v>
      </c>
      <c r="F102" s="3" t="s">
        <v>2302</v>
      </c>
      <c r="G102" s="3" t="n">
        <v>0</v>
      </c>
      <c r="H102" s="3" t="n">
        <v>0</v>
      </c>
      <c r="I102" s="3" t="n">
        <v>0</v>
      </c>
      <c r="J102" s="3" t="n">
        <v>0</v>
      </c>
      <c r="K102" s="3" t="n">
        <v>0</v>
      </c>
      <c r="L102" s="3" t="n">
        <v>0</v>
      </c>
      <c r="M102" s="3" t="n">
        <v>0</v>
      </c>
      <c r="N102" s="13" t="n">
        <v>1</v>
      </c>
      <c r="O102" s="13" t="n">
        <v>1</v>
      </c>
      <c r="P102" s="13" t="n">
        <f aca="false">IF(ISERROR((2*N102*O102)/(N102+O102)),0,(2*N102*O102)/(N102+O102))</f>
        <v>1</v>
      </c>
      <c r="Q102" s="3" t="n">
        <f aca="false">L102-M102</f>
        <v>0</v>
      </c>
      <c r="R102" s="3"/>
    </row>
    <row r="103" customFormat="false" ht="12.8" hidden="false" customHeight="false" outlineLevel="0" collapsed="false">
      <c r="A103" s="3" t="s">
        <v>2303</v>
      </c>
      <c r="B103" s="3" t="s">
        <v>22</v>
      </c>
      <c r="C103" s="3" t="s">
        <v>2</v>
      </c>
      <c r="D103" s="3"/>
      <c r="E103" s="3" t="s">
        <v>3</v>
      </c>
      <c r="F103" s="3" t="s">
        <v>2304</v>
      </c>
      <c r="G103" s="3" t="n">
        <v>0</v>
      </c>
      <c r="H103" s="3" t="n">
        <v>0</v>
      </c>
      <c r="I103" s="3" t="n">
        <v>0</v>
      </c>
      <c r="J103" s="3" t="n">
        <v>0</v>
      </c>
      <c r="K103" s="3" t="n">
        <v>0</v>
      </c>
      <c r="L103" s="3" t="n">
        <v>0</v>
      </c>
      <c r="M103" s="3" t="n">
        <v>0</v>
      </c>
      <c r="N103" s="13" t="n">
        <v>1</v>
      </c>
      <c r="O103" s="13" t="n">
        <v>1</v>
      </c>
      <c r="P103" s="13" t="n">
        <f aca="false">IF(ISERROR((2*N103*O103)/(N103+O103)),0,(2*N103*O103)/(N103+O103))</f>
        <v>1</v>
      </c>
      <c r="Q103" s="3" t="n">
        <f aca="false">L103-M103</f>
        <v>0</v>
      </c>
      <c r="R103" s="3"/>
    </row>
    <row r="104" customFormat="false" ht="12.8" hidden="false" customHeight="false" outlineLevel="0" collapsed="false">
      <c r="A104" s="3" t="s">
        <v>2305</v>
      </c>
      <c r="B104" s="3" t="s">
        <v>22</v>
      </c>
      <c r="C104" s="3" t="s">
        <v>2</v>
      </c>
      <c r="D104" s="3"/>
      <c r="E104" s="3" t="s">
        <v>3</v>
      </c>
      <c r="F104" s="3" t="s">
        <v>2306</v>
      </c>
      <c r="G104" s="3" t="n">
        <v>0</v>
      </c>
      <c r="H104" s="3" t="n">
        <v>0</v>
      </c>
      <c r="I104" s="3" t="n">
        <v>0</v>
      </c>
      <c r="J104" s="3" t="n">
        <v>0</v>
      </c>
      <c r="K104" s="3" t="n">
        <v>0</v>
      </c>
      <c r="L104" s="3" t="n">
        <v>0</v>
      </c>
      <c r="M104" s="3" t="n">
        <v>0</v>
      </c>
      <c r="N104" s="13" t="n">
        <v>1</v>
      </c>
      <c r="O104" s="13" t="n">
        <v>1</v>
      </c>
      <c r="P104" s="13" t="n">
        <f aca="false">IF(ISERROR((2*N104*O104)/(N104+O104)),0,(2*N104*O104)/(N104+O104))</f>
        <v>1</v>
      </c>
      <c r="Q104" s="3" t="n">
        <f aca="false">L104-M104</f>
        <v>0</v>
      </c>
      <c r="R104" s="3"/>
    </row>
    <row r="105" customFormat="false" ht="12.8" hidden="false" customHeight="false" outlineLevel="0" collapsed="false">
      <c r="A105" s="3" t="s">
        <v>2307</v>
      </c>
      <c r="B105" s="3" t="s">
        <v>38</v>
      </c>
      <c r="C105" s="3" t="s">
        <v>2</v>
      </c>
      <c r="D105" s="3"/>
      <c r="E105" s="3" t="s">
        <v>3</v>
      </c>
      <c r="F105" s="3" t="s">
        <v>2308</v>
      </c>
      <c r="G105" s="3" t="n">
        <v>0</v>
      </c>
      <c r="H105" s="3" t="n">
        <v>0</v>
      </c>
      <c r="I105" s="3" t="n">
        <v>0</v>
      </c>
      <c r="J105" s="3" t="n">
        <v>0</v>
      </c>
      <c r="K105" s="3" t="n">
        <v>0</v>
      </c>
      <c r="L105" s="3" t="n">
        <v>0</v>
      </c>
      <c r="M105" s="3" t="n">
        <v>0</v>
      </c>
      <c r="N105" s="13" t="n">
        <v>1</v>
      </c>
      <c r="O105" s="13" t="n">
        <v>1</v>
      </c>
      <c r="P105" s="13" t="n">
        <f aca="false">IF(ISERROR((2*N105*O105)/(N105+O105)),0,(2*N105*O105)/(N105+O105))</f>
        <v>1</v>
      </c>
      <c r="Q105" s="3" t="n">
        <f aca="false">L105-M105</f>
        <v>0</v>
      </c>
      <c r="R105" s="3"/>
    </row>
    <row r="106" customFormat="false" ht="12.8" hidden="false" customHeight="false" outlineLevel="0" collapsed="false">
      <c r="A106" s="3" t="s">
        <v>2309</v>
      </c>
      <c r="B106" s="3" t="s">
        <v>38</v>
      </c>
      <c r="C106" s="3" t="s">
        <v>2</v>
      </c>
      <c r="D106" s="3"/>
      <c r="E106" s="3" t="s">
        <v>33</v>
      </c>
      <c r="F106" s="3" t="s">
        <v>2310</v>
      </c>
      <c r="G106" s="3" t="n">
        <v>0</v>
      </c>
      <c r="H106" s="3" t="n">
        <v>1</v>
      </c>
      <c r="I106" s="3" t="n">
        <v>0</v>
      </c>
      <c r="J106" s="3" t="n">
        <v>1</v>
      </c>
      <c r="K106" s="3" t="n">
        <v>0</v>
      </c>
      <c r="L106" s="3" t="n">
        <v>0</v>
      </c>
      <c r="M106" s="3" t="n">
        <v>1</v>
      </c>
      <c r="N106" s="13" t="n">
        <f aca="false">IF(ISERROR(I106/(I106+J106)),0,(I106/(I106+J106)))</f>
        <v>0</v>
      </c>
      <c r="O106" s="13" t="n">
        <f aca="false">IF(ISERROR(I106/(I106+K106)),0,(I106/(I106+K106)))</f>
        <v>0</v>
      </c>
      <c r="P106" s="13" t="n">
        <f aca="false">IF(ISERROR((2*N106*O106)/(N106+O106)),0,(2*N106*O106)/(N106+O106))</f>
        <v>0</v>
      </c>
      <c r="Q106" s="3" t="n">
        <f aca="false">L106-M106</f>
        <v>-1</v>
      </c>
      <c r="R106" s="3"/>
    </row>
    <row r="107" customFormat="false" ht="12.8" hidden="false" customHeight="false" outlineLevel="0" collapsed="false">
      <c r="A107" s="3" t="s">
        <v>2311</v>
      </c>
      <c r="B107" s="3" t="s">
        <v>35</v>
      </c>
      <c r="C107" s="3" t="s">
        <v>9</v>
      </c>
      <c r="D107" s="3"/>
      <c r="E107" s="3" t="s">
        <v>33</v>
      </c>
      <c r="F107" s="3" t="s">
        <v>2312</v>
      </c>
      <c r="G107" s="3" t="n">
        <v>0</v>
      </c>
      <c r="H107" s="3" t="n">
        <v>1</v>
      </c>
      <c r="I107" s="3" t="n">
        <v>0</v>
      </c>
      <c r="J107" s="3" t="n">
        <v>1</v>
      </c>
      <c r="K107" s="3" t="n">
        <v>0</v>
      </c>
      <c r="L107" s="3" t="n">
        <v>0</v>
      </c>
      <c r="M107" s="3" t="n">
        <v>1</v>
      </c>
      <c r="N107" s="13" t="n">
        <f aca="false">IF(ISERROR(I107/(I107+J107)),0,(I107/(I107+J107)))</f>
        <v>0</v>
      </c>
      <c r="O107" s="13" t="n">
        <f aca="false">IF(ISERROR(I107/(I107+K107)),0,(I107/(I107+K107)))</f>
        <v>0</v>
      </c>
      <c r="P107" s="13" t="n">
        <f aca="false">IF(ISERROR((2*N107*O107)/(N107+O107)),0,(2*N107*O107)/(N107+O107))</f>
        <v>0</v>
      </c>
      <c r="Q107" s="3" t="n">
        <f aca="false">L107-M107</f>
        <v>-1</v>
      </c>
      <c r="R107" s="3"/>
    </row>
    <row r="108" customFormat="false" ht="12.8" hidden="false" customHeight="false" outlineLevel="0" collapsed="false">
      <c r="A108" s="3" t="s">
        <v>2313</v>
      </c>
      <c r="B108" s="3" t="s">
        <v>38</v>
      </c>
      <c r="C108" s="3" t="s">
        <v>2</v>
      </c>
      <c r="D108" s="3"/>
      <c r="E108" s="3" t="s">
        <v>10</v>
      </c>
      <c r="F108" s="3" t="s">
        <v>2314</v>
      </c>
      <c r="G108" s="3" t="n">
        <v>0</v>
      </c>
      <c r="H108" s="3" t="n">
        <v>1</v>
      </c>
      <c r="I108" s="3" t="n">
        <v>0</v>
      </c>
      <c r="J108" s="3" t="n">
        <v>1</v>
      </c>
      <c r="K108" s="3" t="n">
        <v>0</v>
      </c>
      <c r="L108" s="3" t="n">
        <v>0</v>
      </c>
      <c r="M108" s="3" t="n">
        <v>1</v>
      </c>
      <c r="N108" s="13" t="n">
        <f aca="false">IF(ISERROR(I108/(I108+J108)),0,(I108/(I108+J108)))</f>
        <v>0</v>
      </c>
      <c r="O108" s="13" t="n">
        <f aca="false">IF(ISERROR(I108/(I108+K108)),0,(I108/(I108+K108)))</f>
        <v>0</v>
      </c>
      <c r="P108" s="13" t="n">
        <f aca="false">IF(ISERROR((2*N108*O108)/(N108+O108)),0,(2*N108*O108)/(N108+O108))</f>
        <v>0</v>
      </c>
      <c r="Q108" s="3" t="n">
        <f aca="false">L108-M108</f>
        <v>-1</v>
      </c>
      <c r="R108" s="3"/>
    </row>
    <row r="109" customFormat="false" ht="12.8" hidden="false" customHeight="false" outlineLevel="0" collapsed="false">
      <c r="A109" s="3" t="s">
        <v>2315</v>
      </c>
      <c r="B109" s="3" t="s">
        <v>22</v>
      </c>
      <c r="C109" s="3" t="s">
        <v>9</v>
      </c>
      <c r="D109" s="3"/>
      <c r="E109" s="3" t="s">
        <v>10</v>
      </c>
      <c r="F109" s="3" t="s">
        <v>2316</v>
      </c>
      <c r="G109" s="3" t="n">
        <v>0</v>
      </c>
      <c r="H109" s="3" t="n">
        <v>1</v>
      </c>
      <c r="I109" s="3" t="n">
        <v>0</v>
      </c>
      <c r="J109" s="3" t="n">
        <v>1</v>
      </c>
      <c r="K109" s="3" t="n">
        <v>0</v>
      </c>
      <c r="L109" s="3" t="n">
        <v>0</v>
      </c>
      <c r="M109" s="3" t="n">
        <v>1</v>
      </c>
      <c r="N109" s="13" t="n">
        <f aca="false">IF(ISERROR(I109/(I109+J109)),0,(I109/(I109+J109)))</f>
        <v>0</v>
      </c>
      <c r="O109" s="13" t="n">
        <f aca="false">IF(ISERROR(I109/(I109+K109)),0,(I109/(I109+K109)))</f>
        <v>0</v>
      </c>
      <c r="P109" s="13" t="n">
        <f aca="false">IF(ISERROR((2*N109*O109)/(N109+O109)),0,(2*N109*O109)/(N109+O109))</f>
        <v>0</v>
      </c>
      <c r="Q109" s="3" t="n">
        <f aca="false">L109-M109</f>
        <v>-1</v>
      </c>
      <c r="R109" s="3"/>
    </row>
    <row r="110" customFormat="false" ht="12.8" hidden="false" customHeight="false" outlineLevel="0" collapsed="false">
      <c r="A110" s="3" t="s">
        <v>2317</v>
      </c>
      <c r="B110" s="3" t="s">
        <v>38</v>
      </c>
      <c r="C110" s="3" t="s">
        <v>9</v>
      </c>
      <c r="D110" s="3"/>
      <c r="E110" s="3" t="s">
        <v>10</v>
      </c>
      <c r="F110" s="3" t="s">
        <v>2318</v>
      </c>
      <c r="G110" s="3" t="n">
        <v>2</v>
      </c>
      <c r="H110" s="3" t="n">
        <v>0</v>
      </c>
      <c r="I110" s="3" t="n">
        <v>0</v>
      </c>
      <c r="J110" s="3" t="n">
        <v>0</v>
      </c>
      <c r="K110" s="3" t="n">
        <v>2</v>
      </c>
      <c r="L110" s="3" t="n">
        <v>2</v>
      </c>
      <c r="M110" s="3" t="n">
        <v>0</v>
      </c>
      <c r="N110" s="13" t="n">
        <f aca="false">IF(ISERROR(I110/(I110+J110)),0,(I110/(I110+J110)))</f>
        <v>0</v>
      </c>
      <c r="O110" s="13" t="n">
        <f aca="false">IF(ISERROR(I110/(I110+K110)),0,(I110/(I110+K110)))</f>
        <v>0</v>
      </c>
      <c r="P110" s="13" t="n">
        <f aca="false">IF(ISERROR((2*N110*O110)/(N110+O110)),0,(2*N110*O110)/(N110+O110))</f>
        <v>0</v>
      </c>
      <c r="Q110" s="3" t="n">
        <f aca="false">L110-M110</f>
        <v>2</v>
      </c>
      <c r="R110" s="3"/>
    </row>
    <row r="111" customFormat="false" ht="12.8" hidden="false" customHeight="false" outlineLevel="0" collapsed="false">
      <c r="A111" s="3" t="s">
        <v>2319</v>
      </c>
      <c r="B111" s="3" t="s">
        <v>38</v>
      </c>
      <c r="C111" s="3" t="s">
        <v>9</v>
      </c>
      <c r="D111" s="3"/>
      <c r="E111" s="3" t="s">
        <v>10</v>
      </c>
      <c r="F111" s="3" t="s">
        <v>2320</v>
      </c>
      <c r="G111" s="3" t="n">
        <v>2</v>
      </c>
      <c r="H111" s="3" t="n">
        <v>0</v>
      </c>
      <c r="I111" s="3" t="n">
        <v>0</v>
      </c>
      <c r="J111" s="3" t="n">
        <v>0</v>
      </c>
      <c r="K111" s="3" t="n">
        <v>2</v>
      </c>
      <c r="L111" s="3" t="n">
        <v>2</v>
      </c>
      <c r="M111" s="3" t="n">
        <v>0</v>
      </c>
      <c r="N111" s="13" t="n">
        <f aca="false">IF(ISERROR(I111/(I111+J111)),0,(I111/(I111+J111)))</f>
        <v>0</v>
      </c>
      <c r="O111" s="13" t="n">
        <f aca="false">IF(ISERROR(I111/(I111+K111)),0,(I111/(I111+K111)))</f>
        <v>0</v>
      </c>
      <c r="P111" s="13" t="n">
        <f aca="false">IF(ISERROR((2*N111*O111)/(N111+O111)),0,(2*N111*O111)/(N111+O111))</f>
        <v>0</v>
      </c>
      <c r="Q111" s="3" t="n">
        <f aca="false">L111-M111</f>
        <v>2</v>
      </c>
      <c r="R111" s="3"/>
    </row>
    <row r="112" customFormat="false" ht="12.8" hidden="false" customHeight="false" outlineLevel="0" collapsed="false">
      <c r="A112" s="3" t="s">
        <v>2321</v>
      </c>
      <c r="B112" s="3" t="s">
        <v>38</v>
      </c>
      <c r="C112" s="3" t="s">
        <v>2</v>
      </c>
      <c r="D112" s="3"/>
      <c r="E112" s="3" t="s">
        <v>10</v>
      </c>
      <c r="F112" s="3" t="s">
        <v>2322</v>
      </c>
      <c r="G112" s="3" t="n">
        <v>2</v>
      </c>
      <c r="H112" s="3" t="n">
        <v>0</v>
      </c>
      <c r="I112" s="3" t="n">
        <v>0</v>
      </c>
      <c r="J112" s="3" t="n">
        <v>0</v>
      </c>
      <c r="K112" s="3" t="n">
        <v>2</v>
      </c>
      <c r="L112" s="3" t="n">
        <v>2</v>
      </c>
      <c r="M112" s="3" t="n">
        <v>0</v>
      </c>
      <c r="N112" s="13" t="n">
        <f aca="false">IF(ISERROR(I112/(I112+J112)),0,(I112/(I112+J112)))</f>
        <v>0</v>
      </c>
      <c r="O112" s="13" t="n">
        <f aca="false">IF(ISERROR(I112/(I112+K112)),0,(I112/(I112+K112)))</f>
        <v>0</v>
      </c>
      <c r="P112" s="13" t="n">
        <f aca="false">IF(ISERROR((2*N112*O112)/(N112+O112)),0,(2*N112*O112)/(N112+O112))</f>
        <v>0</v>
      </c>
      <c r="Q112" s="3" t="n">
        <f aca="false">L112-M112</f>
        <v>2</v>
      </c>
      <c r="R112" s="3"/>
    </row>
    <row r="113" customFormat="false" ht="12.8" hidden="false" customHeight="false" outlineLevel="0" collapsed="false">
      <c r="A113" s="3" t="s">
        <v>2323</v>
      </c>
      <c r="B113" s="3" t="s">
        <v>22</v>
      </c>
      <c r="C113" s="3" t="s">
        <v>9</v>
      </c>
      <c r="D113" s="3"/>
      <c r="E113" s="3" t="s">
        <v>33</v>
      </c>
      <c r="F113" s="3" t="s">
        <v>2324</v>
      </c>
      <c r="G113" s="3" t="n">
        <v>2</v>
      </c>
      <c r="H113" s="3" t="n">
        <v>0</v>
      </c>
      <c r="I113" s="3" t="n">
        <v>0</v>
      </c>
      <c r="J113" s="3" t="n">
        <v>0</v>
      </c>
      <c r="K113" s="3" t="n">
        <v>2</v>
      </c>
      <c r="L113" s="3" t="n">
        <v>2</v>
      </c>
      <c r="M113" s="3" t="n">
        <v>0</v>
      </c>
      <c r="N113" s="13" t="n">
        <f aca="false">IF(ISERROR(I113/(I113+J113)),0,(I113/(I113+J113)))</f>
        <v>0</v>
      </c>
      <c r="O113" s="13" t="n">
        <f aca="false">IF(ISERROR(I113/(I113+K113)),0,(I113/(I113+K113)))</f>
        <v>0</v>
      </c>
      <c r="P113" s="13" t="n">
        <f aca="false">IF(ISERROR((2*N113*O113)/(N113+O113)),0,(2*N113*O113)/(N113+O113))</f>
        <v>0</v>
      </c>
      <c r="Q113" s="3" t="n">
        <f aca="false">L113-M113</f>
        <v>2</v>
      </c>
      <c r="R113" s="3"/>
    </row>
    <row r="114" customFormat="false" ht="12.8" hidden="false" customHeight="false" outlineLevel="0" collapsed="false">
      <c r="A114" s="3" t="s">
        <v>2325</v>
      </c>
      <c r="B114" s="3" t="s">
        <v>22</v>
      </c>
      <c r="C114" s="3" t="s">
        <v>9</v>
      </c>
      <c r="D114" s="3"/>
      <c r="E114" s="3" t="s">
        <v>33</v>
      </c>
      <c r="F114" s="3" t="s">
        <v>2326</v>
      </c>
      <c r="G114" s="3" t="n">
        <v>2</v>
      </c>
      <c r="H114" s="3" t="n">
        <v>0</v>
      </c>
      <c r="I114" s="3" t="n">
        <v>0</v>
      </c>
      <c r="J114" s="3" t="n">
        <v>0</v>
      </c>
      <c r="K114" s="3" t="n">
        <v>2</v>
      </c>
      <c r="L114" s="3" t="n">
        <v>2</v>
      </c>
      <c r="M114" s="3" t="n">
        <v>0</v>
      </c>
      <c r="N114" s="13" t="n">
        <f aca="false">IF(ISERROR(I114/(I114+J114)),0,(I114/(I114+J114)))</f>
        <v>0</v>
      </c>
      <c r="O114" s="13" t="n">
        <f aca="false">IF(ISERROR(I114/(I114+K114)),0,(I114/(I114+K114)))</f>
        <v>0</v>
      </c>
      <c r="P114" s="13" t="n">
        <f aca="false">IF(ISERROR((2*N114*O114)/(N114+O114)),0,(2*N114*O114)/(N114+O114))</f>
        <v>0</v>
      </c>
      <c r="Q114" s="3" t="n">
        <f aca="false">L114-M114</f>
        <v>2</v>
      </c>
      <c r="R114" s="3"/>
    </row>
    <row r="115" customFormat="false" ht="12.8" hidden="false" customHeight="false" outlineLevel="0" collapsed="false">
      <c r="A115" s="3" t="s">
        <v>2327</v>
      </c>
      <c r="B115" s="3" t="s">
        <v>22</v>
      </c>
      <c r="C115" s="3" t="s">
        <v>2</v>
      </c>
      <c r="D115" s="3"/>
      <c r="E115" s="3" t="s">
        <v>10</v>
      </c>
      <c r="F115" s="3" t="s">
        <v>2328</v>
      </c>
      <c r="G115" s="3" t="n">
        <v>2</v>
      </c>
      <c r="H115" s="3" t="n">
        <v>0</v>
      </c>
      <c r="I115" s="3" t="n">
        <v>0</v>
      </c>
      <c r="J115" s="3" t="n">
        <v>0</v>
      </c>
      <c r="K115" s="3" t="n">
        <v>2</v>
      </c>
      <c r="L115" s="3" t="n">
        <v>2</v>
      </c>
      <c r="M115" s="3" t="n">
        <v>0</v>
      </c>
      <c r="N115" s="13" t="n">
        <f aca="false">IF(ISERROR(I115/(I115+J115)),0,(I115/(I115+J115)))</f>
        <v>0</v>
      </c>
      <c r="O115" s="13" t="n">
        <f aca="false">IF(ISERROR(I115/(I115+K115)),0,(I115/(I115+K115)))</f>
        <v>0</v>
      </c>
      <c r="P115" s="13" t="n">
        <f aca="false">IF(ISERROR((2*N115*O115)/(N115+O115)),0,(2*N115*O115)/(N115+O115))</f>
        <v>0</v>
      </c>
      <c r="Q115" s="3" t="n">
        <f aca="false">L115-M115</f>
        <v>2</v>
      </c>
      <c r="R115" s="3"/>
    </row>
    <row r="116" customFormat="false" ht="12.8" hidden="false" customHeight="false" outlineLevel="0" collapsed="false">
      <c r="A116" s="3" t="s">
        <v>2329</v>
      </c>
      <c r="B116" s="3" t="s">
        <v>1</v>
      </c>
      <c r="C116" s="3" t="s">
        <v>9</v>
      </c>
      <c r="D116" s="3"/>
      <c r="E116" s="3" t="s">
        <v>10</v>
      </c>
      <c r="F116" s="3" t="s">
        <v>2330</v>
      </c>
      <c r="G116" s="3" t="n">
        <v>2</v>
      </c>
      <c r="H116" s="3" t="n">
        <v>0</v>
      </c>
      <c r="I116" s="3" t="n">
        <v>0</v>
      </c>
      <c r="J116" s="3" t="n">
        <v>0</v>
      </c>
      <c r="K116" s="3" t="n">
        <v>2</v>
      </c>
      <c r="L116" s="3" t="n">
        <v>2</v>
      </c>
      <c r="M116" s="3" t="n">
        <v>0</v>
      </c>
      <c r="N116" s="13" t="n">
        <f aca="false">IF(ISERROR(I116/(I116+J116)),0,(I116/(I116+J116)))</f>
        <v>0</v>
      </c>
      <c r="O116" s="13" t="n">
        <f aca="false">IF(ISERROR(I116/(I116+K116)),0,(I116/(I116+K116)))</f>
        <v>0</v>
      </c>
      <c r="P116" s="13" t="n">
        <f aca="false">IF(ISERROR((2*N116*O116)/(N116+O116)),0,(2*N116*O116)/(N116+O116))</f>
        <v>0</v>
      </c>
      <c r="Q116" s="3" t="n">
        <f aca="false">L116-M116</f>
        <v>2</v>
      </c>
      <c r="R116" s="3"/>
    </row>
    <row r="117" customFormat="false" ht="12.8" hidden="false" customHeight="false" outlineLevel="0" collapsed="false">
      <c r="A117" s="3" t="s">
        <v>2331</v>
      </c>
      <c r="B117" s="3" t="s">
        <v>22</v>
      </c>
      <c r="C117" s="3" t="s">
        <v>9</v>
      </c>
      <c r="D117" s="3"/>
      <c r="E117" s="3" t="s">
        <v>33</v>
      </c>
      <c r="F117" s="3" t="s">
        <v>2332</v>
      </c>
      <c r="G117" s="3" t="n">
        <v>2</v>
      </c>
      <c r="H117" s="3" t="n">
        <v>0</v>
      </c>
      <c r="I117" s="3" t="n">
        <v>0</v>
      </c>
      <c r="J117" s="3" t="n">
        <v>0</v>
      </c>
      <c r="K117" s="3" t="n">
        <v>2</v>
      </c>
      <c r="L117" s="3" t="n">
        <v>2</v>
      </c>
      <c r="M117" s="3" t="n">
        <v>0</v>
      </c>
      <c r="N117" s="13" t="n">
        <f aca="false">IF(ISERROR(I117/(I117+J117)),0,(I117/(I117+J117)))</f>
        <v>0</v>
      </c>
      <c r="O117" s="13" t="n">
        <f aca="false">IF(ISERROR(I117/(I117+K117)),0,(I117/(I117+K117)))</f>
        <v>0</v>
      </c>
      <c r="P117" s="13" t="n">
        <f aca="false">IF(ISERROR((2*N117*O117)/(N117+O117)),0,(2*N117*O117)/(N117+O117))</f>
        <v>0</v>
      </c>
      <c r="Q117" s="3" t="n">
        <f aca="false">L117-M117</f>
        <v>2</v>
      </c>
      <c r="R117" s="3"/>
    </row>
    <row r="118" customFormat="false" ht="12.8" hidden="false" customHeight="false" outlineLevel="0" collapsed="false">
      <c r="A118" s="3" t="s">
        <v>2333</v>
      </c>
      <c r="B118" s="3" t="s">
        <v>22</v>
      </c>
      <c r="C118" s="3" t="s">
        <v>2</v>
      </c>
      <c r="D118" s="3"/>
      <c r="E118" s="3" t="s">
        <v>10</v>
      </c>
      <c r="F118" s="3" t="s">
        <v>2334</v>
      </c>
      <c r="G118" s="3" t="n">
        <v>2</v>
      </c>
      <c r="H118" s="3" t="n">
        <v>0</v>
      </c>
      <c r="I118" s="3" t="n">
        <v>0</v>
      </c>
      <c r="J118" s="3" t="n">
        <v>0</v>
      </c>
      <c r="K118" s="3" t="n">
        <v>2</v>
      </c>
      <c r="L118" s="3" t="n">
        <v>2</v>
      </c>
      <c r="M118" s="3" t="n">
        <v>0</v>
      </c>
      <c r="N118" s="13" t="n">
        <f aca="false">IF(ISERROR(I118/(I118+J118)),0,(I118/(I118+J118)))</f>
        <v>0</v>
      </c>
      <c r="O118" s="13" t="n">
        <f aca="false">IF(ISERROR(I118/(I118+K118)),0,(I118/(I118+K118)))</f>
        <v>0</v>
      </c>
      <c r="P118" s="13" t="n">
        <f aca="false">IF(ISERROR((2*N118*O118)/(N118+O118)),0,(2*N118*O118)/(N118+O118))</f>
        <v>0</v>
      </c>
      <c r="Q118" s="3" t="n">
        <f aca="false">L118-M118</f>
        <v>2</v>
      </c>
      <c r="R118" s="3"/>
    </row>
    <row r="119" customFormat="false" ht="12.8" hidden="false" customHeight="false" outlineLevel="0" collapsed="false">
      <c r="A119" s="3" t="s">
        <v>2335</v>
      </c>
      <c r="B119" s="3" t="s">
        <v>1</v>
      </c>
      <c r="C119" s="3" t="s">
        <v>9</v>
      </c>
      <c r="D119" s="3" t="s">
        <v>30</v>
      </c>
      <c r="E119" s="3"/>
      <c r="F119" s="3" t="s">
        <v>2336</v>
      </c>
      <c r="G119" s="3" t="n">
        <v>2</v>
      </c>
      <c r="H119" s="3" t="n">
        <v>0</v>
      </c>
      <c r="I119" s="3" t="n">
        <v>0</v>
      </c>
      <c r="J119" s="3" t="n">
        <v>0</v>
      </c>
      <c r="K119" s="3" t="n">
        <v>2</v>
      </c>
      <c r="L119" s="3" t="n">
        <v>1</v>
      </c>
      <c r="M119" s="3" t="n">
        <v>0</v>
      </c>
      <c r="N119" s="13" t="n">
        <f aca="false">IF(ISERROR(I119/(I119+J119)),0,(I119/(I119+J119)))</f>
        <v>0</v>
      </c>
      <c r="O119" s="13" t="n">
        <f aca="false">IF(ISERROR(I119/(I119+K119)),0,(I119/(I119+K119)))</f>
        <v>0</v>
      </c>
      <c r="P119" s="13" t="n">
        <f aca="false">IF(ISERROR((2*N119*O119)/(N119+O119)),0,(2*N119*O119)/(N119+O119))</f>
        <v>0</v>
      </c>
      <c r="Q119" s="3" t="n">
        <f aca="false">L119-M119</f>
        <v>1</v>
      </c>
      <c r="R119" s="3"/>
    </row>
    <row r="120" customFormat="false" ht="12.8" hidden="false" customHeight="false" outlineLevel="0" collapsed="false">
      <c r="A120" s="3" t="s">
        <v>2337</v>
      </c>
      <c r="B120" s="3" t="s">
        <v>22</v>
      </c>
      <c r="C120" s="3"/>
      <c r="D120" s="3" t="s">
        <v>23</v>
      </c>
      <c r="E120" s="3" t="s">
        <v>33</v>
      </c>
      <c r="F120" s="3" t="s">
        <v>2338</v>
      </c>
      <c r="G120" s="3" t="n">
        <v>2</v>
      </c>
      <c r="H120" s="3" t="n">
        <v>0</v>
      </c>
      <c r="I120" s="3" t="n">
        <v>0</v>
      </c>
      <c r="J120" s="3" t="n">
        <v>0</v>
      </c>
      <c r="K120" s="3" t="n">
        <v>2</v>
      </c>
      <c r="L120" s="3" t="n">
        <v>1</v>
      </c>
      <c r="M120" s="3" t="n">
        <v>0</v>
      </c>
      <c r="N120" s="13" t="n">
        <f aca="false">IF(ISERROR(I120/(I120+J120)),0,(I120/(I120+J120)))</f>
        <v>0</v>
      </c>
      <c r="O120" s="13" t="n">
        <f aca="false">IF(ISERROR(I120/(I120+K120)),0,(I120/(I120+K120)))</f>
        <v>0</v>
      </c>
      <c r="P120" s="13" t="n">
        <f aca="false">IF(ISERROR((2*N120*O120)/(N120+O120)),0,(2*N120*O120)/(N120+O120))</f>
        <v>0</v>
      </c>
      <c r="Q120" s="3" t="n">
        <f aca="false">L120-M120</f>
        <v>1</v>
      </c>
      <c r="R120" s="3"/>
    </row>
    <row r="121" customFormat="false" ht="12.8" hidden="false" customHeight="false" outlineLevel="0" collapsed="false">
      <c r="A121" s="3" t="s">
        <v>2339</v>
      </c>
      <c r="B121" s="3" t="s">
        <v>22</v>
      </c>
      <c r="C121" s="3"/>
      <c r="D121" s="3" t="s">
        <v>30</v>
      </c>
      <c r="E121" s="3" t="s">
        <v>33</v>
      </c>
      <c r="F121" s="3" t="s">
        <v>2340</v>
      </c>
      <c r="G121" s="3" t="n">
        <v>2</v>
      </c>
      <c r="H121" s="3" t="n">
        <v>0</v>
      </c>
      <c r="I121" s="3" t="n">
        <v>0</v>
      </c>
      <c r="J121" s="3" t="n">
        <v>0</v>
      </c>
      <c r="K121" s="3" t="n">
        <v>2</v>
      </c>
      <c r="L121" s="3" t="n">
        <v>1</v>
      </c>
      <c r="M121" s="3" t="n">
        <v>0</v>
      </c>
      <c r="N121" s="13" t="n">
        <f aca="false">IF(ISERROR(I121/(I121+J121)),0,(I121/(I121+J121)))</f>
        <v>0</v>
      </c>
      <c r="O121" s="13" t="n">
        <f aca="false">IF(ISERROR(I121/(I121+K121)),0,(I121/(I121+K121)))</f>
        <v>0</v>
      </c>
      <c r="P121" s="13" t="n">
        <f aca="false">IF(ISERROR((2*N121*O121)/(N121+O121)),0,(2*N121*O121)/(N121+O121))</f>
        <v>0</v>
      </c>
      <c r="Q121" s="3" t="n">
        <f aca="false">L121-M121</f>
        <v>1</v>
      </c>
      <c r="R121" s="3"/>
    </row>
    <row r="122" customFormat="false" ht="12.8" hidden="false" customHeight="false" outlineLevel="0" collapsed="false">
      <c r="A122" s="3" t="s">
        <v>2341</v>
      </c>
      <c r="B122" s="3" t="s">
        <v>1</v>
      </c>
      <c r="C122" s="3" t="s">
        <v>9</v>
      </c>
      <c r="D122" s="3" t="s">
        <v>23</v>
      </c>
      <c r="E122" s="3"/>
      <c r="F122" s="3" t="s">
        <v>2342</v>
      </c>
      <c r="G122" s="3" t="n">
        <v>2</v>
      </c>
      <c r="H122" s="3" t="n">
        <v>0</v>
      </c>
      <c r="I122" s="3" t="n">
        <v>0</v>
      </c>
      <c r="J122" s="3" t="n">
        <v>0</v>
      </c>
      <c r="K122" s="3" t="n">
        <v>2</v>
      </c>
      <c r="L122" s="3" t="n">
        <v>1</v>
      </c>
      <c r="M122" s="3" t="n">
        <v>0</v>
      </c>
      <c r="N122" s="13" t="n">
        <f aca="false">IF(ISERROR(I122/(I122+J122)),0,(I122/(I122+J122)))</f>
        <v>0</v>
      </c>
      <c r="O122" s="13" t="n">
        <f aca="false">IF(ISERROR(I122/(I122+K122)),0,(I122/(I122+K122)))</f>
        <v>0</v>
      </c>
      <c r="P122" s="13" t="n">
        <f aca="false">IF(ISERROR((2*N122*O122)/(N122+O122)),0,(2*N122*O122)/(N122+O122))</f>
        <v>0</v>
      </c>
      <c r="Q122" s="3" t="n">
        <f aca="false">L122-M122</f>
        <v>1</v>
      </c>
      <c r="R122" s="3"/>
    </row>
    <row r="123" customFormat="false" ht="12.8" hidden="false" customHeight="false" outlineLevel="0" collapsed="false">
      <c r="A123" s="3" t="s">
        <v>2343</v>
      </c>
      <c r="B123" s="3" t="s">
        <v>1</v>
      </c>
      <c r="C123" s="3" t="s">
        <v>2</v>
      </c>
      <c r="D123" s="3"/>
      <c r="E123" s="3" t="s">
        <v>10</v>
      </c>
      <c r="F123" s="3" t="s">
        <v>2344</v>
      </c>
      <c r="G123" s="3" t="n">
        <v>2</v>
      </c>
      <c r="H123" s="3" t="n">
        <v>0</v>
      </c>
      <c r="I123" s="3" t="n">
        <v>0</v>
      </c>
      <c r="J123" s="3" t="n">
        <v>0</v>
      </c>
      <c r="K123" s="3" t="n">
        <v>2</v>
      </c>
      <c r="L123" s="3" t="n">
        <v>2</v>
      </c>
      <c r="M123" s="3" t="n">
        <v>0</v>
      </c>
      <c r="N123" s="13" t="n">
        <f aca="false">IF(ISERROR(I123/(I123+J123)),0,(I123/(I123+J123)))</f>
        <v>0</v>
      </c>
      <c r="O123" s="13" t="n">
        <f aca="false">IF(ISERROR(I123/(I123+K123)),0,(I123/(I123+K123)))</f>
        <v>0</v>
      </c>
      <c r="P123" s="13" t="n">
        <f aca="false">IF(ISERROR((2*N123*O123)/(N123+O123)),0,(2*N123*O123)/(N123+O123))</f>
        <v>0</v>
      </c>
      <c r="Q123" s="3" t="n">
        <f aca="false">L123-M123</f>
        <v>2</v>
      </c>
      <c r="R123" s="3"/>
    </row>
    <row r="124" customFormat="false" ht="12.8" hidden="false" customHeight="false" outlineLevel="0" collapsed="false">
      <c r="A124" s="3" t="s">
        <v>2345</v>
      </c>
      <c r="B124" s="3" t="s">
        <v>22</v>
      </c>
      <c r="C124" s="3"/>
      <c r="D124" s="3" t="s">
        <v>27</v>
      </c>
      <c r="E124" s="3" t="s">
        <v>33</v>
      </c>
      <c r="F124" s="3" t="s">
        <v>2346</v>
      </c>
      <c r="G124" s="3" t="n">
        <v>2</v>
      </c>
      <c r="H124" s="3" t="n">
        <v>0</v>
      </c>
      <c r="I124" s="3" t="n">
        <v>0</v>
      </c>
      <c r="J124" s="3" t="n">
        <v>0</v>
      </c>
      <c r="K124" s="3" t="n">
        <v>2</v>
      </c>
      <c r="L124" s="3" t="n">
        <v>2</v>
      </c>
      <c r="M124" s="3" t="n">
        <v>0</v>
      </c>
      <c r="N124" s="13" t="n">
        <f aca="false">IF(ISERROR(I124/(I124+J124)),0,(I124/(I124+J124)))</f>
        <v>0</v>
      </c>
      <c r="O124" s="13" t="n">
        <f aca="false">IF(ISERROR(I124/(I124+K124)),0,(I124/(I124+K124)))</f>
        <v>0</v>
      </c>
      <c r="P124" s="13" t="n">
        <f aca="false">IF(ISERROR((2*N124*O124)/(N124+O124)),0,(2*N124*O124)/(N124+O124))</f>
        <v>0</v>
      </c>
      <c r="Q124" s="3" t="n">
        <f aca="false">L124-M124</f>
        <v>2</v>
      </c>
      <c r="R124" s="3"/>
    </row>
    <row r="125" customFormat="false" ht="12.8" hidden="false" customHeight="false" outlineLevel="0" collapsed="false">
      <c r="A125" s="3" t="s">
        <v>2347</v>
      </c>
      <c r="B125" s="3" t="s">
        <v>1</v>
      </c>
      <c r="C125" s="3" t="s">
        <v>2</v>
      </c>
      <c r="D125" s="3"/>
      <c r="E125" s="3" t="s">
        <v>10</v>
      </c>
      <c r="F125" s="3" t="s">
        <v>2348</v>
      </c>
      <c r="G125" s="3" t="n">
        <v>2</v>
      </c>
      <c r="H125" s="3" t="n">
        <v>0</v>
      </c>
      <c r="I125" s="3" t="n">
        <v>0</v>
      </c>
      <c r="J125" s="3" t="n">
        <v>0</v>
      </c>
      <c r="K125" s="3" t="n">
        <v>2</v>
      </c>
      <c r="L125" s="3" t="n">
        <v>2</v>
      </c>
      <c r="M125" s="3" t="n">
        <v>0</v>
      </c>
      <c r="N125" s="13" t="n">
        <f aca="false">IF(ISERROR(I125/(I125+J125)),0,(I125/(I125+J125)))</f>
        <v>0</v>
      </c>
      <c r="O125" s="13" t="n">
        <f aca="false">IF(ISERROR(I125/(I125+K125)),0,(I125/(I125+K125)))</f>
        <v>0</v>
      </c>
      <c r="P125" s="13" t="n">
        <f aca="false">IF(ISERROR((2*N125*O125)/(N125+O125)),0,(2*N125*O125)/(N125+O125))</f>
        <v>0</v>
      </c>
      <c r="Q125" s="3" t="n">
        <f aca="false">L125-M125</f>
        <v>2</v>
      </c>
      <c r="R125" s="3"/>
    </row>
    <row r="126" customFormat="false" ht="12.8" hidden="false" customHeight="false" outlineLevel="0" collapsed="false">
      <c r="A126" s="3" t="s">
        <v>2349</v>
      </c>
      <c r="B126" s="3" t="s">
        <v>1</v>
      </c>
      <c r="C126" s="3"/>
      <c r="D126" s="3" t="s">
        <v>27</v>
      </c>
      <c r="E126" s="3" t="s">
        <v>33</v>
      </c>
      <c r="F126" s="3" t="s">
        <v>2350</v>
      </c>
      <c r="G126" s="3" t="n">
        <v>2</v>
      </c>
      <c r="H126" s="3" t="n">
        <v>0</v>
      </c>
      <c r="I126" s="3" t="n">
        <v>0</v>
      </c>
      <c r="J126" s="3" t="n">
        <v>0</v>
      </c>
      <c r="K126" s="3" t="n">
        <v>2</v>
      </c>
      <c r="L126" s="3" t="n">
        <v>2</v>
      </c>
      <c r="M126" s="3" t="n">
        <v>0</v>
      </c>
      <c r="N126" s="13" t="n">
        <f aca="false">IF(ISERROR(I126/(I126+J126)),0,(I126/(I126+J126)))</f>
        <v>0</v>
      </c>
      <c r="O126" s="13" t="n">
        <f aca="false">IF(ISERROR(I126/(I126+K126)),0,(I126/(I126+K126)))</f>
        <v>0</v>
      </c>
      <c r="P126" s="13" t="n">
        <f aca="false">IF(ISERROR((2*N126*O126)/(N126+O126)),0,(2*N126*O126)/(N126+O126))</f>
        <v>0</v>
      </c>
      <c r="Q126" s="3" t="n">
        <f aca="false">L126-M126</f>
        <v>2</v>
      </c>
      <c r="R126" s="3"/>
    </row>
    <row r="127" customFormat="false" ht="12.8" hidden="false" customHeight="false" outlineLevel="0" collapsed="false">
      <c r="A127" s="3" t="s">
        <v>2351</v>
      </c>
      <c r="B127" s="3" t="s">
        <v>22</v>
      </c>
      <c r="C127" s="3" t="s">
        <v>9</v>
      </c>
      <c r="D127" s="3"/>
      <c r="E127" s="3" t="s">
        <v>10</v>
      </c>
      <c r="F127" s="3" t="s">
        <v>2352</v>
      </c>
      <c r="G127" s="3" t="n">
        <v>2</v>
      </c>
      <c r="H127" s="3" t="n">
        <v>0</v>
      </c>
      <c r="I127" s="3" t="n">
        <v>0</v>
      </c>
      <c r="J127" s="3" t="n">
        <v>0</v>
      </c>
      <c r="K127" s="3" t="n">
        <v>2</v>
      </c>
      <c r="L127" s="3" t="n">
        <v>2</v>
      </c>
      <c r="M127" s="3" t="n">
        <v>0</v>
      </c>
      <c r="N127" s="13" t="n">
        <f aca="false">IF(ISERROR(I127/(I127+J127)),0,(I127/(I127+J127)))</f>
        <v>0</v>
      </c>
      <c r="O127" s="13" t="n">
        <f aca="false">IF(ISERROR(I127/(I127+K127)),0,(I127/(I127+K127)))</f>
        <v>0</v>
      </c>
      <c r="P127" s="13" t="n">
        <f aca="false">IF(ISERROR((2*N127*O127)/(N127+O127)),0,(2*N127*O127)/(N127+O127))</f>
        <v>0</v>
      </c>
      <c r="Q127" s="3" t="n">
        <f aca="false">L127-M127</f>
        <v>2</v>
      </c>
      <c r="R127" s="3"/>
    </row>
    <row r="128" customFormat="false" ht="12.8" hidden="false" customHeight="false" outlineLevel="0" collapsed="false">
      <c r="A128" s="3" t="s">
        <v>2353</v>
      </c>
      <c r="B128" s="3" t="s">
        <v>1</v>
      </c>
      <c r="C128" s="3"/>
      <c r="D128" s="3" t="s">
        <v>23</v>
      </c>
      <c r="E128" s="3" t="s">
        <v>10</v>
      </c>
      <c r="F128" s="3" t="s">
        <v>2354</v>
      </c>
      <c r="G128" s="3" t="n">
        <v>2</v>
      </c>
      <c r="H128" s="3" t="n">
        <v>0</v>
      </c>
      <c r="I128" s="3" t="n">
        <v>0</v>
      </c>
      <c r="J128" s="3" t="n">
        <v>0</v>
      </c>
      <c r="K128" s="3" t="n">
        <v>2</v>
      </c>
      <c r="L128" s="3" t="n">
        <v>2</v>
      </c>
      <c r="M128" s="3" t="n">
        <v>0</v>
      </c>
      <c r="N128" s="13" t="n">
        <f aca="false">IF(ISERROR(I128/(I128+J128)),0,(I128/(I128+J128)))</f>
        <v>0</v>
      </c>
      <c r="O128" s="13" t="n">
        <f aca="false">IF(ISERROR(I128/(I128+K128)),0,(I128/(I128+K128)))</f>
        <v>0</v>
      </c>
      <c r="P128" s="13" t="n">
        <f aca="false">IF(ISERROR((2*N128*O128)/(N128+O128)),0,(2*N128*O128)/(N128+O128))</f>
        <v>0</v>
      </c>
      <c r="Q128" s="3" t="n">
        <f aca="false">L128-M128</f>
        <v>2</v>
      </c>
      <c r="R128" s="3"/>
    </row>
    <row r="129" customFormat="false" ht="12.8" hidden="false" customHeight="false" outlineLevel="0" collapsed="false">
      <c r="A129" s="3" t="s">
        <v>2355</v>
      </c>
      <c r="B129" s="3" t="s">
        <v>22</v>
      </c>
      <c r="C129" s="3" t="s">
        <v>9</v>
      </c>
      <c r="D129" s="3"/>
      <c r="E129" s="3" t="s">
        <v>10</v>
      </c>
      <c r="F129" s="3" t="s">
        <v>2356</v>
      </c>
      <c r="G129" s="3" t="n">
        <v>2</v>
      </c>
      <c r="H129" s="3" t="n">
        <v>0</v>
      </c>
      <c r="I129" s="3" t="n">
        <v>0</v>
      </c>
      <c r="J129" s="3" t="n">
        <v>0</v>
      </c>
      <c r="K129" s="3" t="n">
        <v>2</v>
      </c>
      <c r="L129" s="3" t="n">
        <v>2</v>
      </c>
      <c r="M129" s="3" t="n">
        <v>0</v>
      </c>
      <c r="N129" s="13" t="n">
        <f aca="false">IF(ISERROR(I129/(I129+J129)),0,(I129/(I129+J129)))</f>
        <v>0</v>
      </c>
      <c r="O129" s="13" t="n">
        <f aca="false">IF(ISERROR(I129/(I129+K129)),0,(I129/(I129+K129)))</f>
        <v>0</v>
      </c>
      <c r="P129" s="13" t="n">
        <f aca="false">IF(ISERROR((2*N129*O129)/(N129+O129)),0,(2*N129*O129)/(N129+O129))</f>
        <v>0</v>
      </c>
      <c r="Q129" s="3" t="n">
        <f aca="false">L129-M129</f>
        <v>2</v>
      </c>
      <c r="R129" s="3"/>
    </row>
    <row r="130" customFormat="false" ht="12.8" hidden="false" customHeight="false" outlineLevel="0" collapsed="false">
      <c r="A130" s="3" t="s">
        <v>2357</v>
      </c>
      <c r="B130" s="3" t="s">
        <v>22</v>
      </c>
      <c r="C130" s="3" t="s">
        <v>9</v>
      </c>
      <c r="D130" s="3"/>
      <c r="E130" s="3" t="s">
        <v>33</v>
      </c>
      <c r="F130" s="3" t="s">
        <v>2358</v>
      </c>
      <c r="G130" s="3" t="n">
        <v>2</v>
      </c>
      <c r="H130" s="3" t="n">
        <v>0</v>
      </c>
      <c r="I130" s="3" t="n">
        <v>0</v>
      </c>
      <c r="J130" s="3" t="n">
        <v>0</v>
      </c>
      <c r="K130" s="3" t="n">
        <v>2</v>
      </c>
      <c r="L130" s="3" t="n">
        <v>2</v>
      </c>
      <c r="M130" s="3" t="n">
        <v>0</v>
      </c>
      <c r="N130" s="13" t="n">
        <f aca="false">IF(ISERROR(I130/(I130+J130)),0,(I130/(I130+J130)))</f>
        <v>0</v>
      </c>
      <c r="O130" s="13" t="n">
        <f aca="false">IF(ISERROR(I130/(I130+K130)),0,(I130/(I130+K130)))</f>
        <v>0</v>
      </c>
      <c r="P130" s="13" t="n">
        <f aca="false">IF(ISERROR((2*N130*O130)/(N130+O130)),0,(2*N130*O130)/(N130+O130))</f>
        <v>0</v>
      </c>
      <c r="Q130" s="3" t="n">
        <f aca="false">L130-M130</f>
        <v>2</v>
      </c>
      <c r="R130" s="3"/>
    </row>
    <row r="131" customFormat="false" ht="12.8" hidden="false" customHeight="false" outlineLevel="0" collapsed="false">
      <c r="A131" s="3" t="s">
        <v>2359</v>
      </c>
      <c r="B131" s="3" t="s">
        <v>22</v>
      </c>
      <c r="C131" s="3" t="s">
        <v>9</v>
      </c>
      <c r="D131" s="3"/>
      <c r="E131" s="3" t="s">
        <v>33</v>
      </c>
      <c r="F131" s="3" t="s">
        <v>2360</v>
      </c>
      <c r="G131" s="3" t="n">
        <v>2</v>
      </c>
      <c r="H131" s="3" t="n">
        <v>0</v>
      </c>
      <c r="I131" s="3" t="n">
        <v>0</v>
      </c>
      <c r="J131" s="3" t="n">
        <v>0</v>
      </c>
      <c r="K131" s="3" t="n">
        <v>2</v>
      </c>
      <c r="L131" s="3" t="n">
        <v>2</v>
      </c>
      <c r="M131" s="3" t="n">
        <v>0</v>
      </c>
      <c r="N131" s="13" t="n">
        <f aca="false">IF(ISERROR(I131/(I131+J131)),0,(I131/(I131+J131)))</f>
        <v>0</v>
      </c>
      <c r="O131" s="13" t="n">
        <f aca="false">IF(ISERROR(I131/(I131+K131)),0,(I131/(I131+K131)))</f>
        <v>0</v>
      </c>
      <c r="P131" s="13" t="n">
        <f aca="false">IF(ISERROR((2*N131*O131)/(N131+O131)),0,(2*N131*O131)/(N131+O131))</f>
        <v>0</v>
      </c>
      <c r="Q131" s="3" t="n">
        <f aca="false">L131-M131</f>
        <v>2</v>
      </c>
      <c r="R131" s="3"/>
    </row>
    <row r="132" customFormat="false" ht="12.8" hidden="false" customHeight="false" outlineLevel="0" collapsed="false">
      <c r="A132" s="3" t="s">
        <v>2361</v>
      </c>
      <c r="B132" s="3" t="s">
        <v>1</v>
      </c>
      <c r="C132" s="3"/>
      <c r="D132" s="3" t="s">
        <v>27</v>
      </c>
      <c r="E132" s="3" t="s">
        <v>33</v>
      </c>
      <c r="F132" s="3" t="s">
        <v>2362</v>
      </c>
      <c r="G132" s="3" t="n">
        <v>2</v>
      </c>
      <c r="H132" s="3" t="n">
        <v>0</v>
      </c>
      <c r="I132" s="3" t="n">
        <v>0</v>
      </c>
      <c r="J132" s="3" t="n">
        <v>0</v>
      </c>
      <c r="K132" s="3" t="n">
        <v>2</v>
      </c>
      <c r="L132" s="3" t="n">
        <v>2</v>
      </c>
      <c r="M132" s="3" t="n">
        <v>0</v>
      </c>
      <c r="N132" s="13" t="n">
        <f aca="false">IF(ISERROR(I132/(I132+J132)),0,(I132/(I132+J132)))</f>
        <v>0</v>
      </c>
      <c r="O132" s="13" t="n">
        <f aca="false">IF(ISERROR(I132/(I132+K132)),0,(I132/(I132+K132)))</f>
        <v>0</v>
      </c>
      <c r="P132" s="13" t="n">
        <f aca="false">IF(ISERROR((2*N132*O132)/(N132+O132)),0,(2*N132*O132)/(N132+O132))</f>
        <v>0</v>
      </c>
      <c r="Q132" s="3" t="n">
        <f aca="false">L132-M132</f>
        <v>2</v>
      </c>
      <c r="R132" s="3"/>
    </row>
    <row r="133" customFormat="false" ht="12.8" hidden="false" customHeight="false" outlineLevel="0" collapsed="false">
      <c r="A133" s="3" t="s">
        <v>2363</v>
      </c>
      <c r="B133" s="3" t="s">
        <v>22</v>
      </c>
      <c r="C133" s="3" t="s">
        <v>2</v>
      </c>
      <c r="D133" s="3"/>
      <c r="E133" s="3" t="s">
        <v>10</v>
      </c>
      <c r="F133" s="3" t="s">
        <v>2364</v>
      </c>
      <c r="G133" s="3" t="n">
        <v>2</v>
      </c>
      <c r="H133" s="3" t="n">
        <v>0</v>
      </c>
      <c r="I133" s="3" t="n">
        <v>0</v>
      </c>
      <c r="J133" s="3" t="n">
        <v>0</v>
      </c>
      <c r="K133" s="3" t="n">
        <v>2</v>
      </c>
      <c r="L133" s="3" t="n">
        <v>2</v>
      </c>
      <c r="M133" s="3" t="n">
        <v>0</v>
      </c>
      <c r="N133" s="13" t="n">
        <f aca="false">IF(ISERROR(I133/(I133+J133)),0,(I133/(I133+J133)))</f>
        <v>0</v>
      </c>
      <c r="O133" s="13" t="n">
        <f aca="false">IF(ISERROR(I133/(I133+K133)),0,(I133/(I133+K133)))</f>
        <v>0</v>
      </c>
      <c r="P133" s="13" t="n">
        <f aca="false">IF(ISERROR((2*N133*O133)/(N133+O133)),0,(2*N133*O133)/(N133+O133))</f>
        <v>0</v>
      </c>
      <c r="Q133" s="3" t="n">
        <f aca="false">L133-M133</f>
        <v>2</v>
      </c>
      <c r="R133" s="3"/>
    </row>
    <row r="134" customFormat="false" ht="12.8" hidden="false" customHeight="false" outlineLevel="0" collapsed="false">
      <c r="A134" s="3" t="s">
        <v>2365</v>
      </c>
      <c r="B134" s="3" t="s">
        <v>22</v>
      </c>
      <c r="C134" s="3" t="s">
        <v>9</v>
      </c>
      <c r="D134" s="3"/>
      <c r="E134" s="3" t="s">
        <v>33</v>
      </c>
      <c r="F134" s="3" t="s">
        <v>2366</v>
      </c>
      <c r="G134" s="3" t="n">
        <v>2</v>
      </c>
      <c r="H134" s="3" t="n">
        <v>0</v>
      </c>
      <c r="I134" s="3" t="n">
        <v>0</v>
      </c>
      <c r="J134" s="3" t="n">
        <v>0</v>
      </c>
      <c r="K134" s="3" t="n">
        <v>2</v>
      </c>
      <c r="L134" s="3" t="n">
        <v>2</v>
      </c>
      <c r="M134" s="3" t="n">
        <v>0</v>
      </c>
      <c r="N134" s="13" t="n">
        <f aca="false">IF(ISERROR(I134/(I134+J134)),0,(I134/(I134+J134)))</f>
        <v>0</v>
      </c>
      <c r="O134" s="13" t="n">
        <f aca="false">IF(ISERROR(I134/(I134+K134)),0,(I134/(I134+K134)))</f>
        <v>0</v>
      </c>
      <c r="P134" s="13" t="n">
        <f aca="false">IF(ISERROR((2*N134*O134)/(N134+O134)),0,(2*N134*O134)/(N134+O134))</f>
        <v>0</v>
      </c>
      <c r="Q134" s="3" t="n">
        <f aca="false">L134-M134</f>
        <v>2</v>
      </c>
      <c r="R134" s="3"/>
    </row>
    <row r="135" customFormat="false" ht="12.8" hidden="false" customHeight="false" outlineLevel="0" collapsed="false">
      <c r="A135" s="3" t="s">
        <v>2367</v>
      </c>
      <c r="B135" s="3" t="s">
        <v>22</v>
      </c>
      <c r="C135" s="3" t="s">
        <v>9</v>
      </c>
      <c r="D135" s="3"/>
      <c r="E135" s="3" t="s">
        <v>33</v>
      </c>
      <c r="F135" s="3" t="s">
        <v>2368</v>
      </c>
      <c r="G135" s="3" t="n">
        <v>2</v>
      </c>
      <c r="H135" s="3" t="n">
        <v>0</v>
      </c>
      <c r="I135" s="3" t="n">
        <v>0</v>
      </c>
      <c r="J135" s="3" t="n">
        <v>0</v>
      </c>
      <c r="K135" s="3" t="n">
        <v>2</v>
      </c>
      <c r="L135" s="3" t="n">
        <v>2</v>
      </c>
      <c r="M135" s="3" t="n">
        <v>0</v>
      </c>
      <c r="N135" s="13" t="n">
        <f aca="false">IF(ISERROR(I135/(I135+J135)),0,(I135/(I135+J135)))</f>
        <v>0</v>
      </c>
      <c r="O135" s="13" t="n">
        <f aca="false">IF(ISERROR(I135/(I135+K135)),0,(I135/(I135+K135)))</f>
        <v>0</v>
      </c>
      <c r="P135" s="13" t="n">
        <f aca="false">IF(ISERROR((2*N135*O135)/(N135+O135)),0,(2*N135*O135)/(N135+O135))</f>
        <v>0</v>
      </c>
      <c r="Q135" s="3" t="n">
        <f aca="false">L135-M135</f>
        <v>2</v>
      </c>
      <c r="R135" s="3"/>
    </row>
    <row r="136" customFormat="false" ht="12.8" hidden="false" customHeight="false" outlineLevel="0" collapsed="false">
      <c r="A136" s="3" t="s">
        <v>2369</v>
      </c>
      <c r="B136" s="3" t="s">
        <v>1</v>
      </c>
      <c r="C136" s="3" t="s">
        <v>2</v>
      </c>
      <c r="D136" s="3" t="s">
        <v>23</v>
      </c>
      <c r="E136" s="3"/>
      <c r="F136" s="3" t="s">
        <v>2370</v>
      </c>
      <c r="G136" s="3" t="n">
        <v>2</v>
      </c>
      <c r="H136" s="3" t="n">
        <v>0</v>
      </c>
      <c r="I136" s="3" t="n">
        <v>0</v>
      </c>
      <c r="J136" s="3" t="n">
        <v>0</v>
      </c>
      <c r="K136" s="3" t="n">
        <v>2</v>
      </c>
      <c r="L136" s="3" t="n">
        <v>2</v>
      </c>
      <c r="M136" s="3" t="n">
        <v>0</v>
      </c>
      <c r="N136" s="13" t="n">
        <f aca="false">IF(ISERROR(I136/(I136+J136)),0,(I136/(I136+J136)))</f>
        <v>0</v>
      </c>
      <c r="O136" s="13" t="n">
        <f aca="false">IF(ISERROR(I136/(I136+K136)),0,(I136/(I136+K136)))</f>
        <v>0</v>
      </c>
      <c r="P136" s="13" t="n">
        <f aca="false">IF(ISERROR((2*N136*O136)/(N136+O136)),0,(2*N136*O136)/(N136+O136))</f>
        <v>0</v>
      </c>
      <c r="Q136" s="3" t="n">
        <f aca="false">L136-M136</f>
        <v>2</v>
      </c>
      <c r="R136" s="3"/>
    </row>
    <row r="137" customFormat="false" ht="12.8" hidden="false" customHeight="false" outlineLevel="0" collapsed="false">
      <c r="A137" s="3" t="s">
        <v>2371</v>
      </c>
      <c r="B137" s="3" t="s">
        <v>1</v>
      </c>
      <c r="C137" s="3" t="s">
        <v>9</v>
      </c>
      <c r="D137" s="3"/>
      <c r="E137" s="3" t="s">
        <v>33</v>
      </c>
      <c r="F137" s="3" t="s">
        <v>2372</v>
      </c>
      <c r="G137" s="3" t="n">
        <v>2</v>
      </c>
      <c r="H137" s="3" t="n">
        <v>0</v>
      </c>
      <c r="I137" s="3" t="n">
        <v>0</v>
      </c>
      <c r="J137" s="3" t="n">
        <v>0</v>
      </c>
      <c r="K137" s="3" t="n">
        <v>2</v>
      </c>
      <c r="L137" s="3" t="n">
        <v>2</v>
      </c>
      <c r="M137" s="3" t="n">
        <v>0</v>
      </c>
      <c r="N137" s="13" t="n">
        <f aca="false">IF(ISERROR(I137/(I137+J137)),0,(I137/(I137+J137)))</f>
        <v>0</v>
      </c>
      <c r="O137" s="13" t="n">
        <f aca="false">IF(ISERROR(I137/(I137+K137)),0,(I137/(I137+K137)))</f>
        <v>0</v>
      </c>
      <c r="P137" s="13" t="n">
        <f aca="false">IF(ISERROR((2*N137*O137)/(N137+O137)),0,(2*N137*O137)/(N137+O137))</f>
        <v>0</v>
      </c>
      <c r="Q137" s="3" t="n">
        <f aca="false">L137-M137</f>
        <v>2</v>
      </c>
      <c r="R137" s="3"/>
    </row>
    <row r="138" customFormat="false" ht="12.8" hidden="false" customHeight="false" outlineLevel="0" collapsed="false">
      <c r="A138" s="3" t="s">
        <v>2373</v>
      </c>
      <c r="B138" s="3" t="s">
        <v>35</v>
      </c>
      <c r="C138" s="3" t="s">
        <v>2</v>
      </c>
      <c r="D138" s="3"/>
      <c r="E138" s="3" t="s">
        <v>33</v>
      </c>
      <c r="F138" s="3" t="s">
        <v>2374</v>
      </c>
      <c r="G138" s="3" t="n">
        <v>2</v>
      </c>
      <c r="H138" s="3" t="n">
        <v>0</v>
      </c>
      <c r="I138" s="3" t="n">
        <v>0</v>
      </c>
      <c r="J138" s="3" t="n">
        <v>0</v>
      </c>
      <c r="K138" s="3" t="n">
        <v>2</v>
      </c>
      <c r="L138" s="3" t="n">
        <v>2</v>
      </c>
      <c r="M138" s="3" t="n">
        <v>0</v>
      </c>
      <c r="N138" s="13" t="n">
        <f aca="false">IF(ISERROR(I138/(I138+J138)),0,(I138/(I138+J138)))</f>
        <v>0</v>
      </c>
      <c r="O138" s="13" t="n">
        <f aca="false">IF(ISERROR(I138/(I138+K138)),0,(I138/(I138+K138)))</f>
        <v>0</v>
      </c>
      <c r="P138" s="13" t="n">
        <f aca="false">IF(ISERROR((2*N138*O138)/(N138+O138)),0,(2*N138*O138)/(N138+O138))</f>
        <v>0</v>
      </c>
      <c r="Q138" s="3" t="n">
        <f aca="false">L138-M138</f>
        <v>2</v>
      </c>
      <c r="R138" s="3"/>
    </row>
    <row r="139" customFormat="false" ht="12.8" hidden="false" customHeight="false" outlineLevel="0" collapsed="false">
      <c r="A139" s="3" t="s">
        <v>2375</v>
      </c>
      <c r="B139" s="3" t="s">
        <v>1</v>
      </c>
      <c r="C139" s="3" t="s">
        <v>9</v>
      </c>
      <c r="D139" s="3"/>
      <c r="E139" s="3" t="s">
        <v>33</v>
      </c>
      <c r="F139" s="3" t="s">
        <v>2376</v>
      </c>
      <c r="G139" s="3" t="n">
        <v>2</v>
      </c>
      <c r="H139" s="3" t="n">
        <v>0</v>
      </c>
      <c r="I139" s="3" t="n">
        <v>0</v>
      </c>
      <c r="J139" s="3" t="n">
        <v>0</v>
      </c>
      <c r="K139" s="3" t="n">
        <v>2</v>
      </c>
      <c r="L139" s="3" t="n">
        <v>2</v>
      </c>
      <c r="M139" s="3" t="n">
        <v>0</v>
      </c>
      <c r="N139" s="13" t="n">
        <f aca="false">IF(ISERROR(I139/(I139+J139)),0,(I139/(I139+J139)))</f>
        <v>0</v>
      </c>
      <c r="O139" s="13" t="n">
        <f aca="false">IF(ISERROR(I139/(I139+K139)),0,(I139/(I139+K139)))</f>
        <v>0</v>
      </c>
      <c r="P139" s="13" t="n">
        <f aca="false">IF(ISERROR((2*N139*O139)/(N139+O139)),0,(2*N139*O139)/(N139+O139))</f>
        <v>0</v>
      </c>
      <c r="Q139" s="3" t="n">
        <f aca="false">L139-M139</f>
        <v>2</v>
      </c>
      <c r="R139" s="3"/>
    </row>
    <row r="140" customFormat="false" ht="12.8" hidden="false" customHeight="false" outlineLevel="0" collapsed="false">
      <c r="A140" s="3" t="s">
        <v>2377</v>
      </c>
      <c r="B140" s="3" t="s">
        <v>38</v>
      </c>
      <c r="C140" s="3" t="s">
        <v>2</v>
      </c>
      <c r="D140" s="3"/>
      <c r="E140" s="3" t="s">
        <v>3</v>
      </c>
      <c r="F140" s="3" t="s">
        <v>2378</v>
      </c>
      <c r="G140" s="3" t="n">
        <v>2</v>
      </c>
      <c r="H140" s="3" t="n">
        <v>0</v>
      </c>
      <c r="I140" s="3" t="n">
        <v>0</v>
      </c>
      <c r="J140" s="3" t="n">
        <v>0</v>
      </c>
      <c r="K140" s="3" t="n">
        <v>2</v>
      </c>
      <c r="L140" s="3" t="n">
        <v>2</v>
      </c>
      <c r="M140" s="3" t="n">
        <v>0</v>
      </c>
      <c r="N140" s="13" t="n">
        <f aca="false">IF(ISERROR(I140/(I140+J140)),0,(I140/(I140+J140)))</f>
        <v>0</v>
      </c>
      <c r="O140" s="13" t="n">
        <f aca="false">IF(ISERROR(I140/(I140+K140)),0,(I140/(I140+K140)))</f>
        <v>0</v>
      </c>
      <c r="P140" s="13" t="n">
        <f aca="false">IF(ISERROR((2*N140*O140)/(N140+O140)),0,(2*N140*O140)/(N140+O140))</f>
        <v>0</v>
      </c>
      <c r="Q140" s="3" t="n">
        <f aca="false">L140-M140</f>
        <v>2</v>
      </c>
      <c r="R140" s="3"/>
    </row>
    <row r="141" customFormat="false" ht="12.8" hidden="false" customHeight="false" outlineLevel="0" collapsed="false">
      <c r="A141" s="3" t="s">
        <v>2379</v>
      </c>
      <c r="B141" s="3" t="s">
        <v>38</v>
      </c>
      <c r="C141" s="3" t="s">
        <v>9</v>
      </c>
      <c r="D141" s="3"/>
      <c r="E141" s="3" t="s">
        <v>33</v>
      </c>
      <c r="F141" s="3" t="s">
        <v>2380</v>
      </c>
      <c r="G141" s="3" t="n">
        <v>3</v>
      </c>
      <c r="H141" s="3" t="n">
        <v>0</v>
      </c>
      <c r="I141" s="3" t="n">
        <v>0</v>
      </c>
      <c r="J141" s="3" t="n">
        <v>0</v>
      </c>
      <c r="K141" s="3" t="n">
        <v>3</v>
      </c>
      <c r="L141" s="3" t="n">
        <v>3</v>
      </c>
      <c r="M141" s="3" t="n">
        <v>0</v>
      </c>
      <c r="N141" s="13" t="n">
        <f aca="false">IF(ISERROR(I141/(I141+J141)),0,(I141/(I141+J141)))</f>
        <v>0</v>
      </c>
      <c r="O141" s="13" t="n">
        <f aca="false">IF(ISERROR(I141/(I141+K141)),0,(I141/(I141+K141)))</f>
        <v>0</v>
      </c>
      <c r="P141" s="13" t="n">
        <f aca="false">IF(ISERROR((2*N141*O141)/(N141+O141)),0,(2*N141*O141)/(N141+O141))</f>
        <v>0</v>
      </c>
      <c r="Q141" s="3" t="n">
        <f aca="false">L141-M141</f>
        <v>3</v>
      </c>
      <c r="R141" s="3"/>
    </row>
    <row r="142" customFormat="false" ht="12.8" hidden="false" customHeight="false" outlineLevel="0" collapsed="false">
      <c r="A142" s="3" t="s">
        <v>2381</v>
      </c>
      <c r="B142" s="3" t="s">
        <v>38</v>
      </c>
      <c r="C142" s="3" t="s">
        <v>9</v>
      </c>
      <c r="D142" s="3"/>
      <c r="E142" s="3" t="s">
        <v>33</v>
      </c>
      <c r="F142" s="3" t="s">
        <v>2382</v>
      </c>
      <c r="G142" s="3" t="n">
        <v>3</v>
      </c>
      <c r="H142" s="3" t="n">
        <v>0</v>
      </c>
      <c r="I142" s="3" t="n">
        <v>0</v>
      </c>
      <c r="J142" s="3" t="n">
        <v>0</v>
      </c>
      <c r="K142" s="3" t="n">
        <v>3</v>
      </c>
      <c r="L142" s="3" t="n">
        <v>3</v>
      </c>
      <c r="M142" s="3" t="n">
        <v>0</v>
      </c>
      <c r="N142" s="13" t="n">
        <f aca="false">IF(ISERROR(I142/(I142+J142)),0,(I142/(I142+J142)))</f>
        <v>0</v>
      </c>
      <c r="O142" s="13" t="n">
        <f aca="false">IF(ISERROR(I142/(I142+K142)),0,(I142/(I142+K142)))</f>
        <v>0</v>
      </c>
      <c r="P142" s="13" t="n">
        <f aca="false">IF(ISERROR((2*N142*O142)/(N142+O142)),0,(2*N142*O142)/(N142+O142))</f>
        <v>0</v>
      </c>
      <c r="Q142" s="3" t="n">
        <f aca="false">L142-M142</f>
        <v>3</v>
      </c>
      <c r="R142" s="3"/>
    </row>
    <row r="143" customFormat="false" ht="12.8" hidden="false" customHeight="false" outlineLevel="0" collapsed="false">
      <c r="A143" s="3" t="s">
        <v>2383</v>
      </c>
      <c r="B143" s="3" t="s">
        <v>22</v>
      </c>
      <c r="C143" s="3" t="s">
        <v>9</v>
      </c>
      <c r="D143" s="3"/>
      <c r="E143" s="3" t="s">
        <v>33</v>
      </c>
      <c r="F143" s="3" t="s">
        <v>2384</v>
      </c>
      <c r="G143" s="3" t="n">
        <v>3</v>
      </c>
      <c r="H143" s="3" t="n">
        <v>0</v>
      </c>
      <c r="I143" s="3" t="n">
        <v>0</v>
      </c>
      <c r="J143" s="3" t="n">
        <v>0</v>
      </c>
      <c r="K143" s="3" t="n">
        <v>3</v>
      </c>
      <c r="L143" s="3" t="n">
        <v>2</v>
      </c>
      <c r="M143" s="3" t="n">
        <v>0</v>
      </c>
      <c r="N143" s="13" t="n">
        <f aca="false">IF(ISERROR(I143/(I143+J143)),0,(I143/(I143+J143)))</f>
        <v>0</v>
      </c>
      <c r="O143" s="13" t="n">
        <f aca="false">IF(ISERROR(I143/(I143+K143)),0,(I143/(I143+K143)))</f>
        <v>0</v>
      </c>
      <c r="P143" s="13" t="n">
        <f aca="false">IF(ISERROR((2*N143*O143)/(N143+O143)),0,(2*N143*O143)/(N143+O143))</f>
        <v>0</v>
      </c>
      <c r="Q143" s="3" t="n">
        <f aca="false">L143-M143</f>
        <v>2</v>
      </c>
      <c r="R143" s="3"/>
    </row>
    <row r="144" customFormat="false" ht="12.8" hidden="false" customHeight="false" outlineLevel="0" collapsed="false">
      <c r="A144" s="3" t="s">
        <v>2385</v>
      </c>
      <c r="B144" s="3" t="s">
        <v>22</v>
      </c>
      <c r="C144" s="3" t="s">
        <v>9</v>
      </c>
      <c r="D144" s="3"/>
      <c r="E144" s="3" t="s">
        <v>33</v>
      </c>
      <c r="F144" s="3" t="s">
        <v>2386</v>
      </c>
      <c r="G144" s="3" t="n">
        <v>3</v>
      </c>
      <c r="H144" s="3" t="n">
        <v>0</v>
      </c>
      <c r="I144" s="3" t="n">
        <v>0</v>
      </c>
      <c r="J144" s="3" t="n">
        <v>0</v>
      </c>
      <c r="K144" s="3" t="n">
        <v>3</v>
      </c>
      <c r="L144" s="3" t="n">
        <v>2</v>
      </c>
      <c r="M144" s="3" t="n">
        <v>0</v>
      </c>
      <c r="N144" s="13" t="n">
        <f aca="false">IF(ISERROR(I144/(I144+J144)),0,(I144/(I144+J144)))</f>
        <v>0</v>
      </c>
      <c r="O144" s="13" t="n">
        <f aca="false">IF(ISERROR(I144/(I144+K144)),0,(I144/(I144+K144)))</f>
        <v>0</v>
      </c>
      <c r="P144" s="13" t="n">
        <f aca="false">IF(ISERROR((2*N144*O144)/(N144+O144)),0,(2*N144*O144)/(N144+O144))</f>
        <v>0</v>
      </c>
      <c r="Q144" s="3" t="n">
        <f aca="false">L144-M144</f>
        <v>2</v>
      </c>
      <c r="R144" s="3"/>
    </row>
    <row r="145" customFormat="false" ht="12.8" hidden="false" customHeight="false" outlineLevel="0" collapsed="false">
      <c r="A145" s="3" t="s">
        <v>2387</v>
      </c>
      <c r="B145" s="3" t="s">
        <v>22</v>
      </c>
      <c r="C145" s="3" t="s">
        <v>2</v>
      </c>
      <c r="D145" s="3"/>
      <c r="E145" s="3" t="s">
        <v>10</v>
      </c>
      <c r="F145" s="3" t="s">
        <v>2388</v>
      </c>
      <c r="G145" s="3" t="n">
        <v>3</v>
      </c>
      <c r="H145" s="3" t="n">
        <v>0</v>
      </c>
      <c r="I145" s="3" t="n">
        <v>0</v>
      </c>
      <c r="J145" s="3" t="n">
        <v>0</v>
      </c>
      <c r="K145" s="3" t="n">
        <v>3</v>
      </c>
      <c r="L145" s="3" t="n">
        <v>3</v>
      </c>
      <c r="M145" s="3" t="n">
        <v>0</v>
      </c>
      <c r="N145" s="13" t="n">
        <f aca="false">IF(ISERROR(I145/(I145+J145)),0,(I145/(I145+J145)))</f>
        <v>0</v>
      </c>
      <c r="O145" s="13" t="n">
        <f aca="false">IF(ISERROR(I145/(I145+K145)),0,(I145/(I145+K145)))</f>
        <v>0</v>
      </c>
      <c r="P145" s="13" t="n">
        <f aca="false">IF(ISERROR((2*N145*O145)/(N145+O145)),0,(2*N145*O145)/(N145+O145))</f>
        <v>0</v>
      </c>
      <c r="Q145" s="3" t="n">
        <f aca="false">L145-M145</f>
        <v>3</v>
      </c>
      <c r="R145" s="3"/>
    </row>
    <row r="146" customFormat="false" ht="12.8" hidden="false" customHeight="false" outlineLevel="0" collapsed="false">
      <c r="A146" s="3" t="s">
        <v>2389</v>
      </c>
      <c r="B146" s="3" t="s">
        <v>1</v>
      </c>
      <c r="C146" s="3"/>
      <c r="D146" s="3" t="s">
        <v>27</v>
      </c>
      <c r="E146" s="3" t="s">
        <v>33</v>
      </c>
      <c r="F146" s="3" t="s">
        <v>2390</v>
      </c>
      <c r="G146" s="3" t="n">
        <v>3</v>
      </c>
      <c r="H146" s="3" t="n">
        <v>0</v>
      </c>
      <c r="I146" s="3" t="n">
        <v>0</v>
      </c>
      <c r="J146" s="3" t="n">
        <v>0</v>
      </c>
      <c r="K146" s="3" t="n">
        <v>3</v>
      </c>
      <c r="L146" s="3" t="n">
        <v>2</v>
      </c>
      <c r="M146" s="3" t="n">
        <v>0</v>
      </c>
      <c r="N146" s="13" t="n">
        <f aca="false">IF(ISERROR(I146/(I146+J146)),0,(I146/(I146+J146)))</f>
        <v>0</v>
      </c>
      <c r="O146" s="13" t="n">
        <f aca="false">IF(ISERROR(I146/(I146+K146)),0,(I146/(I146+K146)))</f>
        <v>0</v>
      </c>
      <c r="P146" s="13" t="n">
        <f aca="false">IF(ISERROR((2*N146*O146)/(N146+O146)),0,(2*N146*O146)/(N146+O146))</f>
        <v>0</v>
      </c>
      <c r="Q146" s="3" t="n">
        <f aca="false">L146-M146</f>
        <v>2</v>
      </c>
      <c r="R146" s="3"/>
    </row>
    <row r="147" customFormat="false" ht="12.8" hidden="false" customHeight="false" outlineLevel="0" collapsed="false">
      <c r="A147" s="3" t="s">
        <v>2391</v>
      </c>
      <c r="B147" s="3" t="s">
        <v>22</v>
      </c>
      <c r="C147" s="3" t="s">
        <v>2</v>
      </c>
      <c r="D147" s="3"/>
      <c r="E147" s="3" t="s">
        <v>3</v>
      </c>
      <c r="F147" s="3" t="s">
        <v>2392</v>
      </c>
      <c r="G147" s="3" t="n">
        <v>3</v>
      </c>
      <c r="H147" s="3" t="n">
        <v>0</v>
      </c>
      <c r="I147" s="3" t="n">
        <v>0</v>
      </c>
      <c r="J147" s="3" t="n">
        <v>0</v>
      </c>
      <c r="K147" s="3" t="n">
        <v>3</v>
      </c>
      <c r="L147" s="3" t="n">
        <v>2</v>
      </c>
      <c r="M147" s="3" t="n">
        <v>0</v>
      </c>
      <c r="N147" s="13" t="n">
        <f aca="false">IF(ISERROR(I147/(I147+J147)),0,(I147/(I147+J147)))</f>
        <v>0</v>
      </c>
      <c r="O147" s="13" t="n">
        <f aca="false">IF(ISERROR(I147/(I147+K147)),0,(I147/(I147+K147)))</f>
        <v>0</v>
      </c>
      <c r="P147" s="13" t="n">
        <f aca="false">IF(ISERROR((2*N147*O147)/(N147+O147)),0,(2*N147*O147)/(N147+O147))</f>
        <v>0</v>
      </c>
      <c r="Q147" s="3" t="n">
        <f aca="false">L147-M147</f>
        <v>2</v>
      </c>
      <c r="R147" s="3"/>
    </row>
    <row r="148" customFormat="false" ht="12.8" hidden="false" customHeight="false" outlineLevel="0" collapsed="false">
      <c r="A148" s="3" t="s">
        <v>2393</v>
      </c>
      <c r="B148" s="3" t="s">
        <v>1</v>
      </c>
      <c r="C148" s="3"/>
      <c r="D148" s="3" t="s">
        <v>27</v>
      </c>
      <c r="E148" s="3" t="s">
        <v>10</v>
      </c>
      <c r="F148" s="3" t="s">
        <v>2394</v>
      </c>
      <c r="G148" s="3" t="n">
        <v>3</v>
      </c>
      <c r="H148" s="3" t="n">
        <v>0</v>
      </c>
      <c r="I148" s="3" t="n">
        <v>0</v>
      </c>
      <c r="J148" s="3" t="n">
        <v>0</v>
      </c>
      <c r="K148" s="3" t="n">
        <v>3</v>
      </c>
      <c r="L148" s="3" t="n">
        <v>1</v>
      </c>
      <c r="M148" s="3" t="n">
        <v>0</v>
      </c>
      <c r="N148" s="13" t="n">
        <f aca="false">IF(ISERROR(I148/(I148+J148)),0,(I148/(I148+J148)))</f>
        <v>0</v>
      </c>
      <c r="O148" s="13" t="n">
        <f aca="false">IF(ISERROR(I148/(I148+K148)),0,(I148/(I148+K148)))</f>
        <v>0</v>
      </c>
      <c r="P148" s="13" t="n">
        <f aca="false">IF(ISERROR((2*N148*O148)/(N148+O148)),0,(2*N148*O148)/(N148+O148))</f>
        <v>0</v>
      </c>
      <c r="Q148" s="3" t="n">
        <f aca="false">L148-M148</f>
        <v>1</v>
      </c>
      <c r="R148" s="3"/>
    </row>
    <row r="149" customFormat="false" ht="12.8" hidden="false" customHeight="false" outlineLevel="0" collapsed="false">
      <c r="A149" s="3" t="s">
        <v>2395</v>
      </c>
      <c r="B149" s="3" t="s">
        <v>22</v>
      </c>
      <c r="C149" s="3" t="s">
        <v>2</v>
      </c>
      <c r="D149" s="3"/>
      <c r="E149" s="3" t="s">
        <v>3</v>
      </c>
      <c r="F149" s="3" t="s">
        <v>2396</v>
      </c>
      <c r="G149" s="3" t="n">
        <v>3</v>
      </c>
      <c r="H149" s="3" t="n">
        <v>0</v>
      </c>
      <c r="I149" s="3" t="n">
        <v>0</v>
      </c>
      <c r="J149" s="3" t="n">
        <v>0</v>
      </c>
      <c r="K149" s="3" t="n">
        <v>3</v>
      </c>
      <c r="L149" s="3" t="n">
        <v>2</v>
      </c>
      <c r="M149" s="3" t="n">
        <v>0</v>
      </c>
      <c r="N149" s="13" t="n">
        <f aca="false">IF(ISERROR(I149/(I149+J149)),0,(I149/(I149+J149)))</f>
        <v>0</v>
      </c>
      <c r="O149" s="13" t="n">
        <f aca="false">IF(ISERROR(I149/(I149+K149)),0,(I149/(I149+K149)))</f>
        <v>0</v>
      </c>
      <c r="P149" s="13" t="n">
        <f aca="false">IF(ISERROR((2*N149*O149)/(N149+O149)),0,(2*N149*O149)/(N149+O149))</f>
        <v>0</v>
      </c>
      <c r="Q149" s="3" t="n">
        <f aca="false">L149-M149</f>
        <v>2</v>
      </c>
      <c r="R149" s="3"/>
    </row>
    <row r="150" customFormat="false" ht="12.8" hidden="false" customHeight="false" outlineLevel="0" collapsed="false">
      <c r="A150" s="3" t="s">
        <v>2397</v>
      </c>
      <c r="B150" s="3" t="s">
        <v>1</v>
      </c>
      <c r="C150" s="3" t="s">
        <v>2</v>
      </c>
      <c r="D150" s="3" t="s">
        <v>23</v>
      </c>
      <c r="E150" s="3"/>
      <c r="F150" s="3" t="s">
        <v>2398</v>
      </c>
      <c r="G150" s="3" t="n">
        <v>3</v>
      </c>
      <c r="H150" s="3" t="n">
        <v>0</v>
      </c>
      <c r="I150" s="3" t="n">
        <v>0</v>
      </c>
      <c r="J150" s="3" t="n">
        <v>0</v>
      </c>
      <c r="K150" s="3" t="n">
        <v>3</v>
      </c>
      <c r="L150" s="3" t="n">
        <v>2</v>
      </c>
      <c r="M150" s="3" t="n">
        <v>0</v>
      </c>
      <c r="N150" s="13" t="n">
        <f aca="false">IF(ISERROR(I150/(I150+J150)),0,(I150/(I150+J150)))</f>
        <v>0</v>
      </c>
      <c r="O150" s="13" t="n">
        <f aca="false">IF(ISERROR(I150/(I150+K150)),0,(I150/(I150+K150)))</f>
        <v>0</v>
      </c>
      <c r="P150" s="13" t="n">
        <f aca="false">IF(ISERROR((2*N150*O150)/(N150+O150)),0,(2*N150*O150)/(N150+O150))</f>
        <v>0</v>
      </c>
      <c r="Q150" s="3" t="n">
        <f aca="false">L150-M150</f>
        <v>2</v>
      </c>
      <c r="R150" s="3"/>
    </row>
    <row r="151" customFormat="false" ht="12.8" hidden="false" customHeight="false" outlineLevel="0" collapsed="false">
      <c r="A151" s="3" t="s">
        <v>2399</v>
      </c>
      <c r="B151" s="3" t="s">
        <v>22</v>
      </c>
      <c r="C151" s="3" t="s">
        <v>2</v>
      </c>
      <c r="D151" s="3" t="s">
        <v>23</v>
      </c>
      <c r="E151" s="3"/>
      <c r="F151" s="3" t="s">
        <v>2400</v>
      </c>
      <c r="G151" s="3" t="n">
        <v>3</v>
      </c>
      <c r="H151" s="3" t="n">
        <v>0</v>
      </c>
      <c r="I151" s="3" t="n">
        <v>0</v>
      </c>
      <c r="J151" s="3" t="n">
        <v>0</v>
      </c>
      <c r="K151" s="3" t="n">
        <v>3</v>
      </c>
      <c r="L151" s="3" t="n">
        <v>2</v>
      </c>
      <c r="M151" s="3" t="n">
        <v>0</v>
      </c>
      <c r="N151" s="13" t="n">
        <f aca="false">IF(ISERROR(I151/(I151+J151)),0,(I151/(I151+J151)))</f>
        <v>0</v>
      </c>
      <c r="O151" s="13" t="n">
        <f aca="false">IF(ISERROR(I151/(I151+K151)),0,(I151/(I151+K151)))</f>
        <v>0</v>
      </c>
      <c r="P151" s="13" t="n">
        <f aca="false">IF(ISERROR((2*N151*O151)/(N151+O151)),0,(2*N151*O151)/(N151+O151))</f>
        <v>0</v>
      </c>
      <c r="Q151" s="3" t="n">
        <f aca="false">L151-M151</f>
        <v>2</v>
      </c>
      <c r="R151" s="3"/>
    </row>
    <row r="152" customFormat="false" ht="12.8" hidden="false" customHeight="false" outlineLevel="0" collapsed="false">
      <c r="A152" s="3" t="s">
        <v>2401</v>
      </c>
      <c r="B152" s="3" t="s">
        <v>22</v>
      </c>
      <c r="C152" s="3" t="s">
        <v>2</v>
      </c>
      <c r="D152" s="3" t="s">
        <v>23</v>
      </c>
      <c r="E152" s="3"/>
      <c r="F152" s="3" t="s">
        <v>2402</v>
      </c>
      <c r="G152" s="3" t="n">
        <v>3</v>
      </c>
      <c r="H152" s="3" t="n">
        <v>0</v>
      </c>
      <c r="I152" s="3" t="n">
        <v>0</v>
      </c>
      <c r="J152" s="3" t="n">
        <v>0</v>
      </c>
      <c r="K152" s="3" t="n">
        <v>3</v>
      </c>
      <c r="L152" s="3" t="n">
        <v>2</v>
      </c>
      <c r="M152" s="3" t="n">
        <v>0</v>
      </c>
      <c r="N152" s="13" t="n">
        <f aca="false">IF(ISERROR(I152/(I152+J152)),0,(I152/(I152+J152)))</f>
        <v>0</v>
      </c>
      <c r="O152" s="13" t="n">
        <f aca="false">IF(ISERROR(I152/(I152+K152)),0,(I152/(I152+K152)))</f>
        <v>0</v>
      </c>
      <c r="P152" s="13" t="n">
        <f aca="false">IF(ISERROR((2*N152*O152)/(N152+O152)),0,(2*N152*O152)/(N152+O152))</f>
        <v>0</v>
      </c>
      <c r="Q152" s="3" t="n">
        <f aca="false">L152-M152</f>
        <v>2</v>
      </c>
      <c r="R152" s="3"/>
    </row>
    <row r="153" customFormat="false" ht="12.8" hidden="false" customHeight="false" outlineLevel="0" collapsed="false">
      <c r="A153" s="3" t="s">
        <v>2403</v>
      </c>
      <c r="B153" s="3" t="s">
        <v>22</v>
      </c>
      <c r="C153" s="3" t="s">
        <v>2</v>
      </c>
      <c r="D153" s="3" t="s">
        <v>27</v>
      </c>
      <c r="E153" s="3"/>
      <c r="F153" s="3" t="s">
        <v>2404</v>
      </c>
      <c r="G153" s="3" t="n">
        <v>3</v>
      </c>
      <c r="H153" s="3" t="n">
        <v>0</v>
      </c>
      <c r="I153" s="3" t="n">
        <v>0</v>
      </c>
      <c r="J153" s="3" t="n">
        <v>0</v>
      </c>
      <c r="K153" s="3" t="n">
        <v>3</v>
      </c>
      <c r="L153" s="3" t="n">
        <v>2</v>
      </c>
      <c r="M153" s="3" t="n">
        <v>0</v>
      </c>
      <c r="N153" s="13" t="n">
        <f aca="false">IF(ISERROR(I153/(I153+J153)),0,(I153/(I153+J153)))</f>
        <v>0</v>
      </c>
      <c r="O153" s="13" t="n">
        <f aca="false">IF(ISERROR(I153/(I153+K153)),0,(I153/(I153+K153)))</f>
        <v>0</v>
      </c>
      <c r="P153" s="13" t="n">
        <f aca="false">IF(ISERROR((2*N153*O153)/(N153+O153)),0,(2*N153*O153)/(N153+O153))</f>
        <v>0</v>
      </c>
      <c r="Q153" s="3" t="n">
        <f aca="false">L153-M153</f>
        <v>2</v>
      </c>
      <c r="R153" s="3"/>
    </row>
    <row r="154" customFormat="false" ht="12.8" hidden="false" customHeight="false" outlineLevel="0" collapsed="false">
      <c r="A154" s="3" t="s">
        <v>2405</v>
      </c>
      <c r="B154" s="3" t="s">
        <v>22</v>
      </c>
      <c r="C154" s="3" t="s">
        <v>2</v>
      </c>
      <c r="D154" s="3" t="s">
        <v>27</v>
      </c>
      <c r="E154" s="3"/>
      <c r="F154" s="3" t="s">
        <v>2406</v>
      </c>
      <c r="G154" s="3" t="n">
        <v>3</v>
      </c>
      <c r="H154" s="3" t="n">
        <v>0</v>
      </c>
      <c r="I154" s="3" t="n">
        <v>0</v>
      </c>
      <c r="J154" s="3" t="n">
        <v>0</v>
      </c>
      <c r="K154" s="3" t="n">
        <v>3</v>
      </c>
      <c r="L154" s="3" t="n">
        <v>2</v>
      </c>
      <c r="M154" s="3" t="n">
        <v>0</v>
      </c>
      <c r="N154" s="13" t="n">
        <f aca="false">IF(ISERROR(I154/(I154+J154)),0,(I154/(I154+J154)))</f>
        <v>0</v>
      </c>
      <c r="O154" s="13" t="n">
        <f aca="false">IF(ISERROR(I154/(I154+K154)),0,(I154/(I154+K154)))</f>
        <v>0</v>
      </c>
      <c r="P154" s="13" t="n">
        <f aca="false">IF(ISERROR((2*N154*O154)/(N154+O154)),0,(2*N154*O154)/(N154+O154))</f>
        <v>0</v>
      </c>
      <c r="Q154" s="3" t="n">
        <f aca="false">L154-M154</f>
        <v>2</v>
      </c>
      <c r="R154" s="3"/>
    </row>
    <row r="155" customFormat="false" ht="12.8" hidden="false" customHeight="false" outlineLevel="0" collapsed="false">
      <c r="A155" s="3" t="s">
        <v>2407</v>
      </c>
      <c r="B155" s="3" t="s">
        <v>22</v>
      </c>
      <c r="C155" s="3" t="s">
        <v>9</v>
      </c>
      <c r="D155" s="3"/>
      <c r="E155" s="3" t="s">
        <v>10</v>
      </c>
      <c r="F155" s="3" t="s">
        <v>2408</v>
      </c>
      <c r="G155" s="3" t="n">
        <v>3</v>
      </c>
      <c r="H155" s="3" t="n">
        <v>0</v>
      </c>
      <c r="I155" s="3" t="n">
        <v>0</v>
      </c>
      <c r="J155" s="3" t="n">
        <v>0</v>
      </c>
      <c r="K155" s="3" t="n">
        <v>3</v>
      </c>
      <c r="L155" s="3" t="n">
        <v>2</v>
      </c>
      <c r="M155" s="3" t="n">
        <v>0</v>
      </c>
      <c r="N155" s="13" t="n">
        <f aca="false">IF(ISERROR(I155/(I155+J155)),0,(I155/(I155+J155)))</f>
        <v>0</v>
      </c>
      <c r="O155" s="13" t="n">
        <f aca="false">IF(ISERROR(I155/(I155+K155)),0,(I155/(I155+K155)))</f>
        <v>0</v>
      </c>
      <c r="P155" s="13" t="n">
        <f aca="false">IF(ISERROR((2*N155*O155)/(N155+O155)),0,(2*N155*O155)/(N155+O155))</f>
        <v>0</v>
      </c>
      <c r="Q155" s="3" t="n">
        <f aca="false">L155-M155</f>
        <v>2</v>
      </c>
      <c r="R155" s="3"/>
    </row>
    <row r="156" customFormat="false" ht="12.8" hidden="false" customHeight="false" outlineLevel="0" collapsed="false">
      <c r="A156" s="3" t="s">
        <v>2409</v>
      </c>
      <c r="B156" s="3" t="s">
        <v>22</v>
      </c>
      <c r="C156" s="3" t="s">
        <v>9</v>
      </c>
      <c r="D156" s="3"/>
      <c r="E156" s="3" t="s">
        <v>10</v>
      </c>
      <c r="F156" s="3" t="s">
        <v>2410</v>
      </c>
      <c r="G156" s="3" t="n">
        <v>3</v>
      </c>
      <c r="H156" s="3" t="n">
        <v>0</v>
      </c>
      <c r="I156" s="3" t="n">
        <v>0</v>
      </c>
      <c r="J156" s="3" t="n">
        <v>0</v>
      </c>
      <c r="K156" s="3" t="n">
        <v>3</v>
      </c>
      <c r="L156" s="3" t="n">
        <v>2</v>
      </c>
      <c r="M156" s="3" t="n">
        <v>0</v>
      </c>
      <c r="N156" s="13" t="n">
        <f aca="false">IF(ISERROR(I156/(I156+J156)),0,(I156/(I156+J156)))</f>
        <v>0</v>
      </c>
      <c r="O156" s="13" t="n">
        <f aca="false">IF(ISERROR(I156/(I156+K156)),0,(I156/(I156+K156)))</f>
        <v>0</v>
      </c>
      <c r="P156" s="13" t="n">
        <f aca="false">IF(ISERROR((2*N156*O156)/(N156+O156)),0,(2*N156*O156)/(N156+O156))</f>
        <v>0</v>
      </c>
      <c r="Q156" s="3" t="n">
        <f aca="false">L156-M156</f>
        <v>2</v>
      </c>
      <c r="R156" s="3"/>
    </row>
    <row r="157" customFormat="false" ht="12.8" hidden="false" customHeight="false" outlineLevel="0" collapsed="false">
      <c r="A157" s="3" t="s">
        <v>2411</v>
      </c>
      <c r="B157" s="3" t="s">
        <v>22</v>
      </c>
      <c r="C157" s="3"/>
      <c r="D157" s="3" t="s">
        <v>23</v>
      </c>
      <c r="E157" s="3" t="s">
        <v>33</v>
      </c>
      <c r="F157" s="3" t="s">
        <v>2412</v>
      </c>
      <c r="G157" s="3" t="n">
        <v>3</v>
      </c>
      <c r="H157" s="3" t="n">
        <v>0</v>
      </c>
      <c r="I157" s="3" t="n">
        <v>0</v>
      </c>
      <c r="J157" s="3" t="n">
        <v>0</v>
      </c>
      <c r="K157" s="3" t="n">
        <v>3</v>
      </c>
      <c r="L157" s="3" t="n">
        <v>2</v>
      </c>
      <c r="M157" s="3" t="n">
        <v>0</v>
      </c>
      <c r="N157" s="13" t="n">
        <f aca="false">IF(ISERROR(I157/(I157+J157)),0,(I157/(I157+J157)))</f>
        <v>0</v>
      </c>
      <c r="O157" s="13" t="n">
        <f aca="false">IF(ISERROR(I157/(I157+K157)),0,(I157/(I157+K157)))</f>
        <v>0</v>
      </c>
      <c r="P157" s="13" t="n">
        <f aca="false">IF(ISERROR((2*N157*O157)/(N157+O157)),0,(2*N157*O157)/(N157+O157))</f>
        <v>0</v>
      </c>
      <c r="Q157" s="3" t="n">
        <f aca="false">L157-M157</f>
        <v>2</v>
      </c>
      <c r="R157" s="3"/>
    </row>
    <row r="158" customFormat="false" ht="12.8" hidden="false" customHeight="false" outlineLevel="0" collapsed="false">
      <c r="A158" s="3" t="s">
        <v>2413</v>
      </c>
      <c r="B158" s="3" t="s">
        <v>22</v>
      </c>
      <c r="C158" s="3"/>
      <c r="D158" s="3" t="s">
        <v>27</v>
      </c>
      <c r="E158" s="3" t="s">
        <v>33</v>
      </c>
      <c r="F158" s="3" t="s">
        <v>2414</v>
      </c>
      <c r="G158" s="3" t="n">
        <v>3</v>
      </c>
      <c r="H158" s="3" t="n">
        <v>0</v>
      </c>
      <c r="I158" s="3" t="n">
        <v>0</v>
      </c>
      <c r="J158" s="3" t="n">
        <v>0</v>
      </c>
      <c r="K158" s="3" t="n">
        <v>3</v>
      </c>
      <c r="L158" s="3" t="n">
        <v>2</v>
      </c>
      <c r="M158" s="3" t="n">
        <v>0</v>
      </c>
      <c r="N158" s="13" t="n">
        <f aca="false">IF(ISERROR(I158/(I158+J158)),0,(I158/(I158+J158)))</f>
        <v>0</v>
      </c>
      <c r="O158" s="13" t="n">
        <f aca="false">IF(ISERROR(I158/(I158+K158)),0,(I158/(I158+K158)))</f>
        <v>0</v>
      </c>
      <c r="P158" s="13" t="n">
        <f aca="false">IF(ISERROR((2*N158*O158)/(N158+O158)),0,(2*N158*O158)/(N158+O158))</f>
        <v>0</v>
      </c>
      <c r="Q158" s="3" t="n">
        <f aca="false">L158-M158</f>
        <v>2</v>
      </c>
      <c r="R158" s="3"/>
    </row>
    <row r="159" customFormat="false" ht="12.8" hidden="false" customHeight="false" outlineLevel="0" collapsed="false">
      <c r="A159" s="3" t="s">
        <v>2415</v>
      </c>
      <c r="B159" s="3" t="s">
        <v>1</v>
      </c>
      <c r="C159" s="3"/>
      <c r="D159" s="3" t="s">
        <v>23</v>
      </c>
      <c r="E159" s="3" t="s">
        <v>33</v>
      </c>
      <c r="F159" s="3" t="s">
        <v>2416</v>
      </c>
      <c r="G159" s="3" t="n">
        <v>3</v>
      </c>
      <c r="H159" s="3" t="n">
        <v>0</v>
      </c>
      <c r="I159" s="3" t="n">
        <v>0</v>
      </c>
      <c r="J159" s="3" t="n">
        <v>0</v>
      </c>
      <c r="K159" s="3" t="n">
        <v>3</v>
      </c>
      <c r="L159" s="3" t="n">
        <v>2</v>
      </c>
      <c r="M159" s="3" t="n">
        <v>0</v>
      </c>
      <c r="N159" s="13" t="n">
        <f aca="false">IF(ISERROR(I159/(I159+J159)),0,(I159/(I159+J159)))</f>
        <v>0</v>
      </c>
      <c r="O159" s="13" t="n">
        <f aca="false">IF(ISERROR(I159/(I159+K159)),0,(I159/(I159+K159)))</f>
        <v>0</v>
      </c>
      <c r="P159" s="13" t="n">
        <f aca="false">IF(ISERROR((2*N159*O159)/(N159+O159)),0,(2*N159*O159)/(N159+O159))</f>
        <v>0</v>
      </c>
      <c r="Q159" s="3" t="n">
        <f aca="false">L159-M159</f>
        <v>2</v>
      </c>
      <c r="R159" s="3"/>
    </row>
    <row r="160" customFormat="false" ht="12.8" hidden="false" customHeight="false" outlineLevel="0" collapsed="false">
      <c r="A160" s="3" t="s">
        <v>2417</v>
      </c>
      <c r="B160" s="3" t="s">
        <v>1</v>
      </c>
      <c r="C160" s="3" t="s">
        <v>2</v>
      </c>
      <c r="D160" s="3" t="s">
        <v>27</v>
      </c>
      <c r="E160" s="3"/>
      <c r="F160" s="3" t="s">
        <v>2418</v>
      </c>
      <c r="G160" s="3" t="n">
        <v>3</v>
      </c>
      <c r="H160" s="3" t="n">
        <v>0</v>
      </c>
      <c r="I160" s="3" t="n">
        <v>0</v>
      </c>
      <c r="J160" s="3" t="n">
        <v>0</v>
      </c>
      <c r="K160" s="3" t="n">
        <v>3</v>
      </c>
      <c r="L160" s="3" t="n">
        <v>2</v>
      </c>
      <c r="M160" s="3" t="n">
        <v>0</v>
      </c>
      <c r="N160" s="13" t="n">
        <f aca="false">IF(ISERROR(I160/(I160+J160)),0,(I160/(I160+J160)))</f>
        <v>0</v>
      </c>
      <c r="O160" s="13" t="n">
        <f aca="false">IF(ISERROR(I160/(I160+K160)),0,(I160/(I160+K160)))</f>
        <v>0</v>
      </c>
      <c r="P160" s="13" t="n">
        <f aca="false">IF(ISERROR((2*N160*O160)/(N160+O160)),0,(2*N160*O160)/(N160+O160))</f>
        <v>0</v>
      </c>
      <c r="Q160" s="3" t="n">
        <f aca="false">L160-M160</f>
        <v>2</v>
      </c>
      <c r="R160" s="3"/>
    </row>
    <row r="161" customFormat="false" ht="12.8" hidden="false" customHeight="false" outlineLevel="0" collapsed="false">
      <c r="A161" s="3" t="s">
        <v>2419</v>
      </c>
      <c r="B161" s="3" t="s">
        <v>1</v>
      </c>
      <c r="C161" s="3"/>
      <c r="D161" s="3" t="s">
        <v>23</v>
      </c>
      <c r="E161" s="3" t="s">
        <v>33</v>
      </c>
      <c r="F161" s="3" t="s">
        <v>2420</v>
      </c>
      <c r="G161" s="3" t="n">
        <v>3</v>
      </c>
      <c r="H161" s="3" t="n">
        <v>0</v>
      </c>
      <c r="I161" s="3" t="n">
        <v>0</v>
      </c>
      <c r="J161" s="3" t="n">
        <v>0</v>
      </c>
      <c r="K161" s="3" t="n">
        <v>3</v>
      </c>
      <c r="L161" s="3" t="n">
        <v>2</v>
      </c>
      <c r="M161" s="3" t="n">
        <v>0</v>
      </c>
      <c r="N161" s="13" t="n">
        <f aca="false">IF(ISERROR(I161/(I161+J161)),0,(I161/(I161+J161)))</f>
        <v>0</v>
      </c>
      <c r="O161" s="13" t="n">
        <f aca="false">IF(ISERROR(I161/(I161+K161)),0,(I161/(I161+K161)))</f>
        <v>0</v>
      </c>
      <c r="P161" s="13" t="n">
        <f aca="false">IF(ISERROR((2*N161*O161)/(N161+O161)),0,(2*N161*O161)/(N161+O161))</f>
        <v>0</v>
      </c>
      <c r="Q161" s="3" t="n">
        <f aca="false">L161-M161</f>
        <v>2</v>
      </c>
      <c r="R161" s="3"/>
    </row>
    <row r="162" customFormat="false" ht="12.8" hidden="false" customHeight="false" outlineLevel="0" collapsed="false">
      <c r="A162" s="3" t="s">
        <v>2421</v>
      </c>
      <c r="B162" s="3" t="s">
        <v>1</v>
      </c>
      <c r="C162" s="3"/>
      <c r="D162" s="3" t="s">
        <v>27</v>
      </c>
      <c r="E162" s="3" t="s">
        <v>10</v>
      </c>
      <c r="F162" s="3" t="s">
        <v>2422</v>
      </c>
      <c r="G162" s="3" t="n">
        <v>3</v>
      </c>
      <c r="H162" s="3" t="n">
        <v>0</v>
      </c>
      <c r="I162" s="3" t="n">
        <v>0</v>
      </c>
      <c r="J162" s="3" t="n">
        <v>0</v>
      </c>
      <c r="K162" s="3" t="n">
        <v>3</v>
      </c>
      <c r="L162" s="3" t="n">
        <v>2</v>
      </c>
      <c r="M162" s="3" t="n">
        <v>0</v>
      </c>
      <c r="N162" s="13" t="n">
        <f aca="false">IF(ISERROR(I162/(I162+J162)),0,(I162/(I162+J162)))</f>
        <v>0</v>
      </c>
      <c r="O162" s="13" t="n">
        <f aca="false">IF(ISERROR(I162/(I162+K162)),0,(I162/(I162+K162)))</f>
        <v>0</v>
      </c>
      <c r="P162" s="13" t="n">
        <f aca="false">IF(ISERROR((2*N162*O162)/(N162+O162)),0,(2*N162*O162)/(N162+O162))</f>
        <v>0</v>
      </c>
      <c r="Q162" s="3" t="n">
        <f aca="false">L162-M162</f>
        <v>2</v>
      </c>
      <c r="R162" s="3"/>
    </row>
    <row r="163" customFormat="false" ht="12.8" hidden="false" customHeight="false" outlineLevel="0" collapsed="false">
      <c r="A163" s="3" t="s">
        <v>2423</v>
      </c>
      <c r="B163" s="3" t="s">
        <v>1</v>
      </c>
      <c r="C163" s="3" t="s">
        <v>9</v>
      </c>
      <c r="D163" s="3"/>
      <c r="E163" s="3" t="s">
        <v>33</v>
      </c>
      <c r="F163" s="3" t="s">
        <v>2424</v>
      </c>
      <c r="G163" s="3" t="n">
        <v>3</v>
      </c>
      <c r="H163" s="3" t="n">
        <v>0</v>
      </c>
      <c r="I163" s="3" t="n">
        <v>0</v>
      </c>
      <c r="J163" s="3" t="n">
        <v>0</v>
      </c>
      <c r="K163" s="3" t="n">
        <v>3</v>
      </c>
      <c r="L163" s="3" t="n">
        <v>2</v>
      </c>
      <c r="M163" s="3" t="n">
        <v>0</v>
      </c>
      <c r="N163" s="13" t="n">
        <f aca="false">IF(ISERROR(I163/(I163+J163)),0,(I163/(I163+J163)))</f>
        <v>0</v>
      </c>
      <c r="O163" s="13" t="n">
        <f aca="false">IF(ISERROR(I163/(I163+K163)),0,(I163/(I163+K163)))</f>
        <v>0</v>
      </c>
      <c r="P163" s="13" t="n">
        <f aca="false">IF(ISERROR((2*N163*O163)/(N163+O163)),0,(2*N163*O163)/(N163+O163))</f>
        <v>0</v>
      </c>
      <c r="Q163" s="3" t="n">
        <f aca="false">L163-M163</f>
        <v>2</v>
      </c>
      <c r="R163" s="3"/>
    </row>
    <row r="164" customFormat="false" ht="12.8" hidden="false" customHeight="false" outlineLevel="0" collapsed="false">
      <c r="A164" s="3" t="s">
        <v>2425</v>
      </c>
      <c r="B164" s="3" t="s">
        <v>1</v>
      </c>
      <c r="C164" s="3" t="s">
        <v>9</v>
      </c>
      <c r="D164" s="3"/>
      <c r="E164" s="3" t="s">
        <v>33</v>
      </c>
      <c r="F164" s="3" t="s">
        <v>2426</v>
      </c>
      <c r="G164" s="3" t="n">
        <v>3</v>
      </c>
      <c r="H164" s="3" t="n">
        <v>0</v>
      </c>
      <c r="I164" s="3" t="n">
        <v>0</v>
      </c>
      <c r="J164" s="3" t="n">
        <v>0</v>
      </c>
      <c r="K164" s="3" t="n">
        <v>3</v>
      </c>
      <c r="L164" s="3" t="n">
        <v>2</v>
      </c>
      <c r="M164" s="3" t="n">
        <v>0</v>
      </c>
      <c r="N164" s="13" t="n">
        <f aca="false">IF(ISERROR(I164/(I164+J164)),0,(I164/(I164+J164)))</f>
        <v>0</v>
      </c>
      <c r="O164" s="13" t="n">
        <f aca="false">IF(ISERROR(I164/(I164+K164)),0,(I164/(I164+K164)))</f>
        <v>0</v>
      </c>
      <c r="P164" s="13" t="n">
        <f aca="false">IF(ISERROR((2*N164*O164)/(N164+O164)),0,(2*N164*O164)/(N164+O164))</f>
        <v>0</v>
      </c>
      <c r="Q164" s="3" t="n">
        <f aca="false">L164-M164</f>
        <v>2</v>
      </c>
      <c r="R164" s="3"/>
    </row>
    <row r="165" customFormat="false" ht="12.8" hidden="false" customHeight="false" outlineLevel="0" collapsed="false">
      <c r="A165" s="3" t="s">
        <v>2427</v>
      </c>
      <c r="B165" s="3" t="s">
        <v>22</v>
      </c>
      <c r="C165" s="3"/>
      <c r="D165" s="3" t="s">
        <v>27</v>
      </c>
      <c r="E165" s="3" t="s">
        <v>33</v>
      </c>
      <c r="F165" s="3" t="s">
        <v>2428</v>
      </c>
      <c r="G165" s="3" t="n">
        <v>3</v>
      </c>
      <c r="H165" s="3" t="n">
        <v>0</v>
      </c>
      <c r="I165" s="3" t="n">
        <v>0</v>
      </c>
      <c r="J165" s="3" t="n">
        <v>0</v>
      </c>
      <c r="K165" s="3" t="n">
        <v>3</v>
      </c>
      <c r="L165" s="3" t="n">
        <v>2</v>
      </c>
      <c r="M165" s="3" t="n">
        <v>0</v>
      </c>
      <c r="N165" s="13" t="n">
        <f aca="false">IF(ISERROR(I165/(I165+J165)),0,(I165/(I165+J165)))</f>
        <v>0</v>
      </c>
      <c r="O165" s="13" t="n">
        <f aca="false">IF(ISERROR(I165/(I165+K165)),0,(I165/(I165+K165)))</f>
        <v>0</v>
      </c>
      <c r="P165" s="13" t="n">
        <f aca="false">IF(ISERROR((2*N165*O165)/(N165+O165)),0,(2*N165*O165)/(N165+O165))</f>
        <v>0</v>
      </c>
      <c r="Q165" s="3" t="n">
        <f aca="false">L165-M165</f>
        <v>2</v>
      </c>
      <c r="R165" s="3"/>
    </row>
    <row r="166" customFormat="false" ht="12.8" hidden="false" customHeight="false" outlineLevel="0" collapsed="false">
      <c r="A166" s="3" t="s">
        <v>2429</v>
      </c>
      <c r="B166" s="3" t="s">
        <v>1</v>
      </c>
      <c r="C166" s="3"/>
      <c r="D166" s="3" t="s">
        <v>27</v>
      </c>
      <c r="E166" s="3" t="s">
        <v>33</v>
      </c>
      <c r="F166" s="3" t="s">
        <v>2430</v>
      </c>
      <c r="G166" s="3" t="n">
        <v>4</v>
      </c>
      <c r="H166" s="3" t="n">
        <v>0</v>
      </c>
      <c r="I166" s="3" t="n">
        <v>0</v>
      </c>
      <c r="J166" s="3" t="n">
        <v>0</v>
      </c>
      <c r="K166" s="3" t="n">
        <v>4</v>
      </c>
      <c r="L166" s="3" t="n">
        <v>2</v>
      </c>
      <c r="M166" s="3" t="n">
        <v>0</v>
      </c>
      <c r="N166" s="13" t="n">
        <f aca="false">IF(ISERROR(I166/(I166+J166)),0,(I166/(I166+J166)))</f>
        <v>0</v>
      </c>
      <c r="O166" s="13" t="n">
        <f aca="false">IF(ISERROR(I166/(I166+K166)),0,(I166/(I166+K166)))</f>
        <v>0</v>
      </c>
      <c r="P166" s="13" t="n">
        <f aca="false">IF(ISERROR((2*N166*O166)/(N166+O166)),0,(2*N166*O166)/(N166+O166))</f>
        <v>0</v>
      </c>
      <c r="Q166" s="3" t="n">
        <f aca="false">L166-M166</f>
        <v>2</v>
      </c>
      <c r="R166" s="3"/>
    </row>
    <row r="167" customFormat="false" ht="12.8" hidden="false" customHeight="false" outlineLevel="0" collapsed="false">
      <c r="A167" s="3" t="s">
        <v>2431</v>
      </c>
      <c r="B167" s="3" t="s">
        <v>22</v>
      </c>
      <c r="C167" s="3" t="s">
        <v>9</v>
      </c>
      <c r="D167" s="3"/>
      <c r="E167" s="3" t="s">
        <v>33</v>
      </c>
      <c r="F167" s="3" t="s">
        <v>2432</v>
      </c>
      <c r="G167" s="3" t="n">
        <v>4</v>
      </c>
      <c r="H167" s="3" t="n">
        <v>0</v>
      </c>
      <c r="I167" s="3" t="n">
        <v>0</v>
      </c>
      <c r="J167" s="3" t="n">
        <v>0</v>
      </c>
      <c r="K167" s="3" t="n">
        <v>4</v>
      </c>
      <c r="L167" s="3" t="n">
        <v>3</v>
      </c>
      <c r="M167" s="3" t="n">
        <v>0</v>
      </c>
      <c r="N167" s="13" t="n">
        <f aca="false">IF(ISERROR(I167/(I167+J167)),0,(I167/(I167+J167)))</f>
        <v>0</v>
      </c>
      <c r="O167" s="13" t="n">
        <f aca="false">IF(ISERROR(I167/(I167+K167)),0,(I167/(I167+K167)))</f>
        <v>0</v>
      </c>
      <c r="P167" s="13" t="n">
        <f aca="false">IF(ISERROR((2*N167*O167)/(N167+O167)),0,(2*N167*O167)/(N167+O167))</f>
        <v>0</v>
      </c>
      <c r="Q167" s="3" t="n">
        <f aca="false">L167-M167</f>
        <v>3</v>
      </c>
      <c r="R167" s="3"/>
    </row>
    <row r="168" customFormat="false" ht="12.8" hidden="false" customHeight="false" outlineLevel="0" collapsed="false">
      <c r="A168" s="3" t="s">
        <v>2433</v>
      </c>
      <c r="B168" s="3" t="s">
        <v>22</v>
      </c>
      <c r="C168" s="3" t="s">
        <v>9</v>
      </c>
      <c r="D168" s="3"/>
      <c r="E168" s="3" t="s">
        <v>33</v>
      </c>
      <c r="F168" s="3" t="s">
        <v>2434</v>
      </c>
      <c r="G168" s="3" t="n">
        <v>4</v>
      </c>
      <c r="H168" s="3" t="n">
        <v>0</v>
      </c>
      <c r="I168" s="3" t="n">
        <v>0</v>
      </c>
      <c r="J168" s="3" t="n">
        <v>0</v>
      </c>
      <c r="K168" s="3" t="n">
        <v>4</v>
      </c>
      <c r="L168" s="3" t="n">
        <v>2</v>
      </c>
      <c r="M168" s="3" t="n">
        <v>0</v>
      </c>
      <c r="N168" s="13" t="n">
        <f aca="false">IF(ISERROR(I168/(I168+J168)),0,(I168/(I168+J168)))</f>
        <v>0</v>
      </c>
      <c r="O168" s="13" t="n">
        <f aca="false">IF(ISERROR(I168/(I168+K168)),0,(I168/(I168+K168)))</f>
        <v>0</v>
      </c>
      <c r="P168" s="13" t="n">
        <f aca="false">IF(ISERROR((2*N168*O168)/(N168+O168)),0,(2*N168*O168)/(N168+O168))</f>
        <v>0</v>
      </c>
      <c r="Q168" s="3" t="n">
        <f aca="false">L168-M168</f>
        <v>2</v>
      </c>
      <c r="R168" s="3"/>
    </row>
    <row r="169" customFormat="false" ht="12.8" hidden="false" customHeight="false" outlineLevel="0" collapsed="false">
      <c r="A169" s="3" t="s">
        <v>2435</v>
      </c>
      <c r="B169" s="3" t="s">
        <v>22</v>
      </c>
      <c r="C169" s="3" t="s">
        <v>9</v>
      </c>
      <c r="D169" s="3"/>
      <c r="E169" s="3" t="s">
        <v>33</v>
      </c>
      <c r="F169" s="3" t="s">
        <v>2436</v>
      </c>
      <c r="G169" s="3" t="n">
        <v>4</v>
      </c>
      <c r="H169" s="3" t="n">
        <v>0</v>
      </c>
      <c r="I169" s="3" t="n">
        <v>0</v>
      </c>
      <c r="J169" s="3" t="n">
        <v>0</v>
      </c>
      <c r="K169" s="3" t="n">
        <v>4</v>
      </c>
      <c r="L169" s="3" t="n">
        <v>3</v>
      </c>
      <c r="M169" s="3" t="n">
        <v>0</v>
      </c>
      <c r="N169" s="13" t="n">
        <f aca="false">IF(ISERROR(I169/(I169+J169)),0,(I169/(I169+J169)))</f>
        <v>0</v>
      </c>
      <c r="O169" s="13" t="n">
        <f aca="false">IF(ISERROR(I169/(I169+K169)),0,(I169/(I169+K169)))</f>
        <v>0</v>
      </c>
      <c r="P169" s="13" t="n">
        <f aca="false">IF(ISERROR((2*N169*O169)/(N169+O169)),0,(2*N169*O169)/(N169+O169))</f>
        <v>0</v>
      </c>
      <c r="Q169" s="3" t="n">
        <f aca="false">L169-M169</f>
        <v>3</v>
      </c>
      <c r="R169" s="3"/>
    </row>
    <row r="170" customFormat="false" ht="12.8" hidden="false" customHeight="false" outlineLevel="0" collapsed="false">
      <c r="A170" s="3" t="s">
        <v>2437</v>
      </c>
      <c r="B170" s="3" t="s">
        <v>22</v>
      </c>
      <c r="C170" s="3"/>
      <c r="D170" s="3" t="s">
        <v>27</v>
      </c>
      <c r="E170" s="3" t="s">
        <v>33</v>
      </c>
      <c r="F170" s="3" t="s">
        <v>2438</v>
      </c>
      <c r="G170" s="3" t="n">
        <v>4</v>
      </c>
      <c r="H170" s="3" t="n">
        <v>0</v>
      </c>
      <c r="I170" s="3" t="n">
        <v>0</v>
      </c>
      <c r="J170" s="3" t="n">
        <v>0</v>
      </c>
      <c r="K170" s="3" t="n">
        <v>4</v>
      </c>
      <c r="L170" s="3" t="n">
        <v>2</v>
      </c>
      <c r="M170" s="3" t="n">
        <v>0</v>
      </c>
      <c r="N170" s="13" t="n">
        <f aca="false">IF(ISERROR(I170/(I170+J170)),0,(I170/(I170+J170)))</f>
        <v>0</v>
      </c>
      <c r="O170" s="13" t="n">
        <f aca="false">IF(ISERROR(I170/(I170+K170)),0,(I170/(I170+K170)))</f>
        <v>0</v>
      </c>
      <c r="P170" s="13" t="n">
        <f aca="false">IF(ISERROR((2*N170*O170)/(N170+O170)),0,(2*N170*O170)/(N170+O170))</f>
        <v>0</v>
      </c>
      <c r="Q170" s="3" t="n">
        <f aca="false">L170-M170</f>
        <v>2</v>
      </c>
      <c r="R170" s="3"/>
    </row>
    <row r="171" customFormat="false" ht="12.8" hidden="false" customHeight="false" outlineLevel="0" collapsed="false">
      <c r="A171" s="3" t="s">
        <v>2439</v>
      </c>
      <c r="B171" s="3" t="s">
        <v>1</v>
      </c>
      <c r="C171" s="3"/>
      <c r="D171" s="3" t="s">
        <v>27</v>
      </c>
      <c r="E171" s="3" t="s">
        <v>33</v>
      </c>
      <c r="F171" s="3" t="s">
        <v>2440</v>
      </c>
      <c r="G171" s="3" t="n">
        <v>4</v>
      </c>
      <c r="H171" s="3" t="n">
        <v>0</v>
      </c>
      <c r="I171" s="3" t="n">
        <v>0</v>
      </c>
      <c r="J171" s="3" t="n">
        <v>0</v>
      </c>
      <c r="K171" s="3" t="n">
        <v>4</v>
      </c>
      <c r="L171" s="3" t="n">
        <v>2</v>
      </c>
      <c r="M171" s="3" t="n">
        <v>0</v>
      </c>
      <c r="N171" s="13" t="n">
        <f aca="false">IF(ISERROR(I171/(I171+J171)),0,(I171/(I171+J171)))</f>
        <v>0</v>
      </c>
      <c r="O171" s="13" t="n">
        <f aca="false">IF(ISERROR(I171/(I171+K171)),0,(I171/(I171+K171)))</f>
        <v>0</v>
      </c>
      <c r="P171" s="13" t="n">
        <f aca="false">IF(ISERROR((2*N171*O171)/(N171+O171)),0,(2*N171*O171)/(N171+O171))</f>
        <v>0</v>
      </c>
      <c r="Q171" s="3" t="n">
        <f aca="false">L171-M171</f>
        <v>2</v>
      </c>
      <c r="R171" s="3"/>
    </row>
    <row r="172" customFormat="false" ht="12.8" hidden="false" customHeight="false" outlineLevel="0" collapsed="false">
      <c r="A172" s="3" t="s">
        <v>2441</v>
      </c>
      <c r="B172" s="3" t="s">
        <v>1</v>
      </c>
      <c r="C172" s="3"/>
      <c r="D172" s="3" t="s">
        <v>27</v>
      </c>
      <c r="E172" s="3" t="s">
        <v>33</v>
      </c>
      <c r="F172" s="3" t="s">
        <v>2442</v>
      </c>
      <c r="G172" s="3" t="n">
        <v>4</v>
      </c>
      <c r="H172" s="3" t="n">
        <v>0</v>
      </c>
      <c r="I172" s="3" t="n">
        <v>0</v>
      </c>
      <c r="J172" s="3" t="n">
        <v>0</v>
      </c>
      <c r="K172" s="3" t="n">
        <v>4</v>
      </c>
      <c r="L172" s="3" t="n">
        <v>2</v>
      </c>
      <c r="M172" s="3" t="n">
        <v>0</v>
      </c>
      <c r="N172" s="13" t="n">
        <f aca="false">IF(ISERROR(I172/(I172+J172)),0,(I172/(I172+J172)))</f>
        <v>0</v>
      </c>
      <c r="O172" s="13" t="n">
        <f aca="false">IF(ISERROR(I172/(I172+K172)),0,(I172/(I172+K172)))</f>
        <v>0</v>
      </c>
      <c r="P172" s="13" t="n">
        <f aca="false">IF(ISERROR((2*N172*O172)/(N172+O172)),0,(2*N172*O172)/(N172+O172))</f>
        <v>0</v>
      </c>
      <c r="Q172" s="3" t="n">
        <f aca="false">L172-M172</f>
        <v>2</v>
      </c>
      <c r="R172" s="3"/>
    </row>
    <row r="173" customFormat="false" ht="12.8" hidden="false" customHeight="false" outlineLevel="0" collapsed="false">
      <c r="A173" s="3" t="s">
        <v>2443</v>
      </c>
      <c r="B173" s="3" t="s">
        <v>22</v>
      </c>
      <c r="C173" s="3"/>
      <c r="D173" s="3" t="s">
        <v>23</v>
      </c>
      <c r="E173" s="3" t="s">
        <v>33</v>
      </c>
      <c r="F173" s="3" t="s">
        <v>2444</v>
      </c>
      <c r="G173" s="3" t="n">
        <v>4</v>
      </c>
      <c r="H173" s="3" t="n">
        <v>0</v>
      </c>
      <c r="I173" s="3" t="n">
        <v>0</v>
      </c>
      <c r="J173" s="3" t="n">
        <v>0</v>
      </c>
      <c r="K173" s="3" t="n">
        <v>4</v>
      </c>
      <c r="L173" s="3" t="n">
        <v>2</v>
      </c>
      <c r="M173" s="3" t="n">
        <v>0</v>
      </c>
      <c r="N173" s="13" t="n">
        <f aca="false">IF(ISERROR(I173/(I173+J173)),0,(I173/(I173+J173)))</f>
        <v>0</v>
      </c>
      <c r="O173" s="13" t="n">
        <f aca="false">IF(ISERROR(I173/(I173+K173)),0,(I173/(I173+K173)))</f>
        <v>0</v>
      </c>
      <c r="P173" s="13" t="n">
        <f aca="false">IF(ISERROR((2*N173*O173)/(N173+O173)),0,(2*N173*O173)/(N173+O173))</f>
        <v>0</v>
      </c>
      <c r="Q173" s="3" t="n">
        <f aca="false">L173-M173</f>
        <v>2</v>
      </c>
      <c r="R173" s="3"/>
    </row>
    <row r="174" customFormat="false" ht="12.8" hidden="false" customHeight="false" outlineLevel="0" collapsed="false">
      <c r="A174" s="3" t="s">
        <v>2445</v>
      </c>
      <c r="B174" s="3" t="s">
        <v>22</v>
      </c>
      <c r="C174" s="3"/>
      <c r="D174" s="3" t="s">
        <v>27</v>
      </c>
      <c r="E174" s="3" t="s">
        <v>10</v>
      </c>
      <c r="F174" s="3" t="s">
        <v>2446</v>
      </c>
      <c r="G174" s="3" t="n">
        <v>4</v>
      </c>
      <c r="H174" s="3" t="n">
        <v>0</v>
      </c>
      <c r="I174" s="3" t="n">
        <v>0</v>
      </c>
      <c r="J174" s="3" t="n">
        <v>0</v>
      </c>
      <c r="K174" s="3" t="n">
        <v>4</v>
      </c>
      <c r="L174" s="3" t="n">
        <v>2</v>
      </c>
      <c r="M174" s="3" t="n">
        <v>0</v>
      </c>
      <c r="N174" s="13" t="n">
        <f aca="false">IF(ISERROR(I174/(I174+J174)),0,(I174/(I174+J174)))</f>
        <v>0</v>
      </c>
      <c r="O174" s="13" t="n">
        <f aca="false">IF(ISERROR(I174/(I174+K174)),0,(I174/(I174+K174)))</f>
        <v>0</v>
      </c>
      <c r="P174" s="13" t="n">
        <f aca="false">IF(ISERROR((2*N174*O174)/(N174+O174)),0,(2*N174*O174)/(N174+O174))</f>
        <v>0</v>
      </c>
      <c r="Q174" s="3" t="n">
        <f aca="false">L174-M174</f>
        <v>2</v>
      </c>
      <c r="R174" s="3"/>
    </row>
    <row r="175" customFormat="false" ht="12.8" hidden="false" customHeight="false" outlineLevel="0" collapsed="false">
      <c r="A175" s="3" t="s">
        <v>2447</v>
      </c>
      <c r="B175" s="3" t="s">
        <v>1</v>
      </c>
      <c r="C175" s="3"/>
      <c r="D175" s="3" t="s">
        <v>27</v>
      </c>
      <c r="E175" s="3" t="s">
        <v>33</v>
      </c>
      <c r="F175" s="3" t="s">
        <v>2448</v>
      </c>
      <c r="G175" s="3" t="n">
        <v>4</v>
      </c>
      <c r="H175" s="3" t="n">
        <v>0</v>
      </c>
      <c r="I175" s="3" t="n">
        <v>0</v>
      </c>
      <c r="J175" s="3" t="n">
        <v>0</v>
      </c>
      <c r="K175" s="3" t="n">
        <v>4</v>
      </c>
      <c r="L175" s="3" t="n">
        <v>2</v>
      </c>
      <c r="M175" s="3" t="n">
        <v>0</v>
      </c>
      <c r="N175" s="13" t="n">
        <f aca="false">IF(ISERROR(I175/(I175+J175)),0,(I175/(I175+J175)))</f>
        <v>0</v>
      </c>
      <c r="O175" s="13" t="n">
        <f aca="false">IF(ISERROR(I175/(I175+K175)),0,(I175/(I175+K175)))</f>
        <v>0</v>
      </c>
      <c r="P175" s="13" t="n">
        <f aca="false">IF(ISERROR((2*N175*O175)/(N175+O175)),0,(2*N175*O175)/(N175+O175))</f>
        <v>0</v>
      </c>
      <c r="Q175" s="3" t="n">
        <f aca="false">L175-M175</f>
        <v>2</v>
      </c>
      <c r="R175" s="3"/>
    </row>
    <row r="176" customFormat="false" ht="12.8" hidden="false" customHeight="false" outlineLevel="0" collapsed="false">
      <c r="A176" s="3" t="s">
        <v>2449</v>
      </c>
      <c r="B176" s="3" t="s">
        <v>22</v>
      </c>
      <c r="C176" s="3"/>
      <c r="D176" s="3" t="s">
        <v>23</v>
      </c>
      <c r="E176" s="3" t="s">
        <v>33</v>
      </c>
      <c r="F176" s="3" t="s">
        <v>2450</v>
      </c>
      <c r="G176" s="3" t="n">
        <v>4</v>
      </c>
      <c r="H176" s="3" t="n">
        <v>0</v>
      </c>
      <c r="I176" s="3" t="n">
        <v>0</v>
      </c>
      <c r="J176" s="3" t="n">
        <v>0</v>
      </c>
      <c r="K176" s="3" t="n">
        <v>4</v>
      </c>
      <c r="L176" s="3" t="n">
        <v>2</v>
      </c>
      <c r="M176" s="3" t="n">
        <v>0</v>
      </c>
      <c r="N176" s="13" t="n">
        <f aca="false">IF(ISERROR(I176/(I176+J176)),0,(I176/(I176+J176)))</f>
        <v>0</v>
      </c>
      <c r="O176" s="13" t="n">
        <f aca="false">IF(ISERROR(I176/(I176+K176)),0,(I176/(I176+K176)))</f>
        <v>0</v>
      </c>
      <c r="P176" s="13" t="n">
        <f aca="false">IF(ISERROR((2*N176*O176)/(N176+O176)),0,(2*N176*O176)/(N176+O176))</f>
        <v>0</v>
      </c>
      <c r="Q176" s="3" t="n">
        <f aca="false">L176-M176</f>
        <v>2</v>
      </c>
      <c r="R176" s="3"/>
    </row>
    <row r="177" customFormat="false" ht="12.8" hidden="false" customHeight="false" outlineLevel="0" collapsed="false">
      <c r="A177" s="3" t="s">
        <v>2451</v>
      </c>
      <c r="B177" s="3" t="s">
        <v>1</v>
      </c>
      <c r="C177" s="3"/>
      <c r="D177" s="3" t="s">
        <v>23</v>
      </c>
      <c r="E177" s="3" t="s">
        <v>33</v>
      </c>
      <c r="F177" s="3" t="s">
        <v>2452</v>
      </c>
      <c r="G177" s="3" t="n">
        <v>4</v>
      </c>
      <c r="H177" s="3" t="n">
        <v>0</v>
      </c>
      <c r="I177" s="3" t="n">
        <v>0</v>
      </c>
      <c r="J177" s="3" t="n">
        <v>0</v>
      </c>
      <c r="K177" s="3" t="n">
        <v>4</v>
      </c>
      <c r="L177" s="3" t="n">
        <v>2</v>
      </c>
      <c r="M177" s="3" t="n">
        <v>0</v>
      </c>
      <c r="N177" s="13" t="n">
        <f aca="false">IF(ISERROR(I177/(I177+J177)),0,(I177/(I177+J177)))</f>
        <v>0</v>
      </c>
      <c r="O177" s="13" t="n">
        <f aca="false">IF(ISERROR(I177/(I177+K177)),0,(I177/(I177+K177)))</f>
        <v>0</v>
      </c>
      <c r="P177" s="13" t="n">
        <f aca="false">IF(ISERROR((2*N177*O177)/(N177+O177)),0,(2*N177*O177)/(N177+O177))</f>
        <v>0</v>
      </c>
      <c r="Q177" s="3" t="n">
        <f aca="false">L177-M177</f>
        <v>2</v>
      </c>
      <c r="R177" s="3"/>
    </row>
    <row r="178" customFormat="false" ht="12.8" hidden="false" customHeight="false" outlineLevel="0" collapsed="false">
      <c r="A178" s="3" t="s">
        <v>2453</v>
      </c>
      <c r="B178" s="3" t="s">
        <v>1</v>
      </c>
      <c r="C178" s="3" t="s">
        <v>2</v>
      </c>
      <c r="D178" s="3"/>
      <c r="E178" s="3" t="s">
        <v>33</v>
      </c>
      <c r="F178" s="3" t="s">
        <v>2454</v>
      </c>
      <c r="G178" s="3" t="n">
        <v>4</v>
      </c>
      <c r="H178" s="3" t="n">
        <v>0</v>
      </c>
      <c r="I178" s="3" t="n">
        <v>0</v>
      </c>
      <c r="J178" s="3" t="n">
        <v>0</v>
      </c>
      <c r="K178" s="3" t="n">
        <v>4</v>
      </c>
      <c r="L178" s="3" t="n">
        <v>2</v>
      </c>
      <c r="M178" s="3" t="n">
        <v>0</v>
      </c>
      <c r="N178" s="13" t="n">
        <f aca="false">IF(ISERROR(I178/(I178+J178)),0,(I178/(I178+J178)))</f>
        <v>0</v>
      </c>
      <c r="O178" s="13" t="n">
        <f aca="false">IF(ISERROR(I178/(I178+K178)),0,(I178/(I178+K178)))</f>
        <v>0</v>
      </c>
      <c r="P178" s="13" t="n">
        <f aca="false">IF(ISERROR((2*N178*O178)/(N178+O178)),0,(2*N178*O178)/(N178+O178))</f>
        <v>0</v>
      </c>
      <c r="Q178" s="3" t="n">
        <f aca="false">L178-M178</f>
        <v>2</v>
      </c>
      <c r="R178" s="3"/>
    </row>
    <row r="179" customFormat="false" ht="12.8" hidden="false" customHeight="false" outlineLevel="0" collapsed="false">
      <c r="A179" s="3" t="s">
        <v>2455</v>
      </c>
      <c r="B179" s="3" t="s">
        <v>1</v>
      </c>
      <c r="C179" s="3" t="s">
        <v>2</v>
      </c>
      <c r="D179" s="3" t="s">
        <v>23</v>
      </c>
      <c r="E179" s="3"/>
      <c r="F179" s="3" t="s">
        <v>2456</v>
      </c>
      <c r="G179" s="3" t="n">
        <v>4</v>
      </c>
      <c r="H179" s="3" t="n">
        <v>0</v>
      </c>
      <c r="I179" s="3" t="n">
        <v>0</v>
      </c>
      <c r="J179" s="3" t="n">
        <v>0</v>
      </c>
      <c r="K179" s="3" t="n">
        <v>4</v>
      </c>
      <c r="L179" s="3" t="n">
        <v>2</v>
      </c>
      <c r="M179" s="3" t="n">
        <v>0</v>
      </c>
      <c r="N179" s="13" t="n">
        <f aca="false">IF(ISERROR(I179/(I179+J179)),0,(I179/(I179+J179)))</f>
        <v>0</v>
      </c>
      <c r="O179" s="13" t="n">
        <f aca="false">IF(ISERROR(I179/(I179+K179)),0,(I179/(I179+K179)))</f>
        <v>0</v>
      </c>
      <c r="P179" s="13" t="n">
        <f aca="false">IF(ISERROR((2*N179*O179)/(N179+O179)),0,(2*N179*O179)/(N179+O179))</f>
        <v>0</v>
      </c>
      <c r="Q179" s="3" t="n">
        <f aca="false">L179-M179</f>
        <v>2</v>
      </c>
      <c r="R179" s="3"/>
    </row>
    <row r="180" customFormat="false" ht="12.8" hidden="false" customHeight="false" outlineLevel="0" collapsed="false">
      <c r="A180" s="3" t="s">
        <v>2457</v>
      </c>
      <c r="B180" s="3" t="s">
        <v>22</v>
      </c>
      <c r="C180" s="3" t="s">
        <v>9</v>
      </c>
      <c r="D180" s="3" t="s">
        <v>23</v>
      </c>
      <c r="E180" s="3"/>
      <c r="F180" s="3" t="s">
        <v>2458</v>
      </c>
      <c r="G180" s="3" t="n">
        <v>4</v>
      </c>
      <c r="H180" s="3" t="n">
        <v>0</v>
      </c>
      <c r="I180" s="3" t="n">
        <v>0</v>
      </c>
      <c r="J180" s="3" t="n">
        <v>0</v>
      </c>
      <c r="K180" s="3" t="n">
        <v>4</v>
      </c>
      <c r="L180" s="3" t="n">
        <v>2</v>
      </c>
      <c r="M180" s="3" t="n">
        <v>0</v>
      </c>
      <c r="N180" s="13" t="n">
        <f aca="false">IF(ISERROR(I180/(I180+J180)),0,(I180/(I180+J180)))</f>
        <v>0</v>
      </c>
      <c r="O180" s="13" t="n">
        <f aca="false">IF(ISERROR(I180/(I180+K180)),0,(I180/(I180+K180)))</f>
        <v>0</v>
      </c>
      <c r="P180" s="13" t="n">
        <f aca="false">IF(ISERROR((2*N180*O180)/(N180+O180)),0,(2*N180*O180)/(N180+O180))</f>
        <v>0</v>
      </c>
      <c r="Q180" s="3" t="n">
        <f aca="false">L180-M180</f>
        <v>2</v>
      </c>
      <c r="R180" s="3"/>
    </row>
    <row r="181" customFormat="false" ht="12.8" hidden="false" customHeight="false" outlineLevel="0" collapsed="false">
      <c r="A181" s="3" t="s">
        <v>2459</v>
      </c>
      <c r="B181" s="3" t="s">
        <v>22</v>
      </c>
      <c r="C181" s="3" t="s">
        <v>2</v>
      </c>
      <c r="D181" s="3" t="s">
        <v>23</v>
      </c>
      <c r="E181" s="3"/>
      <c r="F181" s="3" t="s">
        <v>2460</v>
      </c>
      <c r="G181" s="3" t="n">
        <v>4</v>
      </c>
      <c r="H181" s="3" t="n">
        <v>0</v>
      </c>
      <c r="I181" s="3" t="n">
        <v>0</v>
      </c>
      <c r="J181" s="3" t="n">
        <v>0</v>
      </c>
      <c r="K181" s="3" t="n">
        <v>4</v>
      </c>
      <c r="L181" s="3" t="n">
        <v>2</v>
      </c>
      <c r="M181" s="3" t="n">
        <v>0</v>
      </c>
      <c r="N181" s="13" t="n">
        <f aca="false">IF(ISERROR(I181/(I181+J181)),0,(I181/(I181+J181)))</f>
        <v>0</v>
      </c>
      <c r="O181" s="13" t="n">
        <f aca="false">IF(ISERROR(I181/(I181+K181)),0,(I181/(I181+K181)))</f>
        <v>0</v>
      </c>
      <c r="P181" s="13" t="n">
        <f aca="false">IF(ISERROR((2*N181*O181)/(N181+O181)),0,(2*N181*O181)/(N181+O181))</f>
        <v>0</v>
      </c>
      <c r="Q181" s="3" t="n">
        <f aca="false">L181-M181</f>
        <v>2</v>
      </c>
      <c r="R181" s="3"/>
    </row>
    <row r="182" customFormat="false" ht="12.8" hidden="false" customHeight="false" outlineLevel="0" collapsed="false">
      <c r="A182" s="3" t="s">
        <v>2461</v>
      </c>
      <c r="B182" s="3" t="s">
        <v>22</v>
      </c>
      <c r="C182" s="3" t="s">
        <v>2</v>
      </c>
      <c r="D182" s="3" t="s">
        <v>23</v>
      </c>
      <c r="E182" s="3"/>
      <c r="F182" s="3" t="s">
        <v>2462</v>
      </c>
      <c r="G182" s="3" t="n">
        <v>4</v>
      </c>
      <c r="H182" s="3" t="n">
        <v>0</v>
      </c>
      <c r="I182" s="3" t="n">
        <v>0</v>
      </c>
      <c r="J182" s="3" t="n">
        <v>0</v>
      </c>
      <c r="K182" s="3" t="n">
        <v>4</v>
      </c>
      <c r="L182" s="3" t="n">
        <v>2</v>
      </c>
      <c r="M182" s="3" t="n">
        <v>0</v>
      </c>
      <c r="N182" s="13" t="n">
        <f aca="false">IF(ISERROR(I182/(I182+J182)),0,(I182/(I182+J182)))</f>
        <v>0</v>
      </c>
      <c r="O182" s="13" t="n">
        <f aca="false">IF(ISERROR(I182/(I182+K182)),0,(I182/(I182+K182)))</f>
        <v>0</v>
      </c>
      <c r="P182" s="13" t="n">
        <f aca="false">IF(ISERROR((2*N182*O182)/(N182+O182)),0,(2*N182*O182)/(N182+O182))</f>
        <v>0</v>
      </c>
      <c r="Q182" s="3" t="n">
        <f aca="false">L182-M182</f>
        <v>2</v>
      </c>
      <c r="R182" s="3"/>
    </row>
    <row r="183" customFormat="false" ht="12.8" hidden="false" customHeight="false" outlineLevel="0" collapsed="false">
      <c r="A183" s="3" t="s">
        <v>2463</v>
      </c>
      <c r="B183" s="3" t="s">
        <v>22</v>
      </c>
      <c r="C183" s="3"/>
      <c r="D183" s="3" t="s">
        <v>27</v>
      </c>
      <c r="E183" s="3" t="s">
        <v>10</v>
      </c>
      <c r="F183" s="3" t="s">
        <v>2464</v>
      </c>
      <c r="G183" s="3" t="n">
        <v>4</v>
      </c>
      <c r="H183" s="3" t="n">
        <v>0</v>
      </c>
      <c r="I183" s="3" t="n">
        <v>0</v>
      </c>
      <c r="J183" s="3" t="n">
        <v>0</v>
      </c>
      <c r="K183" s="3" t="n">
        <v>4</v>
      </c>
      <c r="L183" s="3" t="n">
        <v>2</v>
      </c>
      <c r="M183" s="3" t="n">
        <v>0</v>
      </c>
      <c r="N183" s="13" t="n">
        <f aca="false">IF(ISERROR(I183/(I183+J183)),0,(I183/(I183+J183)))</f>
        <v>0</v>
      </c>
      <c r="O183" s="13" t="n">
        <f aca="false">IF(ISERROR(I183/(I183+K183)),0,(I183/(I183+K183)))</f>
        <v>0</v>
      </c>
      <c r="P183" s="13" t="n">
        <f aca="false">IF(ISERROR((2*N183*O183)/(N183+O183)),0,(2*N183*O183)/(N183+O183))</f>
        <v>0</v>
      </c>
      <c r="Q183" s="3" t="n">
        <f aca="false">L183-M183</f>
        <v>2</v>
      </c>
      <c r="R183" s="3"/>
    </row>
    <row r="184" customFormat="false" ht="12.8" hidden="false" customHeight="false" outlineLevel="0" collapsed="false">
      <c r="A184" s="3" t="s">
        <v>2465</v>
      </c>
      <c r="B184" s="3" t="s">
        <v>1</v>
      </c>
      <c r="C184" s="3" t="s">
        <v>2</v>
      </c>
      <c r="D184" s="3"/>
      <c r="E184" s="3" t="s">
        <v>10</v>
      </c>
      <c r="F184" s="3" t="s">
        <v>2466</v>
      </c>
      <c r="G184" s="3" t="n">
        <v>4</v>
      </c>
      <c r="H184" s="3" t="n">
        <v>0</v>
      </c>
      <c r="I184" s="3" t="n">
        <v>0</v>
      </c>
      <c r="J184" s="3" t="n">
        <v>0</v>
      </c>
      <c r="K184" s="3" t="n">
        <v>4</v>
      </c>
      <c r="L184" s="3" t="n">
        <v>2</v>
      </c>
      <c r="M184" s="3" t="n">
        <v>0</v>
      </c>
      <c r="N184" s="13" t="n">
        <f aca="false">IF(ISERROR(I184/(I184+J184)),0,(I184/(I184+J184)))</f>
        <v>0</v>
      </c>
      <c r="O184" s="13" t="n">
        <f aca="false">IF(ISERROR(I184/(I184+K184)),0,(I184/(I184+K184)))</f>
        <v>0</v>
      </c>
      <c r="P184" s="13" t="n">
        <f aca="false">IF(ISERROR((2*N184*O184)/(N184+O184)),0,(2*N184*O184)/(N184+O184))</f>
        <v>0</v>
      </c>
      <c r="Q184" s="3" t="n">
        <f aca="false">L184-M184</f>
        <v>2</v>
      </c>
      <c r="R184" s="3"/>
    </row>
    <row r="185" customFormat="false" ht="12.8" hidden="false" customHeight="false" outlineLevel="0" collapsed="false">
      <c r="A185" s="3" t="s">
        <v>2467</v>
      </c>
      <c r="B185" s="3" t="s">
        <v>22</v>
      </c>
      <c r="C185" s="3" t="s">
        <v>9</v>
      </c>
      <c r="D185" s="3"/>
      <c r="E185" s="3" t="s">
        <v>33</v>
      </c>
      <c r="F185" s="3" t="s">
        <v>2468</v>
      </c>
      <c r="G185" s="3" t="n">
        <v>4</v>
      </c>
      <c r="H185" s="3" t="n">
        <v>0</v>
      </c>
      <c r="I185" s="3" t="n">
        <v>0</v>
      </c>
      <c r="J185" s="3" t="n">
        <v>0</v>
      </c>
      <c r="K185" s="3" t="n">
        <v>4</v>
      </c>
      <c r="L185" s="3" t="n">
        <v>2</v>
      </c>
      <c r="M185" s="3" t="n">
        <v>0</v>
      </c>
      <c r="N185" s="13" t="n">
        <f aca="false">IF(ISERROR(I185/(I185+J185)),0,(I185/(I185+J185)))</f>
        <v>0</v>
      </c>
      <c r="O185" s="13" t="n">
        <f aca="false">IF(ISERROR(I185/(I185+K185)),0,(I185/(I185+K185)))</f>
        <v>0</v>
      </c>
      <c r="P185" s="13" t="n">
        <f aca="false">IF(ISERROR((2*N185*O185)/(N185+O185)),0,(2*N185*O185)/(N185+O185))</f>
        <v>0</v>
      </c>
      <c r="Q185" s="3" t="n">
        <f aca="false">L185-M185</f>
        <v>2</v>
      </c>
      <c r="R185" s="3"/>
    </row>
    <row r="186" customFormat="false" ht="12.8" hidden="false" customHeight="false" outlineLevel="0" collapsed="false">
      <c r="A186" s="3" t="s">
        <v>2469</v>
      </c>
      <c r="B186" s="3" t="s">
        <v>22</v>
      </c>
      <c r="C186" s="3" t="s">
        <v>9</v>
      </c>
      <c r="D186" s="3"/>
      <c r="E186" s="3" t="s">
        <v>33</v>
      </c>
      <c r="F186" s="3" t="s">
        <v>2470</v>
      </c>
      <c r="G186" s="3" t="n">
        <v>4</v>
      </c>
      <c r="H186" s="3" t="n">
        <v>0</v>
      </c>
      <c r="I186" s="3" t="n">
        <v>0</v>
      </c>
      <c r="J186" s="3" t="n">
        <v>0</v>
      </c>
      <c r="K186" s="3" t="n">
        <v>4</v>
      </c>
      <c r="L186" s="3" t="n">
        <v>2</v>
      </c>
      <c r="M186" s="3" t="n">
        <v>0</v>
      </c>
      <c r="N186" s="13" t="n">
        <f aca="false">IF(ISERROR(I186/(I186+J186)),0,(I186/(I186+J186)))</f>
        <v>0</v>
      </c>
      <c r="O186" s="13" t="n">
        <f aca="false">IF(ISERROR(I186/(I186+K186)),0,(I186/(I186+K186)))</f>
        <v>0</v>
      </c>
      <c r="P186" s="13" t="n">
        <f aca="false">IF(ISERROR((2*N186*O186)/(N186+O186)),0,(2*N186*O186)/(N186+O186))</f>
        <v>0</v>
      </c>
      <c r="Q186" s="3" t="n">
        <f aca="false">L186-M186</f>
        <v>2</v>
      </c>
      <c r="R186" s="3"/>
    </row>
    <row r="187" customFormat="false" ht="12.8" hidden="false" customHeight="false" outlineLevel="0" collapsed="false">
      <c r="A187" s="3" t="s">
        <v>2471</v>
      </c>
      <c r="B187" s="3" t="s">
        <v>22</v>
      </c>
      <c r="C187" s="3" t="s">
        <v>9</v>
      </c>
      <c r="D187" s="3"/>
      <c r="E187" s="3" t="s">
        <v>33</v>
      </c>
      <c r="F187" s="3" t="s">
        <v>2472</v>
      </c>
      <c r="G187" s="3" t="n">
        <v>4</v>
      </c>
      <c r="H187" s="3" t="n">
        <v>0</v>
      </c>
      <c r="I187" s="3" t="n">
        <v>0</v>
      </c>
      <c r="J187" s="3" t="n">
        <v>0</v>
      </c>
      <c r="K187" s="3" t="n">
        <v>4</v>
      </c>
      <c r="L187" s="3" t="n">
        <v>3</v>
      </c>
      <c r="M187" s="3" t="n">
        <v>0</v>
      </c>
      <c r="N187" s="13" t="n">
        <f aca="false">IF(ISERROR(I187/(I187+J187)),0,(I187/(I187+J187)))</f>
        <v>0</v>
      </c>
      <c r="O187" s="13" t="n">
        <f aca="false">IF(ISERROR(I187/(I187+K187)),0,(I187/(I187+K187)))</f>
        <v>0</v>
      </c>
      <c r="P187" s="13" t="n">
        <f aca="false">IF(ISERROR((2*N187*O187)/(N187+O187)),0,(2*N187*O187)/(N187+O187))</f>
        <v>0</v>
      </c>
      <c r="Q187" s="3" t="n">
        <f aca="false">L187-M187</f>
        <v>3</v>
      </c>
      <c r="R187" s="3"/>
    </row>
    <row r="188" customFormat="false" ht="12.8" hidden="false" customHeight="false" outlineLevel="0" collapsed="false">
      <c r="A188" s="3" t="s">
        <v>2473</v>
      </c>
      <c r="B188" s="3" t="s">
        <v>22</v>
      </c>
      <c r="C188" s="3" t="s">
        <v>9</v>
      </c>
      <c r="D188" s="3"/>
      <c r="E188" s="3" t="s">
        <v>33</v>
      </c>
      <c r="F188" s="3" t="s">
        <v>2474</v>
      </c>
      <c r="G188" s="3" t="n">
        <v>4</v>
      </c>
      <c r="H188" s="3" t="n">
        <v>0</v>
      </c>
      <c r="I188" s="3" t="n">
        <v>0</v>
      </c>
      <c r="J188" s="3" t="n">
        <v>0</v>
      </c>
      <c r="K188" s="3" t="n">
        <v>4</v>
      </c>
      <c r="L188" s="3" t="n">
        <v>2</v>
      </c>
      <c r="M188" s="3" t="n">
        <v>0</v>
      </c>
      <c r="N188" s="13" t="n">
        <f aca="false">IF(ISERROR(I188/(I188+J188)),0,(I188/(I188+J188)))</f>
        <v>0</v>
      </c>
      <c r="O188" s="13" t="n">
        <f aca="false">IF(ISERROR(I188/(I188+K188)),0,(I188/(I188+K188)))</f>
        <v>0</v>
      </c>
      <c r="P188" s="13" t="n">
        <f aca="false">IF(ISERROR((2*N188*O188)/(N188+O188)),0,(2*N188*O188)/(N188+O188))</f>
        <v>0</v>
      </c>
      <c r="Q188" s="3" t="n">
        <f aca="false">L188-M188</f>
        <v>2</v>
      </c>
      <c r="R188" s="3"/>
    </row>
    <row r="189" customFormat="false" ht="12.8" hidden="false" customHeight="false" outlineLevel="0" collapsed="false">
      <c r="A189" s="3" t="s">
        <v>2475</v>
      </c>
      <c r="B189" s="3" t="s">
        <v>22</v>
      </c>
      <c r="C189" s="3" t="s">
        <v>9</v>
      </c>
      <c r="D189" s="3"/>
      <c r="E189" s="3" t="s">
        <v>33</v>
      </c>
      <c r="F189" s="3" t="s">
        <v>2476</v>
      </c>
      <c r="G189" s="3" t="n">
        <v>4</v>
      </c>
      <c r="H189" s="3" t="n">
        <v>0</v>
      </c>
      <c r="I189" s="3" t="n">
        <v>0</v>
      </c>
      <c r="J189" s="3" t="n">
        <v>0</v>
      </c>
      <c r="K189" s="3" t="n">
        <v>4</v>
      </c>
      <c r="L189" s="3" t="n">
        <v>2</v>
      </c>
      <c r="M189" s="3" t="n">
        <v>0</v>
      </c>
      <c r="N189" s="13" t="n">
        <f aca="false">IF(ISERROR(I189/(I189+J189)),0,(I189/(I189+J189)))</f>
        <v>0</v>
      </c>
      <c r="O189" s="13" t="n">
        <f aca="false">IF(ISERROR(I189/(I189+K189)),0,(I189/(I189+K189)))</f>
        <v>0</v>
      </c>
      <c r="P189" s="13" t="n">
        <f aca="false">IF(ISERROR((2*N189*O189)/(N189+O189)),0,(2*N189*O189)/(N189+O189))</f>
        <v>0</v>
      </c>
      <c r="Q189" s="3" t="n">
        <f aca="false">L189-M189</f>
        <v>2</v>
      </c>
      <c r="R189" s="3"/>
    </row>
    <row r="190" customFormat="false" ht="12.8" hidden="false" customHeight="false" outlineLevel="0" collapsed="false">
      <c r="A190" s="3" t="s">
        <v>2477</v>
      </c>
      <c r="B190" s="3" t="s">
        <v>1</v>
      </c>
      <c r="C190" s="3" t="s">
        <v>9</v>
      </c>
      <c r="D190" s="3" t="s">
        <v>23</v>
      </c>
      <c r="E190" s="3"/>
      <c r="F190" s="3" t="s">
        <v>2478</v>
      </c>
      <c r="G190" s="3" t="n">
        <v>4</v>
      </c>
      <c r="H190" s="3" t="n">
        <v>0</v>
      </c>
      <c r="I190" s="3" t="n">
        <v>0</v>
      </c>
      <c r="J190" s="3" t="n">
        <v>0</v>
      </c>
      <c r="K190" s="3" t="n">
        <v>4</v>
      </c>
      <c r="L190" s="3" t="n">
        <v>2</v>
      </c>
      <c r="M190" s="3" t="n">
        <v>0</v>
      </c>
      <c r="N190" s="13" t="n">
        <f aca="false">IF(ISERROR(I190/(I190+J190)),0,(I190/(I190+J190)))</f>
        <v>0</v>
      </c>
      <c r="O190" s="13" t="n">
        <f aca="false">IF(ISERROR(I190/(I190+K190)),0,(I190/(I190+K190)))</f>
        <v>0</v>
      </c>
      <c r="P190" s="13" t="n">
        <f aca="false">IF(ISERROR((2*N190*O190)/(N190+O190)),0,(2*N190*O190)/(N190+O190))</f>
        <v>0</v>
      </c>
      <c r="Q190" s="3" t="n">
        <f aca="false">L190-M190</f>
        <v>2</v>
      </c>
      <c r="R190" s="3"/>
    </row>
    <row r="191" customFormat="false" ht="12.8" hidden="false" customHeight="false" outlineLevel="0" collapsed="false">
      <c r="A191" s="3" t="s">
        <v>2479</v>
      </c>
      <c r="B191" s="3" t="s">
        <v>1</v>
      </c>
      <c r="C191" s="3" t="s">
        <v>2</v>
      </c>
      <c r="D191" s="3" t="s">
        <v>23</v>
      </c>
      <c r="E191" s="3"/>
      <c r="F191" s="3" t="s">
        <v>2480</v>
      </c>
      <c r="G191" s="3" t="n">
        <v>4</v>
      </c>
      <c r="H191" s="3" t="n">
        <v>0</v>
      </c>
      <c r="I191" s="3" t="n">
        <v>0</v>
      </c>
      <c r="J191" s="3" t="n">
        <v>0</v>
      </c>
      <c r="K191" s="3" t="n">
        <v>4</v>
      </c>
      <c r="L191" s="3" t="n">
        <v>2</v>
      </c>
      <c r="M191" s="3" t="n">
        <v>0</v>
      </c>
      <c r="N191" s="13" t="n">
        <f aca="false">IF(ISERROR(I191/(I191+J191)),0,(I191/(I191+J191)))</f>
        <v>0</v>
      </c>
      <c r="O191" s="13" t="n">
        <f aca="false">IF(ISERROR(I191/(I191+K191)),0,(I191/(I191+K191)))</f>
        <v>0</v>
      </c>
      <c r="P191" s="13" t="n">
        <f aca="false">IF(ISERROR((2*N191*O191)/(N191+O191)),0,(2*N191*O191)/(N191+O191))</f>
        <v>0</v>
      </c>
      <c r="Q191" s="3" t="n">
        <f aca="false">L191-M191</f>
        <v>2</v>
      </c>
      <c r="R191" s="3"/>
    </row>
    <row r="192" customFormat="false" ht="12.8" hidden="false" customHeight="false" outlineLevel="0" collapsed="false">
      <c r="A192" s="3" t="s">
        <v>2481</v>
      </c>
      <c r="B192" s="3" t="s">
        <v>22</v>
      </c>
      <c r="C192" s="3" t="s">
        <v>9</v>
      </c>
      <c r="D192" s="3"/>
      <c r="E192" s="3" t="s">
        <v>33</v>
      </c>
      <c r="F192" s="3" t="s">
        <v>2482</v>
      </c>
      <c r="G192" s="3" t="n">
        <v>4</v>
      </c>
      <c r="H192" s="3" t="n">
        <v>0</v>
      </c>
      <c r="I192" s="3" t="n">
        <v>0</v>
      </c>
      <c r="J192" s="3" t="n">
        <v>0</v>
      </c>
      <c r="K192" s="3" t="n">
        <v>4</v>
      </c>
      <c r="L192" s="3" t="n">
        <v>2</v>
      </c>
      <c r="M192" s="3" t="n">
        <v>0</v>
      </c>
      <c r="N192" s="13" t="n">
        <f aca="false">IF(ISERROR(I192/(I192+J192)),0,(I192/(I192+J192)))</f>
        <v>0</v>
      </c>
      <c r="O192" s="13" t="n">
        <f aca="false">IF(ISERROR(I192/(I192+K192)),0,(I192/(I192+K192)))</f>
        <v>0</v>
      </c>
      <c r="P192" s="13" t="n">
        <f aca="false">IF(ISERROR((2*N192*O192)/(N192+O192)),0,(2*N192*O192)/(N192+O192))</f>
        <v>0</v>
      </c>
      <c r="Q192" s="3" t="n">
        <f aca="false">L192-M192</f>
        <v>2</v>
      </c>
      <c r="R192" s="3"/>
    </row>
    <row r="193" customFormat="false" ht="12.8" hidden="false" customHeight="false" outlineLevel="0" collapsed="false">
      <c r="A193" s="3" t="s">
        <v>2483</v>
      </c>
      <c r="B193" s="3" t="s">
        <v>1</v>
      </c>
      <c r="C193" s="3" t="s">
        <v>2</v>
      </c>
      <c r="D193" s="3" t="s">
        <v>27</v>
      </c>
      <c r="E193" s="3"/>
      <c r="F193" s="3" t="s">
        <v>2484</v>
      </c>
      <c r="G193" s="3" t="n">
        <v>4</v>
      </c>
      <c r="H193" s="3" t="n">
        <v>0</v>
      </c>
      <c r="I193" s="3" t="n">
        <v>0</v>
      </c>
      <c r="J193" s="3" t="n">
        <v>0</v>
      </c>
      <c r="K193" s="3" t="n">
        <v>4</v>
      </c>
      <c r="L193" s="3" t="n">
        <v>2</v>
      </c>
      <c r="M193" s="3" t="n">
        <v>0</v>
      </c>
      <c r="N193" s="13" t="n">
        <f aca="false">IF(ISERROR(I193/(I193+J193)),0,(I193/(I193+J193)))</f>
        <v>0</v>
      </c>
      <c r="O193" s="13" t="n">
        <f aca="false">IF(ISERROR(I193/(I193+K193)),0,(I193/(I193+K193)))</f>
        <v>0</v>
      </c>
      <c r="P193" s="13" t="n">
        <f aca="false">IF(ISERROR((2*N193*O193)/(N193+O193)),0,(2*N193*O193)/(N193+O193))</f>
        <v>0</v>
      </c>
      <c r="Q193" s="3" t="n">
        <f aca="false">L193-M193</f>
        <v>2</v>
      </c>
      <c r="R193" s="3"/>
    </row>
    <row r="194" customFormat="false" ht="12.8" hidden="false" customHeight="false" outlineLevel="0" collapsed="false">
      <c r="A194" s="3" t="s">
        <v>2485</v>
      </c>
      <c r="B194" s="3" t="s">
        <v>1</v>
      </c>
      <c r="C194" s="3"/>
      <c r="D194" s="3" t="s">
        <v>27</v>
      </c>
      <c r="E194" s="3" t="s">
        <v>10</v>
      </c>
      <c r="F194" s="3" t="s">
        <v>2486</v>
      </c>
      <c r="G194" s="3" t="n">
        <v>4</v>
      </c>
      <c r="H194" s="3" t="n">
        <v>0</v>
      </c>
      <c r="I194" s="3" t="n">
        <v>0</v>
      </c>
      <c r="J194" s="3" t="n">
        <v>0</v>
      </c>
      <c r="K194" s="3" t="n">
        <v>4</v>
      </c>
      <c r="L194" s="3" t="n">
        <v>2</v>
      </c>
      <c r="M194" s="3" t="n">
        <v>0</v>
      </c>
      <c r="N194" s="13" t="n">
        <f aca="false">IF(ISERROR(I194/(I194+J194)),0,(I194/(I194+J194)))</f>
        <v>0</v>
      </c>
      <c r="O194" s="13" t="n">
        <f aca="false">IF(ISERROR(I194/(I194+K194)),0,(I194/(I194+K194)))</f>
        <v>0</v>
      </c>
      <c r="P194" s="13" t="n">
        <f aca="false">IF(ISERROR((2*N194*O194)/(N194+O194)),0,(2*N194*O194)/(N194+O194))</f>
        <v>0</v>
      </c>
      <c r="Q194" s="3" t="n">
        <f aca="false">L194-M194</f>
        <v>2</v>
      </c>
      <c r="R194" s="3"/>
    </row>
    <row r="195" customFormat="false" ht="12.8" hidden="false" customHeight="false" outlineLevel="0" collapsed="false">
      <c r="A195" s="3" t="s">
        <v>2487</v>
      </c>
      <c r="B195" s="3" t="s">
        <v>1</v>
      </c>
      <c r="C195" s="3" t="s">
        <v>9</v>
      </c>
      <c r="D195" s="3"/>
      <c r="E195" s="3" t="s">
        <v>33</v>
      </c>
      <c r="F195" s="3" t="s">
        <v>2488</v>
      </c>
      <c r="G195" s="3" t="n">
        <v>4</v>
      </c>
      <c r="H195" s="3" t="n">
        <v>0</v>
      </c>
      <c r="I195" s="3" t="n">
        <v>0</v>
      </c>
      <c r="J195" s="3" t="n">
        <v>0</v>
      </c>
      <c r="K195" s="3" t="n">
        <v>4</v>
      </c>
      <c r="L195" s="3" t="n">
        <v>3</v>
      </c>
      <c r="M195" s="3" t="n">
        <v>0</v>
      </c>
      <c r="N195" s="13" t="n">
        <f aca="false">IF(ISERROR(I195/(I195+J195)),0,(I195/(I195+J195)))</f>
        <v>0</v>
      </c>
      <c r="O195" s="13" t="n">
        <f aca="false">IF(ISERROR(I195/(I195+K195)),0,(I195/(I195+K195)))</f>
        <v>0</v>
      </c>
      <c r="P195" s="13" t="n">
        <f aca="false">IF(ISERROR((2*N195*O195)/(N195+O195)),0,(2*N195*O195)/(N195+O195))</f>
        <v>0</v>
      </c>
      <c r="Q195" s="3" t="n">
        <f aca="false">L195-M195</f>
        <v>3</v>
      </c>
      <c r="R195" s="3"/>
    </row>
    <row r="196" customFormat="false" ht="12.8" hidden="false" customHeight="false" outlineLevel="0" collapsed="false">
      <c r="A196" s="3" t="s">
        <v>2489</v>
      </c>
      <c r="B196" s="3" t="s">
        <v>1</v>
      </c>
      <c r="C196" s="3" t="s">
        <v>9</v>
      </c>
      <c r="D196" s="3"/>
      <c r="E196" s="3" t="s">
        <v>33</v>
      </c>
      <c r="F196" s="3" t="s">
        <v>2490</v>
      </c>
      <c r="G196" s="3" t="n">
        <v>4</v>
      </c>
      <c r="H196" s="3" t="n">
        <v>0</v>
      </c>
      <c r="I196" s="3" t="n">
        <v>0</v>
      </c>
      <c r="J196" s="3" t="n">
        <v>0</v>
      </c>
      <c r="K196" s="3" t="n">
        <v>4</v>
      </c>
      <c r="L196" s="3" t="n">
        <v>3</v>
      </c>
      <c r="M196" s="3" t="n">
        <v>0</v>
      </c>
      <c r="N196" s="13" t="n">
        <f aca="false">IF(ISERROR(I196/(I196+J196)),0,(I196/(I196+J196)))</f>
        <v>0</v>
      </c>
      <c r="O196" s="13" t="n">
        <f aca="false">IF(ISERROR(I196/(I196+K196)),0,(I196/(I196+K196)))</f>
        <v>0</v>
      </c>
      <c r="P196" s="13" t="n">
        <f aca="false">IF(ISERROR((2*N196*O196)/(N196+O196)),0,(2*N196*O196)/(N196+O196))</f>
        <v>0</v>
      </c>
      <c r="Q196" s="3" t="n">
        <f aca="false">L196-M196</f>
        <v>3</v>
      </c>
      <c r="R196" s="3"/>
    </row>
    <row r="197" customFormat="false" ht="12.8" hidden="false" customHeight="false" outlineLevel="0" collapsed="false">
      <c r="A197" s="3" t="s">
        <v>2491</v>
      </c>
      <c r="B197" s="3" t="s">
        <v>1</v>
      </c>
      <c r="C197" s="3"/>
      <c r="D197" s="3" t="s">
        <v>27</v>
      </c>
      <c r="E197" s="3" t="s">
        <v>33</v>
      </c>
      <c r="F197" s="3" t="s">
        <v>2492</v>
      </c>
      <c r="G197" s="3" t="n">
        <v>5</v>
      </c>
      <c r="H197" s="3" t="n">
        <v>0</v>
      </c>
      <c r="I197" s="3" t="n">
        <v>0</v>
      </c>
      <c r="J197" s="3" t="n">
        <v>0</v>
      </c>
      <c r="K197" s="3" t="n">
        <v>5</v>
      </c>
      <c r="L197" s="3" t="n">
        <v>2</v>
      </c>
      <c r="M197" s="3" t="n">
        <v>0</v>
      </c>
      <c r="N197" s="13" t="n">
        <f aca="false">IF(ISERROR(I197/(I197+J197)),0,(I197/(I197+J197)))</f>
        <v>0</v>
      </c>
      <c r="O197" s="13" t="n">
        <f aca="false">IF(ISERROR(I197/(I197+K197)),0,(I197/(I197+K197)))</f>
        <v>0</v>
      </c>
      <c r="P197" s="13" t="n">
        <f aca="false">IF(ISERROR((2*N197*O197)/(N197+O197)),0,(2*N197*O197)/(N197+O197))</f>
        <v>0</v>
      </c>
      <c r="Q197" s="3" t="n">
        <f aca="false">L197-M197</f>
        <v>2</v>
      </c>
      <c r="R197" s="3"/>
    </row>
    <row r="198" customFormat="false" ht="12.8" hidden="false" customHeight="false" outlineLevel="0" collapsed="false">
      <c r="A198" s="3" t="s">
        <v>2493</v>
      </c>
      <c r="B198" s="3" t="s">
        <v>22</v>
      </c>
      <c r="C198" s="3"/>
      <c r="D198" s="3" t="s">
        <v>27</v>
      </c>
      <c r="E198" s="3" t="s">
        <v>33</v>
      </c>
      <c r="F198" s="3" t="s">
        <v>2494</v>
      </c>
      <c r="G198" s="3" t="n">
        <v>5</v>
      </c>
      <c r="H198" s="3" t="n">
        <v>0</v>
      </c>
      <c r="I198" s="3" t="n">
        <v>0</v>
      </c>
      <c r="J198" s="3" t="n">
        <v>0</v>
      </c>
      <c r="K198" s="3" t="n">
        <v>5</v>
      </c>
      <c r="L198" s="3" t="n">
        <v>2</v>
      </c>
      <c r="M198" s="3" t="n">
        <v>0</v>
      </c>
      <c r="N198" s="13" t="n">
        <f aca="false">IF(ISERROR(I198/(I198+J198)),0,(I198/(I198+J198)))</f>
        <v>0</v>
      </c>
      <c r="O198" s="13" t="n">
        <f aca="false">IF(ISERROR(I198/(I198+K198)),0,(I198/(I198+K198)))</f>
        <v>0</v>
      </c>
      <c r="P198" s="13" t="n">
        <f aca="false">IF(ISERROR((2*N198*O198)/(N198+O198)),0,(2*N198*O198)/(N198+O198))</f>
        <v>0</v>
      </c>
      <c r="Q198" s="3" t="n">
        <f aca="false">L198-M198</f>
        <v>2</v>
      </c>
      <c r="R198" s="3"/>
    </row>
    <row r="199" customFormat="false" ht="12.8" hidden="false" customHeight="false" outlineLevel="0" collapsed="false">
      <c r="A199" s="3" t="s">
        <v>2495</v>
      </c>
      <c r="B199" s="3" t="s">
        <v>1</v>
      </c>
      <c r="C199" s="3"/>
      <c r="D199" s="3" t="s">
        <v>23</v>
      </c>
      <c r="E199" s="3" t="s">
        <v>33</v>
      </c>
      <c r="F199" s="3" t="s">
        <v>2496</v>
      </c>
      <c r="G199" s="3" t="n">
        <v>5</v>
      </c>
      <c r="H199" s="3" t="n">
        <v>0</v>
      </c>
      <c r="I199" s="3" t="n">
        <v>0</v>
      </c>
      <c r="J199" s="3" t="n">
        <v>0</v>
      </c>
      <c r="K199" s="3" t="n">
        <v>5</v>
      </c>
      <c r="L199" s="3" t="n">
        <v>3</v>
      </c>
      <c r="M199" s="3" t="n">
        <v>0</v>
      </c>
      <c r="N199" s="13" t="n">
        <f aca="false">IF(ISERROR(I199/(I199+J199)),0,(I199/(I199+J199)))</f>
        <v>0</v>
      </c>
      <c r="O199" s="13" t="n">
        <f aca="false">IF(ISERROR(I199/(I199+K199)),0,(I199/(I199+K199)))</f>
        <v>0</v>
      </c>
      <c r="P199" s="13" t="n">
        <f aca="false">IF(ISERROR((2*N199*O199)/(N199+O199)),0,(2*N199*O199)/(N199+O199))</f>
        <v>0</v>
      </c>
      <c r="Q199" s="3" t="n">
        <f aca="false">L199-M199</f>
        <v>3</v>
      </c>
      <c r="R199" s="3"/>
    </row>
    <row r="200" customFormat="false" ht="12.8" hidden="false" customHeight="false" outlineLevel="0" collapsed="false">
      <c r="A200" s="3" t="s">
        <v>2497</v>
      </c>
      <c r="B200" s="3" t="s">
        <v>1</v>
      </c>
      <c r="C200" s="3"/>
      <c r="D200" s="3" t="s">
        <v>27</v>
      </c>
      <c r="E200" s="3" t="s">
        <v>33</v>
      </c>
      <c r="F200" s="3" t="s">
        <v>2498</v>
      </c>
      <c r="G200" s="3" t="n">
        <v>5</v>
      </c>
      <c r="H200" s="3" t="n">
        <v>0</v>
      </c>
      <c r="I200" s="3" t="n">
        <v>0</v>
      </c>
      <c r="J200" s="3" t="n">
        <v>0</v>
      </c>
      <c r="K200" s="3" t="n">
        <v>5</v>
      </c>
      <c r="L200" s="3" t="n">
        <v>1</v>
      </c>
      <c r="M200" s="3" t="n">
        <v>0</v>
      </c>
      <c r="N200" s="13" t="n">
        <f aca="false">IF(ISERROR(I200/(I200+J200)),0,(I200/(I200+J200)))</f>
        <v>0</v>
      </c>
      <c r="O200" s="13" t="n">
        <f aca="false">IF(ISERROR(I200/(I200+K200)),0,(I200/(I200+K200)))</f>
        <v>0</v>
      </c>
      <c r="P200" s="13" t="n">
        <f aca="false">IF(ISERROR((2*N200*O200)/(N200+O200)),0,(2*N200*O200)/(N200+O200))</f>
        <v>0</v>
      </c>
      <c r="Q200" s="3" t="n">
        <f aca="false">L200-M200</f>
        <v>1</v>
      </c>
      <c r="R200" s="3"/>
    </row>
    <row r="201" customFormat="false" ht="12.8" hidden="false" customHeight="false" outlineLevel="0" collapsed="false">
      <c r="A201" s="3" t="s">
        <v>2499</v>
      </c>
      <c r="B201" s="3" t="s">
        <v>22</v>
      </c>
      <c r="C201" s="3" t="s">
        <v>2</v>
      </c>
      <c r="D201" s="3" t="s">
        <v>23</v>
      </c>
      <c r="E201" s="3"/>
      <c r="F201" s="3" t="s">
        <v>2500</v>
      </c>
      <c r="G201" s="3" t="n">
        <v>5</v>
      </c>
      <c r="H201" s="3" t="n">
        <v>0</v>
      </c>
      <c r="I201" s="3" t="n">
        <v>0</v>
      </c>
      <c r="J201" s="3" t="n">
        <v>0</v>
      </c>
      <c r="K201" s="3" t="n">
        <v>5</v>
      </c>
      <c r="L201" s="3" t="n">
        <v>2</v>
      </c>
      <c r="M201" s="3" t="n">
        <v>0</v>
      </c>
      <c r="N201" s="13" t="n">
        <f aca="false">IF(ISERROR(I201/(I201+J201)),0,(I201/(I201+J201)))</f>
        <v>0</v>
      </c>
      <c r="O201" s="13" t="n">
        <f aca="false">IF(ISERROR(I201/(I201+K201)),0,(I201/(I201+K201)))</f>
        <v>0</v>
      </c>
      <c r="P201" s="13" t="n">
        <f aca="false">IF(ISERROR((2*N201*O201)/(N201+O201)),0,(2*N201*O201)/(N201+O201))</f>
        <v>0</v>
      </c>
      <c r="Q201" s="3" t="n">
        <f aca="false">L201-M201</f>
        <v>2</v>
      </c>
      <c r="R201" s="3"/>
    </row>
    <row r="202" customFormat="false" ht="12.8" hidden="false" customHeight="false" outlineLevel="0" collapsed="false">
      <c r="A202" s="3" t="s">
        <v>2501</v>
      </c>
      <c r="B202" s="3" t="s">
        <v>22</v>
      </c>
      <c r="C202" s="3" t="s">
        <v>2</v>
      </c>
      <c r="D202" s="3"/>
      <c r="E202" s="3" t="s">
        <v>10</v>
      </c>
      <c r="F202" s="3" t="s">
        <v>2502</v>
      </c>
      <c r="G202" s="3" t="n">
        <v>5</v>
      </c>
      <c r="H202" s="3" t="n">
        <v>0</v>
      </c>
      <c r="I202" s="3" t="n">
        <v>0</v>
      </c>
      <c r="J202" s="3" t="n">
        <v>0</v>
      </c>
      <c r="K202" s="3" t="n">
        <v>5</v>
      </c>
      <c r="L202" s="3" t="n">
        <v>2</v>
      </c>
      <c r="M202" s="3" t="n">
        <v>0</v>
      </c>
      <c r="N202" s="13" t="n">
        <f aca="false">IF(ISERROR(I202/(I202+J202)),0,(I202/(I202+J202)))</f>
        <v>0</v>
      </c>
      <c r="O202" s="13" t="n">
        <f aca="false">IF(ISERROR(I202/(I202+K202)),0,(I202/(I202+K202)))</f>
        <v>0</v>
      </c>
      <c r="P202" s="13" t="n">
        <f aca="false">IF(ISERROR((2*N202*O202)/(N202+O202)),0,(2*N202*O202)/(N202+O202))</f>
        <v>0</v>
      </c>
      <c r="Q202" s="3" t="n">
        <f aca="false">L202-M202</f>
        <v>2</v>
      </c>
      <c r="R202" s="3"/>
    </row>
    <row r="203" customFormat="false" ht="12.8" hidden="false" customHeight="false" outlineLevel="0" collapsed="false">
      <c r="A203" s="3" t="s">
        <v>2503</v>
      </c>
      <c r="B203" s="3" t="s">
        <v>22</v>
      </c>
      <c r="C203" s="3"/>
      <c r="D203" s="3" t="s">
        <v>27</v>
      </c>
      <c r="E203" s="3" t="s">
        <v>10</v>
      </c>
      <c r="F203" s="3" t="s">
        <v>2504</v>
      </c>
      <c r="G203" s="3" t="n">
        <v>5</v>
      </c>
      <c r="H203" s="3" t="n">
        <v>0</v>
      </c>
      <c r="I203" s="3" t="n">
        <v>0</v>
      </c>
      <c r="J203" s="3" t="n">
        <v>0</v>
      </c>
      <c r="K203" s="3" t="n">
        <v>5</v>
      </c>
      <c r="L203" s="3" t="n">
        <v>2</v>
      </c>
      <c r="M203" s="3" t="n">
        <v>0</v>
      </c>
      <c r="N203" s="13" t="n">
        <f aca="false">IF(ISERROR(I203/(I203+J203)),0,(I203/(I203+J203)))</f>
        <v>0</v>
      </c>
      <c r="O203" s="13" t="n">
        <f aca="false">IF(ISERROR(I203/(I203+K203)),0,(I203/(I203+K203)))</f>
        <v>0</v>
      </c>
      <c r="P203" s="13" t="n">
        <f aca="false">IF(ISERROR((2*N203*O203)/(N203+O203)),0,(2*N203*O203)/(N203+O203))</f>
        <v>0</v>
      </c>
      <c r="Q203" s="3" t="n">
        <f aca="false">L203-M203</f>
        <v>2</v>
      </c>
      <c r="R203" s="3"/>
    </row>
    <row r="204" customFormat="false" ht="12.8" hidden="false" customHeight="false" outlineLevel="0" collapsed="false">
      <c r="A204" s="3" t="s">
        <v>2505</v>
      </c>
      <c r="B204" s="3" t="s">
        <v>22</v>
      </c>
      <c r="C204" s="3" t="s">
        <v>9</v>
      </c>
      <c r="D204" s="3"/>
      <c r="E204" s="3" t="s">
        <v>33</v>
      </c>
      <c r="F204" s="3" t="s">
        <v>2506</v>
      </c>
      <c r="G204" s="3" t="n">
        <v>5</v>
      </c>
      <c r="H204" s="3" t="n">
        <v>0</v>
      </c>
      <c r="I204" s="3" t="n">
        <v>0</v>
      </c>
      <c r="J204" s="3" t="n">
        <v>0</v>
      </c>
      <c r="K204" s="3" t="n">
        <v>5</v>
      </c>
      <c r="L204" s="3" t="n">
        <v>2</v>
      </c>
      <c r="M204" s="3" t="n">
        <v>0</v>
      </c>
      <c r="N204" s="13" t="n">
        <f aca="false">IF(ISERROR(I204/(I204+J204)),0,(I204/(I204+J204)))</f>
        <v>0</v>
      </c>
      <c r="O204" s="13" t="n">
        <f aca="false">IF(ISERROR(I204/(I204+K204)),0,(I204/(I204+K204)))</f>
        <v>0</v>
      </c>
      <c r="P204" s="13" t="n">
        <f aca="false">IF(ISERROR((2*N204*O204)/(N204+O204)),0,(2*N204*O204)/(N204+O204))</f>
        <v>0</v>
      </c>
      <c r="Q204" s="3" t="n">
        <f aca="false">L204-M204</f>
        <v>2</v>
      </c>
      <c r="R204" s="3"/>
    </row>
    <row r="205" customFormat="false" ht="12.8" hidden="false" customHeight="false" outlineLevel="0" collapsed="false">
      <c r="A205" s="3" t="s">
        <v>2507</v>
      </c>
      <c r="B205" s="3" t="s">
        <v>22</v>
      </c>
      <c r="C205" s="3" t="s">
        <v>9</v>
      </c>
      <c r="D205" s="3"/>
      <c r="E205" s="3" t="s">
        <v>33</v>
      </c>
      <c r="F205" s="3" t="s">
        <v>2508</v>
      </c>
      <c r="G205" s="3" t="n">
        <v>5</v>
      </c>
      <c r="H205" s="3" t="n">
        <v>0</v>
      </c>
      <c r="I205" s="3" t="n">
        <v>0</v>
      </c>
      <c r="J205" s="3" t="n">
        <v>0</v>
      </c>
      <c r="K205" s="3" t="n">
        <v>5</v>
      </c>
      <c r="L205" s="3" t="n">
        <v>2</v>
      </c>
      <c r="M205" s="3" t="n">
        <v>0</v>
      </c>
      <c r="N205" s="13" t="n">
        <f aca="false">IF(ISERROR(I205/(I205+J205)),0,(I205/(I205+J205)))</f>
        <v>0</v>
      </c>
      <c r="O205" s="13" t="n">
        <f aca="false">IF(ISERROR(I205/(I205+K205)),0,(I205/(I205+K205)))</f>
        <v>0</v>
      </c>
      <c r="P205" s="13" t="n">
        <f aca="false">IF(ISERROR((2*N205*O205)/(N205+O205)),0,(2*N205*O205)/(N205+O205))</f>
        <v>0</v>
      </c>
      <c r="Q205" s="3" t="n">
        <f aca="false">L205-M205</f>
        <v>2</v>
      </c>
      <c r="R205" s="3"/>
    </row>
    <row r="206" customFormat="false" ht="12.8" hidden="false" customHeight="false" outlineLevel="0" collapsed="false">
      <c r="A206" s="3" t="s">
        <v>2509</v>
      </c>
      <c r="B206" s="3" t="s">
        <v>22</v>
      </c>
      <c r="C206" s="3" t="s">
        <v>9</v>
      </c>
      <c r="D206" s="3"/>
      <c r="E206" s="3" t="s">
        <v>33</v>
      </c>
      <c r="F206" s="3" t="s">
        <v>2510</v>
      </c>
      <c r="G206" s="3" t="n">
        <v>5</v>
      </c>
      <c r="H206" s="3" t="n">
        <v>0</v>
      </c>
      <c r="I206" s="3" t="n">
        <v>0</v>
      </c>
      <c r="J206" s="3" t="n">
        <v>0</v>
      </c>
      <c r="K206" s="3" t="n">
        <v>5</v>
      </c>
      <c r="L206" s="3" t="n">
        <v>2</v>
      </c>
      <c r="M206" s="3" t="n">
        <v>0</v>
      </c>
      <c r="N206" s="13" t="n">
        <f aca="false">IF(ISERROR(I206/(I206+J206)),0,(I206/(I206+J206)))</f>
        <v>0</v>
      </c>
      <c r="O206" s="13" t="n">
        <f aca="false">IF(ISERROR(I206/(I206+K206)),0,(I206/(I206+K206)))</f>
        <v>0</v>
      </c>
      <c r="P206" s="13" t="n">
        <f aca="false">IF(ISERROR((2*N206*O206)/(N206+O206)),0,(2*N206*O206)/(N206+O206))</f>
        <v>0</v>
      </c>
      <c r="Q206" s="3" t="n">
        <f aca="false">L206-M206</f>
        <v>2</v>
      </c>
      <c r="R206" s="3"/>
    </row>
    <row r="207" customFormat="false" ht="12.8" hidden="false" customHeight="false" outlineLevel="0" collapsed="false">
      <c r="A207" s="3" t="s">
        <v>2511</v>
      </c>
      <c r="B207" s="3" t="s">
        <v>1</v>
      </c>
      <c r="C207" s="3"/>
      <c r="D207" s="3" t="s">
        <v>23</v>
      </c>
      <c r="E207" s="3" t="s">
        <v>33</v>
      </c>
      <c r="F207" s="3" t="s">
        <v>2512</v>
      </c>
      <c r="G207" s="3" t="n">
        <v>5</v>
      </c>
      <c r="H207" s="3" t="n">
        <v>0</v>
      </c>
      <c r="I207" s="3" t="n">
        <v>0</v>
      </c>
      <c r="J207" s="3" t="n">
        <v>0</v>
      </c>
      <c r="K207" s="3" t="n">
        <v>5</v>
      </c>
      <c r="L207" s="3" t="n">
        <v>2</v>
      </c>
      <c r="M207" s="3" t="n">
        <v>0</v>
      </c>
      <c r="N207" s="13" t="n">
        <f aca="false">IF(ISERROR(I207/(I207+J207)),0,(I207/(I207+J207)))</f>
        <v>0</v>
      </c>
      <c r="O207" s="13" t="n">
        <f aca="false">IF(ISERROR(I207/(I207+K207)),0,(I207/(I207+K207)))</f>
        <v>0</v>
      </c>
      <c r="P207" s="13" t="n">
        <f aca="false">IF(ISERROR((2*N207*O207)/(N207+O207)),0,(2*N207*O207)/(N207+O207))</f>
        <v>0</v>
      </c>
      <c r="Q207" s="3" t="n">
        <f aca="false">L207-M207</f>
        <v>2</v>
      </c>
      <c r="R207" s="3"/>
    </row>
    <row r="208" customFormat="false" ht="12.8" hidden="false" customHeight="false" outlineLevel="0" collapsed="false">
      <c r="A208" s="3" t="s">
        <v>2513</v>
      </c>
      <c r="B208" s="3" t="s">
        <v>22</v>
      </c>
      <c r="C208" s="3"/>
      <c r="D208" s="3" t="s">
        <v>23</v>
      </c>
      <c r="E208" s="3" t="s">
        <v>33</v>
      </c>
      <c r="F208" s="3" t="s">
        <v>2514</v>
      </c>
      <c r="G208" s="3" t="n">
        <v>5</v>
      </c>
      <c r="H208" s="3" t="n">
        <v>0</v>
      </c>
      <c r="I208" s="3" t="n">
        <v>0</v>
      </c>
      <c r="J208" s="3" t="n">
        <v>0</v>
      </c>
      <c r="K208" s="3" t="n">
        <v>5</v>
      </c>
      <c r="L208" s="3" t="n">
        <v>2</v>
      </c>
      <c r="M208" s="3" t="n">
        <v>0</v>
      </c>
      <c r="N208" s="13" t="n">
        <f aca="false">IF(ISERROR(I208/(I208+J208)),0,(I208/(I208+J208)))</f>
        <v>0</v>
      </c>
      <c r="O208" s="13" t="n">
        <f aca="false">IF(ISERROR(I208/(I208+K208)),0,(I208/(I208+K208)))</f>
        <v>0</v>
      </c>
      <c r="P208" s="13" t="n">
        <f aca="false">IF(ISERROR((2*N208*O208)/(N208+O208)),0,(2*N208*O208)/(N208+O208))</f>
        <v>0</v>
      </c>
      <c r="Q208" s="3" t="n">
        <f aca="false">L208-M208</f>
        <v>2</v>
      </c>
      <c r="R208" s="3"/>
    </row>
    <row r="209" customFormat="false" ht="12.8" hidden="false" customHeight="false" outlineLevel="0" collapsed="false">
      <c r="A209" s="3" t="s">
        <v>2515</v>
      </c>
      <c r="B209" s="3" t="s">
        <v>1</v>
      </c>
      <c r="C209" s="3" t="s">
        <v>9</v>
      </c>
      <c r="D209" s="3" t="s">
        <v>27</v>
      </c>
      <c r="E209" s="3"/>
      <c r="F209" s="3" t="s">
        <v>2516</v>
      </c>
      <c r="G209" s="3" t="n">
        <v>5</v>
      </c>
      <c r="H209" s="3" t="n">
        <v>0</v>
      </c>
      <c r="I209" s="3" t="n">
        <v>0</v>
      </c>
      <c r="J209" s="3" t="n">
        <v>0</v>
      </c>
      <c r="K209" s="3" t="n">
        <v>5</v>
      </c>
      <c r="L209" s="3" t="n">
        <v>3</v>
      </c>
      <c r="M209" s="3" t="n">
        <v>0</v>
      </c>
      <c r="N209" s="13" t="n">
        <f aca="false">IF(ISERROR(I209/(I209+J209)),0,(I209/(I209+J209)))</f>
        <v>0</v>
      </c>
      <c r="O209" s="13" t="n">
        <f aca="false">IF(ISERROR(I209/(I209+K209)),0,(I209/(I209+K209)))</f>
        <v>0</v>
      </c>
      <c r="P209" s="13" t="n">
        <f aca="false">IF(ISERROR((2*N209*O209)/(N209+O209)),0,(2*N209*O209)/(N209+O209))</f>
        <v>0</v>
      </c>
      <c r="Q209" s="3" t="n">
        <f aca="false">L209-M209</f>
        <v>3</v>
      </c>
      <c r="R209" s="3"/>
    </row>
    <row r="210" customFormat="false" ht="12.8" hidden="false" customHeight="false" outlineLevel="0" collapsed="false">
      <c r="A210" s="3" t="s">
        <v>2517</v>
      </c>
      <c r="B210" s="3" t="s">
        <v>1</v>
      </c>
      <c r="C210" s="3"/>
      <c r="D210" s="3" t="s">
        <v>27</v>
      </c>
      <c r="E210" s="3" t="s">
        <v>10</v>
      </c>
      <c r="F210" s="3" t="s">
        <v>2518</v>
      </c>
      <c r="G210" s="3" t="n">
        <v>5</v>
      </c>
      <c r="H210" s="3" t="n">
        <v>0</v>
      </c>
      <c r="I210" s="3" t="n">
        <v>0</v>
      </c>
      <c r="J210" s="3" t="n">
        <v>0</v>
      </c>
      <c r="K210" s="3" t="n">
        <v>5</v>
      </c>
      <c r="L210" s="3" t="n">
        <v>2</v>
      </c>
      <c r="M210" s="3" t="n">
        <v>0</v>
      </c>
      <c r="N210" s="13" t="n">
        <f aca="false">IF(ISERROR(I210/(I210+J210)),0,(I210/(I210+J210)))</f>
        <v>0</v>
      </c>
      <c r="O210" s="13" t="n">
        <f aca="false">IF(ISERROR(I210/(I210+K210)),0,(I210/(I210+K210)))</f>
        <v>0</v>
      </c>
      <c r="P210" s="13" t="n">
        <f aca="false">IF(ISERROR((2*N210*O210)/(N210+O210)),0,(2*N210*O210)/(N210+O210))</f>
        <v>0</v>
      </c>
      <c r="Q210" s="3" t="n">
        <f aca="false">L210-M210</f>
        <v>2</v>
      </c>
      <c r="R210" s="3"/>
    </row>
    <row r="211" customFormat="false" ht="12.8" hidden="false" customHeight="false" outlineLevel="0" collapsed="false">
      <c r="A211" s="3" t="s">
        <v>2519</v>
      </c>
      <c r="B211" s="3" t="s">
        <v>35</v>
      </c>
      <c r="C211" s="3" t="s">
        <v>9</v>
      </c>
      <c r="D211" s="3"/>
      <c r="E211" s="3" t="s">
        <v>33</v>
      </c>
      <c r="F211" s="3" t="s">
        <v>2520</v>
      </c>
      <c r="G211" s="3" t="n">
        <v>5</v>
      </c>
      <c r="H211" s="3" t="n">
        <v>0</v>
      </c>
      <c r="I211" s="3" t="n">
        <v>0</v>
      </c>
      <c r="J211" s="3" t="n">
        <v>0</v>
      </c>
      <c r="K211" s="3" t="n">
        <v>5</v>
      </c>
      <c r="L211" s="3" t="n">
        <v>2</v>
      </c>
      <c r="M211" s="3" t="n">
        <v>0</v>
      </c>
      <c r="N211" s="13" t="n">
        <f aca="false">IF(ISERROR(I211/(I211+J211)),0,(I211/(I211+J211)))</f>
        <v>0</v>
      </c>
      <c r="O211" s="13" t="n">
        <f aca="false">IF(ISERROR(I211/(I211+K211)),0,(I211/(I211+K211)))</f>
        <v>0</v>
      </c>
      <c r="P211" s="13" t="n">
        <f aca="false">IF(ISERROR((2*N211*O211)/(N211+O211)),0,(2*N211*O211)/(N211+O211))</f>
        <v>0</v>
      </c>
      <c r="Q211" s="3" t="n">
        <f aca="false">L211-M211</f>
        <v>2</v>
      </c>
      <c r="R211" s="3"/>
    </row>
    <row r="212" customFormat="false" ht="12.8" hidden="false" customHeight="false" outlineLevel="0" collapsed="false">
      <c r="A212" s="3" t="s">
        <v>2521</v>
      </c>
      <c r="B212" s="3" t="s">
        <v>1</v>
      </c>
      <c r="C212" s="3" t="s">
        <v>2</v>
      </c>
      <c r="D212" s="3"/>
      <c r="E212" s="3" t="s">
        <v>10</v>
      </c>
      <c r="F212" s="3" t="s">
        <v>2522</v>
      </c>
      <c r="G212" s="3" t="n">
        <v>6</v>
      </c>
      <c r="H212" s="3" t="n">
        <v>0</v>
      </c>
      <c r="I212" s="3" t="n">
        <v>0</v>
      </c>
      <c r="J212" s="3" t="n">
        <v>0</v>
      </c>
      <c r="K212" s="3" t="n">
        <v>6</v>
      </c>
      <c r="L212" s="3" t="n">
        <v>2</v>
      </c>
      <c r="M212" s="3" t="n">
        <v>0</v>
      </c>
      <c r="N212" s="13" t="n">
        <f aca="false">IF(ISERROR(I212/(I212+J212)),0,(I212/(I212+J212)))</f>
        <v>0</v>
      </c>
      <c r="O212" s="13" t="n">
        <f aca="false">IF(ISERROR(I212/(I212+K212)),0,(I212/(I212+K212)))</f>
        <v>0</v>
      </c>
      <c r="P212" s="13" t="n">
        <f aca="false">IF(ISERROR((2*N212*O212)/(N212+O212)),0,(2*N212*O212)/(N212+O212))</f>
        <v>0</v>
      </c>
      <c r="Q212" s="3" t="n">
        <f aca="false">L212-M212</f>
        <v>2</v>
      </c>
      <c r="R212" s="3"/>
    </row>
    <row r="213" customFormat="false" ht="12.8" hidden="false" customHeight="false" outlineLevel="0" collapsed="false">
      <c r="A213" s="3" t="s">
        <v>2523</v>
      </c>
      <c r="B213" s="3" t="s">
        <v>1</v>
      </c>
      <c r="C213" s="3"/>
      <c r="D213" s="3" t="s">
        <v>27</v>
      </c>
      <c r="E213" s="3" t="s">
        <v>33</v>
      </c>
      <c r="F213" s="3" t="s">
        <v>2524</v>
      </c>
      <c r="G213" s="3" t="n">
        <v>6</v>
      </c>
      <c r="H213" s="3" t="n">
        <v>0</v>
      </c>
      <c r="I213" s="3" t="n">
        <v>0</v>
      </c>
      <c r="J213" s="3" t="n">
        <v>0</v>
      </c>
      <c r="K213" s="3" t="n">
        <v>6</v>
      </c>
      <c r="L213" s="3" t="n">
        <v>2</v>
      </c>
      <c r="M213" s="3" t="n">
        <v>0</v>
      </c>
      <c r="N213" s="13" t="n">
        <f aca="false">IF(ISERROR(I213/(I213+J213)),0,(I213/(I213+J213)))</f>
        <v>0</v>
      </c>
      <c r="O213" s="13" t="n">
        <f aca="false">IF(ISERROR(I213/(I213+K213)),0,(I213/(I213+K213)))</f>
        <v>0</v>
      </c>
      <c r="P213" s="13" t="n">
        <f aca="false">IF(ISERROR((2*N213*O213)/(N213+O213)),0,(2*N213*O213)/(N213+O213))</f>
        <v>0</v>
      </c>
      <c r="Q213" s="3" t="n">
        <f aca="false">L213-M213</f>
        <v>2</v>
      </c>
      <c r="R213" s="3"/>
    </row>
    <row r="214" customFormat="false" ht="12.8" hidden="false" customHeight="false" outlineLevel="0" collapsed="false">
      <c r="A214" s="3" t="s">
        <v>2525</v>
      </c>
      <c r="B214" s="3" t="s">
        <v>22</v>
      </c>
      <c r="C214" s="3"/>
      <c r="D214" s="3" t="s">
        <v>23</v>
      </c>
      <c r="E214" s="3" t="s">
        <v>33</v>
      </c>
      <c r="F214" s="3" t="s">
        <v>2526</v>
      </c>
      <c r="G214" s="3" t="n">
        <v>6</v>
      </c>
      <c r="H214" s="3" t="n">
        <v>0</v>
      </c>
      <c r="I214" s="3" t="n">
        <v>0</v>
      </c>
      <c r="J214" s="3" t="n">
        <v>0</v>
      </c>
      <c r="K214" s="3" t="n">
        <v>6</v>
      </c>
      <c r="L214" s="3" t="n">
        <v>2</v>
      </c>
      <c r="M214" s="3" t="n">
        <v>0</v>
      </c>
      <c r="N214" s="13" t="n">
        <f aca="false">IF(ISERROR(I214/(I214+J214)),0,(I214/(I214+J214)))</f>
        <v>0</v>
      </c>
      <c r="O214" s="13" t="n">
        <f aca="false">IF(ISERROR(I214/(I214+K214)),0,(I214/(I214+K214)))</f>
        <v>0</v>
      </c>
      <c r="P214" s="13" t="n">
        <f aca="false">IF(ISERROR((2*N214*O214)/(N214+O214)),0,(2*N214*O214)/(N214+O214))</f>
        <v>0</v>
      </c>
      <c r="Q214" s="3" t="n">
        <f aca="false">L214-M214</f>
        <v>2</v>
      </c>
      <c r="R214" s="3"/>
    </row>
    <row r="215" customFormat="false" ht="12.8" hidden="false" customHeight="false" outlineLevel="0" collapsed="false">
      <c r="A215" s="3" t="s">
        <v>2527</v>
      </c>
      <c r="B215" s="3" t="s">
        <v>22</v>
      </c>
      <c r="C215" s="3" t="s">
        <v>9</v>
      </c>
      <c r="D215" s="3"/>
      <c r="E215" s="3" t="s">
        <v>10</v>
      </c>
      <c r="F215" s="3" t="s">
        <v>2528</v>
      </c>
      <c r="G215" s="3" t="n">
        <v>6</v>
      </c>
      <c r="H215" s="3" t="n">
        <v>0</v>
      </c>
      <c r="I215" s="3" t="n">
        <v>0</v>
      </c>
      <c r="J215" s="3" t="n">
        <v>0</v>
      </c>
      <c r="K215" s="3" t="n">
        <v>6</v>
      </c>
      <c r="L215" s="3" t="n">
        <v>2</v>
      </c>
      <c r="M215" s="3" t="n">
        <v>0</v>
      </c>
      <c r="N215" s="13" t="n">
        <f aca="false">IF(ISERROR(I215/(I215+J215)),0,(I215/(I215+J215)))</f>
        <v>0</v>
      </c>
      <c r="O215" s="13" t="n">
        <f aca="false">IF(ISERROR(I215/(I215+K215)),0,(I215/(I215+K215)))</f>
        <v>0</v>
      </c>
      <c r="P215" s="13" t="n">
        <f aca="false">IF(ISERROR((2*N215*O215)/(N215+O215)),0,(2*N215*O215)/(N215+O215))</f>
        <v>0</v>
      </c>
      <c r="Q215" s="3" t="n">
        <f aca="false">L215-M215</f>
        <v>2</v>
      </c>
      <c r="R215" s="3"/>
    </row>
    <row r="216" customFormat="false" ht="12.8" hidden="false" customHeight="false" outlineLevel="0" collapsed="false">
      <c r="A216" s="3" t="s">
        <v>2529</v>
      </c>
      <c r="B216" s="3" t="s">
        <v>1</v>
      </c>
      <c r="C216" s="3"/>
      <c r="D216" s="3" t="s">
        <v>27</v>
      </c>
      <c r="E216" s="3" t="s">
        <v>33</v>
      </c>
      <c r="F216" s="3" t="s">
        <v>2530</v>
      </c>
      <c r="G216" s="3" t="n">
        <v>6</v>
      </c>
      <c r="H216" s="3" t="n">
        <v>0</v>
      </c>
      <c r="I216" s="3" t="n">
        <v>0</v>
      </c>
      <c r="J216" s="3" t="n">
        <v>0</v>
      </c>
      <c r="K216" s="3" t="n">
        <v>6</v>
      </c>
      <c r="L216" s="3" t="n">
        <v>4</v>
      </c>
      <c r="M216" s="3" t="n">
        <v>0</v>
      </c>
      <c r="N216" s="13" t="n">
        <f aca="false">IF(ISERROR(I216/(I216+J216)),0,(I216/(I216+J216)))</f>
        <v>0</v>
      </c>
      <c r="O216" s="13" t="n">
        <f aca="false">IF(ISERROR(I216/(I216+K216)),0,(I216/(I216+K216)))</f>
        <v>0</v>
      </c>
      <c r="P216" s="13" t="n">
        <f aca="false">IF(ISERROR((2*N216*O216)/(N216+O216)),0,(2*N216*O216)/(N216+O216))</f>
        <v>0</v>
      </c>
      <c r="Q216" s="3" t="n">
        <f aca="false">L216-M216</f>
        <v>4</v>
      </c>
      <c r="R216" s="3"/>
    </row>
    <row r="217" customFormat="false" ht="12.8" hidden="false" customHeight="false" outlineLevel="0" collapsed="false">
      <c r="A217" s="3" t="s">
        <v>2531</v>
      </c>
      <c r="B217" s="3" t="s">
        <v>1</v>
      </c>
      <c r="C217" s="3"/>
      <c r="D217" s="3" t="s">
        <v>23</v>
      </c>
      <c r="E217" s="3" t="s">
        <v>10</v>
      </c>
      <c r="F217" s="3" t="s">
        <v>2532</v>
      </c>
      <c r="G217" s="3" t="n">
        <v>6</v>
      </c>
      <c r="H217" s="3" t="n">
        <v>0</v>
      </c>
      <c r="I217" s="3" t="n">
        <v>0</v>
      </c>
      <c r="J217" s="3" t="n">
        <v>0</v>
      </c>
      <c r="K217" s="3" t="n">
        <v>6</v>
      </c>
      <c r="L217" s="3" t="n">
        <v>2</v>
      </c>
      <c r="M217" s="3" t="n">
        <v>0</v>
      </c>
      <c r="N217" s="13" t="n">
        <f aca="false">IF(ISERROR(I217/(I217+J217)),0,(I217/(I217+J217)))</f>
        <v>0</v>
      </c>
      <c r="O217" s="13" t="n">
        <f aca="false">IF(ISERROR(I217/(I217+K217)),0,(I217/(I217+K217)))</f>
        <v>0</v>
      </c>
      <c r="P217" s="13" t="n">
        <f aca="false">IF(ISERROR((2*N217*O217)/(N217+O217)),0,(2*N217*O217)/(N217+O217))</f>
        <v>0</v>
      </c>
      <c r="Q217" s="3" t="n">
        <f aca="false">L217-M217</f>
        <v>2</v>
      </c>
      <c r="R217" s="3"/>
    </row>
    <row r="218" customFormat="false" ht="12.8" hidden="false" customHeight="false" outlineLevel="0" collapsed="false">
      <c r="A218" s="3" t="s">
        <v>2533</v>
      </c>
      <c r="B218" s="3" t="s">
        <v>22</v>
      </c>
      <c r="C218" s="3"/>
      <c r="D218" s="3" t="s">
        <v>23</v>
      </c>
      <c r="E218" s="3" t="s">
        <v>33</v>
      </c>
      <c r="F218" s="3" t="s">
        <v>2534</v>
      </c>
      <c r="G218" s="3" t="n">
        <v>6</v>
      </c>
      <c r="H218" s="3" t="n">
        <v>0</v>
      </c>
      <c r="I218" s="3" t="n">
        <v>0</v>
      </c>
      <c r="J218" s="3" t="n">
        <v>0</v>
      </c>
      <c r="K218" s="3" t="n">
        <v>6</v>
      </c>
      <c r="L218" s="3" t="n">
        <v>2</v>
      </c>
      <c r="M218" s="3" t="n">
        <v>0</v>
      </c>
      <c r="N218" s="13" t="n">
        <f aca="false">IF(ISERROR(I218/(I218+J218)),0,(I218/(I218+J218)))</f>
        <v>0</v>
      </c>
      <c r="O218" s="13" t="n">
        <f aca="false">IF(ISERROR(I218/(I218+K218)),0,(I218/(I218+K218)))</f>
        <v>0</v>
      </c>
      <c r="P218" s="13" t="n">
        <f aca="false">IF(ISERROR((2*N218*O218)/(N218+O218)),0,(2*N218*O218)/(N218+O218))</f>
        <v>0</v>
      </c>
      <c r="Q218" s="3" t="n">
        <f aca="false">L218-M218</f>
        <v>2</v>
      </c>
      <c r="R218" s="3"/>
    </row>
    <row r="219" customFormat="false" ht="12.8" hidden="false" customHeight="false" outlineLevel="0" collapsed="false">
      <c r="A219" s="3" t="s">
        <v>2535</v>
      </c>
      <c r="B219" s="3" t="s">
        <v>22</v>
      </c>
      <c r="C219" s="3" t="s">
        <v>9</v>
      </c>
      <c r="D219" s="3"/>
      <c r="E219" s="3" t="s">
        <v>33</v>
      </c>
      <c r="F219" s="3" t="s">
        <v>2536</v>
      </c>
      <c r="G219" s="3" t="n">
        <v>6</v>
      </c>
      <c r="H219" s="3" t="n">
        <v>0</v>
      </c>
      <c r="I219" s="3" t="n">
        <v>0</v>
      </c>
      <c r="J219" s="3" t="n">
        <v>0</v>
      </c>
      <c r="K219" s="3" t="n">
        <v>6</v>
      </c>
      <c r="L219" s="3" t="n">
        <v>2</v>
      </c>
      <c r="M219" s="3" t="n">
        <v>0</v>
      </c>
      <c r="N219" s="13" t="n">
        <f aca="false">IF(ISERROR(I219/(I219+J219)),0,(I219/(I219+J219)))</f>
        <v>0</v>
      </c>
      <c r="O219" s="13" t="n">
        <f aca="false">IF(ISERROR(I219/(I219+K219)),0,(I219/(I219+K219)))</f>
        <v>0</v>
      </c>
      <c r="P219" s="13" t="n">
        <f aca="false">IF(ISERROR((2*N219*O219)/(N219+O219)),0,(2*N219*O219)/(N219+O219))</f>
        <v>0</v>
      </c>
      <c r="Q219" s="3" t="n">
        <f aca="false">L219-M219</f>
        <v>2</v>
      </c>
      <c r="R219" s="3"/>
    </row>
    <row r="220" customFormat="false" ht="12.8" hidden="false" customHeight="false" outlineLevel="0" collapsed="false">
      <c r="A220" s="3" t="s">
        <v>2537</v>
      </c>
      <c r="B220" s="3" t="s">
        <v>1</v>
      </c>
      <c r="C220" s="3" t="s">
        <v>2</v>
      </c>
      <c r="D220" s="3" t="s">
        <v>23</v>
      </c>
      <c r="E220" s="3"/>
      <c r="F220" s="3" t="s">
        <v>2538</v>
      </c>
      <c r="G220" s="3" t="n">
        <v>6</v>
      </c>
      <c r="H220" s="3" t="n">
        <v>0</v>
      </c>
      <c r="I220" s="3" t="n">
        <v>0</v>
      </c>
      <c r="J220" s="3" t="n">
        <v>0</v>
      </c>
      <c r="K220" s="3" t="n">
        <v>6</v>
      </c>
      <c r="L220" s="3" t="n">
        <v>2</v>
      </c>
      <c r="M220" s="3" t="n">
        <v>0</v>
      </c>
      <c r="N220" s="13" t="n">
        <f aca="false">IF(ISERROR(I220/(I220+J220)),0,(I220/(I220+J220)))</f>
        <v>0</v>
      </c>
      <c r="O220" s="13" t="n">
        <f aca="false">IF(ISERROR(I220/(I220+K220)),0,(I220/(I220+K220)))</f>
        <v>0</v>
      </c>
      <c r="P220" s="13" t="n">
        <f aca="false">IF(ISERROR((2*N220*O220)/(N220+O220)),0,(2*N220*O220)/(N220+O220))</f>
        <v>0</v>
      </c>
      <c r="Q220" s="3" t="n">
        <f aca="false">L220-M220</f>
        <v>2</v>
      </c>
      <c r="R220" s="3"/>
    </row>
    <row r="221" customFormat="false" ht="12.8" hidden="false" customHeight="false" outlineLevel="0" collapsed="false">
      <c r="A221" s="3" t="s">
        <v>2539</v>
      </c>
      <c r="B221" s="3" t="s">
        <v>22</v>
      </c>
      <c r="C221" s="3"/>
      <c r="D221" s="3" t="s">
        <v>27</v>
      </c>
      <c r="E221" s="3" t="s">
        <v>33</v>
      </c>
      <c r="F221" s="3" t="s">
        <v>2540</v>
      </c>
      <c r="G221" s="3" t="n">
        <v>6</v>
      </c>
      <c r="H221" s="3" t="n">
        <v>0</v>
      </c>
      <c r="I221" s="3" t="n">
        <v>0</v>
      </c>
      <c r="J221" s="3" t="n">
        <v>0</v>
      </c>
      <c r="K221" s="3" t="n">
        <v>6</v>
      </c>
      <c r="L221" s="3" t="n">
        <v>3</v>
      </c>
      <c r="M221" s="3" t="n">
        <v>0</v>
      </c>
      <c r="N221" s="13" t="n">
        <f aca="false">IF(ISERROR(I221/(I221+J221)),0,(I221/(I221+J221)))</f>
        <v>0</v>
      </c>
      <c r="O221" s="13" t="n">
        <f aca="false">IF(ISERROR(I221/(I221+K221)),0,(I221/(I221+K221)))</f>
        <v>0</v>
      </c>
      <c r="P221" s="13" t="n">
        <f aca="false">IF(ISERROR((2*N221*O221)/(N221+O221)),0,(2*N221*O221)/(N221+O221))</f>
        <v>0</v>
      </c>
      <c r="Q221" s="3" t="n">
        <f aca="false">L221-M221</f>
        <v>3</v>
      </c>
      <c r="R221" s="3"/>
    </row>
    <row r="222" customFormat="false" ht="12.8" hidden="false" customHeight="false" outlineLevel="0" collapsed="false">
      <c r="A222" s="3" t="s">
        <v>2541</v>
      </c>
      <c r="B222" s="3" t="s">
        <v>22</v>
      </c>
      <c r="C222" s="3" t="s">
        <v>2</v>
      </c>
      <c r="D222" s="3"/>
      <c r="E222" s="3" t="s">
        <v>10</v>
      </c>
      <c r="F222" s="3" t="s">
        <v>2542</v>
      </c>
      <c r="G222" s="3" t="n">
        <v>7</v>
      </c>
      <c r="H222" s="3" t="n">
        <v>0</v>
      </c>
      <c r="I222" s="3" t="n">
        <v>0</v>
      </c>
      <c r="J222" s="3" t="n">
        <v>0</v>
      </c>
      <c r="K222" s="3" t="n">
        <v>7</v>
      </c>
      <c r="L222" s="3" t="n">
        <v>3</v>
      </c>
      <c r="M222" s="3" t="n">
        <v>0</v>
      </c>
      <c r="N222" s="13" t="n">
        <f aca="false">IF(ISERROR(I222/(I222+J222)),0,(I222/(I222+J222)))</f>
        <v>0</v>
      </c>
      <c r="O222" s="13" t="n">
        <f aca="false">IF(ISERROR(I222/(I222+K222)),0,(I222/(I222+K222)))</f>
        <v>0</v>
      </c>
      <c r="P222" s="13" t="n">
        <f aca="false">IF(ISERROR((2*N222*O222)/(N222+O222)),0,(2*N222*O222)/(N222+O222))</f>
        <v>0</v>
      </c>
      <c r="Q222" s="3" t="n">
        <f aca="false">L222-M222</f>
        <v>3</v>
      </c>
      <c r="R222" s="3"/>
    </row>
    <row r="223" customFormat="false" ht="12.8" hidden="false" customHeight="false" outlineLevel="0" collapsed="false">
      <c r="A223" s="3" t="s">
        <v>2543</v>
      </c>
      <c r="B223" s="3" t="s">
        <v>22</v>
      </c>
      <c r="C223" s="3" t="s">
        <v>2</v>
      </c>
      <c r="D223" s="3" t="s">
        <v>23</v>
      </c>
      <c r="E223" s="3"/>
      <c r="F223" s="3" t="s">
        <v>2544</v>
      </c>
      <c r="G223" s="3" t="n">
        <v>7</v>
      </c>
      <c r="H223" s="3" t="n">
        <v>0</v>
      </c>
      <c r="I223" s="3" t="n">
        <v>0</v>
      </c>
      <c r="J223" s="3" t="n">
        <v>0</v>
      </c>
      <c r="K223" s="3" t="n">
        <v>7</v>
      </c>
      <c r="L223" s="3" t="n">
        <v>2</v>
      </c>
      <c r="M223" s="3" t="n">
        <v>0</v>
      </c>
      <c r="N223" s="13" t="n">
        <f aca="false">IF(ISERROR(I223/(I223+J223)),0,(I223/(I223+J223)))</f>
        <v>0</v>
      </c>
      <c r="O223" s="13" t="n">
        <f aca="false">IF(ISERROR(I223/(I223+K223)),0,(I223/(I223+K223)))</f>
        <v>0</v>
      </c>
      <c r="P223" s="13" t="n">
        <f aca="false">IF(ISERROR((2*N223*O223)/(N223+O223)),0,(2*N223*O223)/(N223+O223))</f>
        <v>0</v>
      </c>
      <c r="Q223" s="3" t="n">
        <f aca="false">L223-M223</f>
        <v>2</v>
      </c>
      <c r="R223" s="3"/>
    </row>
    <row r="224" customFormat="false" ht="12.8" hidden="false" customHeight="false" outlineLevel="0" collapsed="false">
      <c r="A224" s="3" t="s">
        <v>2545</v>
      </c>
      <c r="B224" s="3" t="s">
        <v>22</v>
      </c>
      <c r="C224" s="3" t="s">
        <v>9</v>
      </c>
      <c r="D224" s="3"/>
      <c r="E224" s="3" t="s">
        <v>33</v>
      </c>
      <c r="F224" s="3" t="s">
        <v>2546</v>
      </c>
      <c r="G224" s="3" t="n">
        <v>7</v>
      </c>
      <c r="H224" s="3" t="n">
        <v>0</v>
      </c>
      <c r="I224" s="3" t="n">
        <v>0</v>
      </c>
      <c r="J224" s="3" t="n">
        <v>0</v>
      </c>
      <c r="K224" s="3" t="n">
        <v>7</v>
      </c>
      <c r="L224" s="3" t="n">
        <v>5</v>
      </c>
      <c r="M224" s="3" t="n">
        <v>0</v>
      </c>
      <c r="N224" s="13" t="n">
        <f aca="false">IF(ISERROR(I224/(I224+J224)),0,(I224/(I224+J224)))</f>
        <v>0</v>
      </c>
      <c r="O224" s="13" t="n">
        <f aca="false">IF(ISERROR(I224/(I224+K224)),0,(I224/(I224+K224)))</f>
        <v>0</v>
      </c>
      <c r="P224" s="13" t="n">
        <f aca="false">IF(ISERROR((2*N224*O224)/(N224+O224)),0,(2*N224*O224)/(N224+O224))</f>
        <v>0</v>
      </c>
      <c r="Q224" s="3" t="n">
        <f aca="false">L224-M224</f>
        <v>5</v>
      </c>
      <c r="R224" s="3"/>
    </row>
    <row r="225" customFormat="false" ht="12.8" hidden="false" customHeight="false" outlineLevel="0" collapsed="false">
      <c r="A225" s="3" t="s">
        <v>2547</v>
      </c>
      <c r="B225" s="3" t="s">
        <v>22</v>
      </c>
      <c r="C225" s="3" t="s">
        <v>2</v>
      </c>
      <c r="D225" s="3"/>
      <c r="E225" s="3" t="s">
        <v>10</v>
      </c>
      <c r="F225" s="3" t="s">
        <v>2548</v>
      </c>
      <c r="G225" s="3" t="n">
        <v>8</v>
      </c>
      <c r="H225" s="3" t="n">
        <v>0</v>
      </c>
      <c r="I225" s="3" t="n">
        <v>0</v>
      </c>
      <c r="J225" s="3" t="n">
        <v>0</v>
      </c>
      <c r="K225" s="3" t="n">
        <v>8</v>
      </c>
      <c r="L225" s="3" t="n">
        <v>5</v>
      </c>
      <c r="M225" s="3" t="n">
        <v>0</v>
      </c>
      <c r="N225" s="13" t="n">
        <f aca="false">IF(ISERROR(I225/(I225+J225)),0,(I225/(I225+J225)))</f>
        <v>0</v>
      </c>
      <c r="O225" s="13" t="n">
        <f aca="false">IF(ISERROR(I225/(I225+K225)),0,(I225/(I225+K225)))</f>
        <v>0</v>
      </c>
      <c r="P225" s="13" t="n">
        <f aca="false">IF(ISERROR((2*N225*O225)/(N225+O225)),0,(2*N225*O225)/(N225+O225))</f>
        <v>0</v>
      </c>
      <c r="Q225" s="3" t="n">
        <f aca="false">L225-M225</f>
        <v>5</v>
      </c>
      <c r="R225" s="3"/>
    </row>
    <row r="226" customFormat="false" ht="12.8" hidden="false" customHeight="false" outlineLevel="0" collapsed="false">
      <c r="A226" s="3" t="s">
        <v>2549</v>
      </c>
      <c r="B226" s="3" t="s">
        <v>1</v>
      </c>
      <c r="C226" s="3"/>
      <c r="D226" s="3" t="s">
        <v>27</v>
      </c>
      <c r="E226" s="3" t="s">
        <v>33</v>
      </c>
      <c r="F226" s="3" t="s">
        <v>2550</v>
      </c>
      <c r="G226" s="3" t="n">
        <v>8</v>
      </c>
      <c r="H226" s="3" t="n">
        <v>0</v>
      </c>
      <c r="I226" s="3" t="n">
        <v>0</v>
      </c>
      <c r="J226" s="3" t="n">
        <v>0</v>
      </c>
      <c r="K226" s="3" t="n">
        <v>8</v>
      </c>
      <c r="L226" s="3" t="n">
        <v>3</v>
      </c>
      <c r="M226" s="3" t="n">
        <v>0</v>
      </c>
      <c r="N226" s="13" t="n">
        <f aca="false">IF(ISERROR(I226/(I226+J226)),0,(I226/(I226+J226)))</f>
        <v>0</v>
      </c>
      <c r="O226" s="13" t="n">
        <f aca="false">IF(ISERROR(I226/(I226+K226)),0,(I226/(I226+K226)))</f>
        <v>0</v>
      </c>
      <c r="P226" s="13" t="n">
        <f aca="false">IF(ISERROR((2*N226*O226)/(N226+O226)),0,(2*N226*O226)/(N226+O226))</f>
        <v>0</v>
      </c>
      <c r="Q226" s="3" t="n">
        <f aca="false">L226-M226</f>
        <v>3</v>
      </c>
      <c r="R226" s="3"/>
    </row>
    <row r="227" customFormat="false" ht="12.8" hidden="false" customHeight="false" outlineLevel="0" collapsed="false">
      <c r="A227" s="3" t="s">
        <v>2551</v>
      </c>
      <c r="B227" s="3" t="s">
        <v>1</v>
      </c>
      <c r="C227" s="3" t="s">
        <v>2</v>
      </c>
      <c r="D227" s="3" t="s">
        <v>27</v>
      </c>
      <c r="E227" s="3"/>
      <c r="F227" s="3" t="s">
        <v>2552</v>
      </c>
      <c r="G227" s="3" t="n">
        <v>8</v>
      </c>
      <c r="H227" s="3" t="n">
        <v>0</v>
      </c>
      <c r="I227" s="3" t="n">
        <v>0</v>
      </c>
      <c r="J227" s="3" t="n">
        <v>0</v>
      </c>
      <c r="K227" s="3" t="n">
        <v>8</v>
      </c>
      <c r="L227" s="3" t="n">
        <v>3</v>
      </c>
      <c r="M227" s="3" t="n">
        <v>0</v>
      </c>
      <c r="N227" s="13" t="n">
        <f aca="false">IF(ISERROR(I227/(I227+J227)),0,(I227/(I227+J227)))</f>
        <v>0</v>
      </c>
      <c r="O227" s="13" t="n">
        <f aca="false">IF(ISERROR(I227/(I227+K227)),0,(I227/(I227+K227)))</f>
        <v>0</v>
      </c>
      <c r="P227" s="13" t="n">
        <f aca="false">IF(ISERROR((2*N227*O227)/(N227+O227)),0,(2*N227*O227)/(N227+O227))</f>
        <v>0</v>
      </c>
      <c r="Q227" s="3" t="n">
        <f aca="false">L227-M227</f>
        <v>3</v>
      </c>
      <c r="R227" s="3"/>
    </row>
    <row r="228" customFormat="false" ht="12.8" hidden="false" customHeight="false" outlineLevel="0" collapsed="false">
      <c r="A228" s="3" t="s">
        <v>2553</v>
      </c>
      <c r="B228" s="3" t="s">
        <v>1</v>
      </c>
      <c r="C228" s="3" t="s">
        <v>2</v>
      </c>
      <c r="D228" s="3"/>
      <c r="E228" s="3" t="s">
        <v>33</v>
      </c>
      <c r="F228" s="3" t="s">
        <v>2554</v>
      </c>
      <c r="G228" s="3" t="n">
        <v>9</v>
      </c>
      <c r="H228" s="3" t="n">
        <v>0</v>
      </c>
      <c r="I228" s="3" t="n">
        <v>0</v>
      </c>
      <c r="J228" s="3" t="n">
        <v>0</v>
      </c>
      <c r="K228" s="3" t="n">
        <v>9</v>
      </c>
      <c r="L228" s="3" t="n">
        <v>3</v>
      </c>
      <c r="M228" s="3" t="n">
        <v>0</v>
      </c>
      <c r="N228" s="13" t="n">
        <f aca="false">IF(ISERROR(I228/(I228+J228)),0,(I228/(I228+J228)))</f>
        <v>0</v>
      </c>
      <c r="O228" s="13" t="n">
        <f aca="false">IF(ISERROR(I228/(I228+K228)),0,(I228/(I228+K228)))</f>
        <v>0</v>
      </c>
      <c r="P228" s="13" t="n">
        <f aca="false">IF(ISERROR((2*N228*O228)/(N228+O228)),0,(2*N228*O228)/(N228+O228))</f>
        <v>0</v>
      </c>
      <c r="Q228" s="3" t="n">
        <f aca="false">L228-M228</f>
        <v>3</v>
      </c>
      <c r="R228" s="3"/>
    </row>
    <row r="229" customFormat="false" ht="12.8" hidden="false" customHeight="false" outlineLevel="0" collapsed="false">
      <c r="A229" s="3" t="s">
        <v>2555</v>
      </c>
      <c r="B229" s="3" t="s">
        <v>22</v>
      </c>
      <c r="C229" s="3"/>
      <c r="D229" s="3" t="s">
        <v>23</v>
      </c>
      <c r="E229" s="3" t="s">
        <v>33</v>
      </c>
      <c r="F229" s="3" t="s">
        <v>2556</v>
      </c>
      <c r="G229" s="3" t="n">
        <v>9</v>
      </c>
      <c r="H229" s="3" t="n">
        <v>0</v>
      </c>
      <c r="I229" s="3" t="n">
        <v>0</v>
      </c>
      <c r="J229" s="3" t="n">
        <v>0</v>
      </c>
      <c r="K229" s="3" t="n">
        <v>9</v>
      </c>
      <c r="L229" s="3" t="n">
        <v>2</v>
      </c>
      <c r="M229" s="3" t="n">
        <v>0</v>
      </c>
      <c r="N229" s="13" t="n">
        <f aca="false">IF(ISERROR(I229/(I229+J229)),0,(I229/(I229+J229)))</f>
        <v>0</v>
      </c>
      <c r="O229" s="13" t="n">
        <f aca="false">IF(ISERROR(I229/(I229+K229)),0,(I229/(I229+K229)))</f>
        <v>0</v>
      </c>
      <c r="P229" s="13" t="n">
        <f aca="false">IF(ISERROR((2*N229*O229)/(N229+O229)),0,(2*N229*O229)/(N229+O229))</f>
        <v>0</v>
      </c>
      <c r="Q229" s="3" t="n">
        <f aca="false">L229-M229</f>
        <v>2</v>
      </c>
      <c r="R229" s="3"/>
    </row>
    <row r="230" customFormat="false" ht="12.8" hidden="false" customHeight="false" outlineLevel="0" collapsed="false">
      <c r="A230" s="3" t="s">
        <v>2557</v>
      </c>
      <c r="B230" s="3" t="s">
        <v>22</v>
      </c>
      <c r="C230" s="3" t="s">
        <v>9</v>
      </c>
      <c r="D230" s="3"/>
      <c r="E230" s="3" t="s">
        <v>33</v>
      </c>
      <c r="F230" s="3" t="s">
        <v>2558</v>
      </c>
      <c r="G230" s="3" t="n">
        <v>10</v>
      </c>
      <c r="H230" s="3" t="n">
        <v>0</v>
      </c>
      <c r="I230" s="3" t="n">
        <v>0</v>
      </c>
      <c r="J230" s="3" t="n">
        <v>0</v>
      </c>
      <c r="K230" s="3" t="n">
        <v>10</v>
      </c>
      <c r="L230" s="3" t="n">
        <v>6</v>
      </c>
      <c r="M230" s="3" t="n">
        <v>0</v>
      </c>
      <c r="N230" s="13" t="n">
        <f aca="false">IF(ISERROR(I230/(I230+J230)),0,(I230/(I230+J230)))</f>
        <v>0</v>
      </c>
      <c r="O230" s="13" t="n">
        <f aca="false">IF(ISERROR(I230/(I230+K230)),0,(I230/(I230+K230)))</f>
        <v>0</v>
      </c>
      <c r="P230" s="13" t="n">
        <f aca="false">IF(ISERROR((2*N230*O230)/(N230+O230)),0,(2*N230*O230)/(N230+O230))</f>
        <v>0</v>
      </c>
      <c r="Q230" s="3" t="n">
        <f aca="false">L230-M230</f>
        <v>6</v>
      </c>
      <c r="R230" s="3"/>
    </row>
    <row r="231" customFormat="false" ht="12.8" hidden="false" customHeight="false" outlineLevel="0" collapsed="false">
      <c r="A231" s="3" t="s">
        <v>2559</v>
      </c>
      <c r="B231" s="3" t="s">
        <v>1</v>
      </c>
      <c r="C231" s="3"/>
      <c r="D231" s="3" t="s">
        <v>27</v>
      </c>
      <c r="E231" s="3" t="s">
        <v>33</v>
      </c>
      <c r="F231" s="3" t="s">
        <v>2560</v>
      </c>
      <c r="G231" s="3" t="n">
        <v>11</v>
      </c>
      <c r="H231" s="3" t="n">
        <v>0</v>
      </c>
      <c r="I231" s="3" t="n">
        <v>0</v>
      </c>
      <c r="J231" s="3" t="n">
        <v>0</v>
      </c>
      <c r="K231" s="3" t="n">
        <v>11</v>
      </c>
      <c r="L231" s="3" t="n">
        <v>2</v>
      </c>
      <c r="M231" s="3" t="n">
        <v>0</v>
      </c>
      <c r="N231" s="13" t="n">
        <f aca="false">IF(ISERROR(I231/(I231+J231)),0,(I231/(I231+J231)))</f>
        <v>0</v>
      </c>
      <c r="O231" s="13" t="n">
        <f aca="false">IF(ISERROR(I231/(I231+K231)),0,(I231/(I231+K231)))</f>
        <v>0</v>
      </c>
      <c r="P231" s="13" t="n">
        <f aca="false">IF(ISERROR((2*N231*O231)/(N231+O231)),0,(2*N231*O231)/(N231+O231))</f>
        <v>0</v>
      </c>
      <c r="Q231" s="3" t="n">
        <f aca="false">L231-M231</f>
        <v>2</v>
      </c>
      <c r="R231" s="3"/>
    </row>
    <row r="232" customFormat="false" ht="12.8" hidden="false" customHeight="false" outlineLevel="0" collapsed="false">
      <c r="A232" s="3" t="s">
        <v>2561</v>
      </c>
      <c r="B232" s="3" t="s">
        <v>22</v>
      </c>
      <c r="C232" s="3" t="s">
        <v>2</v>
      </c>
      <c r="D232" s="3" t="s">
        <v>27</v>
      </c>
      <c r="E232" s="3"/>
      <c r="F232" s="3" t="s">
        <v>2562</v>
      </c>
      <c r="G232" s="3" t="n">
        <v>11</v>
      </c>
      <c r="H232" s="3" t="n">
        <v>0</v>
      </c>
      <c r="I232" s="3" t="n">
        <v>0</v>
      </c>
      <c r="J232" s="3" t="n">
        <v>0</v>
      </c>
      <c r="K232" s="3" t="n">
        <v>11</v>
      </c>
      <c r="L232" s="3" t="n">
        <v>2</v>
      </c>
      <c r="M232" s="3" t="n">
        <v>0</v>
      </c>
      <c r="N232" s="13" t="n">
        <f aca="false">IF(ISERROR(I232/(I232+J232)),0,(I232/(I232+J232)))</f>
        <v>0</v>
      </c>
      <c r="O232" s="13" t="n">
        <f aca="false">IF(ISERROR(I232/(I232+K232)),0,(I232/(I232+K232)))</f>
        <v>0</v>
      </c>
      <c r="P232" s="13" t="n">
        <f aca="false">IF(ISERROR((2*N232*O232)/(N232+O232)),0,(2*N232*O232)/(N232+O232))</f>
        <v>0</v>
      </c>
      <c r="Q232" s="3" t="n">
        <f aca="false">L232-M232</f>
        <v>2</v>
      </c>
      <c r="R232" s="3"/>
    </row>
    <row r="233" customFormat="false" ht="12.8" hidden="false" customHeight="false" outlineLevel="0" collapsed="false">
      <c r="A233" s="3" t="s">
        <v>2563</v>
      </c>
      <c r="B233" s="3" t="s">
        <v>22</v>
      </c>
      <c r="C233" s="3" t="s">
        <v>2</v>
      </c>
      <c r="D233" s="3"/>
      <c r="E233" s="3" t="s">
        <v>33</v>
      </c>
      <c r="F233" s="3" t="s">
        <v>2564</v>
      </c>
      <c r="G233" s="3" t="n">
        <v>14</v>
      </c>
      <c r="H233" s="3" t="n">
        <v>0</v>
      </c>
      <c r="I233" s="3" t="n">
        <v>0</v>
      </c>
      <c r="J233" s="3" t="n">
        <v>0</v>
      </c>
      <c r="K233" s="3" t="n">
        <v>14</v>
      </c>
      <c r="L233" s="3" t="n">
        <v>9</v>
      </c>
      <c r="M233" s="3" t="n">
        <v>0</v>
      </c>
      <c r="N233" s="13" t="n">
        <f aca="false">IF(ISERROR(I233/(I233+J233)),0,(I233/(I233+J233)))</f>
        <v>0</v>
      </c>
      <c r="O233" s="13" t="n">
        <f aca="false">IF(ISERROR(I233/(I233+K233)),0,(I233/(I233+K233)))</f>
        <v>0</v>
      </c>
      <c r="P233" s="13" t="n">
        <f aca="false">IF(ISERROR((2*N233*O233)/(N233+O233)),0,(2*N233*O233)/(N233+O233))</f>
        <v>0</v>
      </c>
      <c r="Q233" s="3" t="n">
        <f aca="false">L233-M233</f>
        <v>9</v>
      </c>
      <c r="R233" s="3"/>
    </row>
    <row r="234" customFormat="false" ht="12.8" hidden="false" customHeight="false" outlineLevel="0" collapsed="false">
      <c r="A234" s="3" t="s">
        <v>2565</v>
      </c>
      <c r="B234" s="3" t="s">
        <v>22</v>
      </c>
      <c r="C234" s="3" t="s">
        <v>2</v>
      </c>
      <c r="D234" s="3"/>
      <c r="E234" s="3" t="s">
        <v>33</v>
      </c>
      <c r="F234" s="3" t="s">
        <v>2566</v>
      </c>
      <c r="G234" s="3" t="n">
        <v>16</v>
      </c>
      <c r="H234" s="3" t="n">
        <v>0</v>
      </c>
      <c r="I234" s="3" t="n">
        <v>0</v>
      </c>
      <c r="J234" s="3" t="n">
        <v>0</v>
      </c>
      <c r="K234" s="3" t="n">
        <v>16</v>
      </c>
      <c r="L234" s="3" t="n">
        <v>7</v>
      </c>
      <c r="M234" s="3" t="n">
        <v>0</v>
      </c>
      <c r="N234" s="13" t="n">
        <f aca="false">IF(ISERROR(I234/(I234+J234)),0,(I234/(I234+J234)))</f>
        <v>0</v>
      </c>
      <c r="O234" s="13" t="n">
        <f aca="false">IF(ISERROR(I234/(I234+K234)),0,(I234/(I234+K234)))</f>
        <v>0</v>
      </c>
      <c r="P234" s="13" t="n">
        <f aca="false">IF(ISERROR((2*N234*O234)/(N234+O234)),0,(2*N234*O234)/(N234+O234))</f>
        <v>0</v>
      </c>
      <c r="Q234" s="3" t="n">
        <f aca="false">L234-M234</f>
        <v>7</v>
      </c>
      <c r="R234" s="3"/>
    </row>
    <row r="235" customFormat="false" ht="12.8" hidden="false" customHeight="false" outlineLevel="0" collapsed="false">
      <c r="A235" s="3" t="s">
        <v>2567</v>
      </c>
      <c r="B235" s="3" t="s">
        <v>1</v>
      </c>
      <c r="C235" s="3" t="s">
        <v>2</v>
      </c>
      <c r="D235" s="3"/>
      <c r="E235" s="3" t="s">
        <v>33</v>
      </c>
      <c r="F235" s="3" t="s">
        <v>2568</v>
      </c>
      <c r="G235" s="3" t="n">
        <v>24</v>
      </c>
      <c r="H235" s="3" t="n">
        <v>0</v>
      </c>
      <c r="I235" s="3" t="n">
        <v>0</v>
      </c>
      <c r="J235" s="3" t="n">
        <v>0</v>
      </c>
      <c r="K235" s="3" t="n">
        <v>24</v>
      </c>
      <c r="L235" s="3" t="n">
        <v>10</v>
      </c>
      <c r="M235" s="3" t="n">
        <v>0</v>
      </c>
      <c r="N235" s="13" t="n">
        <f aca="false">IF(ISERROR(I235/(I235+J235)),0,(I235/(I235+J235)))</f>
        <v>0</v>
      </c>
      <c r="O235" s="13" t="n">
        <f aca="false">IF(ISERROR(I235/(I235+K235)),0,(I235/(I235+K235)))</f>
        <v>0</v>
      </c>
      <c r="P235" s="13" t="n">
        <f aca="false">IF(ISERROR((2*N235*O235)/(N235+O235)),0,(2*N235*O235)/(N235+O235))</f>
        <v>0</v>
      </c>
      <c r="Q235" s="3" t="n">
        <f aca="false">L235-M235</f>
        <v>10</v>
      </c>
      <c r="R235" s="3"/>
    </row>
    <row r="236" customFormat="false" ht="12.8" hidden="false" customHeight="false" outlineLevel="0" collapsed="false">
      <c r="A236" s="3" t="s">
        <v>2569</v>
      </c>
      <c r="B236" s="3" t="s">
        <v>22</v>
      </c>
      <c r="C236" s="3" t="s">
        <v>2</v>
      </c>
      <c r="D236" s="3"/>
      <c r="E236" s="3" t="s">
        <v>33</v>
      </c>
      <c r="F236" s="3" t="s">
        <v>2570</v>
      </c>
      <c r="G236" s="3" t="n">
        <v>32</v>
      </c>
      <c r="H236" s="3" t="n">
        <v>0</v>
      </c>
      <c r="I236" s="3" t="n">
        <v>0</v>
      </c>
      <c r="J236" s="3" t="n">
        <v>0</v>
      </c>
      <c r="K236" s="3" t="n">
        <v>32</v>
      </c>
      <c r="L236" s="3" t="n">
        <v>16</v>
      </c>
      <c r="M236" s="3" t="n">
        <v>0</v>
      </c>
      <c r="N236" s="13" t="n">
        <f aca="false">IF(ISERROR(I236/(I236+J236)),0,(I236/(I236+J236)))</f>
        <v>0</v>
      </c>
      <c r="O236" s="13" t="n">
        <f aca="false">IF(ISERROR(I236/(I236+K236)),0,(I236/(I236+K236)))</f>
        <v>0</v>
      </c>
      <c r="P236" s="13" t="n">
        <f aca="false">IF(ISERROR((2*N236*O236)/(N236+O236)),0,(2*N236*O236)/(N236+O236))</f>
        <v>0</v>
      </c>
      <c r="Q236" s="3" t="n">
        <f aca="false">L236-M236</f>
        <v>16</v>
      </c>
      <c r="R236" s="3"/>
    </row>
    <row r="237" customFormat="false" ht="12.8" hidden="false" customHeight="false" outlineLevel="0" collapsed="false">
      <c r="A237" s="3" t="s">
        <v>2571</v>
      </c>
      <c r="B237" s="3" t="s">
        <v>22</v>
      </c>
      <c r="C237" s="3" t="s">
        <v>9</v>
      </c>
      <c r="D237" s="3"/>
      <c r="E237" s="3" t="s">
        <v>10</v>
      </c>
      <c r="F237" s="3" t="s">
        <v>2572</v>
      </c>
      <c r="G237" s="3" t="n">
        <v>2</v>
      </c>
      <c r="H237" s="3" t="n">
        <v>2</v>
      </c>
      <c r="I237" s="3" t="n">
        <v>2</v>
      </c>
      <c r="J237" s="3" t="n">
        <v>0</v>
      </c>
      <c r="K237" s="3" t="n">
        <v>0</v>
      </c>
      <c r="L237" s="3" t="n">
        <v>2</v>
      </c>
      <c r="M237" s="3" t="n">
        <v>2</v>
      </c>
      <c r="N237" s="13" t="n">
        <f aca="false">IF(ISERROR(I237/(I237+J237)),0,(I237/(I237+J237)))</f>
        <v>1</v>
      </c>
      <c r="O237" s="13" t="n">
        <f aca="false">IF(ISERROR(I237/(I237+K237)),0,(I237/(I237+K237)))</f>
        <v>1</v>
      </c>
      <c r="P237" s="13" t="n">
        <f aca="false">IF(ISERROR((2*N237*O237)/(N237+O237)),0,(2*N237*O237)/(N237+O237))</f>
        <v>1</v>
      </c>
      <c r="Q237" s="3" t="n">
        <f aca="false">L237-M237</f>
        <v>0</v>
      </c>
      <c r="R237" s="3" t="n">
        <f aca="false">H237-M237</f>
        <v>0</v>
      </c>
    </row>
    <row r="238" customFormat="false" ht="12.8" hidden="false" customHeight="false" outlineLevel="0" collapsed="false">
      <c r="A238" s="3" t="s">
        <v>2573</v>
      </c>
      <c r="B238" s="3" t="s">
        <v>38</v>
      </c>
      <c r="C238" s="3" t="s">
        <v>9</v>
      </c>
      <c r="D238" s="3"/>
      <c r="E238" s="3" t="s">
        <v>10</v>
      </c>
      <c r="F238" s="3" t="s">
        <v>2574</v>
      </c>
      <c r="G238" s="3" t="n">
        <v>2</v>
      </c>
      <c r="H238" s="3" t="n">
        <v>2</v>
      </c>
      <c r="I238" s="3" t="n">
        <v>2</v>
      </c>
      <c r="J238" s="3" t="n">
        <v>0</v>
      </c>
      <c r="K238" s="3" t="n">
        <v>0</v>
      </c>
      <c r="L238" s="3" t="n">
        <v>2</v>
      </c>
      <c r="M238" s="3" t="n">
        <v>2</v>
      </c>
      <c r="N238" s="13" t="n">
        <f aca="false">IF(ISERROR(I238/(I238+J238)),0,(I238/(I238+J238)))</f>
        <v>1</v>
      </c>
      <c r="O238" s="13" t="n">
        <f aca="false">IF(ISERROR(I238/(I238+K238)),0,(I238/(I238+K238)))</f>
        <v>1</v>
      </c>
      <c r="P238" s="13" t="n">
        <f aca="false">IF(ISERROR((2*N238*O238)/(N238+O238)),0,(2*N238*O238)/(N238+O238))</f>
        <v>1</v>
      </c>
      <c r="Q238" s="3" t="n">
        <f aca="false">L238-M238</f>
        <v>0</v>
      </c>
      <c r="R238" s="3" t="n">
        <f aca="false">H238-M238</f>
        <v>0</v>
      </c>
    </row>
    <row r="239" customFormat="false" ht="12.8" hidden="false" customHeight="false" outlineLevel="0" collapsed="false">
      <c r="A239" s="3" t="s">
        <v>2575</v>
      </c>
      <c r="B239" s="3" t="s">
        <v>38</v>
      </c>
      <c r="C239" s="3" t="s">
        <v>9</v>
      </c>
      <c r="D239" s="3"/>
      <c r="E239" s="3" t="s">
        <v>10</v>
      </c>
      <c r="F239" s="3" t="s">
        <v>2576</v>
      </c>
      <c r="G239" s="3" t="n">
        <v>2</v>
      </c>
      <c r="H239" s="3" t="n">
        <v>2</v>
      </c>
      <c r="I239" s="3" t="n">
        <v>2</v>
      </c>
      <c r="J239" s="3" t="n">
        <v>0</v>
      </c>
      <c r="K239" s="3" t="n">
        <v>0</v>
      </c>
      <c r="L239" s="3" t="n">
        <v>2</v>
      </c>
      <c r="M239" s="3" t="n">
        <v>2</v>
      </c>
      <c r="N239" s="13" t="n">
        <f aca="false">IF(ISERROR(I239/(I239+J239)),0,(I239/(I239+J239)))</f>
        <v>1</v>
      </c>
      <c r="O239" s="13" t="n">
        <f aca="false">IF(ISERROR(I239/(I239+K239)),0,(I239/(I239+K239)))</f>
        <v>1</v>
      </c>
      <c r="P239" s="13" t="n">
        <f aca="false">IF(ISERROR((2*N239*O239)/(N239+O239)),0,(2*N239*O239)/(N239+O239))</f>
        <v>1</v>
      </c>
      <c r="Q239" s="3" t="n">
        <f aca="false">L239-M239</f>
        <v>0</v>
      </c>
      <c r="R239" s="3" t="n">
        <f aca="false">H239-M239</f>
        <v>0</v>
      </c>
    </row>
    <row r="240" customFormat="false" ht="12.8" hidden="false" customHeight="false" outlineLevel="0" collapsed="false">
      <c r="A240" s="3" t="s">
        <v>2577</v>
      </c>
      <c r="B240" s="3" t="s">
        <v>38</v>
      </c>
      <c r="C240" s="3" t="s">
        <v>9</v>
      </c>
      <c r="D240" s="3"/>
      <c r="E240" s="3" t="s">
        <v>10</v>
      </c>
      <c r="F240" s="3" t="s">
        <v>2578</v>
      </c>
      <c r="G240" s="3" t="n">
        <v>2</v>
      </c>
      <c r="H240" s="3" t="n">
        <v>2</v>
      </c>
      <c r="I240" s="3" t="n">
        <v>2</v>
      </c>
      <c r="J240" s="3" t="n">
        <v>0</v>
      </c>
      <c r="K240" s="3" t="n">
        <v>0</v>
      </c>
      <c r="L240" s="3" t="n">
        <v>2</v>
      </c>
      <c r="M240" s="3" t="n">
        <v>2</v>
      </c>
      <c r="N240" s="13" t="n">
        <f aca="false">IF(ISERROR(I240/(I240+J240)),0,(I240/(I240+J240)))</f>
        <v>1</v>
      </c>
      <c r="O240" s="13" t="n">
        <f aca="false">IF(ISERROR(I240/(I240+K240)),0,(I240/(I240+K240)))</f>
        <v>1</v>
      </c>
      <c r="P240" s="13" t="n">
        <f aca="false">IF(ISERROR((2*N240*O240)/(N240+O240)),0,(2*N240*O240)/(N240+O240))</f>
        <v>1</v>
      </c>
      <c r="Q240" s="3" t="n">
        <f aca="false">L240-M240</f>
        <v>0</v>
      </c>
      <c r="R240" s="3" t="n">
        <f aca="false">H240-M240</f>
        <v>0</v>
      </c>
    </row>
    <row r="241" customFormat="false" ht="12.8" hidden="false" customHeight="false" outlineLevel="0" collapsed="false">
      <c r="A241" s="3" t="s">
        <v>2579</v>
      </c>
      <c r="B241" s="3" t="s">
        <v>38</v>
      </c>
      <c r="C241" s="3" t="s">
        <v>2</v>
      </c>
      <c r="D241" s="3"/>
      <c r="E241" s="3" t="s">
        <v>10</v>
      </c>
      <c r="F241" s="3" t="s">
        <v>2580</v>
      </c>
      <c r="G241" s="3" t="n">
        <v>2</v>
      </c>
      <c r="H241" s="3" t="n">
        <v>2</v>
      </c>
      <c r="I241" s="3" t="n">
        <v>2</v>
      </c>
      <c r="J241" s="3" t="n">
        <v>0</v>
      </c>
      <c r="K241" s="3" t="n">
        <v>0</v>
      </c>
      <c r="L241" s="3" t="n">
        <v>2</v>
      </c>
      <c r="M241" s="3" t="n">
        <v>2</v>
      </c>
      <c r="N241" s="13" t="n">
        <f aca="false">IF(ISERROR(I241/(I241+J241)),0,(I241/(I241+J241)))</f>
        <v>1</v>
      </c>
      <c r="O241" s="13" t="n">
        <f aca="false">IF(ISERROR(I241/(I241+K241)),0,(I241/(I241+K241)))</f>
        <v>1</v>
      </c>
      <c r="P241" s="13" t="n">
        <f aca="false">IF(ISERROR((2*N241*O241)/(N241+O241)),0,(2*N241*O241)/(N241+O241))</f>
        <v>1</v>
      </c>
      <c r="Q241" s="3" t="n">
        <f aca="false">L241-M241</f>
        <v>0</v>
      </c>
      <c r="R241" s="3" t="n">
        <f aca="false">H241-M241</f>
        <v>0</v>
      </c>
    </row>
    <row r="242" customFormat="false" ht="12.8" hidden="false" customHeight="false" outlineLevel="0" collapsed="false">
      <c r="A242" s="3" t="s">
        <v>2581</v>
      </c>
      <c r="B242" s="3" t="s">
        <v>38</v>
      </c>
      <c r="C242" s="3" t="s">
        <v>2</v>
      </c>
      <c r="D242" s="3"/>
      <c r="E242" s="3" t="s">
        <v>10</v>
      </c>
      <c r="F242" s="3" t="s">
        <v>2582</v>
      </c>
      <c r="G242" s="3" t="n">
        <v>2</v>
      </c>
      <c r="H242" s="3" t="n">
        <v>2</v>
      </c>
      <c r="I242" s="3" t="n">
        <v>2</v>
      </c>
      <c r="J242" s="3" t="n">
        <v>0</v>
      </c>
      <c r="K242" s="3" t="n">
        <v>0</v>
      </c>
      <c r="L242" s="3" t="n">
        <v>2</v>
      </c>
      <c r="M242" s="3" t="n">
        <v>2</v>
      </c>
      <c r="N242" s="13" t="n">
        <f aca="false">IF(ISERROR(I242/(I242+J242)),0,(I242/(I242+J242)))</f>
        <v>1</v>
      </c>
      <c r="O242" s="13" t="n">
        <f aca="false">IF(ISERROR(I242/(I242+K242)),0,(I242/(I242+K242)))</f>
        <v>1</v>
      </c>
      <c r="P242" s="13" t="n">
        <f aca="false">IF(ISERROR((2*N242*O242)/(N242+O242)),0,(2*N242*O242)/(N242+O242))</f>
        <v>1</v>
      </c>
      <c r="Q242" s="3" t="n">
        <f aca="false">L242-M242</f>
        <v>0</v>
      </c>
      <c r="R242" s="3" t="n">
        <f aca="false">H242-M242</f>
        <v>0</v>
      </c>
    </row>
    <row r="243" customFormat="false" ht="12.8" hidden="false" customHeight="false" outlineLevel="0" collapsed="false">
      <c r="A243" s="3" t="s">
        <v>2583</v>
      </c>
      <c r="B243" s="3" t="s">
        <v>22</v>
      </c>
      <c r="C243" s="3" t="s">
        <v>2</v>
      </c>
      <c r="D243" s="3"/>
      <c r="E243" s="3" t="s">
        <v>10</v>
      </c>
      <c r="F243" s="3" t="s">
        <v>2584</v>
      </c>
      <c r="G243" s="3" t="n">
        <v>2</v>
      </c>
      <c r="H243" s="3" t="n">
        <v>2</v>
      </c>
      <c r="I243" s="3" t="n">
        <v>2</v>
      </c>
      <c r="J243" s="3" t="n">
        <v>0</v>
      </c>
      <c r="K243" s="3" t="n">
        <v>0</v>
      </c>
      <c r="L243" s="3" t="n">
        <v>2</v>
      </c>
      <c r="M243" s="3" t="n">
        <v>2</v>
      </c>
      <c r="N243" s="13" t="n">
        <f aca="false">IF(ISERROR(I243/(I243+J243)),0,(I243/(I243+J243)))</f>
        <v>1</v>
      </c>
      <c r="O243" s="13" t="n">
        <f aca="false">IF(ISERROR(I243/(I243+K243)),0,(I243/(I243+K243)))</f>
        <v>1</v>
      </c>
      <c r="P243" s="13" t="n">
        <f aca="false">IF(ISERROR((2*N243*O243)/(N243+O243)),0,(2*N243*O243)/(N243+O243))</f>
        <v>1</v>
      </c>
      <c r="Q243" s="3" t="n">
        <f aca="false">L243-M243</f>
        <v>0</v>
      </c>
      <c r="R243" s="3" t="n">
        <f aca="false">H243-M243</f>
        <v>0</v>
      </c>
    </row>
    <row r="244" customFormat="false" ht="12.8" hidden="false" customHeight="false" outlineLevel="0" collapsed="false">
      <c r="A244" s="3" t="s">
        <v>2585</v>
      </c>
      <c r="B244" s="3" t="s">
        <v>22</v>
      </c>
      <c r="C244" s="3" t="s">
        <v>2</v>
      </c>
      <c r="D244" s="3"/>
      <c r="E244" s="3" t="s">
        <v>10</v>
      </c>
      <c r="F244" s="3" t="s">
        <v>2586</v>
      </c>
      <c r="G244" s="3" t="n">
        <v>2</v>
      </c>
      <c r="H244" s="3" t="n">
        <v>2</v>
      </c>
      <c r="I244" s="3" t="n">
        <v>2</v>
      </c>
      <c r="J244" s="3" t="n">
        <v>0</v>
      </c>
      <c r="K244" s="3" t="n">
        <v>0</v>
      </c>
      <c r="L244" s="3" t="n">
        <v>2</v>
      </c>
      <c r="M244" s="3" t="n">
        <v>2</v>
      </c>
      <c r="N244" s="13" t="n">
        <f aca="false">IF(ISERROR(I244/(I244+J244)),0,(I244/(I244+J244)))</f>
        <v>1</v>
      </c>
      <c r="O244" s="13" t="n">
        <f aca="false">IF(ISERROR(I244/(I244+K244)),0,(I244/(I244+K244)))</f>
        <v>1</v>
      </c>
      <c r="P244" s="13" t="n">
        <f aca="false">IF(ISERROR((2*N244*O244)/(N244+O244)),0,(2*N244*O244)/(N244+O244))</f>
        <v>1</v>
      </c>
      <c r="Q244" s="3" t="n">
        <f aca="false">L244-M244</f>
        <v>0</v>
      </c>
      <c r="R244" s="3" t="n">
        <f aca="false">H244-M244</f>
        <v>0</v>
      </c>
    </row>
    <row r="245" customFormat="false" ht="12.8" hidden="false" customHeight="false" outlineLevel="0" collapsed="false">
      <c r="A245" s="3" t="s">
        <v>2587</v>
      </c>
      <c r="B245" s="3" t="s">
        <v>22</v>
      </c>
      <c r="C245" s="3" t="s">
        <v>2</v>
      </c>
      <c r="D245" s="3"/>
      <c r="E245" s="3" t="s">
        <v>33</v>
      </c>
      <c r="F245" s="3" t="s">
        <v>2588</v>
      </c>
      <c r="G245" s="3" t="n">
        <v>2</v>
      </c>
      <c r="H245" s="3" t="n">
        <v>2</v>
      </c>
      <c r="I245" s="3" t="n">
        <v>2</v>
      </c>
      <c r="J245" s="3" t="n">
        <v>0</v>
      </c>
      <c r="K245" s="3" t="n">
        <v>0</v>
      </c>
      <c r="L245" s="3" t="n">
        <v>2</v>
      </c>
      <c r="M245" s="3" t="n">
        <v>2</v>
      </c>
      <c r="N245" s="13" t="n">
        <f aca="false">IF(ISERROR(I245/(I245+J245)),0,(I245/(I245+J245)))</f>
        <v>1</v>
      </c>
      <c r="O245" s="13" t="n">
        <f aca="false">IF(ISERROR(I245/(I245+K245)),0,(I245/(I245+K245)))</f>
        <v>1</v>
      </c>
      <c r="P245" s="13" t="n">
        <f aca="false">IF(ISERROR((2*N245*O245)/(N245+O245)),0,(2*N245*O245)/(N245+O245))</f>
        <v>1</v>
      </c>
      <c r="Q245" s="3" t="n">
        <f aca="false">L245-M245</f>
        <v>0</v>
      </c>
      <c r="R245" s="3" t="n">
        <f aca="false">H245-M245</f>
        <v>0</v>
      </c>
    </row>
    <row r="246" customFormat="false" ht="12.8" hidden="false" customHeight="false" outlineLevel="0" collapsed="false">
      <c r="A246" s="3" t="s">
        <v>2589</v>
      </c>
      <c r="B246" s="3" t="s">
        <v>1</v>
      </c>
      <c r="C246" s="3" t="s">
        <v>9</v>
      </c>
      <c r="D246" s="3"/>
      <c r="E246" s="3" t="s">
        <v>10</v>
      </c>
      <c r="F246" s="3" t="s">
        <v>2590</v>
      </c>
      <c r="G246" s="3" t="n">
        <v>2</v>
      </c>
      <c r="H246" s="3" t="n">
        <v>2</v>
      </c>
      <c r="I246" s="3" t="n">
        <v>2</v>
      </c>
      <c r="J246" s="3" t="n">
        <v>0</v>
      </c>
      <c r="K246" s="3" t="n">
        <v>0</v>
      </c>
      <c r="L246" s="3" t="n">
        <v>2</v>
      </c>
      <c r="M246" s="3" t="n">
        <v>2</v>
      </c>
      <c r="N246" s="13" t="n">
        <f aca="false">IF(ISERROR(I246/(I246+J246)),0,(I246/(I246+J246)))</f>
        <v>1</v>
      </c>
      <c r="O246" s="13" t="n">
        <f aca="false">IF(ISERROR(I246/(I246+K246)),0,(I246/(I246+K246)))</f>
        <v>1</v>
      </c>
      <c r="P246" s="13" t="n">
        <f aca="false">IF(ISERROR((2*N246*O246)/(N246+O246)),0,(2*N246*O246)/(N246+O246))</f>
        <v>1</v>
      </c>
      <c r="Q246" s="3" t="n">
        <f aca="false">L246-M246</f>
        <v>0</v>
      </c>
      <c r="R246" s="3" t="n">
        <f aca="false">H246-M246</f>
        <v>0</v>
      </c>
    </row>
    <row r="247" customFormat="false" ht="12.8" hidden="false" customHeight="false" outlineLevel="0" collapsed="false">
      <c r="A247" s="3" t="s">
        <v>2591</v>
      </c>
      <c r="B247" s="3" t="s">
        <v>1</v>
      </c>
      <c r="C247" s="3" t="s">
        <v>2</v>
      </c>
      <c r="D247" s="3"/>
      <c r="E247" s="3" t="s">
        <v>10</v>
      </c>
      <c r="F247" s="3" t="s">
        <v>2592</v>
      </c>
      <c r="G247" s="3" t="n">
        <v>2</v>
      </c>
      <c r="H247" s="3" t="n">
        <v>2</v>
      </c>
      <c r="I247" s="3" t="n">
        <v>2</v>
      </c>
      <c r="J247" s="3" t="n">
        <v>0</v>
      </c>
      <c r="K247" s="3" t="n">
        <v>0</v>
      </c>
      <c r="L247" s="3" t="n">
        <v>2</v>
      </c>
      <c r="M247" s="3" t="n">
        <v>2</v>
      </c>
      <c r="N247" s="13" t="n">
        <f aca="false">IF(ISERROR(I247/(I247+J247)),0,(I247/(I247+J247)))</f>
        <v>1</v>
      </c>
      <c r="O247" s="13" t="n">
        <f aca="false">IF(ISERROR(I247/(I247+K247)),0,(I247/(I247+K247)))</f>
        <v>1</v>
      </c>
      <c r="P247" s="13" t="n">
        <f aca="false">IF(ISERROR((2*N247*O247)/(N247+O247)),0,(2*N247*O247)/(N247+O247))</f>
        <v>1</v>
      </c>
      <c r="Q247" s="3" t="n">
        <f aca="false">L247-M247</f>
        <v>0</v>
      </c>
      <c r="R247" s="3" t="n">
        <f aca="false">H247-M247</f>
        <v>0</v>
      </c>
    </row>
    <row r="248" customFormat="false" ht="12.8" hidden="false" customHeight="false" outlineLevel="0" collapsed="false">
      <c r="A248" s="3" t="s">
        <v>2593</v>
      </c>
      <c r="B248" s="3" t="s">
        <v>22</v>
      </c>
      <c r="C248" s="3" t="s">
        <v>9</v>
      </c>
      <c r="D248" s="3"/>
      <c r="E248" s="3" t="s">
        <v>33</v>
      </c>
      <c r="F248" s="3" t="s">
        <v>2594</v>
      </c>
      <c r="G248" s="3" t="n">
        <v>2</v>
      </c>
      <c r="H248" s="3" t="n">
        <v>2</v>
      </c>
      <c r="I248" s="3" t="n">
        <v>2</v>
      </c>
      <c r="J248" s="3" t="n">
        <v>0</v>
      </c>
      <c r="K248" s="3" t="n">
        <v>0</v>
      </c>
      <c r="L248" s="3" t="n">
        <v>2</v>
      </c>
      <c r="M248" s="3" t="n">
        <v>2</v>
      </c>
      <c r="N248" s="13" t="n">
        <f aca="false">IF(ISERROR(I248/(I248+J248)),0,(I248/(I248+J248)))</f>
        <v>1</v>
      </c>
      <c r="O248" s="13" t="n">
        <f aca="false">IF(ISERROR(I248/(I248+K248)),0,(I248/(I248+K248)))</f>
        <v>1</v>
      </c>
      <c r="P248" s="13" t="n">
        <f aca="false">IF(ISERROR((2*N248*O248)/(N248+O248)),0,(2*N248*O248)/(N248+O248))</f>
        <v>1</v>
      </c>
      <c r="Q248" s="3" t="n">
        <f aca="false">L248-M248</f>
        <v>0</v>
      </c>
      <c r="R248" s="3" t="n">
        <f aca="false">H248-M248</f>
        <v>0</v>
      </c>
    </row>
    <row r="249" customFormat="false" ht="12.8" hidden="false" customHeight="false" outlineLevel="0" collapsed="false">
      <c r="A249" s="3" t="s">
        <v>2595</v>
      </c>
      <c r="B249" s="3" t="s">
        <v>22</v>
      </c>
      <c r="C249" s="3" t="s">
        <v>2</v>
      </c>
      <c r="D249" s="3"/>
      <c r="E249" s="3" t="s">
        <v>33</v>
      </c>
      <c r="F249" s="3" t="s">
        <v>2596</v>
      </c>
      <c r="G249" s="3" t="n">
        <v>2</v>
      </c>
      <c r="H249" s="3" t="n">
        <v>2</v>
      </c>
      <c r="I249" s="3" t="n">
        <v>2</v>
      </c>
      <c r="J249" s="3" t="n">
        <v>0</v>
      </c>
      <c r="K249" s="3" t="n">
        <v>0</v>
      </c>
      <c r="L249" s="3" t="n">
        <v>2</v>
      </c>
      <c r="M249" s="3" t="n">
        <v>2</v>
      </c>
      <c r="N249" s="13" t="n">
        <f aca="false">IF(ISERROR(I249/(I249+J249)),0,(I249/(I249+J249)))</f>
        <v>1</v>
      </c>
      <c r="O249" s="13" t="n">
        <f aca="false">IF(ISERROR(I249/(I249+K249)),0,(I249/(I249+K249)))</f>
        <v>1</v>
      </c>
      <c r="P249" s="13" t="n">
        <f aca="false">IF(ISERROR((2*N249*O249)/(N249+O249)),0,(2*N249*O249)/(N249+O249))</f>
        <v>1</v>
      </c>
      <c r="Q249" s="3" t="n">
        <f aca="false">L249-M249</f>
        <v>0</v>
      </c>
      <c r="R249" s="3" t="n">
        <f aca="false">H249-M249</f>
        <v>0</v>
      </c>
    </row>
    <row r="250" customFormat="false" ht="12.8" hidden="false" customHeight="false" outlineLevel="0" collapsed="false">
      <c r="A250" s="3" t="s">
        <v>2597</v>
      </c>
      <c r="B250" s="3" t="s">
        <v>22</v>
      </c>
      <c r="C250" s="3" t="s">
        <v>2</v>
      </c>
      <c r="D250" s="3"/>
      <c r="E250" s="3" t="s">
        <v>3</v>
      </c>
      <c r="F250" s="3" t="s">
        <v>2598</v>
      </c>
      <c r="G250" s="3" t="n">
        <v>2</v>
      </c>
      <c r="H250" s="3" t="n">
        <v>2</v>
      </c>
      <c r="I250" s="3" t="n">
        <v>2</v>
      </c>
      <c r="J250" s="3" t="n">
        <v>0</v>
      </c>
      <c r="K250" s="3" t="n">
        <v>0</v>
      </c>
      <c r="L250" s="3" t="n">
        <v>2</v>
      </c>
      <c r="M250" s="3" t="n">
        <v>2</v>
      </c>
      <c r="N250" s="13" t="n">
        <f aca="false">IF(ISERROR(I250/(I250+J250)),0,(I250/(I250+J250)))</f>
        <v>1</v>
      </c>
      <c r="O250" s="13" t="n">
        <f aca="false">IF(ISERROR(I250/(I250+K250)),0,(I250/(I250+K250)))</f>
        <v>1</v>
      </c>
      <c r="P250" s="13" t="n">
        <f aca="false">IF(ISERROR((2*N250*O250)/(N250+O250)),0,(2*N250*O250)/(N250+O250))</f>
        <v>1</v>
      </c>
      <c r="Q250" s="3" t="n">
        <f aca="false">L250-M250</f>
        <v>0</v>
      </c>
      <c r="R250" s="3" t="n">
        <f aca="false">H250-M250</f>
        <v>0</v>
      </c>
    </row>
    <row r="251" customFormat="false" ht="12.8" hidden="false" customHeight="false" outlineLevel="0" collapsed="false">
      <c r="A251" s="3" t="s">
        <v>2599</v>
      </c>
      <c r="B251" s="3" t="s">
        <v>1</v>
      </c>
      <c r="C251" s="3" t="s">
        <v>2</v>
      </c>
      <c r="D251" s="3"/>
      <c r="E251" s="3" t="s">
        <v>3</v>
      </c>
      <c r="F251" s="3" t="s">
        <v>2600</v>
      </c>
      <c r="G251" s="3" t="n">
        <v>2</v>
      </c>
      <c r="H251" s="3" t="n">
        <v>2</v>
      </c>
      <c r="I251" s="3" t="n">
        <v>2</v>
      </c>
      <c r="J251" s="3" t="n">
        <v>0</v>
      </c>
      <c r="K251" s="3" t="n">
        <v>0</v>
      </c>
      <c r="L251" s="3" t="n">
        <v>1</v>
      </c>
      <c r="M251" s="3" t="n">
        <v>2</v>
      </c>
      <c r="N251" s="13" t="n">
        <f aca="false">IF(ISERROR(I251/(I251+J251)),0,(I251/(I251+J251)))</f>
        <v>1</v>
      </c>
      <c r="O251" s="13" t="n">
        <f aca="false">IF(ISERROR(I251/(I251+K251)),0,(I251/(I251+K251)))</f>
        <v>1</v>
      </c>
      <c r="P251" s="13" t="n">
        <f aca="false">IF(ISERROR((2*N251*O251)/(N251+O251)),0,(2*N251*O251)/(N251+O251))</f>
        <v>1</v>
      </c>
      <c r="Q251" s="3" t="n">
        <f aca="false">L251-M251</f>
        <v>-1</v>
      </c>
      <c r="R251" s="3" t="n">
        <f aca="false">H251-M251</f>
        <v>0</v>
      </c>
    </row>
    <row r="252" customFormat="false" ht="12.8" hidden="false" customHeight="false" outlineLevel="0" collapsed="false">
      <c r="A252" s="3" t="s">
        <v>2601</v>
      </c>
      <c r="B252" s="3" t="s">
        <v>1</v>
      </c>
      <c r="C252" s="3" t="s">
        <v>2</v>
      </c>
      <c r="D252" s="3"/>
      <c r="E252" s="3" t="s">
        <v>33</v>
      </c>
      <c r="F252" s="3" t="s">
        <v>2602</v>
      </c>
      <c r="G252" s="3" t="n">
        <v>2</v>
      </c>
      <c r="H252" s="3" t="n">
        <v>2</v>
      </c>
      <c r="I252" s="3" t="n">
        <v>2</v>
      </c>
      <c r="J252" s="3" t="n">
        <v>0</v>
      </c>
      <c r="K252" s="3" t="n">
        <v>0</v>
      </c>
      <c r="L252" s="3" t="n">
        <v>2</v>
      </c>
      <c r="M252" s="3" t="n">
        <v>2</v>
      </c>
      <c r="N252" s="13" t="n">
        <f aca="false">IF(ISERROR(I252/(I252+J252)),0,(I252/(I252+J252)))</f>
        <v>1</v>
      </c>
      <c r="O252" s="13" t="n">
        <f aca="false">IF(ISERROR(I252/(I252+K252)),0,(I252/(I252+K252)))</f>
        <v>1</v>
      </c>
      <c r="P252" s="13" t="n">
        <f aca="false">IF(ISERROR((2*N252*O252)/(N252+O252)),0,(2*N252*O252)/(N252+O252))</f>
        <v>1</v>
      </c>
      <c r="Q252" s="3" t="n">
        <f aca="false">L252-M252</f>
        <v>0</v>
      </c>
      <c r="R252" s="3" t="n">
        <f aca="false">H252-M252</f>
        <v>0</v>
      </c>
    </row>
    <row r="253" customFormat="false" ht="12.8" hidden="false" customHeight="false" outlineLevel="0" collapsed="false">
      <c r="A253" s="3" t="s">
        <v>2603</v>
      </c>
      <c r="B253" s="3" t="s">
        <v>1</v>
      </c>
      <c r="C253" s="3" t="s">
        <v>2</v>
      </c>
      <c r="D253" s="3"/>
      <c r="E253" s="3" t="s">
        <v>10</v>
      </c>
      <c r="F253" s="3" t="s">
        <v>2604</v>
      </c>
      <c r="G253" s="3" t="n">
        <v>2</v>
      </c>
      <c r="H253" s="3" t="n">
        <v>2</v>
      </c>
      <c r="I253" s="3" t="n">
        <v>2</v>
      </c>
      <c r="J253" s="3" t="n">
        <v>0</v>
      </c>
      <c r="K253" s="3" t="n">
        <v>0</v>
      </c>
      <c r="L253" s="3" t="n">
        <v>2</v>
      </c>
      <c r="M253" s="3" t="n">
        <v>2</v>
      </c>
      <c r="N253" s="13" t="n">
        <f aca="false">IF(ISERROR(I253/(I253+J253)),0,(I253/(I253+J253)))</f>
        <v>1</v>
      </c>
      <c r="O253" s="13" t="n">
        <f aca="false">IF(ISERROR(I253/(I253+K253)),0,(I253/(I253+K253)))</f>
        <v>1</v>
      </c>
      <c r="P253" s="13" t="n">
        <f aca="false">IF(ISERROR((2*N253*O253)/(N253+O253)),0,(2*N253*O253)/(N253+O253))</f>
        <v>1</v>
      </c>
      <c r="Q253" s="3" t="n">
        <f aca="false">L253-M253</f>
        <v>0</v>
      </c>
      <c r="R253" s="3" t="n">
        <f aca="false">H253-M253</f>
        <v>0</v>
      </c>
    </row>
    <row r="254" customFormat="false" ht="12.8" hidden="false" customHeight="false" outlineLevel="0" collapsed="false">
      <c r="A254" s="3" t="s">
        <v>2605</v>
      </c>
      <c r="B254" s="3" t="s">
        <v>22</v>
      </c>
      <c r="C254" s="3" t="s">
        <v>9</v>
      </c>
      <c r="D254" s="3"/>
      <c r="E254" s="3" t="s">
        <v>10</v>
      </c>
      <c r="F254" s="3" t="s">
        <v>2606</v>
      </c>
      <c r="G254" s="3" t="n">
        <v>2</v>
      </c>
      <c r="H254" s="3" t="n">
        <v>2</v>
      </c>
      <c r="I254" s="3" t="n">
        <v>2</v>
      </c>
      <c r="J254" s="3" t="n">
        <v>0</v>
      </c>
      <c r="K254" s="3" t="n">
        <v>0</v>
      </c>
      <c r="L254" s="3" t="n">
        <v>2</v>
      </c>
      <c r="M254" s="3" t="n">
        <v>2</v>
      </c>
      <c r="N254" s="13" t="n">
        <f aca="false">IF(ISERROR(I254/(I254+J254)),0,(I254/(I254+J254)))</f>
        <v>1</v>
      </c>
      <c r="O254" s="13" t="n">
        <f aca="false">IF(ISERROR(I254/(I254+K254)),0,(I254/(I254+K254)))</f>
        <v>1</v>
      </c>
      <c r="P254" s="13" t="n">
        <f aca="false">IF(ISERROR((2*N254*O254)/(N254+O254)),0,(2*N254*O254)/(N254+O254))</f>
        <v>1</v>
      </c>
      <c r="Q254" s="3" t="n">
        <f aca="false">L254-M254</f>
        <v>0</v>
      </c>
      <c r="R254" s="3" t="n">
        <f aca="false">H254-M254</f>
        <v>0</v>
      </c>
    </row>
    <row r="255" customFormat="false" ht="12.8" hidden="false" customHeight="false" outlineLevel="0" collapsed="false">
      <c r="A255" s="3" t="s">
        <v>2607</v>
      </c>
      <c r="B255" s="3" t="s">
        <v>22</v>
      </c>
      <c r="C255" s="3" t="s">
        <v>9</v>
      </c>
      <c r="D255" s="3"/>
      <c r="E255" s="3" t="s">
        <v>10</v>
      </c>
      <c r="F255" s="3" t="s">
        <v>2608</v>
      </c>
      <c r="G255" s="3" t="n">
        <v>2</v>
      </c>
      <c r="H255" s="3" t="n">
        <v>2</v>
      </c>
      <c r="I255" s="3" t="n">
        <v>2</v>
      </c>
      <c r="J255" s="3" t="n">
        <v>0</v>
      </c>
      <c r="K255" s="3" t="n">
        <v>0</v>
      </c>
      <c r="L255" s="3" t="n">
        <v>2</v>
      </c>
      <c r="M255" s="3" t="n">
        <v>2</v>
      </c>
      <c r="N255" s="13" t="n">
        <f aca="false">IF(ISERROR(I255/(I255+J255)),0,(I255/(I255+J255)))</f>
        <v>1</v>
      </c>
      <c r="O255" s="13" t="n">
        <f aca="false">IF(ISERROR(I255/(I255+K255)),0,(I255/(I255+K255)))</f>
        <v>1</v>
      </c>
      <c r="P255" s="13" t="n">
        <f aca="false">IF(ISERROR((2*N255*O255)/(N255+O255)),0,(2*N255*O255)/(N255+O255))</f>
        <v>1</v>
      </c>
      <c r="Q255" s="3" t="n">
        <f aca="false">L255-M255</f>
        <v>0</v>
      </c>
      <c r="R255" s="3" t="n">
        <f aca="false">H255-M255</f>
        <v>0</v>
      </c>
    </row>
    <row r="256" customFormat="false" ht="12.8" hidden="false" customHeight="false" outlineLevel="0" collapsed="false">
      <c r="A256" s="3" t="s">
        <v>2609</v>
      </c>
      <c r="B256" s="3" t="s">
        <v>22</v>
      </c>
      <c r="C256" s="3" t="s">
        <v>9</v>
      </c>
      <c r="D256" s="3"/>
      <c r="E256" s="3" t="s">
        <v>10</v>
      </c>
      <c r="F256" s="3" t="s">
        <v>2610</v>
      </c>
      <c r="G256" s="3" t="n">
        <v>2</v>
      </c>
      <c r="H256" s="3" t="n">
        <v>2</v>
      </c>
      <c r="I256" s="3" t="n">
        <v>2</v>
      </c>
      <c r="J256" s="3" t="n">
        <v>0</v>
      </c>
      <c r="K256" s="3" t="n">
        <v>0</v>
      </c>
      <c r="L256" s="3" t="n">
        <v>2</v>
      </c>
      <c r="M256" s="3" t="n">
        <v>2</v>
      </c>
      <c r="N256" s="13" t="n">
        <f aca="false">IF(ISERROR(I256/(I256+J256)),0,(I256/(I256+J256)))</f>
        <v>1</v>
      </c>
      <c r="O256" s="13" t="n">
        <f aca="false">IF(ISERROR(I256/(I256+K256)),0,(I256/(I256+K256)))</f>
        <v>1</v>
      </c>
      <c r="P256" s="13" t="n">
        <f aca="false">IF(ISERROR((2*N256*O256)/(N256+O256)),0,(2*N256*O256)/(N256+O256))</f>
        <v>1</v>
      </c>
      <c r="Q256" s="3" t="n">
        <f aca="false">L256-M256</f>
        <v>0</v>
      </c>
      <c r="R256" s="3" t="n">
        <f aca="false">H256-M256</f>
        <v>0</v>
      </c>
    </row>
    <row r="257" customFormat="false" ht="12.8" hidden="false" customHeight="false" outlineLevel="0" collapsed="false">
      <c r="A257" s="3" t="s">
        <v>2611</v>
      </c>
      <c r="B257" s="3" t="s">
        <v>38</v>
      </c>
      <c r="C257" s="3" t="s">
        <v>2</v>
      </c>
      <c r="D257" s="3"/>
      <c r="E257" s="3" t="s">
        <v>3</v>
      </c>
      <c r="F257" s="3" t="s">
        <v>2612</v>
      </c>
      <c r="G257" s="3" t="n">
        <v>2</v>
      </c>
      <c r="H257" s="3" t="n">
        <v>2</v>
      </c>
      <c r="I257" s="3" t="n">
        <v>2</v>
      </c>
      <c r="J257" s="3" t="n">
        <v>0</v>
      </c>
      <c r="K257" s="3" t="n">
        <v>0</v>
      </c>
      <c r="L257" s="3" t="n">
        <v>2</v>
      </c>
      <c r="M257" s="3" t="n">
        <v>2</v>
      </c>
      <c r="N257" s="13" t="n">
        <f aca="false">IF(ISERROR(I257/(I257+J257)),0,(I257/(I257+J257)))</f>
        <v>1</v>
      </c>
      <c r="O257" s="13" t="n">
        <f aca="false">IF(ISERROR(I257/(I257+K257)),0,(I257/(I257+K257)))</f>
        <v>1</v>
      </c>
      <c r="P257" s="13" t="n">
        <f aca="false">IF(ISERROR((2*N257*O257)/(N257+O257)),0,(2*N257*O257)/(N257+O257))</f>
        <v>1</v>
      </c>
      <c r="Q257" s="3" t="n">
        <f aca="false">L257-M257</f>
        <v>0</v>
      </c>
      <c r="R257" s="3" t="n">
        <f aca="false">H257-M257</f>
        <v>0</v>
      </c>
    </row>
    <row r="258" customFormat="false" ht="12.8" hidden="false" customHeight="false" outlineLevel="0" collapsed="false">
      <c r="A258" s="3" t="s">
        <v>2613</v>
      </c>
      <c r="B258" s="3" t="s">
        <v>38</v>
      </c>
      <c r="C258" s="3" t="s">
        <v>2</v>
      </c>
      <c r="D258" s="3"/>
      <c r="E258" s="3" t="s">
        <v>3</v>
      </c>
      <c r="F258" s="3" t="s">
        <v>2614</v>
      </c>
      <c r="G258" s="3" t="n">
        <v>2</v>
      </c>
      <c r="H258" s="3" t="n">
        <v>2</v>
      </c>
      <c r="I258" s="3" t="n">
        <v>2</v>
      </c>
      <c r="J258" s="3" t="n">
        <v>0</v>
      </c>
      <c r="K258" s="3" t="n">
        <v>0</v>
      </c>
      <c r="L258" s="3" t="n">
        <v>2</v>
      </c>
      <c r="M258" s="3" t="n">
        <v>2</v>
      </c>
      <c r="N258" s="13" t="n">
        <f aca="false">IF(ISERROR(I258/(I258+J258)),0,(I258/(I258+J258)))</f>
        <v>1</v>
      </c>
      <c r="O258" s="13" t="n">
        <f aca="false">IF(ISERROR(I258/(I258+K258)),0,(I258/(I258+K258)))</f>
        <v>1</v>
      </c>
      <c r="P258" s="13" t="n">
        <f aca="false">IF(ISERROR((2*N258*O258)/(N258+O258)),0,(2*N258*O258)/(N258+O258))</f>
        <v>1</v>
      </c>
      <c r="Q258" s="3" t="n">
        <f aca="false">L258-M258</f>
        <v>0</v>
      </c>
      <c r="R258" s="3" t="n">
        <f aca="false">H258-M258</f>
        <v>0</v>
      </c>
    </row>
    <row r="259" customFormat="false" ht="12.8" hidden="false" customHeight="false" outlineLevel="0" collapsed="false">
      <c r="A259" s="3" t="s">
        <v>2615</v>
      </c>
      <c r="B259" s="3" t="s">
        <v>38</v>
      </c>
      <c r="C259" s="3" t="s">
        <v>9</v>
      </c>
      <c r="D259" s="3"/>
      <c r="E259" s="3" t="s">
        <v>10</v>
      </c>
      <c r="F259" s="3" t="s">
        <v>2616</v>
      </c>
      <c r="G259" s="3" t="n">
        <v>3</v>
      </c>
      <c r="H259" s="3" t="n">
        <v>3</v>
      </c>
      <c r="I259" s="3" t="n">
        <v>3</v>
      </c>
      <c r="J259" s="3" t="n">
        <v>0</v>
      </c>
      <c r="K259" s="3" t="n">
        <v>0</v>
      </c>
      <c r="L259" s="3" t="n">
        <v>3</v>
      </c>
      <c r="M259" s="3" t="n">
        <v>3</v>
      </c>
      <c r="N259" s="13" t="n">
        <f aca="false">IF(ISERROR(I259/(I259+J259)),0,(I259/(I259+J259)))</f>
        <v>1</v>
      </c>
      <c r="O259" s="13" t="n">
        <f aca="false">IF(ISERROR(I259/(I259+K259)),0,(I259/(I259+K259)))</f>
        <v>1</v>
      </c>
      <c r="P259" s="13" t="n">
        <f aca="false">IF(ISERROR((2*N259*O259)/(N259+O259)),0,(2*N259*O259)/(N259+O259))</f>
        <v>1</v>
      </c>
      <c r="Q259" s="3" t="n">
        <f aca="false">L259-M259</f>
        <v>0</v>
      </c>
      <c r="R259" s="3" t="n">
        <f aca="false">H259-M259</f>
        <v>0</v>
      </c>
    </row>
    <row r="260" customFormat="false" ht="12.8" hidden="false" customHeight="false" outlineLevel="0" collapsed="false">
      <c r="A260" s="3" t="s">
        <v>2617</v>
      </c>
      <c r="B260" s="3" t="s">
        <v>38</v>
      </c>
      <c r="C260" s="3" t="s">
        <v>2</v>
      </c>
      <c r="D260" s="3"/>
      <c r="E260" s="3" t="s">
        <v>10</v>
      </c>
      <c r="F260" s="3" t="s">
        <v>2618</v>
      </c>
      <c r="G260" s="3" t="n">
        <v>3</v>
      </c>
      <c r="H260" s="3" t="n">
        <v>3</v>
      </c>
      <c r="I260" s="3" t="n">
        <v>3</v>
      </c>
      <c r="J260" s="3" t="n">
        <v>0</v>
      </c>
      <c r="K260" s="3" t="n">
        <v>0</v>
      </c>
      <c r="L260" s="3" t="n">
        <v>3</v>
      </c>
      <c r="M260" s="3" t="n">
        <v>3</v>
      </c>
      <c r="N260" s="13" t="n">
        <f aca="false">IF(ISERROR(I260/(I260+J260)),0,(I260/(I260+J260)))</f>
        <v>1</v>
      </c>
      <c r="O260" s="13" t="n">
        <f aca="false">IF(ISERROR(I260/(I260+K260)),0,(I260/(I260+K260)))</f>
        <v>1</v>
      </c>
      <c r="P260" s="13" t="n">
        <f aca="false">IF(ISERROR((2*N260*O260)/(N260+O260)),0,(2*N260*O260)/(N260+O260))</f>
        <v>1</v>
      </c>
      <c r="Q260" s="3" t="n">
        <f aca="false">L260-M260</f>
        <v>0</v>
      </c>
      <c r="R260" s="3" t="n">
        <f aca="false">H260-M260</f>
        <v>0</v>
      </c>
    </row>
    <row r="261" customFormat="false" ht="12.8" hidden="false" customHeight="false" outlineLevel="0" collapsed="false">
      <c r="A261" s="3" t="s">
        <v>2619</v>
      </c>
      <c r="B261" s="3" t="s">
        <v>38</v>
      </c>
      <c r="C261" s="3" t="s">
        <v>2</v>
      </c>
      <c r="D261" s="3"/>
      <c r="E261" s="3" t="s">
        <v>10</v>
      </c>
      <c r="F261" s="3" t="s">
        <v>2620</v>
      </c>
      <c r="G261" s="3" t="n">
        <v>3</v>
      </c>
      <c r="H261" s="3" t="n">
        <v>3</v>
      </c>
      <c r="I261" s="3" t="n">
        <v>3</v>
      </c>
      <c r="J261" s="3" t="n">
        <v>0</v>
      </c>
      <c r="K261" s="3" t="n">
        <v>0</v>
      </c>
      <c r="L261" s="3" t="n">
        <v>3</v>
      </c>
      <c r="M261" s="3" t="n">
        <v>3</v>
      </c>
      <c r="N261" s="13" t="n">
        <f aca="false">IF(ISERROR(I261/(I261+J261)),0,(I261/(I261+J261)))</f>
        <v>1</v>
      </c>
      <c r="O261" s="13" t="n">
        <f aca="false">IF(ISERROR(I261/(I261+K261)),0,(I261/(I261+K261)))</f>
        <v>1</v>
      </c>
      <c r="P261" s="13" t="n">
        <f aca="false">IF(ISERROR((2*N261*O261)/(N261+O261)),0,(2*N261*O261)/(N261+O261))</f>
        <v>1</v>
      </c>
      <c r="Q261" s="3" t="n">
        <f aca="false">L261-M261</f>
        <v>0</v>
      </c>
      <c r="R261" s="3" t="n">
        <f aca="false">H261-M261</f>
        <v>0</v>
      </c>
    </row>
    <row r="262" customFormat="false" ht="12.8" hidden="false" customHeight="false" outlineLevel="0" collapsed="false">
      <c r="A262" s="3" t="s">
        <v>2621</v>
      </c>
      <c r="B262" s="3" t="s">
        <v>1</v>
      </c>
      <c r="C262" s="3" t="s">
        <v>9</v>
      </c>
      <c r="D262" s="3"/>
      <c r="E262" s="3" t="s">
        <v>10</v>
      </c>
      <c r="F262" s="3" t="s">
        <v>2622</v>
      </c>
      <c r="G262" s="3" t="n">
        <v>3</v>
      </c>
      <c r="H262" s="3" t="n">
        <v>3</v>
      </c>
      <c r="I262" s="3" t="n">
        <v>3</v>
      </c>
      <c r="J262" s="3" t="n">
        <v>0</v>
      </c>
      <c r="K262" s="3" t="n">
        <v>0</v>
      </c>
      <c r="L262" s="3" t="n">
        <v>2</v>
      </c>
      <c r="M262" s="3" t="n">
        <v>3</v>
      </c>
      <c r="N262" s="13" t="n">
        <f aca="false">IF(ISERROR(I262/(I262+J262)),0,(I262/(I262+J262)))</f>
        <v>1</v>
      </c>
      <c r="O262" s="13" t="n">
        <f aca="false">IF(ISERROR(I262/(I262+K262)),0,(I262/(I262+K262)))</f>
        <v>1</v>
      </c>
      <c r="P262" s="13" t="n">
        <f aca="false">IF(ISERROR((2*N262*O262)/(N262+O262)),0,(2*N262*O262)/(N262+O262))</f>
        <v>1</v>
      </c>
      <c r="Q262" s="3" t="n">
        <f aca="false">L262-M262</f>
        <v>-1</v>
      </c>
      <c r="R262" s="3" t="n">
        <f aca="false">H262-M262</f>
        <v>0</v>
      </c>
    </row>
    <row r="263" customFormat="false" ht="12.8" hidden="false" customHeight="false" outlineLevel="0" collapsed="false">
      <c r="A263" s="3" t="s">
        <v>2623</v>
      </c>
      <c r="B263" s="3" t="s">
        <v>22</v>
      </c>
      <c r="C263" s="3" t="s">
        <v>9</v>
      </c>
      <c r="D263" s="3"/>
      <c r="E263" s="3" t="s">
        <v>33</v>
      </c>
      <c r="F263" s="3" t="s">
        <v>2624</v>
      </c>
      <c r="G263" s="3" t="n">
        <v>3</v>
      </c>
      <c r="H263" s="3" t="n">
        <v>3</v>
      </c>
      <c r="I263" s="3" t="n">
        <v>3</v>
      </c>
      <c r="J263" s="3" t="n">
        <v>0</v>
      </c>
      <c r="K263" s="3" t="n">
        <v>0</v>
      </c>
      <c r="L263" s="3" t="n">
        <v>2</v>
      </c>
      <c r="M263" s="3" t="n">
        <v>3</v>
      </c>
      <c r="N263" s="13" t="n">
        <f aca="false">IF(ISERROR(I263/(I263+J263)),0,(I263/(I263+J263)))</f>
        <v>1</v>
      </c>
      <c r="O263" s="13" t="n">
        <f aca="false">IF(ISERROR(I263/(I263+K263)),0,(I263/(I263+K263)))</f>
        <v>1</v>
      </c>
      <c r="P263" s="13" t="n">
        <f aca="false">IF(ISERROR((2*N263*O263)/(N263+O263)),0,(2*N263*O263)/(N263+O263))</f>
        <v>1</v>
      </c>
      <c r="Q263" s="3" t="n">
        <f aca="false">L263-M263</f>
        <v>-1</v>
      </c>
      <c r="R263" s="3" t="n">
        <f aca="false">H263-M263</f>
        <v>0</v>
      </c>
    </row>
    <row r="264" customFormat="false" ht="12.8" hidden="false" customHeight="false" outlineLevel="0" collapsed="false">
      <c r="A264" s="3" t="s">
        <v>2625</v>
      </c>
      <c r="B264" s="3" t="s">
        <v>38</v>
      </c>
      <c r="C264" s="3" t="s">
        <v>2</v>
      </c>
      <c r="D264" s="3"/>
      <c r="E264" s="3" t="s">
        <v>33</v>
      </c>
      <c r="F264" s="3" t="s">
        <v>2626</v>
      </c>
      <c r="G264" s="3" t="n">
        <v>3</v>
      </c>
      <c r="H264" s="3" t="n">
        <v>3</v>
      </c>
      <c r="I264" s="3" t="n">
        <v>3</v>
      </c>
      <c r="J264" s="3" t="n">
        <v>0</v>
      </c>
      <c r="K264" s="3" t="n">
        <v>0</v>
      </c>
      <c r="L264" s="3" t="n">
        <v>3</v>
      </c>
      <c r="M264" s="3" t="n">
        <v>3</v>
      </c>
      <c r="N264" s="13" t="n">
        <f aca="false">IF(ISERROR(I264/(I264+J264)),0,(I264/(I264+J264)))</f>
        <v>1</v>
      </c>
      <c r="O264" s="13" t="n">
        <f aca="false">IF(ISERROR(I264/(I264+K264)),0,(I264/(I264+K264)))</f>
        <v>1</v>
      </c>
      <c r="P264" s="13" t="n">
        <f aca="false">IF(ISERROR((2*N264*O264)/(N264+O264)),0,(2*N264*O264)/(N264+O264))</f>
        <v>1</v>
      </c>
      <c r="Q264" s="3" t="n">
        <f aca="false">L264-M264</f>
        <v>0</v>
      </c>
      <c r="R264" s="3" t="n">
        <f aca="false">H264-M264</f>
        <v>0</v>
      </c>
    </row>
    <row r="265" customFormat="false" ht="12.8" hidden="false" customHeight="false" outlineLevel="0" collapsed="false">
      <c r="A265" s="3" t="s">
        <v>2627</v>
      </c>
      <c r="B265" s="3" t="s">
        <v>22</v>
      </c>
      <c r="C265" s="3" t="s">
        <v>9</v>
      </c>
      <c r="D265" s="3"/>
      <c r="E265" s="3" t="s">
        <v>10</v>
      </c>
      <c r="F265" s="3" t="s">
        <v>2628</v>
      </c>
      <c r="G265" s="3" t="n">
        <v>3</v>
      </c>
      <c r="H265" s="3" t="n">
        <v>3</v>
      </c>
      <c r="I265" s="3" t="n">
        <v>3</v>
      </c>
      <c r="J265" s="3" t="n">
        <v>0</v>
      </c>
      <c r="K265" s="3" t="n">
        <v>0</v>
      </c>
      <c r="L265" s="3" t="n">
        <v>2</v>
      </c>
      <c r="M265" s="3" t="n">
        <v>3</v>
      </c>
      <c r="N265" s="13" t="n">
        <f aca="false">IF(ISERROR(I265/(I265+J265)),0,(I265/(I265+J265)))</f>
        <v>1</v>
      </c>
      <c r="O265" s="13" t="n">
        <f aca="false">IF(ISERROR(I265/(I265+K265)),0,(I265/(I265+K265)))</f>
        <v>1</v>
      </c>
      <c r="P265" s="13" t="n">
        <f aca="false">IF(ISERROR((2*N265*O265)/(N265+O265)),0,(2*N265*O265)/(N265+O265))</f>
        <v>1</v>
      </c>
      <c r="Q265" s="3" t="n">
        <f aca="false">L265-M265</f>
        <v>-1</v>
      </c>
      <c r="R265" s="3" t="n">
        <f aca="false">H265-M265</f>
        <v>0</v>
      </c>
    </row>
    <row r="266" customFormat="false" ht="12.8" hidden="false" customHeight="false" outlineLevel="0" collapsed="false">
      <c r="A266" s="3" t="s">
        <v>2629</v>
      </c>
      <c r="B266" s="3" t="s">
        <v>1</v>
      </c>
      <c r="C266" s="3"/>
      <c r="D266" s="3" t="s">
        <v>27</v>
      </c>
      <c r="E266" s="3" t="s">
        <v>33</v>
      </c>
      <c r="F266" s="3" t="s">
        <v>2630</v>
      </c>
      <c r="G266" s="3" t="n">
        <v>3</v>
      </c>
      <c r="H266" s="3" t="n">
        <v>3</v>
      </c>
      <c r="I266" s="3" t="n">
        <v>3</v>
      </c>
      <c r="J266" s="3" t="n">
        <v>0</v>
      </c>
      <c r="K266" s="3" t="n">
        <v>0</v>
      </c>
      <c r="L266" s="3" t="n">
        <v>2</v>
      </c>
      <c r="M266" s="3" t="n">
        <v>3</v>
      </c>
      <c r="N266" s="13" t="n">
        <f aca="false">IF(ISERROR(I266/(I266+J266)),0,(I266/(I266+J266)))</f>
        <v>1</v>
      </c>
      <c r="O266" s="13" t="n">
        <f aca="false">IF(ISERROR(I266/(I266+K266)),0,(I266/(I266+K266)))</f>
        <v>1</v>
      </c>
      <c r="P266" s="13" t="n">
        <f aca="false">IF(ISERROR((2*N266*O266)/(N266+O266)),0,(2*N266*O266)/(N266+O266))</f>
        <v>1</v>
      </c>
      <c r="Q266" s="3" t="n">
        <f aca="false">L266-M266</f>
        <v>-1</v>
      </c>
      <c r="R266" s="3" t="n">
        <f aca="false">H266-M266</f>
        <v>0</v>
      </c>
    </row>
    <row r="267" customFormat="false" ht="12.8" hidden="false" customHeight="false" outlineLevel="0" collapsed="false">
      <c r="A267" s="3" t="s">
        <v>2631</v>
      </c>
      <c r="B267" s="3" t="s">
        <v>22</v>
      </c>
      <c r="C267" s="3" t="s">
        <v>9</v>
      </c>
      <c r="D267" s="3"/>
      <c r="E267" s="3" t="s">
        <v>10</v>
      </c>
      <c r="F267" s="3" t="s">
        <v>2632</v>
      </c>
      <c r="G267" s="3" t="n">
        <v>3</v>
      </c>
      <c r="H267" s="3" t="n">
        <v>3</v>
      </c>
      <c r="I267" s="3" t="n">
        <v>3</v>
      </c>
      <c r="J267" s="3" t="n">
        <v>0</v>
      </c>
      <c r="K267" s="3" t="n">
        <v>0</v>
      </c>
      <c r="L267" s="3" t="n">
        <v>2</v>
      </c>
      <c r="M267" s="3" t="n">
        <v>3</v>
      </c>
      <c r="N267" s="13" t="n">
        <f aca="false">IF(ISERROR(I267/(I267+J267)),0,(I267/(I267+J267)))</f>
        <v>1</v>
      </c>
      <c r="O267" s="13" t="n">
        <f aca="false">IF(ISERROR(I267/(I267+K267)),0,(I267/(I267+K267)))</f>
        <v>1</v>
      </c>
      <c r="P267" s="13" t="n">
        <f aca="false">IF(ISERROR((2*N267*O267)/(N267+O267)),0,(2*N267*O267)/(N267+O267))</f>
        <v>1</v>
      </c>
      <c r="Q267" s="3" t="n">
        <f aca="false">L267-M267</f>
        <v>-1</v>
      </c>
      <c r="R267" s="3" t="n">
        <f aca="false">H267-M267</f>
        <v>0</v>
      </c>
    </row>
    <row r="268" customFormat="false" ht="12.8" hidden="false" customHeight="false" outlineLevel="0" collapsed="false">
      <c r="A268" s="3" t="s">
        <v>2633</v>
      </c>
      <c r="B268" s="3" t="s">
        <v>22</v>
      </c>
      <c r="C268" s="3" t="s">
        <v>9</v>
      </c>
      <c r="D268" s="3"/>
      <c r="E268" s="3" t="s">
        <v>33</v>
      </c>
      <c r="F268" s="3" t="s">
        <v>2634</v>
      </c>
      <c r="G268" s="3" t="n">
        <v>3</v>
      </c>
      <c r="H268" s="3" t="n">
        <v>3</v>
      </c>
      <c r="I268" s="3" t="n">
        <v>3</v>
      </c>
      <c r="J268" s="3" t="n">
        <v>0</v>
      </c>
      <c r="K268" s="3" t="n">
        <v>0</v>
      </c>
      <c r="L268" s="3" t="n">
        <v>3</v>
      </c>
      <c r="M268" s="3" t="n">
        <v>3</v>
      </c>
      <c r="N268" s="13" t="n">
        <f aca="false">IF(ISERROR(I268/(I268+J268)),0,(I268/(I268+J268)))</f>
        <v>1</v>
      </c>
      <c r="O268" s="13" t="n">
        <f aca="false">IF(ISERROR(I268/(I268+K268)),0,(I268/(I268+K268)))</f>
        <v>1</v>
      </c>
      <c r="P268" s="13" t="n">
        <f aca="false">IF(ISERROR((2*N268*O268)/(N268+O268)),0,(2*N268*O268)/(N268+O268))</f>
        <v>1</v>
      </c>
      <c r="Q268" s="3" t="n">
        <f aca="false">L268-M268</f>
        <v>0</v>
      </c>
      <c r="R268" s="3" t="n">
        <f aca="false">H268-M268</f>
        <v>0</v>
      </c>
    </row>
    <row r="269" customFormat="false" ht="12.8" hidden="false" customHeight="false" outlineLevel="0" collapsed="false">
      <c r="A269" s="3" t="s">
        <v>2635</v>
      </c>
      <c r="B269" s="3" t="s">
        <v>22</v>
      </c>
      <c r="C269" s="3" t="s">
        <v>2</v>
      </c>
      <c r="D269" s="3"/>
      <c r="E269" s="3" t="s">
        <v>10</v>
      </c>
      <c r="F269" s="3" t="s">
        <v>2636</v>
      </c>
      <c r="G269" s="3" t="n">
        <v>3</v>
      </c>
      <c r="H269" s="3" t="n">
        <v>3</v>
      </c>
      <c r="I269" s="3" t="n">
        <v>3</v>
      </c>
      <c r="J269" s="3" t="n">
        <v>0</v>
      </c>
      <c r="K269" s="3" t="n">
        <v>0</v>
      </c>
      <c r="L269" s="3" t="n">
        <v>2</v>
      </c>
      <c r="M269" s="3" t="n">
        <v>3</v>
      </c>
      <c r="N269" s="13" t="n">
        <f aca="false">IF(ISERROR(I269/(I269+J269)),0,(I269/(I269+J269)))</f>
        <v>1</v>
      </c>
      <c r="O269" s="13" t="n">
        <f aca="false">IF(ISERROR(I269/(I269+K269)),0,(I269/(I269+K269)))</f>
        <v>1</v>
      </c>
      <c r="P269" s="13" t="n">
        <f aca="false">IF(ISERROR((2*N269*O269)/(N269+O269)),0,(2*N269*O269)/(N269+O269))</f>
        <v>1</v>
      </c>
      <c r="Q269" s="3" t="n">
        <f aca="false">L269-M269</f>
        <v>-1</v>
      </c>
      <c r="R269" s="3" t="n">
        <f aca="false">H269-M269</f>
        <v>0</v>
      </c>
    </row>
    <row r="270" customFormat="false" ht="12.8" hidden="false" customHeight="false" outlineLevel="0" collapsed="false">
      <c r="A270" s="3" t="s">
        <v>2637</v>
      </c>
      <c r="B270" s="3" t="s">
        <v>22</v>
      </c>
      <c r="C270" s="3" t="s">
        <v>2</v>
      </c>
      <c r="D270" s="3"/>
      <c r="E270" s="3" t="s">
        <v>10</v>
      </c>
      <c r="F270" s="3" t="s">
        <v>2638</v>
      </c>
      <c r="G270" s="3" t="n">
        <v>3</v>
      </c>
      <c r="H270" s="3" t="n">
        <v>3</v>
      </c>
      <c r="I270" s="3" t="n">
        <v>3</v>
      </c>
      <c r="J270" s="3" t="n">
        <v>0</v>
      </c>
      <c r="K270" s="3" t="n">
        <v>0</v>
      </c>
      <c r="L270" s="3" t="n">
        <v>2</v>
      </c>
      <c r="M270" s="3" t="n">
        <v>3</v>
      </c>
      <c r="N270" s="13" t="n">
        <f aca="false">IF(ISERROR(I270/(I270+J270)),0,(I270/(I270+J270)))</f>
        <v>1</v>
      </c>
      <c r="O270" s="13" t="n">
        <f aca="false">IF(ISERROR(I270/(I270+K270)),0,(I270/(I270+K270)))</f>
        <v>1</v>
      </c>
      <c r="P270" s="13" t="n">
        <f aca="false">IF(ISERROR((2*N270*O270)/(N270+O270)),0,(2*N270*O270)/(N270+O270))</f>
        <v>1</v>
      </c>
      <c r="Q270" s="3" t="n">
        <f aca="false">L270-M270</f>
        <v>-1</v>
      </c>
      <c r="R270" s="3" t="n">
        <f aca="false">H270-M270</f>
        <v>0</v>
      </c>
    </row>
    <row r="271" customFormat="false" ht="12.8" hidden="false" customHeight="false" outlineLevel="0" collapsed="false">
      <c r="A271" s="3" t="s">
        <v>2639</v>
      </c>
      <c r="B271" s="3" t="s">
        <v>22</v>
      </c>
      <c r="C271" s="3"/>
      <c r="D271" s="3" t="s">
        <v>23</v>
      </c>
      <c r="E271" s="3" t="s">
        <v>33</v>
      </c>
      <c r="F271" s="3" t="s">
        <v>2640</v>
      </c>
      <c r="G271" s="3" t="n">
        <v>3</v>
      </c>
      <c r="H271" s="3" t="n">
        <v>3</v>
      </c>
      <c r="I271" s="3" t="n">
        <v>3</v>
      </c>
      <c r="J271" s="3" t="n">
        <v>0</v>
      </c>
      <c r="K271" s="3" t="n">
        <v>0</v>
      </c>
      <c r="L271" s="3" t="n">
        <v>2</v>
      </c>
      <c r="M271" s="3" t="n">
        <v>3</v>
      </c>
      <c r="N271" s="13" t="n">
        <f aca="false">IF(ISERROR(I271/(I271+J271)),0,(I271/(I271+J271)))</f>
        <v>1</v>
      </c>
      <c r="O271" s="13" t="n">
        <f aca="false">IF(ISERROR(I271/(I271+K271)),0,(I271/(I271+K271)))</f>
        <v>1</v>
      </c>
      <c r="P271" s="13" t="n">
        <f aca="false">IF(ISERROR((2*N271*O271)/(N271+O271)),0,(2*N271*O271)/(N271+O271))</f>
        <v>1</v>
      </c>
      <c r="Q271" s="3" t="n">
        <f aca="false">L271-M271</f>
        <v>-1</v>
      </c>
      <c r="R271" s="3" t="n">
        <f aca="false">H271-M271</f>
        <v>0</v>
      </c>
    </row>
    <row r="272" customFormat="false" ht="12.8" hidden="false" customHeight="false" outlineLevel="0" collapsed="false">
      <c r="A272" s="3" t="s">
        <v>2641</v>
      </c>
      <c r="B272" s="3" t="s">
        <v>38</v>
      </c>
      <c r="C272" s="3" t="s">
        <v>9</v>
      </c>
      <c r="D272" s="3"/>
      <c r="E272" s="3" t="s">
        <v>10</v>
      </c>
      <c r="F272" s="3" t="s">
        <v>2642</v>
      </c>
      <c r="G272" s="3" t="n">
        <v>4</v>
      </c>
      <c r="H272" s="3" t="n">
        <v>4</v>
      </c>
      <c r="I272" s="3" t="n">
        <v>4</v>
      </c>
      <c r="J272" s="3" t="n">
        <v>0</v>
      </c>
      <c r="K272" s="3" t="n">
        <v>0</v>
      </c>
      <c r="L272" s="3" t="n">
        <v>4</v>
      </c>
      <c r="M272" s="3" t="n">
        <v>4</v>
      </c>
      <c r="N272" s="13" t="n">
        <f aca="false">IF(ISERROR(I272/(I272+J272)),0,(I272/(I272+J272)))</f>
        <v>1</v>
      </c>
      <c r="O272" s="13" t="n">
        <f aca="false">IF(ISERROR(I272/(I272+K272)),0,(I272/(I272+K272)))</f>
        <v>1</v>
      </c>
      <c r="P272" s="13" t="n">
        <f aca="false">IF(ISERROR((2*N272*O272)/(N272+O272)),0,(2*N272*O272)/(N272+O272))</f>
        <v>1</v>
      </c>
      <c r="Q272" s="3" t="n">
        <f aca="false">L272-M272</f>
        <v>0</v>
      </c>
      <c r="R272" s="3" t="n">
        <f aca="false">H272-M272</f>
        <v>0</v>
      </c>
    </row>
    <row r="273" customFormat="false" ht="12.8" hidden="false" customHeight="false" outlineLevel="0" collapsed="false">
      <c r="A273" s="3" t="s">
        <v>2643</v>
      </c>
      <c r="B273" s="3" t="s">
        <v>38</v>
      </c>
      <c r="C273" s="3" t="s">
        <v>9</v>
      </c>
      <c r="D273" s="3"/>
      <c r="E273" s="3" t="s">
        <v>10</v>
      </c>
      <c r="F273" s="3" t="s">
        <v>2644</v>
      </c>
      <c r="G273" s="3" t="n">
        <v>4</v>
      </c>
      <c r="H273" s="3" t="n">
        <v>4</v>
      </c>
      <c r="I273" s="3" t="n">
        <v>4</v>
      </c>
      <c r="J273" s="3" t="n">
        <v>0</v>
      </c>
      <c r="K273" s="3" t="n">
        <v>0</v>
      </c>
      <c r="L273" s="3" t="n">
        <v>4</v>
      </c>
      <c r="M273" s="3" t="n">
        <v>4</v>
      </c>
      <c r="N273" s="13" t="n">
        <f aca="false">IF(ISERROR(I273/(I273+J273)),0,(I273/(I273+J273)))</f>
        <v>1</v>
      </c>
      <c r="O273" s="13" t="n">
        <f aca="false">IF(ISERROR(I273/(I273+K273)),0,(I273/(I273+K273)))</f>
        <v>1</v>
      </c>
      <c r="P273" s="13" t="n">
        <f aca="false">IF(ISERROR((2*N273*O273)/(N273+O273)),0,(2*N273*O273)/(N273+O273))</f>
        <v>1</v>
      </c>
      <c r="Q273" s="3" t="n">
        <f aca="false">L273-M273</f>
        <v>0</v>
      </c>
      <c r="R273" s="3" t="n">
        <f aca="false">H273-M273</f>
        <v>0</v>
      </c>
    </row>
    <row r="274" customFormat="false" ht="12.8" hidden="false" customHeight="false" outlineLevel="0" collapsed="false">
      <c r="A274" s="3" t="s">
        <v>2645</v>
      </c>
      <c r="B274" s="3" t="s">
        <v>38</v>
      </c>
      <c r="C274" s="3" t="s">
        <v>2</v>
      </c>
      <c r="D274" s="3"/>
      <c r="E274" s="3" t="s">
        <v>10</v>
      </c>
      <c r="F274" s="3" t="s">
        <v>2646</v>
      </c>
      <c r="G274" s="3" t="n">
        <v>4</v>
      </c>
      <c r="H274" s="3" t="n">
        <v>4</v>
      </c>
      <c r="I274" s="3" t="n">
        <v>4</v>
      </c>
      <c r="J274" s="3" t="n">
        <v>0</v>
      </c>
      <c r="K274" s="3" t="n">
        <v>0</v>
      </c>
      <c r="L274" s="3" t="n">
        <v>4</v>
      </c>
      <c r="M274" s="3" t="n">
        <v>4</v>
      </c>
      <c r="N274" s="13" t="n">
        <f aca="false">IF(ISERROR(I274/(I274+J274)),0,(I274/(I274+J274)))</f>
        <v>1</v>
      </c>
      <c r="O274" s="13" t="n">
        <f aca="false">IF(ISERROR(I274/(I274+K274)),0,(I274/(I274+K274)))</f>
        <v>1</v>
      </c>
      <c r="P274" s="13" t="n">
        <f aca="false">IF(ISERROR((2*N274*O274)/(N274+O274)),0,(2*N274*O274)/(N274+O274))</f>
        <v>1</v>
      </c>
      <c r="Q274" s="3" t="n">
        <f aca="false">L274-M274</f>
        <v>0</v>
      </c>
      <c r="R274" s="3" t="n">
        <f aca="false">H274-M274</f>
        <v>0</v>
      </c>
    </row>
    <row r="275" customFormat="false" ht="12.8" hidden="false" customHeight="false" outlineLevel="0" collapsed="false">
      <c r="A275" s="3" t="s">
        <v>2647</v>
      </c>
      <c r="B275" s="3" t="s">
        <v>38</v>
      </c>
      <c r="C275" s="3" t="s">
        <v>2</v>
      </c>
      <c r="D275" s="3"/>
      <c r="E275" s="3" t="s">
        <v>10</v>
      </c>
      <c r="F275" s="3" t="s">
        <v>2648</v>
      </c>
      <c r="G275" s="3" t="n">
        <v>4</v>
      </c>
      <c r="H275" s="3" t="n">
        <v>4</v>
      </c>
      <c r="I275" s="3" t="n">
        <v>4</v>
      </c>
      <c r="J275" s="3" t="n">
        <v>0</v>
      </c>
      <c r="K275" s="3" t="n">
        <v>0</v>
      </c>
      <c r="L275" s="3" t="n">
        <v>4</v>
      </c>
      <c r="M275" s="3" t="n">
        <v>4</v>
      </c>
      <c r="N275" s="13" t="n">
        <f aca="false">IF(ISERROR(I275/(I275+J275)),0,(I275/(I275+J275)))</f>
        <v>1</v>
      </c>
      <c r="O275" s="13" t="n">
        <f aca="false">IF(ISERROR(I275/(I275+K275)),0,(I275/(I275+K275)))</f>
        <v>1</v>
      </c>
      <c r="P275" s="13" t="n">
        <f aca="false">IF(ISERROR((2*N275*O275)/(N275+O275)),0,(2*N275*O275)/(N275+O275))</f>
        <v>1</v>
      </c>
      <c r="Q275" s="3" t="n">
        <f aca="false">L275-M275</f>
        <v>0</v>
      </c>
      <c r="R275" s="3" t="n">
        <f aca="false">H275-M275</f>
        <v>0</v>
      </c>
    </row>
    <row r="276" customFormat="false" ht="12.8" hidden="false" customHeight="false" outlineLevel="0" collapsed="false">
      <c r="A276" s="3" t="s">
        <v>2649</v>
      </c>
      <c r="B276" s="3" t="s">
        <v>38</v>
      </c>
      <c r="C276" s="3" t="s">
        <v>2</v>
      </c>
      <c r="D276" s="3"/>
      <c r="E276" s="3" t="s">
        <v>10</v>
      </c>
      <c r="F276" s="3" t="s">
        <v>2650</v>
      </c>
      <c r="G276" s="3" t="n">
        <v>4</v>
      </c>
      <c r="H276" s="3" t="n">
        <v>4</v>
      </c>
      <c r="I276" s="3" t="n">
        <v>4</v>
      </c>
      <c r="J276" s="3" t="n">
        <v>0</v>
      </c>
      <c r="K276" s="3" t="n">
        <v>0</v>
      </c>
      <c r="L276" s="3" t="n">
        <v>4</v>
      </c>
      <c r="M276" s="3" t="n">
        <v>4</v>
      </c>
      <c r="N276" s="13" t="n">
        <f aca="false">IF(ISERROR(I276/(I276+J276)),0,(I276/(I276+J276)))</f>
        <v>1</v>
      </c>
      <c r="O276" s="13" t="n">
        <f aca="false">IF(ISERROR(I276/(I276+K276)),0,(I276/(I276+K276)))</f>
        <v>1</v>
      </c>
      <c r="P276" s="13" t="n">
        <f aca="false">IF(ISERROR((2*N276*O276)/(N276+O276)),0,(2*N276*O276)/(N276+O276))</f>
        <v>1</v>
      </c>
      <c r="Q276" s="3" t="n">
        <f aca="false">L276-M276</f>
        <v>0</v>
      </c>
      <c r="R276" s="3" t="n">
        <f aca="false">H276-M276</f>
        <v>0</v>
      </c>
    </row>
    <row r="277" customFormat="false" ht="12.8" hidden="false" customHeight="false" outlineLevel="0" collapsed="false">
      <c r="A277" s="3" t="s">
        <v>2651</v>
      </c>
      <c r="B277" s="3" t="s">
        <v>22</v>
      </c>
      <c r="C277" s="3" t="s">
        <v>9</v>
      </c>
      <c r="D277" s="3"/>
      <c r="E277" s="3" t="s">
        <v>33</v>
      </c>
      <c r="F277" s="3" t="s">
        <v>2652</v>
      </c>
      <c r="G277" s="3" t="n">
        <v>4</v>
      </c>
      <c r="H277" s="3" t="n">
        <v>4</v>
      </c>
      <c r="I277" s="3" t="n">
        <v>4</v>
      </c>
      <c r="J277" s="3" t="n">
        <v>0</v>
      </c>
      <c r="K277" s="3" t="n">
        <v>0</v>
      </c>
      <c r="L277" s="3" t="n">
        <v>3</v>
      </c>
      <c r="M277" s="3" t="n">
        <v>4</v>
      </c>
      <c r="N277" s="13" t="n">
        <f aca="false">IF(ISERROR(I277/(I277+J277)),0,(I277/(I277+J277)))</f>
        <v>1</v>
      </c>
      <c r="O277" s="13" t="n">
        <f aca="false">IF(ISERROR(I277/(I277+K277)),0,(I277/(I277+K277)))</f>
        <v>1</v>
      </c>
      <c r="P277" s="13" t="n">
        <f aca="false">IF(ISERROR((2*N277*O277)/(N277+O277)),0,(2*N277*O277)/(N277+O277))</f>
        <v>1</v>
      </c>
      <c r="Q277" s="3" t="n">
        <f aca="false">L277-M277</f>
        <v>-1</v>
      </c>
      <c r="R277" s="3" t="n">
        <f aca="false">H277-M277</f>
        <v>0</v>
      </c>
    </row>
    <row r="278" customFormat="false" ht="12.8" hidden="false" customHeight="false" outlineLevel="0" collapsed="false">
      <c r="A278" s="3" t="s">
        <v>2653</v>
      </c>
      <c r="B278" s="3" t="s">
        <v>22</v>
      </c>
      <c r="C278" s="3" t="s">
        <v>9</v>
      </c>
      <c r="D278" s="3"/>
      <c r="E278" s="3" t="s">
        <v>33</v>
      </c>
      <c r="F278" s="3" t="s">
        <v>2654</v>
      </c>
      <c r="G278" s="3" t="n">
        <v>4</v>
      </c>
      <c r="H278" s="3" t="n">
        <v>4</v>
      </c>
      <c r="I278" s="3" t="n">
        <v>4</v>
      </c>
      <c r="J278" s="3" t="n">
        <v>0</v>
      </c>
      <c r="K278" s="3" t="n">
        <v>0</v>
      </c>
      <c r="L278" s="3" t="n">
        <v>3</v>
      </c>
      <c r="M278" s="3" t="n">
        <v>4</v>
      </c>
      <c r="N278" s="13" t="n">
        <f aca="false">IF(ISERROR(I278/(I278+J278)),0,(I278/(I278+J278)))</f>
        <v>1</v>
      </c>
      <c r="O278" s="13" t="n">
        <f aca="false">IF(ISERROR(I278/(I278+K278)),0,(I278/(I278+K278)))</f>
        <v>1</v>
      </c>
      <c r="P278" s="13" t="n">
        <f aca="false">IF(ISERROR((2*N278*O278)/(N278+O278)),0,(2*N278*O278)/(N278+O278))</f>
        <v>1</v>
      </c>
      <c r="Q278" s="3" t="n">
        <f aca="false">L278-M278</f>
        <v>-1</v>
      </c>
      <c r="R278" s="3" t="n">
        <f aca="false">H278-M278</f>
        <v>0</v>
      </c>
    </row>
    <row r="279" customFormat="false" ht="12.8" hidden="false" customHeight="false" outlineLevel="0" collapsed="false">
      <c r="A279" s="3" t="s">
        <v>2655</v>
      </c>
      <c r="B279" s="3" t="s">
        <v>22</v>
      </c>
      <c r="C279" s="3" t="s">
        <v>9</v>
      </c>
      <c r="D279" s="3"/>
      <c r="E279" s="3" t="s">
        <v>10</v>
      </c>
      <c r="F279" s="3" t="s">
        <v>2656</v>
      </c>
      <c r="G279" s="3" t="n">
        <v>4</v>
      </c>
      <c r="H279" s="3" t="n">
        <v>4</v>
      </c>
      <c r="I279" s="3" t="n">
        <v>4</v>
      </c>
      <c r="J279" s="3" t="n">
        <v>0</v>
      </c>
      <c r="K279" s="3" t="n">
        <v>0</v>
      </c>
      <c r="L279" s="3" t="n">
        <v>2</v>
      </c>
      <c r="M279" s="3" t="n">
        <v>4</v>
      </c>
      <c r="N279" s="13" t="n">
        <f aca="false">IF(ISERROR(I279/(I279+J279)),0,(I279/(I279+J279)))</f>
        <v>1</v>
      </c>
      <c r="O279" s="13" t="n">
        <f aca="false">IF(ISERROR(I279/(I279+K279)),0,(I279/(I279+K279)))</f>
        <v>1</v>
      </c>
      <c r="P279" s="13" t="n">
        <f aca="false">IF(ISERROR((2*N279*O279)/(N279+O279)),0,(2*N279*O279)/(N279+O279))</f>
        <v>1</v>
      </c>
      <c r="Q279" s="3" t="n">
        <f aca="false">L279-M279</f>
        <v>-2</v>
      </c>
      <c r="R279" s="3" t="n">
        <f aca="false">H279-M279</f>
        <v>0</v>
      </c>
    </row>
    <row r="280" customFormat="false" ht="12.8" hidden="false" customHeight="false" outlineLevel="0" collapsed="false">
      <c r="A280" s="3" t="s">
        <v>2657</v>
      </c>
      <c r="B280" s="3" t="s">
        <v>22</v>
      </c>
      <c r="C280" s="3" t="s">
        <v>2</v>
      </c>
      <c r="D280" s="3"/>
      <c r="E280" s="3" t="s">
        <v>10</v>
      </c>
      <c r="F280" s="3" t="s">
        <v>2658</v>
      </c>
      <c r="G280" s="3" t="n">
        <v>4</v>
      </c>
      <c r="H280" s="3" t="n">
        <v>4</v>
      </c>
      <c r="I280" s="3" t="n">
        <v>4</v>
      </c>
      <c r="J280" s="3" t="n">
        <v>0</v>
      </c>
      <c r="K280" s="3" t="n">
        <v>0</v>
      </c>
      <c r="L280" s="3" t="n">
        <v>2</v>
      </c>
      <c r="M280" s="3" t="n">
        <v>4</v>
      </c>
      <c r="N280" s="13" t="n">
        <f aca="false">IF(ISERROR(I280/(I280+J280)),0,(I280/(I280+J280)))</f>
        <v>1</v>
      </c>
      <c r="O280" s="13" t="n">
        <f aca="false">IF(ISERROR(I280/(I280+K280)),0,(I280/(I280+K280)))</f>
        <v>1</v>
      </c>
      <c r="P280" s="13" t="n">
        <f aca="false">IF(ISERROR((2*N280*O280)/(N280+O280)),0,(2*N280*O280)/(N280+O280))</f>
        <v>1</v>
      </c>
      <c r="Q280" s="3" t="n">
        <f aca="false">L280-M280</f>
        <v>-2</v>
      </c>
      <c r="R280" s="3" t="n">
        <f aca="false">H280-M280</f>
        <v>0</v>
      </c>
    </row>
    <row r="281" customFormat="false" ht="12.8" hidden="false" customHeight="false" outlineLevel="0" collapsed="false">
      <c r="A281" s="3" t="s">
        <v>2659</v>
      </c>
      <c r="B281" s="3" t="s">
        <v>38</v>
      </c>
      <c r="C281" s="3" t="s">
        <v>2</v>
      </c>
      <c r="D281" s="3"/>
      <c r="E281" s="3" t="s">
        <v>10</v>
      </c>
      <c r="F281" s="3" t="s">
        <v>2660</v>
      </c>
      <c r="G281" s="3" t="n">
        <v>5</v>
      </c>
      <c r="H281" s="3" t="n">
        <v>5</v>
      </c>
      <c r="I281" s="3" t="n">
        <v>5</v>
      </c>
      <c r="J281" s="3" t="n">
        <v>0</v>
      </c>
      <c r="K281" s="3" t="n">
        <v>0</v>
      </c>
      <c r="L281" s="3" t="n">
        <v>5</v>
      </c>
      <c r="M281" s="3" t="n">
        <v>5</v>
      </c>
      <c r="N281" s="13" t="n">
        <f aca="false">IF(ISERROR(I281/(I281+J281)),0,(I281/(I281+J281)))</f>
        <v>1</v>
      </c>
      <c r="O281" s="13" t="n">
        <f aca="false">IF(ISERROR(I281/(I281+K281)),0,(I281/(I281+K281)))</f>
        <v>1</v>
      </c>
      <c r="P281" s="13" t="n">
        <f aca="false">IF(ISERROR((2*N281*O281)/(N281+O281)),0,(2*N281*O281)/(N281+O281))</f>
        <v>1</v>
      </c>
      <c r="Q281" s="3" t="n">
        <f aca="false">L281-M281</f>
        <v>0</v>
      </c>
      <c r="R281" s="3" t="n">
        <f aca="false">H281-M281</f>
        <v>0</v>
      </c>
    </row>
    <row r="282" customFormat="false" ht="12.8" hidden="false" customHeight="false" outlineLevel="0" collapsed="false">
      <c r="A282" s="3" t="s">
        <v>2661</v>
      </c>
      <c r="B282" s="3" t="s">
        <v>1</v>
      </c>
      <c r="C282" s="3" t="s">
        <v>2</v>
      </c>
      <c r="D282" s="3"/>
      <c r="E282" s="3" t="s">
        <v>33</v>
      </c>
      <c r="F282" s="3" t="s">
        <v>2662</v>
      </c>
      <c r="G282" s="3" t="n">
        <v>5</v>
      </c>
      <c r="H282" s="3" t="n">
        <v>5</v>
      </c>
      <c r="I282" s="3" t="n">
        <v>5</v>
      </c>
      <c r="J282" s="3" t="n">
        <v>0</v>
      </c>
      <c r="K282" s="3" t="n">
        <v>0</v>
      </c>
      <c r="L282" s="3" t="n">
        <v>2</v>
      </c>
      <c r="M282" s="3" t="n">
        <v>5</v>
      </c>
      <c r="N282" s="13" t="n">
        <f aca="false">IF(ISERROR(I282/(I282+J282)),0,(I282/(I282+J282)))</f>
        <v>1</v>
      </c>
      <c r="O282" s="13" t="n">
        <f aca="false">IF(ISERROR(I282/(I282+K282)),0,(I282/(I282+K282)))</f>
        <v>1</v>
      </c>
      <c r="P282" s="13" t="n">
        <f aca="false">IF(ISERROR((2*N282*O282)/(N282+O282)),0,(2*N282*O282)/(N282+O282))</f>
        <v>1</v>
      </c>
      <c r="Q282" s="3" t="n">
        <f aca="false">L282-M282</f>
        <v>-3</v>
      </c>
      <c r="R282" s="3" t="n">
        <f aca="false">H282-M282</f>
        <v>0</v>
      </c>
    </row>
    <row r="283" customFormat="false" ht="12.8" hidden="false" customHeight="false" outlineLevel="0" collapsed="false">
      <c r="A283" s="3" t="s">
        <v>2663</v>
      </c>
      <c r="B283" s="3" t="s">
        <v>22</v>
      </c>
      <c r="C283" s="3" t="s">
        <v>2</v>
      </c>
      <c r="D283" s="3"/>
      <c r="E283" s="3" t="s">
        <v>33</v>
      </c>
      <c r="F283" s="3" t="s">
        <v>2664</v>
      </c>
      <c r="G283" s="3" t="n">
        <v>6</v>
      </c>
      <c r="H283" s="3" t="n">
        <v>6</v>
      </c>
      <c r="I283" s="3" t="n">
        <v>6</v>
      </c>
      <c r="J283" s="3" t="n">
        <v>0</v>
      </c>
      <c r="K283" s="3" t="n">
        <v>0</v>
      </c>
      <c r="L283" s="3" t="n">
        <v>4</v>
      </c>
      <c r="M283" s="3" t="n">
        <v>6</v>
      </c>
      <c r="N283" s="13" t="n">
        <f aca="false">IF(ISERROR(I283/(I283+J283)),0,(I283/(I283+J283)))</f>
        <v>1</v>
      </c>
      <c r="O283" s="13" t="n">
        <f aca="false">IF(ISERROR(I283/(I283+K283)),0,(I283/(I283+K283)))</f>
        <v>1</v>
      </c>
      <c r="P283" s="13" t="n">
        <f aca="false">IF(ISERROR((2*N283*O283)/(N283+O283)),0,(2*N283*O283)/(N283+O283))</f>
        <v>1</v>
      </c>
      <c r="Q283" s="3" t="n">
        <f aca="false">L283-M283</f>
        <v>-2</v>
      </c>
      <c r="R283" s="3" t="n">
        <f aca="false">H283-M283</f>
        <v>0</v>
      </c>
    </row>
    <row r="284" customFormat="false" ht="12.8" hidden="false" customHeight="false" outlineLevel="0" collapsed="false">
      <c r="A284" s="3" t="s">
        <v>2665</v>
      </c>
      <c r="B284" s="3" t="s">
        <v>1</v>
      </c>
      <c r="C284" s="3" t="s">
        <v>9</v>
      </c>
      <c r="D284" s="3"/>
      <c r="E284" s="3" t="s">
        <v>33</v>
      </c>
      <c r="F284" s="3" t="s">
        <v>2666</v>
      </c>
      <c r="G284" s="3" t="n">
        <v>6</v>
      </c>
      <c r="H284" s="3" t="n">
        <v>6</v>
      </c>
      <c r="I284" s="3" t="n">
        <v>6</v>
      </c>
      <c r="J284" s="3" t="n">
        <v>0</v>
      </c>
      <c r="K284" s="3" t="n">
        <v>0</v>
      </c>
      <c r="L284" s="3" t="n">
        <v>4</v>
      </c>
      <c r="M284" s="3" t="n">
        <v>6</v>
      </c>
      <c r="N284" s="13" t="n">
        <f aca="false">IF(ISERROR(I284/(I284+J284)),0,(I284/(I284+J284)))</f>
        <v>1</v>
      </c>
      <c r="O284" s="13" t="n">
        <f aca="false">IF(ISERROR(I284/(I284+K284)),0,(I284/(I284+K284)))</f>
        <v>1</v>
      </c>
      <c r="P284" s="13" t="n">
        <f aca="false">IF(ISERROR((2*N284*O284)/(N284+O284)),0,(2*N284*O284)/(N284+O284))</f>
        <v>1</v>
      </c>
      <c r="Q284" s="3" t="n">
        <f aca="false">L284-M284</f>
        <v>-2</v>
      </c>
      <c r="R284" s="3" t="n">
        <f aca="false">H284-M284</f>
        <v>0</v>
      </c>
    </row>
    <row r="285" customFormat="false" ht="12.8" hidden="false" customHeight="false" outlineLevel="0" collapsed="false">
      <c r="A285" s="3" t="s">
        <v>2667</v>
      </c>
      <c r="B285" s="3" t="s">
        <v>38</v>
      </c>
      <c r="C285" s="3" t="s">
        <v>9</v>
      </c>
      <c r="D285" s="3"/>
      <c r="E285" s="3" t="s">
        <v>33</v>
      </c>
      <c r="F285" s="3" t="s">
        <v>2668</v>
      </c>
      <c r="G285" s="3" t="n">
        <v>10</v>
      </c>
      <c r="H285" s="3" t="n">
        <v>10</v>
      </c>
      <c r="I285" s="3" t="n">
        <v>10</v>
      </c>
      <c r="J285" s="3" t="n">
        <v>0</v>
      </c>
      <c r="K285" s="3" t="n">
        <v>0</v>
      </c>
      <c r="L285" s="3" t="n">
        <v>10</v>
      </c>
      <c r="M285" s="3" t="n">
        <v>10</v>
      </c>
      <c r="N285" s="13" t="n">
        <f aca="false">IF(ISERROR(I285/(I285+J285)),0,(I285/(I285+J285)))</f>
        <v>1</v>
      </c>
      <c r="O285" s="13" t="n">
        <f aca="false">IF(ISERROR(I285/(I285+K285)),0,(I285/(I285+K285)))</f>
        <v>1</v>
      </c>
      <c r="P285" s="13" t="n">
        <f aca="false">IF(ISERROR((2*N285*O285)/(N285+O285)),0,(2*N285*O285)/(N285+O285))</f>
        <v>1</v>
      </c>
      <c r="Q285" s="3" t="n">
        <f aca="false">L285-M285</f>
        <v>0</v>
      </c>
      <c r="R285" s="3" t="n">
        <f aca="false">H285-M285</f>
        <v>0</v>
      </c>
    </row>
    <row r="286" customFormat="false" ht="12.8" hidden="false" customHeight="false" outlineLevel="0" collapsed="false">
      <c r="A286" s="3" t="s">
        <v>2669</v>
      </c>
      <c r="B286" s="3" t="s">
        <v>22</v>
      </c>
      <c r="C286" s="3" t="s">
        <v>2</v>
      </c>
      <c r="D286" s="3"/>
      <c r="E286" s="3" t="s">
        <v>33</v>
      </c>
      <c r="F286" s="3" t="s">
        <v>2670</v>
      </c>
      <c r="G286" s="3" t="n">
        <v>2</v>
      </c>
      <c r="H286" s="3" t="n">
        <v>1</v>
      </c>
      <c r="I286" s="3" t="n">
        <v>1</v>
      </c>
      <c r="J286" s="3" t="n">
        <v>0</v>
      </c>
      <c r="K286" s="3" t="n">
        <v>1</v>
      </c>
      <c r="L286" s="3" t="n">
        <v>2</v>
      </c>
      <c r="M286" s="3" t="n">
        <v>1</v>
      </c>
      <c r="N286" s="13" t="n">
        <f aca="false">IF(ISERROR(I286/(I286+J286)),0,(I286/(I286+J286)))</f>
        <v>1</v>
      </c>
      <c r="O286" s="13" t="n">
        <f aca="false">IF(ISERROR(I286/(I286+K286)),0,(I286/(I286+K286)))</f>
        <v>0.5</v>
      </c>
      <c r="P286" s="13" t="n">
        <f aca="false">IF(ISERROR((2*N286*O286)/(N286+O286)),0,(2*N286*O286)/(N286+O286))</f>
        <v>0.666666666666667</v>
      </c>
      <c r="Q286" s="3" t="n">
        <f aca="false">L286-M286</f>
        <v>1</v>
      </c>
      <c r="R286" s="3" t="n">
        <f aca="false">H286-M286</f>
        <v>0</v>
      </c>
    </row>
    <row r="287" customFormat="false" ht="12.8" hidden="false" customHeight="false" outlineLevel="0" collapsed="false">
      <c r="A287" s="3" t="s">
        <v>2671</v>
      </c>
      <c r="B287" s="3" t="s">
        <v>22</v>
      </c>
      <c r="C287" s="3" t="s">
        <v>2</v>
      </c>
      <c r="D287" s="3"/>
      <c r="E287" s="3" t="s">
        <v>10</v>
      </c>
      <c r="F287" s="3" t="s">
        <v>2672</v>
      </c>
      <c r="G287" s="3" t="n">
        <v>2</v>
      </c>
      <c r="H287" s="3" t="n">
        <v>1</v>
      </c>
      <c r="I287" s="3" t="n">
        <v>1</v>
      </c>
      <c r="J287" s="3" t="n">
        <v>0</v>
      </c>
      <c r="K287" s="3" t="n">
        <v>1</v>
      </c>
      <c r="L287" s="3" t="n">
        <v>2</v>
      </c>
      <c r="M287" s="3" t="n">
        <v>1</v>
      </c>
      <c r="N287" s="13" t="n">
        <f aca="false">IF(ISERROR(I287/(I287+J287)),0,(I287/(I287+J287)))</f>
        <v>1</v>
      </c>
      <c r="O287" s="13" t="n">
        <f aca="false">IF(ISERROR(I287/(I287+K287)),0,(I287/(I287+K287)))</f>
        <v>0.5</v>
      </c>
      <c r="P287" s="13" t="n">
        <f aca="false">IF(ISERROR((2*N287*O287)/(N287+O287)),0,(2*N287*O287)/(N287+O287))</f>
        <v>0.666666666666667</v>
      </c>
      <c r="Q287" s="3" t="n">
        <f aca="false">L287-M287</f>
        <v>1</v>
      </c>
      <c r="R287" s="3" t="n">
        <f aca="false">H287-M287</f>
        <v>0</v>
      </c>
    </row>
    <row r="288" customFormat="false" ht="12.8" hidden="false" customHeight="false" outlineLevel="0" collapsed="false">
      <c r="A288" s="3" t="s">
        <v>2673</v>
      </c>
      <c r="B288" s="3" t="s">
        <v>22</v>
      </c>
      <c r="C288" s="3" t="s">
        <v>2</v>
      </c>
      <c r="D288" s="3"/>
      <c r="E288" s="3" t="s">
        <v>10</v>
      </c>
      <c r="F288" s="3" t="s">
        <v>2674</v>
      </c>
      <c r="G288" s="3" t="n">
        <v>2</v>
      </c>
      <c r="H288" s="3" t="n">
        <v>1</v>
      </c>
      <c r="I288" s="3" t="n">
        <v>1</v>
      </c>
      <c r="J288" s="3" t="n">
        <v>0</v>
      </c>
      <c r="K288" s="3" t="n">
        <v>1</v>
      </c>
      <c r="L288" s="3" t="n">
        <v>2</v>
      </c>
      <c r="M288" s="3" t="n">
        <v>1</v>
      </c>
      <c r="N288" s="13" t="n">
        <f aca="false">IF(ISERROR(I288/(I288+J288)),0,(I288/(I288+J288)))</f>
        <v>1</v>
      </c>
      <c r="O288" s="13" t="n">
        <f aca="false">IF(ISERROR(I288/(I288+K288)),0,(I288/(I288+K288)))</f>
        <v>0.5</v>
      </c>
      <c r="P288" s="13" t="n">
        <f aca="false">IF(ISERROR((2*N288*O288)/(N288+O288)),0,(2*N288*O288)/(N288+O288))</f>
        <v>0.666666666666667</v>
      </c>
      <c r="Q288" s="3" t="n">
        <f aca="false">L288-M288</f>
        <v>1</v>
      </c>
      <c r="R288" s="3" t="n">
        <f aca="false">H288-M288</f>
        <v>0</v>
      </c>
    </row>
    <row r="289" customFormat="false" ht="12.8" hidden="false" customHeight="false" outlineLevel="0" collapsed="false">
      <c r="A289" s="3" t="s">
        <v>2675</v>
      </c>
      <c r="B289" s="3" t="s">
        <v>22</v>
      </c>
      <c r="C289" s="3" t="s">
        <v>2</v>
      </c>
      <c r="D289" s="3"/>
      <c r="E289" s="3" t="s">
        <v>10</v>
      </c>
      <c r="F289" s="3" t="s">
        <v>2676</v>
      </c>
      <c r="G289" s="3" t="n">
        <v>2</v>
      </c>
      <c r="H289" s="3" t="n">
        <v>1</v>
      </c>
      <c r="I289" s="3" t="n">
        <v>1</v>
      </c>
      <c r="J289" s="3" t="n">
        <v>0</v>
      </c>
      <c r="K289" s="3" t="n">
        <v>1</v>
      </c>
      <c r="L289" s="3" t="n">
        <v>2</v>
      </c>
      <c r="M289" s="3" t="n">
        <v>1</v>
      </c>
      <c r="N289" s="13" t="n">
        <f aca="false">IF(ISERROR(I289/(I289+J289)),0,(I289/(I289+J289)))</f>
        <v>1</v>
      </c>
      <c r="O289" s="13" t="n">
        <f aca="false">IF(ISERROR(I289/(I289+K289)),0,(I289/(I289+K289)))</f>
        <v>0.5</v>
      </c>
      <c r="P289" s="13" t="n">
        <f aca="false">IF(ISERROR((2*N289*O289)/(N289+O289)),0,(2*N289*O289)/(N289+O289))</f>
        <v>0.666666666666667</v>
      </c>
      <c r="Q289" s="3" t="n">
        <f aca="false">L289-M289</f>
        <v>1</v>
      </c>
      <c r="R289" s="3" t="n">
        <f aca="false">H289-M289</f>
        <v>0</v>
      </c>
    </row>
    <row r="290" customFormat="false" ht="12.8" hidden="false" customHeight="false" outlineLevel="0" collapsed="false">
      <c r="A290" s="3" t="s">
        <v>2677</v>
      </c>
      <c r="B290" s="3" t="s">
        <v>1</v>
      </c>
      <c r="C290" s="3" t="s">
        <v>2</v>
      </c>
      <c r="D290" s="3"/>
      <c r="E290" s="3" t="s">
        <v>10</v>
      </c>
      <c r="F290" s="3" t="s">
        <v>2678</v>
      </c>
      <c r="G290" s="3" t="n">
        <v>2</v>
      </c>
      <c r="H290" s="3" t="n">
        <v>1</v>
      </c>
      <c r="I290" s="3" t="n">
        <v>1</v>
      </c>
      <c r="J290" s="3" t="n">
        <v>0</v>
      </c>
      <c r="K290" s="3" t="n">
        <v>1</v>
      </c>
      <c r="L290" s="3" t="n">
        <v>2</v>
      </c>
      <c r="M290" s="3" t="n">
        <v>1</v>
      </c>
      <c r="N290" s="13" t="n">
        <f aca="false">IF(ISERROR(I290/(I290+J290)),0,(I290/(I290+J290)))</f>
        <v>1</v>
      </c>
      <c r="O290" s="13" t="n">
        <f aca="false">IF(ISERROR(I290/(I290+K290)),0,(I290/(I290+K290)))</f>
        <v>0.5</v>
      </c>
      <c r="P290" s="13" t="n">
        <f aca="false">IF(ISERROR((2*N290*O290)/(N290+O290)),0,(2*N290*O290)/(N290+O290))</f>
        <v>0.666666666666667</v>
      </c>
      <c r="Q290" s="3" t="n">
        <f aca="false">L290-M290</f>
        <v>1</v>
      </c>
      <c r="R290" s="3" t="n">
        <f aca="false">H290-M290</f>
        <v>0</v>
      </c>
    </row>
    <row r="291" customFormat="false" ht="12.8" hidden="false" customHeight="false" outlineLevel="0" collapsed="false">
      <c r="A291" s="3" t="s">
        <v>2679</v>
      </c>
      <c r="B291" s="3" t="s">
        <v>1</v>
      </c>
      <c r="C291" s="3" t="s">
        <v>2</v>
      </c>
      <c r="D291" s="3"/>
      <c r="E291" s="3" t="s">
        <v>10</v>
      </c>
      <c r="F291" s="3" t="s">
        <v>2680</v>
      </c>
      <c r="G291" s="3" t="n">
        <v>2</v>
      </c>
      <c r="H291" s="3" t="n">
        <v>1</v>
      </c>
      <c r="I291" s="3" t="n">
        <v>1</v>
      </c>
      <c r="J291" s="3" t="n">
        <v>0</v>
      </c>
      <c r="K291" s="3" t="n">
        <v>1</v>
      </c>
      <c r="L291" s="3" t="n">
        <v>2</v>
      </c>
      <c r="M291" s="3" t="n">
        <v>1</v>
      </c>
      <c r="N291" s="13" t="n">
        <f aca="false">IF(ISERROR(I291/(I291+J291)),0,(I291/(I291+J291)))</f>
        <v>1</v>
      </c>
      <c r="O291" s="13" t="n">
        <f aca="false">IF(ISERROR(I291/(I291+K291)),0,(I291/(I291+K291)))</f>
        <v>0.5</v>
      </c>
      <c r="P291" s="13" t="n">
        <f aca="false">IF(ISERROR((2*N291*O291)/(N291+O291)),0,(2*N291*O291)/(N291+O291))</f>
        <v>0.666666666666667</v>
      </c>
      <c r="Q291" s="3" t="n">
        <f aca="false">L291-M291</f>
        <v>1</v>
      </c>
      <c r="R291" s="3" t="n">
        <f aca="false">H291-M291</f>
        <v>0</v>
      </c>
    </row>
    <row r="292" customFormat="false" ht="12.8" hidden="false" customHeight="false" outlineLevel="0" collapsed="false">
      <c r="A292" s="3" t="s">
        <v>2681</v>
      </c>
      <c r="B292" s="3" t="s">
        <v>1</v>
      </c>
      <c r="C292" s="3"/>
      <c r="D292" s="3" t="s">
        <v>27</v>
      </c>
      <c r="E292" s="3" t="s">
        <v>33</v>
      </c>
      <c r="F292" s="3" t="s">
        <v>2682</v>
      </c>
      <c r="G292" s="3" t="n">
        <v>2</v>
      </c>
      <c r="H292" s="3" t="n">
        <v>1</v>
      </c>
      <c r="I292" s="3" t="n">
        <v>1</v>
      </c>
      <c r="J292" s="3" t="n">
        <v>0</v>
      </c>
      <c r="K292" s="3" t="n">
        <v>1</v>
      </c>
      <c r="L292" s="3" t="n">
        <v>2</v>
      </c>
      <c r="M292" s="3" t="n">
        <v>1</v>
      </c>
      <c r="N292" s="13" t="n">
        <f aca="false">IF(ISERROR(I292/(I292+J292)),0,(I292/(I292+J292)))</f>
        <v>1</v>
      </c>
      <c r="O292" s="13" t="n">
        <f aca="false">IF(ISERROR(I292/(I292+K292)),0,(I292/(I292+K292)))</f>
        <v>0.5</v>
      </c>
      <c r="P292" s="13" t="n">
        <f aca="false">IF(ISERROR((2*N292*O292)/(N292+O292)),0,(2*N292*O292)/(N292+O292))</f>
        <v>0.666666666666667</v>
      </c>
      <c r="Q292" s="3" t="n">
        <f aca="false">L292-M292</f>
        <v>1</v>
      </c>
      <c r="R292" s="3" t="n">
        <f aca="false">H292-M292</f>
        <v>0</v>
      </c>
    </row>
    <row r="293" customFormat="false" ht="12.8" hidden="false" customHeight="false" outlineLevel="0" collapsed="false">
      <c r="A293" s="3" t="s">
        <v>2683</v>
      </c>
      <c r="B293" s="3" t="s">
        <v>22</v>
      </c>
      <c r="C293" s="3"/>
      <c r="D293" s="3" t="s">
        <v>23</v>
      </c>
      <c r="E293" s="3" t="s">
        <v>10</v>
      </c>
      <c r="F293" s="3" t="s">
        <v>2684</v>
      </c>
      <c r="G293" s="3" t="n">
        <v>2</v>
      </c>
      <c r="H293" s="3" t="n">
        <v>1</v>
      </c>
      <c r="I293" s="3" t="n">
        <v>1</v>
      </c>
      <c r="J293" s="3" t="n">
        <v>0</v>
      </c>
      <c r="K293" s="3" t="n">
        <v>1</v>
      </c>
      <c r="L293" s="3" t="n">
        <v>2</v>
      </c>
      <c r="M293" s="3" t="n">
        <v>1</v>
      </c>
      <c r="N293" s="13" t="n">
        <f aca="false">IF(ISERROR(I293/(I293+J293)),0,(I293/(I293+J293)))</f>
        <v>1</v>
      </c>
      <c r="O293" s="13" t="n">
        <f aca="false">IF(ISERROR(I293/(I293+K293)),0,(I293/(I293+K293)))</f>
        <v>0.5</v>
      </c>
      <c r="P293" s="13" t="n">
        <f aca="false">IF(ISERROR((2*N293*O293)/(N293+O293)),0,(2*N293*O293)/(N293+O293))</f>
        <v>0.666666666666667</v>
      </c>
      <c r="Q293" s="3" t="n">
        <f aca="false">L293-M293</f>
        <v>1</v>
      </c>
      <c r="R293" s="3" t="n">
        <f aca="false">H293-M293</f>
        <v>0</v>
      </c>
    </row>
    <row r="294" customFormat="false" ht="12.8" hidden="false" customHeight="false" outlineLevel="0" collapsed="false">
      <c r="A294" s="3" t="s">
        <v>2685</v>
      </c>
      <c r="B294" s="3" t="s">
        <v>22</v>
      </c>
      <c r="C294" s="3" t="s">
        <v>2</v>
      </c>
      <c r="D294" s="3"/>
      <c r="E294" s="3" t="s">
        <v>33</v>
      </c>
      <c r="F294" s="3" t="s">
        <v>2686</v>
      </c>
      <c r="G294" s="3" t="n">
        <v>2</v>
      </c>
      <c r="H294" s="3" t="n">
        <v>1</v>
      </c>
      <c r="I294" s="3" t="n">
        <v>1</v>
      </c>
      <c r="J294" s="3" t="n">
        <v>0</v>
      </c>
      <c r="K294" s="3" t="n">
        <v>1</v>
      </c>
      <c r="L294" s="3" t="n">
        <v>2</v>
      </c>
      <c r="M294" s="3" t="n">
        <v>1</v>
      </c>
      <c r="N294" s="13" t="n">
        <f aca="false">IF(ISERROR(I294/(I294+J294)),0,(I294/(I294+J294)))</f>
        <v>1</v>
      </c>
      <c r="O294" s="13" t="n">
        <f aca="false">IF(ISERROR(I294/(I294+K294)),0,(I294/(I294+K294)))</f>
        <v>0.5</v>
      </c>
      <c r="P294" s="13" t="n">
        <f aca="false">IF(ISERROR((2*N294*O294)/(N294+O294)),0,(2*N294*O294)/(N294+O294))</f>
        <v>0.666666666666667</v>
      </c>
      <c r="Q294" s="3" t="n">
        <f aca="false">L294-M294</f>
        <v>1</v>
      </c>
      <c r="R294" s="3" t="n">
        <f aca="false">H294-M294</f>
        <v>0</v>
      </c>
    </row>
    <row r="295" customFormat="false" ht="12.8" hidden="false" customHeight="false" outlineLevel="0" collapsed="false">
      <c r="A295" s="3" t="s">
        <v>2687</v>
      </c>
      <c r="B295" s="3" t="s">
        <v>1</v>
      </c>
      <c r="C295" s="3" t="s">
        <v>2</v>
      </c>
      <c r="D295" s="3"/>
      <c r="E295" s="3" t="s">
        <v>33</v>
      </c>
      <c r="F295" s="3" t="s">
        <v>2688</v>
      </c>
      <c r="G295" s="3" t="n">
        <v>2</v>
      </c>
      <c r="H295" s="3" t="n">
        <v>1</v>
      </c>
      <c r="I295" s="3" t="n">
        <v>1</v>
      </c>
      <c r="J295" s="3" t="n">
        <v>0</v>
      </c>
      <c r="K295" s="3" t="n">
        <v>1</v>
      </c>
      <c r="L295" s="3" t="n">
        <v>2</v>
      </c>
      <c r="M295" s="3" t="n">
        <v>1</v>
      </c>
      <c r="N295" s="13" t="n">
        <f aca="false">IF(ISERROR(I295/(I295+J295)),0,(I295/(I295+J295)))</f>
        <v>1</v>
      </c>
      <c r="O295" s="13" t="n">
        <f aca="false">IF(ISERROR(I295/(I295+K295)),0,(I295/(I295+K295)))</f>
        <v>0.5</v>
      </c>
      <c r="P295" s="13" t="n">
        <f aca="false">IF(ISERROR((2*N295*O295)/(N295+O295)),0,(2*N295*O295)/(N295+O295))</f>
        <v>0.666666666666667</v>
      </c>
      <c r="Q295" s="3" t="n">
        <f aca="false">L295-M295</f>
        <v>1</v>
      </c>
      <c r="R295" s="3" t="n">
        <f aca="false">H295-M295</f>
        <v>0</v>
      </c>
    </row>
    <row r="296" customFormat="false" ht="12.8" hidden="false" customHeight="false" outlineLevel="0" collapsed="false">
      <c r="A296" s="3" t="s">
        <v>2689</v>
      </c>
      <c r="B296" s="3" t="s">
        <v>22</v>
      </c>
      <c r="C296" s="3"/>
      <c r="D296" s="3" t="s">
        <v>23</v>
      </c>
      <c r="E296" s="3" t="s">
        <v>10</v>
      </c>
      <c r="F296" s="3" t="s">
        <v>2690</v>
      </c>
      <c r="G296" s="3" t="n">
        <v>2</v>
      </c>
      <c r="H296" s="3" t="n">
        <v>1</v>
      </c>
      <c r="I296" s="3" t="n">
        <v>1</v>
      </c>
      <c r="J296" s="3" t="n">
        <v>0</v>
      </c>
      <c r="K296" s="3" t="n">
        <v>1</v>
      </c>
      <c r="L296" s="3" t="n">
        <v>1</v>
      </c>
      <c r="M296" s="3" t="n">
        <v>1</v>
      </c>
      <c r="N296" s="13" t="n">
        <f aca="false">IF(ISERROR(I296/(I296+J296)),0,(I296/(I296+J296)))</f>
        <v>1</v>
      </c>
      <c r="O296" s="13" t="n">
        <f aca="false">IF(ISERROR(I296/(I296+K296)),0,(I296/(I296+K296)))</f>
        <v>0.5</v>
      </c>
      <c r="P296" s="13" t="n">
        <f aca="false">IF(ISERROR((2*N296*O296)/(N296+O296)),0,(2*N296*O296)/(N296+O296))</f>
        <v>0.666666666666667</v>
      </c>
      <c r="Q296" s="3" t="n">
        <f aca="false">L296-M296</f>
        <v>0</v>
      </c>
      <c r="R296" s="3" t="n">
        <f aca="false">H296-M296</f>
        <v>0</v>
      </c>
    </row>
    <row r="297" customFormat="false" ht="12.8" hidden="false" customHeight="false" outlineLevel="0" collapsed="false">
      <c r="A297" s="3" t="s">
        <v>2691</v>
      </c>
      <c r="B297" s="3" t="s">
        <v>1</v>
      </c>
      <c r="C297" s="3"/>
      <c r="D297" s="3" t="s">
        <v>30</v>
      </c>
      <c r="E297" s="3" t="s">
        <v>3</v>
      </c>
      <c r="F297" s="3" t="s">
        <v>2692</v>
      </c>
      <c r="G297" s="3" t="n">
        <v>2</v>
      </c>
      <c r="H297" s="3" t="n">
        <v>1</v>
      </c>
      <c r="I297" s="3" t="n">
        <v>1</v>
      </c>
      <c r="J297" s="3" t="n">
        <v>0</v>
      </c>
      <c r="K297" s="3" t="n">
        <v>1</v>
      </c>
      <c r="L297" s="3" t="n">
        <v>1</v>
      </c>
      <c r="M297" s="3" t="n">
        <v>1</v>
      </c>
      <c r="N297" s="13" t="n">
        <f aca="false">IF(ISERROR(I297/(I297+J297)),0,(I297/(I297+J297)))</f>
        <v>1</v>
      </c>
      <c r="O297" s="13" t="n">
        <f aca="false">IF(ISERROR(I297/(I297+K297)),0,(I297/(I297+K297)))</f>
        <v>0.5</v>
      </c>
      <c r="P297" s="13" t="n">
        <f aca="false">IF(ISERROR((2*N297*O297)/(N297+O297)),0,(2*N297*O297)/(N297+O297))</f>
        <v>0.666666666666667</v>
      </c>
      <c r="Q297" s="3" t="n">
        <f aca="false">L297-M297</f>
        <v>0</v>
      </c>
      <c r="R297" s="3" t="n">
        <f aca="false">H297-M297</f>
        <v>0</v>
      </c>
    </row>
    <row r="298" customFormat="false" ht="12.8" hidden="false" customHeight="false" outlineLevel="0" collapsed="false">
      <c r="A298" s="3" t="s">
        <v>2693</v>
      </c>
      <c r="B298" s="3" t="s">
        <v>1</v>
      </c>
      <c r="C298" s="3" t="s">
        <v>2</v>
      </c>
      <c r="D298" s="3"/>
      <c r="E298" s="3" t="s">
        <v>33</v>
      </c>
      <c r="F298" s="3" t="s">
        <v>2694</v>
      </c>
      <c r="G298" s="3" t="n">
        <v>2</v>
      </c>
      <c r="H298" s="3" t="n">
        <v>1</v>
      </c>
      <c r="I298" s="3" t="n">
        <v>1</v>
      </c>
      <c r="J298" s="3" t="n">
        <v>0</v>
      </c>
      <c r="K298" s="3" t="n">
        <v>1</v>
      </c>
      <c r="L298" s="3" t="n">
        <v>2</v>
      </c>
      <c r="M298" s="3" t="n">
        <v>1</v>
      </c>
      <c r="N298" s="13" t="n">
        <f aca="false">IF(ISERROR(I298/(I298+J298)),0,(I298/(I298+J298)))</f>
        <v>1</v>
      </c>
      <c r="O298" s="13" t="n">
        <f aca="false">IF(ISERROR(I298/(I298+K298)),0,(I298/(I298+K298)))</f>
        <v>0.5</v>
      </c>
      <c r="P298" s="13" t="n">
        <f aca="false">IF(ISERROR((2*N298*O298)/(N298+O298)),0,(2*N298*O298)/(N298+O298))</f>
        <v>0.666666666666667</v>
      </c>
      <c r="Q298" s="3" t="n">
        <f aca="false">L298-M298</f>
        <v>1</v>
      </c>
      <c r="R298" s="3" t="n">
        <f aca="false">H298-M298</f>
        <v>0</v>
      </c>
    </row>
    <row r="299" customFormat="false" ht="12.8" hidden="false" customHeight="false" outlineLevel="0" collapsed="false">
      <c r="A299" s="3" t="s">
        <v>2695</v>
      </c>
      <c r="B299" s="3" t="s">
        <v>1</v>
      </c>
      <c r="C299" s="3" t="s">
        <v>2</v>
      </c>
      <c r="D299" s="3"/>
      <c r="E299" s="3" t="s">
        <v>33</v>
      </c>
      <c r="F299" s="3" t="s">
        <v>2696</v>
      </c>
      <c r="G299" s="3" t="n">
        <v>2</v>
      </c>
      <c r="H299" s="3" t="n">
        <v>1</v>
      </c>
      <c r="I299" s="3" t="n">
        <v>1</v>
      </c>
      <c r="J299" s="3" t="n">
        <v>0</v>
      </c>
      <c r="K299" s="3" t="n">
        <v>1</v>
      </c>
      <c r="L299" s="3" t="n">
        <v>2</v>
      </c>
      <c r="M299" s="3" t="n">
        <v>1</v>
      </c>
      <c r="N299" s="13" t="n">
        <f aca="false">IF(ISERROR(I299/(I299+J299)),0,(I299/(I299+J299)))</f>
        <v>1</v>
      </c>
      <c r="O299" s="13" t="n">
        <f aca="false">IF(ISERROR(I299/(I299+K299)),0,(I299/(I299+K299)))</f>
        <v>0.5</v>
      </c>
      <c r="P299" s="13" t="n">
        <f aca="false">IF(ISERROR((2*N299*O299)/(N299+O299)),0,(2*N299*O299)/(N299+O299))</f>
        <v>0.666666666666667</v>
      </c>
      <c r="Q299" s="3" t="n">
        <f aca="false">L299-M299</f>
        <v>1</v>
      </c>
      <c r="R299" s="3" t="n">
        <f aca="false">H299-M299</f>
        <v>0</v>
      </c>
    </row>
    <row r="300" customFormat="false" ht="12.8" hidden="false" customHeight="false" outlineLevel="0" collapsed="false">
      <c r="A300" s="3" t="s">
        <v>2697</v>
      </c>
      <c r="B300" s="3" t="s">
        <v>1</v>
      </c>
      <c r="C300" s="3" t="s">
        <v>2</v>
      </c>
      <c r="D300" s="3"/>
      <c r="E300" s="3" t="s">
        <v>33</v>
      </c>
      <c r="F300" s="3" t="s">
        <v>2698</v>
      </c>
      <c r="G300" s="3" t="n">
        <v>2</v>
      </c>
      <c r="H300" s="3" t="n">
        <v>1</v>
      </c>
      <c r="I300" s="3" t="n">
        <v>1</v>
      </c>
      <c r="J300" s="3" t="n">
        <v>0</v>
      </c>
      <c r="K300" s="3" t="n">
        <v>1</v>
      </c>
      <c r="L300" s="3" t="n">
        <v>2</v>
      </c>
      <c r="M300" s="3" t="n">
        <v>1</v>
      </c>
      <c r="N300" s="13" t="n">
        <f aca="false">IF(ISERROR(I300/(I300+J300)),0,(I300/(I300+J300)))</f>
        <v>1</v>
      </c>
      <c r="O300" s="13" t="n">
        <f aca="false">IF(ISERROR(I300/(I300+K300)),0,(I300/(I300+K300)))</f>
        <v>0.5</v>
      </c>
      <c r="P300" s="13" t="n">
        <f aca="false">IF(ISERROR((2*N300*O300)/(N300+O300)),0,(2*N300*O300)/(N300+O300))</f>
        <v>0.666666666666667</v>
      </c>
      <c r="Q300" s="3" t="n">
        <f aca="false">L300-M300</f>
        <v>1</v>
      </c>
      <c r="R300" s="3" t="n">
        <f aca="false">H300-M300</f>
        <v>0</v>
      </c>
    </row>
    <row r="301" customFormat="false" ht="12.8" hidden="false" customHeight="false" outlineLevel="0" collapsed="false">
      <c r="A301" s="3" t="s">
        <v>2699</v>
      </c>
      <c r="B301" s="3" t="s">
        <v>38</v>
      </c>
      <c r="C301" s="3" t="s">
        <v>2</v>
      </c>
      <c r="D301" s="3"/>
      <c r="E301" s="3" t="s">
        <v>33</v>
      </c>
      <c r="F301" s="3" t="s">
        <v>2700</v>
      </c>
      <c r="G301" s="3" t="n">
        <v>2</v>
      </c>
      <c r="H301" s="3" t="n">
        <v>1</v>
      </c>
      <c r="I301" s="3" t="n">
        <v>1</v>
      </c>
      <c r="J301" s="3" t="n">
        <v>0</v>
      </c>
      <c r="K301" s="3" t="n">
        <v>1</v>
      </c>
      <c r="L301" s="3" t="n">
        <v>2</v>
      </c>
      <c r="M301" s="3" t="n">
        <v>1</v>
      </c>
      <c r="N301" s="13" t="n">
        <f aca="false">IF(ISERROR(I301/(I301+J301)),0,(I301/(I301+J301)))</f>
        <v>1</v>
      </c>
      <c r="O301" s="13" t="n">
        <f aca="false">IF(ISERROR(I301/(I301+K301)),0,(I301/(I301+K301)))</f>
        <v>0.5</v>
      </c>
      <c r="P301" s="13" t="n">
        <f aca="false">IF(ISERROR((2*N301*O301)/(N301+O301)),0,(2*N301*O301)/(N301+O301))</f>
        <v>0.666666666666667</v>
      </c>
      <c r="Q301" s="3" t="n">
        <f aca="false">L301-M301</f>
        <v>1</v>
      </c>
      <c r="R301" s="3" t="n">
        <f aca="false">H301-M301</f>
        <v>0</v>
      </c>
    </row>
    <row r="302" customFormat="false" ht="12.8" hidden="false" customHeight="false" outlineLevel="0" collapsed="false">
      <c r="A302" s="3" t="s">
        <v>2701</v>
      </c>
      <c r="B302" s="3" t="s">
        <v>22</v>
      </c>
      <c r="C302" s="3" t="s">
        <v>2</v>
      </c>
      <c r="D302" s="3" t="s">
        <v>27</v>
      </c>
      <c r="E302" s="3"/>
      <c r="F302" s="3" t="s">
        <v>2702</v>
      </c>
      <c r="G302" s="3" t="n">
        <v>2</v>
      </c>
      <c r="H302" s="3" t="n">
        <v>1</v>
      </c>
      <c r="I302" s="3" t="n">
        <v>1</v>
      </c>
      <c r="J302" s="3" t="n">
        <v>0</v>
      </c>
      <c r="K302" s="3" t="n">
        <v>1</v>
      </c>
      <c r="L302" s="3" t="n">
        <v>2</v>
      </c>
      <c r="M302" s="3" t="n">
        <v>1</v>
      </c>
      <c r="N302" s="13" t="n">
        <f aca="false">IF(ISERROR(I302/(I302+J302)),0,(I302/(I302+J302)))</f>
        <v>1</v>
      </c>
      <c r="O302" s="13" t="n">
        <f aca="false">IF(ISERROR(I302/(I302+K302)),0,(I302/(I302+K302)))</f>
        <v>0.5</v>
      </c>
      <c r="P302" s="13" t="n">
        <f aca="false">IF(ISERROR((2*N302*O302)/(N302+O302)),0,(2*N302*O302)/(N302+O302))</f>
        <v>0.666666666666667</v>
      </c>
      <c r="Q302" s="3" t="n">
        <f aca="false">L302-M302</f>
        <v>1</v>
      </c>
      <c r="R302" s="3" t="n">
        <f aca="false">H302-M302</f>
        <v>0</v>
      </c>
    </row>
    <row r="303" customFormat="false" ht="12.8" hidden="false" customHeight="false" outlineLevel="0" collapsed="false">
      <c r="A303" s="3" t="s">
        <v>2703</v>
      </c>
      <c r="B303" s="3" t="s">
        <v>22</v>
      </c>
      <c r="C303" s="3" t="s">
        <v>2</v>
      </c>
      <c r="D303" s="3"/>
      <c r="E303" s="3" t="s">
        <v>10</v>
      </c>
      <c r="F303" s="3" t="s">
        <v>2704</v>
      </c>
      <c r="G303" s="3" t="n">
        <v>2</v>
      </c>
      <c r="H303" s="3" t="n">
        <v>1</v>
      </c>
      <c r="I303" s="3" t="n">
        <v>1</v>
      </c>
      <c r="J303" s="3" t="n">
        <v>0</v>
      </c>
      <c r="K303" s="3" t="n">
        <v>1</v>
      </c>
      <c r="L303" s="3" t="n">
        <v>2</v>
      </c>
      <c r="M303" s="3" t="n">
        <v>1</v>
      </c>
      <c r="N303" s="13" t="n">
        <f aca="false">IF(ISERROR(I303/(I303+J303)),0,(I303/(I303+J303)))</f>
        <v>1</v>
      </c>
      <c r="O303" s="13" t="n">
        <f aca="false">IF(ISERROR(I303/(I303+K303)),0,(I303/(I303+K303)))</f>
        <v>0.5</v>
      </c>
      <c r="P303" s="13" t="n">
        <f aca="false">IF(ISERROR((2*N303*O303)/(N303+O303)),0,(2*N303*O303)/(N303+O303))</f>
        <v>0.666666666666667</v>
      </c>
      <c r="Q303" s="3" t="n">
        <f aca="false">L303-M303</f>
        <v>1</v>
      </c>
      <c r="R303" s="3" t="n">
        <f aca="false">H303-M303</f>
        <v>0</v>
      </c>
    </row>
    <row r="304" customFormat="false" ht="12.8" hidden="false" customHeight="false" outlineLevel="0" collapsed="false">
      <c r="A304" s="3" t="s">
        <v>2705</v>
      </c>
      <c r="B304" s="3" t="s">
        <v>22</v>
      </c>
      <c r="C304" s="3" t="s">
        <v>9</v>
      </c>
      <c r="D304" s="3"/>
      <c r="E304" s="3" t="s">
        <v>10</v>
      </c>
      <c r="F304" s="3" t="s">
        <v>2706</v>
      </c>
      <c r="G304" s="3" t="n">
        <v>2</v>
      </c>
      <c r="H304" s="3" t="n">
        <v>1</v>
      </c>
      <c r="I304" s="3" t="n">
        <v>1</v>
      </c>
      <c r="J304" s="3" t="n">
        <v>0</v>
      </c>
      <c r="K304" s="3" t="n">
        <v>1</v>
      </c>
      <c r="L304" s="3" t="n">
        <v>2</v>
      </c>
      <c r="M304" s="3" t="n">
        <v>1</v>
      </c>
      <c r="N304" s="13" t="n">
        <f aca="false">IF(ISERROR(I304/(I304+J304)),0,(I304/(I304+J304)))</f>
        <v>1</v>
      </c>
      <c r="O304" s="13" t="n">
        <f aca="false">IF(ISERROR(I304/(I304+K304)),0,(I304/(I304+K304)))</f>
        <v>0.5</v>
      </c>
      <c r="P304" s="13" t="n">
        <f aca="false">IF(ISERROR((2*N304*O304)/(N304+O304)),0,(2*N304*O304)/(N304+O304))</f>
        <v>0.666666666666667</v>
      </c>
      <c r="Q304" s="3" t="n">
        <f aca="false">L304-M304</f>
        <v>1</v>
      </c>
      <c r="R304" s="3" t="n">
        <f aca="false">H304-M304</f>
        <v>0</v>
      </c>
    </row>
    <row r="305" customFormat="false" ht="12.8" hidden="false" customHeight="false" outlineLevel="0" collapsed="false">
      <c r="A305" s="3" t="s">
        <v>2707</v>
      </c>
      <c r="B305" s="3" t="s">
        <v>1</v>
      </c>
      <c r="C305" s="3" t="s">
        <v>2</v>
      </c>
      <c r="D305" s="3"/>
      <c r="E305" s="3" t="s">
        <v>10</v>
      </c>
      <c r="F305" s="3" t="s">
        <v>2708</v>
      </c>
      <c r="G305" s="3" t="n">
        <v>2</v>
      </c>
      <c r="H305" s="3" t="n">
        <v>1</v>
      </c>
      <c r="I305" s="3" t="n">
        <v>1</v>
      </c>
      <c r="J305" s="3" t="n">
        <v>0</v>
      </c>
      <c r="K305" s="3" t="n">
        <v>1</v>
      </c>
      <c r="L305" s="3" t="n">
        <v>2</v>
      </c>
      <c r="M305" s="3" t="n">
        <v>1</v>
      </c>
      <c r="N305" s="13" t="n">
        <f aca="false">IF(ISERROR(I305/(I305+J305)),0,(I305/(I305+J305)))</f>
        <v>1</v>
      </c>
      <c r="O305" s="13" t="n">
        <f aca="false">IF(ISERROR(I305/(I305+K305)),0,(I305/(I305+K305)))</f>
        <v>0.5</v>
      </c>
      <c r="P305" s="13" t="n">
        <f aca="false">IF(ISERROR((2*N305*O305)/(N305+O305)),0,(2*N305*O305)/(N305+O305))</f>
        <v>0.666666666666667</v>
      </c>
      <c r="Q305" s="3" t="n">
        <f aca="false">L305-M305</f>
        <v>1</v>
      </c>
      <c r="R305" s="3" t="n">
        <f aca="false">H305-M305</f>
        <v>0</v>
      </c>
    </row>
    <row r="306" customFormat="false" ht="12.8" hidden="false" customHeight="false" outlineLevel="0" collapsed="false">
      <c r="A306" s="3" t="s">
        <v>2709</v>
      </c>
      <c r="B306" s="3" t="s">
        <v>22</v>
      </c>
      <c r="C306" s="3"/>
      <c r="D306" s="3" t="s">
        <v>27</v>
      </c>
      <c r="E306" s="3" t="s">
        <v>10</v>
      </c>
      <c r="F306" s="3" t="s">
        <v>2710</v>
      </c>
      <c r="G306" s="3" t="n">
        <v>2</v>
      </c>
      <c r="H306" s="3" t="n">
        <v>1</v>
      </c>
      <c r="I306" s="3" t="n">
        <v>1</v>
      </c>
      <c r="J306" s="3" t="n">
        <v>0</v>
      </c>
      <c r="K306" s="3" t="n">
        <v>1</v>
      </c>
      <c r="L306" s="3" t="n">
        <v>2</v>
      </c>
      <c r="M306" s="3" t="n">
        <v>1</v>
      </c>
      <c r="N306" s="13" t="n">
        <f aca="false">IF(ISERROR(I306/(I306+J306)),0,(I306/(I306+J306)))</f>
        <v>1</v>
      </c>
      <c r="O306" s="13" t="n">
        <f aca="false">IF(ISERROR(I306/(I306+K306)),0,(I306/(I306+K306)))</f>
        <v>0.5</v>
      </c>
      <c r="P306" s="13" t="n">
        <f aca="false">IF(ISERROR((2*N306*O306)/(N306+O306)),0,(2*N306*O306)/(N306+O306))</f>
        <v>0.666666666666667</v>
      </c>
      <c r="Q306" s="3" t="n">
        <f aca="false">L306-M306</f>
        <v>1</v>
      </c>
      <c r="R306" s="3" t="n">
        <f aca="false">H306-M306</f>
        <v>0</v>
      </c>
    </row>
    <row r="307" customFormat="false" ht="12.8" hidden="false" customHeight="false" outlineLevel="0" collapsed="false">
      <c r="A307" s="3" t="s">
        <v>2711</v>
      </c>
      <c r="B307" s="3" t="s">
        <v>22</v>
      </c>
      <c r="C307" s="3" t="s">
        <v>9</v>
      </c>
      <c r="D307" s="3"/>
      <c r="E307" s="3" t="s">
        <v>10</v>
      </c>
      <c r="F307" s="3" t="s">
        <v>2712</v>
      </c>
      <c r="G307" s="3" t="n">
        <v>2</v>
      </c>
      <c r="H307" s="3" t="n">
        <v>1</v>
      </c>
      <c r="I307" s="3" t="n">
        <v>1</v>
      </c>
      <c r="J307" s="3" t="n">
        <v>0</v>
      </c>
      <c r="K307" s="3" t="n">
        <v>1</v>
      </c>
      <c r="L307" s="3" t="n">
        <v>2</v>
      </c>
      <c r="M307" s="3" t="n">
        <v>1</v>
      </c>
      <c r="N307" s="13" t="n">
        <f aca="false">IF(ISERROR(I307/(I307+J307)),0,(I307/(I307+J307)))</f>
        <v>1</v>
      </c>
      <c r="O307" s="13" t="n">
        <f aca="false">IF(ISERROR(I307/(I307+K307)),0,(I307/(I307+K307)))</f>
        <v>0.5</v>
      </c>
      <c r="P307" s="13" t="n">
        <f aca="false">IF(ISERROR((2*N307*O307)/(N307+O307)),0,(2*N307*O307)/(N307+O307))</f>
        <v>0.666666666666667</v>
      </c>
      <c r="Q307" s="3" t="n">
        <f aca="false">L307-M307</f>
        <v>1</v>
      </c>
      <c r="R307" s="3" t="n">
        <f aca="false">H307-M307</f>
        <v>0</v>
      </c>
    </row>
    <row r="308" customFormat="false" ht="12.8" hidden="false" customHeight="false" outlineLevel="0" collapsed="false">
      <c r="A308" s="3" t="s">
        <v>2713</v>
      </c>
      <c r="B308" s="3" t="s">
        <v>22</v>
      </c>
      <c r="C308" s="3" t="s">
        <v>2</v>
      </c>
      <c r="D308" s="3"/>
      <c r="E308" s="3" t="s">
        <v>10</v>
      </c>
      <c r="F308" s="3" t="s">
        <v>2714</v>
      </c>
      <c r="G308" s="3" t="n">
        <v>2</v>
      </c>
      <c r="H308" s="3" t="n">
        <v>1</v>
      </c>
      <c r="I308" s="3" t="n">
        <v>1</v>
      </c>
      <c r="J308" s="3" t="n">
        <v>0</v>
      </c>
      <c r="K308" s="3" t="n">
        <v>1</v>
      </c>
      <c r="L308" s="3" t="n">
        <v>2</v>
      </c>
      <c r="M308" s="3" t="n">
        <v>1</v>
      </c>
      <c r="N308" s="13" t="n">
        <f aca="false">IF(ISERROR(I308/(I308+J308)),0,(I308/(I308+J308)))</f>
        <v>1</v>
      </c>
      <c r="O308" s="13" t="n">
        <f aca="false">IF(ISERROR(I308/(I308+K308)),0,(I308/(I308+K308)))</f>
        <v>0.5</v>
      </c>
      <c r="P308" s="13" t="n">
        <f aca="false">IF(ISERROR((2*N308*O308)/(N308+O308)),0,(2*N308*O308)/(N308+O308))</f>
        <v>0.666666666666667</v>
      </c>
      <c r="Q308" s="3" t="n">
        <f aca="false">L308-M308</f>
        <v>1</v>
      </c>
      <c r="R308" s="3" t="n">
        <f aca="false">H308-M308</f>
        <v>0</v>
      </c>
    </row>
    <row r="309" customFormat="false" ht="12.8" hidden="false" customHeight="false" outlineLevel="0" collapsed="false">
      <c r="A309" s="3" t="s">
        <v>2715</v>
      </c>
      <c r="B309" s="3" t="s">
        <v>22</v>
      </c>
      <c r="C309" s="3" t="s">
        <v>2</v>
      </c>
      <c r="D309" s="3"/>
      <c r="E309" s="3" t="s">
        <v>10</v>
      </c>
      <c r="F309" s="3" t="s">
        <v>2716</v>
      </c>
      <c r="G309" s="3" t="n">
        <v>2</v>
      </c>
      <c r="H309" s="3" t="n">
        <v>1</v>
      </c>
      <c r="I309" s="3" t="n">
        <v>1</v>
      </c>
      <c r="J309" s="3" t="n">
        <v>0</v>
      </c>
      <c r="K309" s="3" t="n">
        <v>1</v>
      </c>
      <c r="L309" s="3" t="n">
        <v>2</v>
      </c>
      <c r="M309" s="3" t="n">
        <v>1</v>
      </c>
      <c r="N309" s="13" t="n">
        <f aca="false">IF(ISERROR(I309/(I309+J309)),0,(I309/(I309+J309)))</f>
        <v>1</v>
      </c>
      <c r="O309" s="13" t="n">
        <f aca="false">IF(ISERROR(I309/(I309+K309)),0,(I309/(I309+K309)))</f>
        <v>0.5</v>
      </c>
      <c r="P309" s="13" t="n">
        <f aca="false">IF(ISERROR((2*N309*O309)/(N309+O309)),0,(2*N309*O309)/(N309+O309))</f>
        <v>0.666666666666667</v>
      </c>
      <c r="Q309" s="3" t="n">
        <f aca="false">L309-M309</f>
        <v>1</v>
      </c>
      <c r="R309" s="3" t="n">
        <f aca="false">H309-M309</f>
        <v>0</v>
      </c>
    </row>
    <row r="310" customFormat="false" ht="12.8" hidden="false" customHeight="false" outlineLevel="0" collapsed="false">
      <c r="A310" s="3" t="s">
        <v>2717</v>
      </c>
      <c r="B310" s="3" t="s">
        <v>1</v>
      </c>
      <c r="C310" s="3"/>
      <c r="D310" s="3" t="s">
        <v>23</v>
      </c>
      <c r="E310" s="3" t="s">
        <v>10</v>
      </c>
      <c r="F310" s="3" t="s">
        <v>2718</v>
      </c>
      <c r="G310" s="3" t="n">
        <v>2</v>
      </c>
      <c r="H310" s="3" t="n">
        <v>1</v>
      </c>
      <c r="I310" s="3" t="n">
        <v>1</v>
      </c>
      <c r="J310" s="3" t="n">
        <v>0</v>
      </c>
      <c r="K310" s="3" t="n">
        <v>1</v>
      </c>
      <c r="L310" s="3" t="n">
        <v>2</v>
      </c>
      <c r="M310" s="3" t="n">
        <v>1</v>
      </c>
      <c r="N310" s="13" t="n">
        <f aca="false">IF(ISERROR(I310/(I310+J310)),0,(I310/(I310+J310)))</f>
        <v>1</v>
      </c>
      <c r="O310" s="13" t="n">
        <f aca="false">IF(ISERROR(I310/(I310+K310)),0,(I310/(I310+K310)))</f>
        <v>0.5</v>
      </c>
      <c r="P310" s="13" t="n">
        <f aca="false">IF(ISERROR((2*N310*O310)/(N310+O310)),0,(2*N310*O310)/(N310+O310))</f>
        <v>0.666666666666667</v>
      </c>
      <c r="Q310" s="3" t="n">
        <f aca="false">L310-M310</f>
        <v>1</v>
      </c>
      <c r="R310" s="3" t="n">
        <f aca="false">H310-M310</f>
        <v>0</v>
      </c>
    </row>
    <row r="311" customFormat="false" ht="12.8" hidden="false" customHeight="false" outlineLevel="0" collapsed="false">
      <c r="A311" s="3" t="s">
        <v>2719</v>
      </c>
      <c r="B311" s="3" t="s">
        <v>22</v>
      </c>
      <c r="C311" s="3" t="s">
        <v>2</v>
      </c>
      <c r="D311" s="3"/>
      <c r="E311" s="3" t="s">
        <v>10</v>
      </c>
      <c r="F311" s="3" t="s">
        <v>2720</v>
      </c>
      <c r="G311" s="3" t="n">
        <v>2</v>
      </c>
      <c r="H311" s="3" t="n">
        <v>1</v>
      </c>
      <c r="I311" s="3" t="n">
        <v>1</v>
      </c>
      <c r="J311" s="3" t="n">
        <v>0</v>
      </c>
      <c r="K311" s="3" t="n">
        <v>1</v>
      </c>
      <c r="L311" s="3" t="n">
        <v>2</v>
      </c>
      <c r="M311" s="3" t="n">
        <v>1</v>
      </c>
      <c r="N311" s="13" t="n">
        <f aca="false">IF(ISERROR(I311/(I311+J311)),0,(I311/(I311+J311)))</f>
        <v>1</v>
      </c>
      <c r="O311" s="13" t="n">
        <f aca="false">IF(ISERROR(I311/(I311+K311)),0,(I311/(I311+K311)))</f>
        <v>0.5</v>
      </c>
      <c r="P311" s="13" t="n">
        <f aca="false">IF(ISERROR((2*N311*O311)/(N311+O311)),0,(2*N311*O311)/(N311+O311))</f>
        <v>0.666666666666667</v>
      </c>
      <c r="Q311" s="3" t="n">
        <f aca="false">L311-M311</f>
        <v>1</v>
      </c>
      <c r="R311" s="3" t="n">
        <f aca="false">H311-M311</f>
        <v>0</v>
      </c>
    </row>
    <row r="312" customFormat="false" ht="12.8" hidden="false" customHeight="false" outlineLevel="0" collapsed="false">
      <c r="A312" s="3" t="s">
        <v>2721</v>
      </c>
      <c r="B312" s="3" t="s">
        <v>1</v>
      </c>
      <c r="C312" s="3"/>
      <c r="D312" s="3" t="s">
        <v>23</v>
      </c>
      <c r="E312" s="3" t="s">
        <v>33</v>
      </c>
      <c r="F312" s="3" t="s">
        <v>2722</v>
      </c>
      <c r="G312" s="3" t="n">
        <v>2</v>
      </c>
      <c r="H312" s="3" t="n">
        <v>1</v>
      </c>
      <c r="I312" s="3" t="n">
        <v>1</v>
      </c>
      <c r="J312" s="3" t="n">
        <v>0</v>
      </c>
      <c r="K312" s="3" t="n">
        <v>1</v>
      </c>
      <c r="L312" s="3" t="n">
        <v>2</v>
      </c>
      <c r="M312" s="3" t="n">
        <v>1</v>
      </c>
      <c r="N312" s="13" t="n">
        <f aca="false">IF(ISERROR(I312/(I312+J312)),0,(I312/(I312+J312)))</f>
        <v>1</v>
      </c>
      <c r="O312" s="13" t="n">
        <f aca="false">IF(ISERROR(I312/(I312+K312)),0,(I312/(I312+K312)))</f>
        <v>0.5</v>
      </c>
      <c r="P312" s="13" t="n">
        <f aca="false">IF(ISERROR((2*N312*O312)/(N312+O312)),0,(2*N312*O312)/(N312+O312))</f>
        <v>0.666666666666667</v>
      </c>
      <c r="Q312" s="3" t="n">
        <f aca="false">L312-M312</f>
        <v>1</v>
      </c>
      <c r="R312" s="3" t="n">
        <f aca="false">H312-M312</f>
        <v>0</v>
      </c>
    </row>
    <row r="313" customFormat="false" ht="12.8" hidden="false" customHeight="false" outlineLevel="0" collapsed="false">
      <c r="A313" s="3" t="s">
        <v>2723</v>
      </c>
      <c r="B313" s="3" t="s">
        <v>22</v>
      </c>
      <c r="C313" s="3" t="s">
        <v>9</v>
      </c>
      <c r="D313" s="3"/>
      <c r="E313" s="3" t="s">
        <v>33</v>
      </c>
      <c r="F313" s="3" t="s">
        <v>2724</v>
      </c>
      <c r="G313" s="3" t="n">
        <v>2</v>
      </c>
      <c r="H313" s="3" t="n">
        <v>1</v>
      </c>
      <c r="I313" s="3" t="n">
        <v>1</v>
      </c>
      <c r="J313" s="3" t="n">
        <v>0</v>
      </c>
      <c r="K313" s="3" t="n">
        <v>1</v>
      </c>
      <c r="L313" s="3" t="n">
        <v>2</v>
      </c>
      <c r="M313" s="3" t="n">
        <v>1</v>
      </c>
      <c r="N313" s="13" t="n">
        <f aca="false">IF(ISERROR(I313/(I313+J313)),0,(I313/(I313+J313)))</f>
        <v>1</v>
      </c>
      <c r="O313" s="13" t="n">
        <f aca="false">IF(ISERROR(I313/(I313+K313)),0,(I313/(I313+K313)))</f>
        <v>0.5</v>
      </c>
      <c r="P313" s="13" t="n">
        <f aca="false">IF(ISERROR((2*N313*O313)/(N313+O313)),0,(2*N313*O313)/(N313+O313))</f>
        <v>0.666666666666667</v>
      </c>
      <c r="Q313" s="3" t="n">
        <f aca="false">L313-M313</f>
        <v>1</v>
      </c>
      <c r="R313" s="3" t="n">
        <f aca="false">H313-M313</f>
        <v>0</v>
      </c>
    </row>
    <row r="314" customFormat="false" ht="12.8" hidden="false" customHeight="false" outlineLevel="0" collapsed="false">
      <c r="A314" s="3" t="s">
        <v>2725</v>
      </c>
      <c r="B314" s="3" t="s">
        <v>22</v>
      </c>
      <c r="C314" s="3"/>
      <c r="D314" s="3" t="s">
        <v>23</v>
      </c>
      <c r="E314" s="3" t="s">
        <v>33</v>
      </c>
      <c r="F314" s="3" t="s">
        <v>2726</v>
      </c>
      <c r="G314" s="3" t="n">
        <v>2</v>
      </c>
      <c r="H314" s="3" t="n">
        <v>1</v>
      </c>
      <c r="I314" s="3" t="n">
        <v>1</v>
      </c>
      <c r="J314" s="3" t="n">
        <v>0</v>
      </c>
      <c r="K314" s="3" t="n">
        <v>1</v>
      </c>
      <c r="L314" s="3" t="n">
        <v>2</v>
      </c>
      <c r="M314" s="3" t="n">
        <v>1</v>
      </c>
      <c r="N314" s="13" t="n">
        <f aca="false">IF(ISERROR(I314/(I314+J314)),0,(I314/(I314+J314)))</f>
        <v>1</v>
      </c>
      <c r="O314" s="13" t="n">
        <f aca="false">IF(ISERROR(I314/(I314+K314)),0,(I314/(I314+K314)))</f>
        <v>0.5</v>
      </c>
      <c r="P314" s="13" t="n">
        <f aca="false">IF(ISERROR((2*N314*O314)/(N314+O314)),0,(2*N314*O314)/(N314+O314))</f>
        <v>0.666666666666667</v>
      </c>
      <c r="Q314" s="3" t="n">
        <f aca="false">L314-M314</f>
        <v>1</v>
      </c>
      <c r="R314" s="3" t="n">
        <f aca="false">H314-M314</f>
        <v>0</v>
      </c>
    </row>
    <row r="315" customFormat="false" ht="12.8" hidden="false" customHeight="false" outlineLevel="0" collapsed="false">
      <c r="A315" s="3" t="s">
        <v>2727</v>
      </c>
      <c r="B315" s="3" t="s">
        <v>22</v>
      </c>
      <c r="C315" s="3" t="s">
        <v>9</v>
      </c>
      <c r="D315" s="3"/>
      <c r="E315" s="3" t="s">
        <v>33</v>
      </c>
      <c r="F315" s="3" t="s">
        <v>2728</v>
      </c>
      <c r="G315" s="3" t="n">
        <v>2</v>
      </c>
      <c r="H315" s="3" t="n">
        <v>1</v>
      </c>
      <c r="I315" s="3" t="n">
        <v>1</v>
      </c>
      <c r="J315" s="3" t="n">
        <v>0</v>
      </c>
      <c r="K315" s="3" t="n">
        <v>1</v>
      </c>
      <c r="L315" s="3" t="n">
        <v>2</v>
      </c>
      <c r="M315" s="3" t="n">
        <v>1</v>
      </c>
      <c r="N315" s="13" t="n">
        <f aca="false">IF(ISERROR(I315/(I315+J315)),0,(I315/(I315+J315)))</f>
        <v>1</v>
      </c>
      <c r="O315" s="13" t="n">
        <f aca="false">IF(ISERROR(I315/(I315+K315)),0,(I315/(I315+K315)))</f>
        <v>0.5</v>
      </c>
      <c r="P315" s="13" t="n">
        <f aca="false">IF(ISERROR((2*N315*O315)/(N315+O315)),0,(2*N315*O315)/(N315+O315))</f>
        <v>0.666666666666667</v>
      </c>
      <c r="Q315" s="3" t="n">
        <f aca="false">L315-M315</f>
        <v>1</v>
      </c>
      <c r="R315" s="3" t="n">
        <f aca="false">H315-M315</f>
        <v>0</v>
      </c>
    </row>
    <row r="316" customFormat="false" ht="12.8" hidden="false" customHeight="false" outlineLevel="0" collapsed="false">
      <c r="A316" s="3" t="s">
        <v>2729</v>
      </c>
      <c r="B316" s="3" t="s">
        <v>1</v>
      </c>
      <c r="C316" s="3" t="s">
        <v>9</v>
      </c>
      <c r="D316" s="3" t="s">
        <v>23</v>
      </c>
      <c r="E316" s="3"/>
      <c r="F316" s="3" t="s">
        <v>2730</v>
      </c>
      <c r="G316" s="3" t="n">
        <v>2</v>
      </c>
      <c r="H316" s="3" t="n">
        <v>1</v>
      </c>
      <c r="I316" s="3" t="n">
        <v>1</v>
      </c>
      <c r="J316" s="3" t="n">
        <v>0</v>
      </c>
      <c r="K316" s="3" t="n">
        <v>1</v>
      </c>
      <c r="L316" s="3" t="n">
        <v>2</v>
      </c>
      <c r="M316" s="3" t="n">
        <v>1</v>
      </c>
      <c r="N316" s="13" t="n">
        <f aca="false">IF(ISERROR(I316/(I316+J316)),0,(I316/(I316+J316)))</f>
        <v>1</v>
      </c>
      <c r="O316" s="13" t="n">
        <f aca="false">IF(ISERROR(I316/(I316+K316)),0,(I316/(I316+K316)))</f>
        <v>0.5</v>
      </c>
      <c r="P316" s="13" t="n">
        <f aca="false">IF(ISERROR((2*N316*O316)/(N316+O316)),0,(2*N316*O316)/(N316+O316))</f>
        <v>0.666666666666667</v>
      </c>
      <c r="Q316" s="3" t="n">
        <f aca="false">L316-M316</f>
        <v>1</v>
      </c>
      <c r="R316" s="3" t="n">
        <f aca="false">H316-M316</f>
        <v>0</v>
      </c>
    </row>
    <row r="317" customFormat="false" ht="12.8" hidden="false" customHeight="false" outlineLevel="0" collapsed="false">
      <c r="A317" s="3" t="s">
        <v>2731</v>
      </c>
      <c r="B317" s="3" t="s">
        <v>1</v>
      </c>
      <c r="C317" s="3" t="s">
        <v>2</v>
      </c>
      <c r="D317" s="3" t="s">
        <v>27</v>
      </c>
      <c r="E317" s="3"/>
      <c r="F317" s="3" t="s">
        <v>2732</v>
      </c>
      <c r="G317" s="3" t="n">
        <v>2</v>
      </c>
      <c r="H317" s="3" t="n">
        <v>1</v>
      </c>
      <c r="I317" s="3" t="n">
        <v>1</v>
      </c>
      <c r="J317" s="3" t="n">
        <v>0</v>
      </c>
      <c r="K317" s="3" t="n">
        <v>1</v>
      </c>
      <c r="L317" s="3" t="n">
        <v>2</v>
      </c>
      <c r="M317" s="3" t="n">
        <v>1</v>
      </c>
      <c r="N317" s="13" t="n">
        <f aca="false">IF(ISERROR(I317/(I317+J317)),0,(I317/(I317+J317)))</f>
        <v>1</v>
      </c>
      <c r="O317" s="13" t="n">
        <f aca="false">IF(ISERROR(I317/(I317+K317)),0,(I317/(I317+K317)))</f>
        <v>0.5</v>
      </c>
      <c r="P317" s="13" t="n">
        <f aca="false">IF(ISERROR((2*N317*O317)/(N317+O317)),0,(2*N317*O317)/(N317+O317))</f>
        <v>0.666666666666667</v>
      </c>
      <c r="Q317" s="3" t="n">
        <f aca="false">L317-M317</f>
        <v>1</v>
      </c>
      <c r="R317" s="3" t="n">
        <f aca="false">H317-M317</f>
        <v>0</v>
      </c>
    </row>
    <row r="318" customFormat="false" ht="12.8" hidden="false" customHeight="false" outlineLevel="0" collapsed="false">
      <c r="A318" s="3" t="s">
        <v>2733</v>
      </c>
      <c r="B318" s="3" t="s">
        <v>1</v>
      </c>
      <c r="C318" s="3" t="s">
        <v>9</v>
      </c>
      <c r="D318" s="3"/>
      <c r="E318" s="3" t="s">
        <v>33</v>
      </c>
      <c r="F318" s="3" t="s">
        <v>2734</v>
      </c>
      <c r="G318" s="3" t="n">
        <v>2</v>
      </c>
      <c r="H318" s="3" t="n">
        <v>1</v>
      </c>
      <c r="I318" s="3" t="n">
        <v>1</v>
      </c>
      <c r="J318" s="3" t="n">
        <v>0</v>
      </c>
      <c r="K318" s="3" t="n">
        <v>1</v>
      </c>
      <c r="L318" s="3" t="n">
        <v>2</v>
      </c>
      <c r="M318" s="3" t="n">
        <v>1</v>
      </c>
      <c r="N318" s="13" t="n">
        <f aca="false">IF(ISERROR(I318/(I318+J318)),0,(I318/(I318+J318)))</f>
        <v>1</v>
      </c>
      <c r="O318" s="13" t="n">
        <f aca="false">IF(ISERROR(I318/(I318+K318)),0,(I318/(I318+K318)))</f>
        <v>0.5</v>
      </c>
      <c r="P318" s="13" t="n">
        <f aca="false">IF(ISERROR((2*N318*O318)/(N318+O318)),0,(2*N318*O318)/(N318+O318))</f>
        <v>0.666666666666667</v>
      </c>
      <c r="Q318" s="3" t="n">
        <f aca="false">L318-M318</f>
        <v>1</v>
      </c>
      <c r="R318" s="3" t="n">
        <f aca="false">H318-M318</f>
        <v>0</v>
      </c>
    </row>
    <row r="319" customFormat="false" ht="12.8" hidden="false" customHeight="false" outlineLevel="0" collapsed="false">
      <c r="A319" s="3" t="s">
        <v>2735</v>
      </c>
      <c r="B319" s="3" t="s">
        <v>38</v>
      </c>
      <c r="C319" s="3" t="s">
        <v>2</v>
      </c>
      <c r="D319" s="3"/>
      <c r="E319" s="3" t="s">
        <v>3</v>
      </c>
      <c r="F319" s="3" t="s">
        <v>2736</v>
      </c>
      <c r="G319" s="3" t="n">
        <v>2</v>
      </c>
      <c r="H319" s="3" t="n">
        <v>1</v>
      </c>
      <c r="I319" s="3" t="n">
        <v>1</v>
      </c>
      <c r="J319" s="3" t="n">
        <v>0</v>
      </c>
      <c r="K319" s="3" t="n">
        <v>1</v>
      </c>
      <c r="L319" s="3" t="n">
        <v>2</v>
      </c>
      <c r="M319" s="3" t="n">
        <v>1</v>
      </c>
      <c r="N319" s="13" t="n">
        <f aca="false">IF(ISERROR(I319/(I319+J319)),0,(I319/(I319+J319)))</f>
        <v>1</v>
      </c>
      <c r="O319" s="13" t="n">
        <f aca="false">IF(ISERROR(I319/(I319+K319)),0,(I319/(I319+K319)))</f>
        <v>0.5</v>
      </c>
      <c r="P319" s="13" t="n">
        <f aca="false">IF(ISERROR((2*N319*O319)/(N319+O319)),0,(2*N319*O319)/(N319+O319))</f>
        <v>0.666666666666667</v>
      </c>
      <c r="Q319" s="3" t="n">
        <f aca="false">L319-M319</f>
        <v>1</v>
      </c>
      <c r="R319" s="3" t="n">
        <f aca="false">H319-M319</f>
        <v>0</v>
      </c>
    </row>
    <row r="320" customFormat="false" ht="12.8" hidden="false" customHeight="false" outlineLevel="0" collapsed="false">
      <c r="A320" s="3" t="s">
        <v>2737</v>
      </c>
      <c r="B320" s="3" t="s">
        <v>38</v>
      </c>
      <c r="C320" s="3" t="s">
        <v>9</v>
      </c>
      <c r="D320" s="3"/>
      <c r="E320" s="3" t="s">
        <v>10</v>
      </c>
      <c r="F320" s="3" t="s">
        <v>2738</v>
      </c>
      <c r="G320" s="3" t="n">
        <v>3</v>
      </c>
      <c r="H320" s="3" t="n">
        <v>2</v>
      </c>
      <c r="I320" s="3" t="n">
        <v>2</v>
      </c>
      <c r="J320" s="3" t="n">
        <v>0</v>
      </c>
      <c r="K320" s="3" t="n">
        <v>1</v>
      </c>
      <c r="L320" s="3" t="n">
        <v>3</v>
      </c>
      <c r="M320" s="3" t="n">
        <v>2</v>
      </c>
      <c r="N320" s="13" t="n">
        <f aca="false">IF(ISERROR(I320/(I320+J320)),0,(I320/(I320+J320)))</f>
        <v>1</v>
      </c>
      <c r="O320" s="13" t="n">
        <f aca="false">IF(ISERROR(I320/(I320+K320)),0,(I320/(I320+K320)))</f>
        <v>0.666666666666667</v>
      </c>
      <c r="P320" s="13" t="n">
        <f aca="false">IF(ISERROR((2*N320*O320)/(N320+O320)),0,(2*N320*O320)/(N320+O320))</f>
        <v>0.8</v>
      </c>
      <c r="Q320" s="3" t="n">
        <f aca="false">L320-M320</f>
        <v>1</v>
      </c>
      <c r="R320" s="3" t="n">
        <f aca="false">H320-M320</f>
        <v>0</v>
      </c>
    </row>
    <row r="321" customFormat="false" ht="12.8" hidden="false" customHeight="false" outlineLevel="0" collapsed="false">
      <c r="A321" s="3" t="s">
        <v>2739</v>
      </c>
      <c r="B321" s="3" t="s">
        <v>22</v>
      </c>
      <c r="C321" s="3" t="s">
        <v>2</v>
      </c>
      <c r="D321" s="3"/>
      <c r="E321" s="3" t="s">
        <v>10</v>
      </c>
      <c r="F321" s="3" t="s">
        <v>2740</v>
      </c>
      <c r="G321" s="3" t="n">
        <v>3</v>
      </c>
      <c r="H321" s="3" t="n">
        <v>2</v>
      </c>
      <c r="I321" s="3" t="n">
        <v>2</v>
      </c>
      <c r="J321" s="3" t="n">
        <v>0</v>
      </c>
      <c r="K321" s="3" t="n">
        <v>1</v>
      </c>
      <c r="L321" s="3" t="n">
        <v>2</v>
      </c>
      <c r="M321" s="3" t="n">
        <v>2</v>
      </c>
      <c r="N321" s="13" t="n">
        <f aca="false">IF(ISERROR(I321/(I321+J321)),0,(I321/(I321+J321)))</f>
        <v>1</v>
      </c>
      <c r="O321" s="13" t="n">
        <f aca="false">IF(ISERROR(I321/(I321+K321)),0,(I321/(I321+K321)))</f>
        <v>0.666666666666667</v>
      </c>
      <c r="P321" s="13" t="n">
        <f aca="false">IF(ISERROR((2*N321*O321)/(N321+O321)),0,(2*N321*O321)/(N321+O321))</f>
        <v>0.8</v>
      </c>
      <c r="Q321" s="3" t="n">
        <f aca="false">L321-M321</f>
        <v>0</v>
      </c>
      <c r="R321" s="3" t="n">
        <f aca="false">H321-M321</f>
        <v>0</v>
      </c>
    </row>
    <row r="322" customFormat="false" ht="12.8" hidden="false" customHeight="false" outlineLevel="0" collapsed="false">
      <c r="A322" s="3" t="s">
        <v>2741</v>
      </c>
      <c r="B322" s="3" t="s">
        <v>22</v>
      </c>
      <c r="C322" s="3" t="s">
        <v>2</v>
      </c>
      <c r="D322" s="3"/>
      <c r="E322" s="3" t="s">
        <v>33</v>
      </c>
      <c r="F322" s="3" t="s">
        <v>2742</v>
      </c>
      <c r="G322" s="3" t="n">
        <v>3</v>
      </c>
      <c r="H322" s="3" t="n">
        <v>2</v>
      </c>
      <c r="I322" s="3" t="n">
        <v>2</v>
      </c>
      <c r="J322" s="3" t="n">
        <v>0</v>
      </c>
      <c r="K322" s="3" t="n">
        <v>1</v>
      </c>
      <c r="L322" s="3" t="n">
        <v>3</v>
      </c>
      <c r="M322" s="3" t="n">
        <v>2</v>
      </c>
      <c r="N322" s="13" t="n">
        <f aca="false">IF(ISERROR(I322/(I322+J322)),0,(I322/(I322+J322)))</f>
        <v>1</v>
      </c>
      <c r="O322" s="13" t="n">
        <f aca="false">IF(ISERROR(I322/(I322+K322)),0,(I322/(I322+K322)))</f>
        <v>0.666666666666667</v>
      </c>
      <c r="P322" s="13" t="n">
        <f aca="false">IF(ISERROR((2*N322*O322)/(N322+O322)),0,(2*N322*O322)/(N322+O322))</f>
        <v>0.8</v>
      </c>
      <c r="Q322" s="3" t="n">
        <f aca="false">L322-M322</f>
        <v>1</v>
      </c>
      <c r="R322" s="3" t="n">
        <f aca="false">H322-M322</f>
        <v>0</v>
      </c>
    </row>
    <row r="323" customFormat="false" ht="12.8" hidden="false" customHeight="false" outlineLevel="0" collapsed="false">
      <c r="A323" s="3" t="s">
        <v>2743</v>
      </c>
      <c r="B323" s="3" t="s">
        <v>1</v>
      </c>
      <c r="C323" s="3"/>
      <c r="D323" s="3" t="s">
        <v>27</v>
      </c>
      <c r="E323" s="3" t="s">
        <v>33</v>
      </c>
      <c r="F323" s="3" t="s">
        <v>2744</v>
      </c>
      <c r="G323" s="3" t="n">
        <v>3</v>
      </c>
      <c r="H323" s="3" t="n">
        <v>2</v>
      </c>
      <c r="I323" s="3" t="n">
        <v>2</v>
      </c>
      <c r="J323" s="3" t="n">
        <v>0</v>
      </c>
      <c r="K323" s="3" t="n">
        <v>1</v>
      </c>
      <c r="L323" s="3" t="n">
        <v>2</v>
      </c>
      <c r="M323" s="3" t="n">
        <v>2</v>
      </c>
      <c r="N323" s="13" t="n">
        <f aca="false">IF(ISERROR(I323/(I323+J323)),0,(I323/(I323+J323)))</f>
        <v>1</v>
      </c>
      <c r="O323" s="13" t="n">
        <f aca="false">IF(ISERROR(I323/(I323+K323)),0,(I323/(I323+K323)))</f>
        <v>0.666666666666667</v>
      </c>
      <c r="P323" s="13" t="n">
        <f aca="false">IF(ISERROR((2*N323*O323)/(N323+O323)),0,(2*N323*O323)/(N323+O323))</f>
        <v>0.8</v>
      </c>
      <c r="Q323" s="3" t="n">
        <f aca="false">L323-M323</f>
        <v>0</v>
      </c>
      <c r="R323" s="3" t="n">
        <f aca="false">H323-M323</f>
        <v>0</v>
      </c>
    </row>
    <row r="324" customFormat="false" ht="12.8" hidden="false" customHeight="false" outlineLevel="0" collapsed="false">
      <c r="A324" s="3" t="s">
        <v>2745</v>
      </c>
      <c r="B324" s="3" t="s">
        <v>22</v>
      </c>
      <c r="C324" s="3" t="s">
        <v>2</v>
      </c>
      <c r="D324" s="3"/>
      <c r="E324" s="3" t="s">
        <v>3</v>
      </c>
      <c r="F324" s="3" t="s">
        <v>2746</v>
      </c>
      <c r="G324" s="3" t="n">
        <v>3</v>
      </c>
      <c r="H324" s="3" t="n">
        <v>2</v>
      </c>
      <c r="I324" s="3" t="n">
        <v>2</v>
      </c>
      <c r="J324" s="3" t="n">
        <v>0</v>
      </c>
      <c r="K324" s="3" t="n">
        <v>1</v>
      </c>
      <c r="L324" s="3" t="n">
        <v>2</v>
      </c>
      <c r="M324" s="3" t="n">
        <v>2</v>
      </c>
      <c r="N324" s="13" t="n">
        <f aca="false">IF(ISERROR(I324/(I324+J324)),0,(I324/(I324+J324)))</f>
        <v>1</v>
      </c>
      <c r="O324" s="13" t="n">
        <f aca="false">IF(ISERROR(I324/(I324+K324)),0,(I324/(I324+K324)))</f>
        <v>0.666666666666667</v>
      </c>
      <c r="P324" s="13" t="n">
        <f aca="false">IF(ISERROR((2*N324*O324)/(N324+O324)),0,(2*N324*O324)/(N324+O324))</f>
        <v>0.8</v>
      </c>
      <c r="Q324" s="3" t="n">
        <f aca="false">L324-M324</f>
        <v>0</v>
      </c>
      <c r="R324" s="3" t="n">
        <f aca="false">H324-M324</f>
        <v>0</v>
      </c>
    </row>
    <row r="325" customFormat="false" ht="12.8" hidden="false" customHeight="false" outlineLevel="0" collapsed="false">
      <c r="A325" s="3" t="s">
        <v>2747</v>
      </c>
      <c r="B325" s="3" t="s">
        <v>22</v>
      </c>
      <c r="C325" s="3" t="s">
        <v>2</v>
      </c>
      <c r="D325" s="3"/>
      <c r="E325" s="3" t="s">
        <v>3</v>
      </c>
      <c r="F325" s="3" t="s">
        <v>2748</v>
      </c>
      <c r="G325" s="3" t="n">
        <v>3</v>
      </c>
      <c r="H325" s="3" t="n">
        <v>2</v>
      </c>
      <c r="I325" s="3" t="n">
        <v>2</v>
      </c>
      <c r="J325" s="3" t="n">
        <v>0</v>
      </c>
      <c r="K325" s="3" t="n">
        <v>1</v>
      </c>
      <c r="L325" s="3" t="n">
        <v>2</v>
      </c>
      <c r="M325" s="3" t="n">
        <v>2</v>
      </c>
      <c r="N325" s="13" t="n">
        <f aca="false">IF(ISERROR(I325/(I325+J325)),0,(I325/(I325+J325)))</f>
        <v>1</v>
      </c>
      <c r="O325" s="13" t="n">
        <f aca="false">IF(ISERROR(I325/(I325+K325)),0,(I325/(I325+K325)))</f>
        <v>0.666666666666667</v>
      </c>
      <c r="P325" s="13" t="n">
        <f aca="false">IF(ISERROR((2*N325*O325)/(N325+O325)),0,(2*N325*O325)/(N325+O325))</f>
        <v>0.8</v>
      </c>
      <c r="Q325" s="3" t="n">
        <f aca="false">L325-M325</f>
        <v>0</v>
      </c>
      <c r="R325" s="3" t="n">
        <f aca="false">H325-M325</f>
        <v>0</v>
      </c>
    </row>
    <row r="326" customFormat="false" ht="12.8" hidden="false" customHeight="false" outlineLevel="0" collapsed="false">
      <c r="A326" s="3" t="s">
        <v>2749</v>
      </c>
      <c r="B326" s="3" t="s">
        <v>38</v>
      </c>
      <c r="C326" s="3" t="s">
        <v>2</v>
      </c>
      <c r="D326" s="3"/>
      <c r="E326" s="3" t="s">
        <v>33</v>
      </c>
      <c r="F326" s="3" t="s">
        <v>2750</v>
      </c>
      <c r="G326" s="3" t="n">
        <v>3</v>
      </c>
      <c r="H326" s="3" t="n">
        <v>2</v>
      </c>
      <c r="I326" s="3" t="n">
        <v>2</v>
      </c>
      <c r="J326" s="3" t="n">
        <v>0</v>
      </c>
      <c r="K326" s="3" t="n">
        <v>1</v>
      </c>
      <c r="L326" s="3" t="n">
        <v>3</v>
      </c>
      <c r="M326" s="3" t="n">
        <v>2</v>
      </c>
      <c r="N326" s="13" t="n">
        <f aca="false">IF(ISERROR(I326/(I326+J326)),0,(I326/(I326+J326)))</f>
        <v>1</v>
      </c>
      <c r="O326" s="13" t="n">
        <f aca="false">IF(ISERROR(I326/(I326+K326)),0,(I326/(I326+K326)))</f>
        <v>0.666666666666667</v>
      </c>
      <c r="P326" s="13" t="n">
        <f aca="false">IF(ISERROR((2*N326*O326)/(N326+O326)),0,(2*N326*O326)/(N326+O326))</f>
        <v>0.8</v>
      </c>
      <c r="Q326" s="3" t="n">
        <f aca="false">L326-M326</f>
        <v>1</v>
      </c>
      <c r="R326" s="3" t="n">
        <f aca="false">H326-M326</f>
        <v>0</v>
      </c>
    </row>
    <row r="327" customFormat="false" ht="12.8" hidden="false" customHeight="false" outlineLevel="0" collapsed="false">
      <c r="A327" s="3" t="s">
        <v>2751</v>
      </c>
      <c r="B327" s="3" t="s">
        <v>1</v>
      </c>
      <c r="C327" s="3" t="s">
        <v>2</v>
      </c>
      <c r="D327" s="3"/>
      <c r="E327" s="3" t="s">
        <v>10</v>
      </c>
      <c r="F327" s="3" t="s">
        <v>2752</v>
      </c>
      <c r="G327" s="3" t="n">
        <v>3</v>
      </c>
      <c r="H327" s="3" t="n">
        <v>2</v>
      </c>
      <c r="I327" s="3" t="n">
        <v>2</v>
      </c>
      <c r="J327" s="3" t="n">
        <v>0</v>
      </c>
      <c r="K327" s="3" t="n">
        <v>1</v>
      </c>
      <c r="L327" s="3" t="n">
        <v>2</v>
      </c>
      <c r="M327" s="3" t="n">
        <v>2</v>
      </c>
      <c r="N327" s="13" t="n">
        <f aca="false">IF(ISERROR(I327/(I327+J327)),0,(I327/(I327+J327)))</f>
        <v>1</v>
      </c>
      <c r="O327" s="13" t="n">
        <f aca="false">IF(ISERROR(I327/(I327+K327)),0,(I327/(I327+K327)))</f>
        <v>0.666666666666667</v>
      </c>
      <c r="P327" s="13" t="n">
        <f aca="false">IF(ISERROR((2*N327*O327)/(N327+O327)),0,(2*N327*O327)/(N327+O327))</f>
        <v>0.8</v>
      </c>
      <c r="Q327" s="3" t="n">
        <f aca="false">L327-M327</f>
        <v>0</v>
      </c>
      <c r="R327" s="3" t="n">
        <f aca="false">H327-M327</f>
        <v>0</v>
      </c>
    </row>
    <row r="328" customFormat="false" ht="12.8" hidden="false" customHeight="false" outlineLevel="0" collapsed="false">
      <c r="A328" s="3" t="s">
        <v>2753</v>
      </c>
      <c r="B328" s="3" t="s">
        <v>22</v>
      </c>
      <c r="C328" s="3" t="s">
        <v>2</v>
      </c>
      <c r="D328" s="3"/>
      <c r="E328" s="3" t="s">
        <v>10</v>
      </c>
      <c r="F328" s="3" t="s">
        <v>2754</v>
      </c>
      <c r="G328" s="3" t="n">
        <v>3</v>
      </c>
      <c r="H328" s="3" t="n">
        <v>2</v>
      </c>
      <c r="I328" s="3" t="n">
        <v>2</v>
      </c>
      <c r="J328" s="3" t="n">
        <v>0</v>
      </c>
      <c r="K328" s="3" t="n">
        <v>1</v>
      </c>
      <c r="L328" s="3" t="n">
        <v>3</v>
      </c>
      <c r="M328" s="3" t="n">
        <v>2</v>
      </c>
      <c r="N328" s="13" t="n">
        <f aca="false">IF(ISERROR(I328/(I328+J328)),0,(I328/(I328+J328)))</f>
        <v>1</v>
      </c>
      <c r="O328" s="13" t="n">
        <f aca="false">IF(ISERROR(I328/(I328+K328)),0,(I328/(I328+K328)))</f>
        <v>0.666666666666667</v>
      </c>
      <c r="P328" s="13" t="n">
        <f aca="false">IF(ISERROR((2*N328*O328)/(N328+O328)),0,(2*N328*O328)/(N328+O328))</f>
        <v>0.8</v>
      </c>
      <c r="Q328" s="3" t="n">
        <f aca="false">L328-M328</f>
        <v>1</v>
      </c>
      <c r="R328" s="3" t="n">
        <f aca="false">H328-M328</f>
        <v>0</v>
      </c>
    </row>
    <row r="329" customFormat="false" ht="12.8" hidden="false" customHeight="false" outlineLevel="0" collapsed="false">
      <c r="A329" s="3" t="s">
        <v>2755</v>
      </c>
      <c r="B329" s="3" t="s">
        <v>1</v>
      </c>
      <c r="C329" s="3"/>
      <c r="D329" s="3" t="s">
        <v>23</v>
      </c>
      <c r="E329" s="3" t="s">
        <v>10</v>
      </c>
      <c r="F329" s="3" t="s">
        <v>2756</v>
      </c>
      <c r="G329" s="3" t="n">
        <v>3</v>
      </c>
      <c r="H329" s="3" t="n">
        <v>2</v>
      </c>
      <c r="I329" s="3" t="n">
        <v>2</v>
      </c>
      <c r="J329" s="3" t="n">
        <v>0</v>
      </c>
      <c r="K329" s="3" t="n">
        <v>1</v>
      </c>
      <c r="L329" s="3" t="n">
        <v>2</v>
      </c>
      <c r="M329" s="3" t="n">
        <v>2</v>
      </c>
      <c r="N329" s="13" t="n">
        <f aca="false">IF(ISERROR(I329/(I329+J329)),0,(I329/(I329+J329)))</f>
        <v>1</v>
      </c>
      <c r="O329" s="13" t="n">
        <f aca="false">IF(ISERROR(I329/(I329+K329)),0,(I329/(I329+K329)))</f>
        <v>0.666666666666667</v>
      </c>
      <c r="P329" s="13" t="n">
        <f aca="false">IF(ISERROR((2*N329*O329)/(N329+O329)),0,(2*N329*O329)/(N329+O329))</f>
        <v>0.8</v>
      </c>
      <c r="Q329" s="3" t="n">
        <f aca="false">L329-M329</f>
        <v>0</v>
      </c>
      <c r="R329" s="3" t="n">
        <f aca="false">H329-M329</f>
        <v>0</v>
      </c>
    </row>
    <row r="330" customFormat="false" ht="12.8" hidden="false" customHeight="false" outlineLevel="0" collapsed="false">
      <c r="A330" s="3" t="s">
        <v>2757</v>
      </c>
      <c r="B330" s="3" t="s">
        <v>22</v>
      </c>
      <c r="C330" s="3" t="s">
        <v>9</v>
      </c>
      <c r="D330" s="3"/>
      <c r="E330" s="3" t="s">
        <v>33</v>
      </c>
      <c r="F330" s="3" t="s">
        <v>2758</v>
      </c>
      <c r="G330" s="3" t="n">
        <v>3</v>
      </c>
      <c r="H330" s="3" t="n">
        <v>2</v>
      </c>
      <c r="I330" s="3" t="n">
        <v>2</v>
      </c>
      <c r="J330" s="3" t="n">
        <v>0</v>
      </c>
      <c r="K330" s="3" t="n">
        <v>1</v>
      </c>
      <c r="L330" s="3" t="n">
        <v>2</v>
      </c>
      <c r="M330" s="3" t="n">
        <v>2</v>
      </c>
      <c r="N330" s="13" t="n">
        <f aca="false">IF(ISERROR(I330/(I330+J330)),0,(I330/(I330+J330)))</f>
        <v>1</v>
      </c>
      <c r="O330" s="13" t="n">
        <f aca="false">IF(ISERROR(I330/(I330+K330)),0,(I330/(I330+K330)))</f>
        <v>0.666666666666667</v>
      </c>
      <c r="P330" s="13" t="n">
        <f aca="false">IF(ISERROR((2*N330*O330)/(N330+O330)),0,(2*N330*O330)/(N330+O330))</f>
        <v>0.8</v>
      </c>
      <c r="Q330" s="3" t="n">
        <f aca="false">L330-M330</f>
        <v>0</v>
      </c>
      <c r="R330" s="3" t="n">
        <f aca="false">H330-M330</f>
        <v>0</v>
      </c>
    </row>
    <row r="331" customFormat="false" ht="12.8" hidden="false" customHeight="false" outlineLevel="0" collapsed="false">
      <c r="A331" s="3" t="s">
        <v>2759</v>
      </c>
      <c r="B331" s="3" t="s">
        <v>22</v>
      </c>
      <c r="C331" s="3" t="s">
        <v>9</v>
      </c>
      <c r="D331" s="3"/>
      <c r="E331" s="3" t="s">
        <v>33</v>
      </c>
      <c r="F331" s="3" t="s">
        <v>2760</v>
      </c>
      <c r="G331" s="3" t="n">
        <v>3</v>
      </c>
      <c r="H331" s="3" t="n">
        <v>2</v>
      </c>
      <c r="I331" s="3" t="n">
        <v>2</v>
      </c>
      <c r="J331" s="3" t="n">
        <v>0</v>
      </c>
      <c r="K331" s="3" t="n">
        <v>1</v>
      </c>
      <c r="L331" s="3" t="n">
        <v>2</v>
      </c>
      <c r="M331" s="3" t="n">
        <v>2</v>
      </c>
      <c r="N331" s="13" t="n">
        <f aca="false">IF(ISERROR(I331/(I331+J331)),0,(I331/(I331+J331)))</f>
        <v>1</v>
      </c>
      <c r="O331" s="13" t="n">
        <f aca="false">IF(ISERROR(I331/(I331+K331)),0,(I331/(I331+K331)))</f>
        <v>0.666666666666667</v>
      </c>
      <c r="P331" s="13" t="n">
        <f aca="false">IF(ISERROR((2*N331*O331)/(N331+O331)),0,(2*N331*O331)/(N331+O331))</f>
        <v>0.8</v>
      </c>
      <c r="Q331" s="3" t="n">
        <f aca="false">L331-M331</f>
        <v>0</v>
      </c>
      <c r="R331" s="3" t="n">
        <f aca="false">H331-M331</f>
        <v>0</v>
      </c>
    </row>
    <row r="332" customFormat="false" ht="12.8" hidden="false" customHeight="false" outlineLevel="0" collapsed="false">
      <c r="A332" s="3" t="s">
        <v>2761</v>
      </c>
      <c r="B332" s="3" t="s">
        <v>1</v>
      </c>
      <c r="C332" s="3"/>
      <c r="D332" s="3" t="s">
        <v>23</v>
      </c>
      <c r="E332" s="3" t="s">
        <v>33</v>
      </c>
      <c r="F332" s="3" t="s">
        <v>2762</v>
      </c>
      <c r="G332" s="3" t="n">
        <v>3</v>
      </c>
      <c r="H332" s="3" t="n">
        <v>2</v>
      </c>
      <c r="I332" s="3" t="n">
        <v>2</v>
      </c>
      <c r="J332" s="3" t="n">
        <v>0</v>
      </c>
      <c r="K332" s="3" t="n">
        <v>1</v>
      </c>
      <c r="L332" s="3" t="n">
        <v>2</v>
      </c>
      <c r="M332" s="3" t="n">
        <v>2</v>
      </c>
      <c r="N332" s="13" t="n">
        <f aca="false">IF(ISERROR(I332/(I332+J332)),0,(I332/(I332+J332)))</f>
        <v>1</v>
      </c>
      <c r="O332" s="13" t="n">
        <f aca="false">IF(ISERROR(I332/(I332+K332)),0,(I332/(I332+K332)))</f>
        <v>0.666666666666667</v>
      </c>
      <c r="P332" s="13" t="n">
        <f aca="false">IF(ISERROR((2*N332*O332)/(N332+O332)),0,(2*N332*O332)/(N332+O332))</f>
        <v>0.8</v>
      </c>
      <c r="Q332" s="3" t="n">
        <f aca="false">L332-M332</f>
        <v>0</v>
      </c>
      <c r="R332" s="3" t="n">
        <f aca="false">H332-M332</f>
        <v>0</v>
      </c>
    </row>
    <row r="333" customFormat="false" ht="12.8" hidden="false" customHeight="false" outlineLevel="0" collapsed="false">
      <c r="A333" s="3" t="s">
        <v>2763</v>
      </c>
      <c r="B333" s="3" t="s">
        <v>22</v>
      </c>
      <c r="C333" s="3"/>
      <c r="D333" s="3" t="s">
        <v>27</v>
      </c>
      <c r="E333" s="3" t="s">
        <v>33</v>
      </c>
      <c r="F333" s="3" t="s">
        <v>2764</v>
      </c>
      <c r="G333" s="3" t="n">
        <v>3</v>
      </c>
      <c r="H333" s="3" t="n">
        <v>2</v>
      </c>
      <c r="I333" s="3" t="n">
        <v>2</v>
      </c>
      <c r="J333" s="3" t="n">
        <v>0</v>
      </c>
      <c r="K333" s="3" t="n">
        <v>1</v>
      </c>
      <c r="L333" s="3" t="n">
        <v>2</v>
      </c>
      <c r="M333" s="3" t="n">
        <v>2</v>
      </c>
      <c r="N333" s="13" t="n">
        <f aca="false">IF(ISERROR(I333/(I333+J333)),0,(I333/(I333+J333)))</f>
        <v>1</v>
      </c>
      <c r="O333" s="13" t="n">
        <f aca="false">IF(ISERROR(I333/(I333+K333)),0,(I333/(I333+K333)))</f>
        <v>0.666666666666667</v>
      </c>
      <c r="P333" s="13" t="n">
        <f aca="false">IF(ISERROR((2*N333*O333)/(N333+O333)),0,(2*N333*O333)/(N333+O333))</f>
        <v>0.8</v>
      </c>
      <c r="Q333" s="3" t="n">
        <f aca="false">L333-M333</f>
        <v>0</v>
      </c>
      <c r="R333" s="3" t="n">
        <f aca="false">H333-M333</f>
        <v>0</v>
      </c>
    </row>
    <row r="334" customFormat="false" ht="12.8" hidden="false" customHeight="false" outlineLevel="0" collapsed="false">
      <c r="A334" s="3" t="s">
        <v>2765</v>
      </c>
      <c r="B334" s="3" t="s">
        <v>1</v>
      </c>
      <c r="C334" s="3" t="s">
        <v>2</v>
      </c>
      <c r="D334" s="3" t="s">
        <v>27</v>
      </c>
      <c r="E334" s="3"/>
      <c r="F334" s="3" t="s">
        <v>2766</v>
      </c>
      <c r="G334" s="3" t="n">
        <v>3</v>
      </c>
      <c r="H334" s="3" t="n">
        <v>2</v>
      </c>
      <c r="I334" s="3" t="n">
        <v>2</v>
      </c>
      <c r="J334" s="3" t="n">
        <v>0</v>
      </c>
      <c r="K334" s="3" t="n">
        <v>1</v>
      </c>
      <c r="L334" s="3" t="n">
        <v>2</v>
      </c>
      <c r="M334" s="3" t="n">
        <v>2</v>
      </c>
      <c r="N334" s="13" t="n">
        <f aca="false">IF(ISERROR(I334/(I334+J334)),0,(I334/(I334+J334)))</f>
        <v>1</v>
      </c>
      <c r="O334" s="13" t="n">
        <f aca="false">IF(ISERROR(I334/(I334+K334)),0,(I334/(I334+K334)))</f>
        <v>0.666666666666667</v>
      </c>
      <c r="P334" s="13" t="n">
        <f aca="false">IF(ISERROR((2*N334*O334)/(N334+O334)),0,(2*N334*O334)/(N334+O334))</f>
        <v>0.8</v>
      </c>
      <c r="Q334" s="3" t="n">
        <f aca="false">L334-M334</f>
        <v>0</v>
      </c>
      <c r="R334" s="3" t="n">
        <f aca="false">H334-M334</f>
        <v>0</v>
      </c>
    </row>
    <row r="335" customFormat="false" ht="12.8" hidden="false" customHeight="false" outlineLevel="0" collapsed="false">
      <c r="A335" s="3" t="s">
        <v>2767</v>
      </c>
      <c r="B335" s="3" t="s">
        <v>1</v>
      </c>
      <c r="C335" s="3"/>
      <c r="D335" s="3" t="s">
        <v>27</v>
      </c>
      <c r="E335" s="3" t="s">
        <v>10</v>
      </c>
      <c r="F335" s="3" t="s">
        <v>2768</v>
      </c>
      <c r="G335" s="3" t="n">
        <v>3</v>
      </c>
      <c r="H335" s="3" t="n">
        <v>2</v>
      </c>
      <c r="I335" s="3" t="n">
        <v>2</v>
      </c>
      <c r="J335" s="3" t="n">
        <v>0</v>
      </c>
      <c r="K335" s="3" t="n">
        <v>1</v>
      </c>
      <c r="L335" s="3" t="n">
        <v>2</v>
      </c>
      <c r="M335" s="3" t="n">
        <v>2</v>
      </c>
      <c r="N335" s="13" t="n">
        <f aca="false">IF(ISERROR(I335/(I335+J335)),0,(I335/(I335+J335)))</f>
        <v>1</v>
      </c>
      <c r="O335" s="13" t="n">
        <f aca="false">IF(ISERROR(I335/(I335+K335)),0,(I335/(I335+K335)))</f>
        <v>0.666666666666667</v>
      </c>
      <c r="P335" s="13" t="n">
        <f aca="false">IF(ISERROR((2*N335*O335)/(N335+O335)),0,(2*N335*O335)/(N335+O335))</f>
        <v>0.8</v>
      </c>
      <c r="Q335" s="3" t="n">
        <f aca="false">L335-M335</f>
        <v>0</v>
      </c>
      <c r="R335" s="3" t="n">
        <f aca="false">H335-M335</f>
        <v>0</v>
      </c>
    </row>
    <row r="336" customFormat="false" ht="12.8" hidden="false" customHeight="false" outlineLevel="0" collapsed="false">
      <c r="A336" s="3" t="s">
        <v>2769</v>
      </c>
      <c r="B336" s="3" t="s">
        <v>1</v>
      </c>
      <c r="C336" s="3" t="s">
        <v>9</v>
      </c>
      <c r="D336" s="3"/>
      <c r="E336" s="3" t="s">
        <v>33</v>
      </c>
      <c r="F336" s="3" t="s">
        <v>2770</v>
      </c>
      <c r="G336" s="3" t="n">
        <v>3</v>
      </c>
      <c r="H336" s="3" t="n">
        <v>2</v>
      </c>
      <c r="I336" s="3" t="n">
        <v>2</v>
      </c>
      <c r="J336" s="3" t="n">
        <v>0</v>
      </c>
      <c r="K336" s="3" t="n">
        <v>1</v>
      </c>
      <c r="L336" s="3" t="n">
        <v>2</v>
      </c>
      <c r="M336" s="3" t="n">
        <v>2</v>
      </c>
      <c r="N336" s="13" t="n">
        <f aca="false">IF(ISERROR(I336/(I336+J336)),0,(I336/(I336+J336)))</f>
        <v>1</v>
      </c>
      <c r="O336" s="13" t="n">
        <f aca="false">IF(ISERROR(I336/(I336+K336)),0,(I336/(I336+K336)))</f>
        <v>0.666666666666667</v>
      </c>
      <c r="P336" s="13" t="n">
        <f aca="false">IF(ISERROR((2*N336*O336)/(N336+O336)),0,(2*N336*O336)/(N336+O336))</f>
        <v>0.8</v>
      </c>
      <c r="Q336" s="3" t="n">
        <f aca="false">L336-M336</f>
        <v>0</v>
      </c>
      <c r="R336" s="3" t="n">
        <f aca="false">H336-M336</f>
        <v>0</v>
      </c>
    </row>
    <row r="337" customFormat="false" ht="12.8" hidden="false" customHeight="false" outlineLevel="0" collapsed="false">
      <c r="A337" s="3" t="s">
        <v>2771</v>
      </c>
      <c r="B337" s="3" t="s">
        <v>1</v>
      </c>
      <c r="C337" s="3"/>
      <c r="D337" s="3" t="s">
        <v>23</v>
      </c>
      <c r="E337" s="3" t="s">
        <v>33</v>
      </c>
      <c r="F337" s="3" t="s">
        <v>2772</v>
      </c>
      <c r="G337" s="3" t="n">
        <v>3</v>
      </c>
      <c r="H337" s="3" t="n">
        <v>2</v>
      </c>
      <c r="I337" s="3" t="n">
        <v>2</v>
      </c>
      <c r="J337" s="3" t="n">
        <v>0</v>
      </c>
      <c r="K337" s="3" t="n">
        <v>1</v>
      </c>
      <c r="L337" s="3" t="n">
        <v>2</v>
      </c>
      <c r="M337" s="3" t="n">
        <v>2</v>
      </c>
      <c r="N337" s="13" t="n">
        <f aca="false">IF(ISERROR(I337/(I337+J337)),0,(I337/(I337+J337)))</f>
        <v>1</v>
      </c>
      <c r="O337" s="13" t="n">
        <f aca="false">IF(ISERROR(I337/(I337+K337)),0,(I337/(I337+K337)))</f>
        <v>0.666666666666667</v>
      </c>
      <c r="P337" s="13" t="n">
        <f aca="false">IF(ISERROR((2*N337*O337)/(N337+O337)),0,(2*N337*O337)/(N337+O337))</f>
        <v>0.8</v>
      </c>
      <c r="Q337" s="3" t="n">
        <f aca="false">L337-M337</f>
        <v>0</v>
      </c>
      <c r="R337" s="3" t="n">
        <f aca="false">H337-M337</f>
        <v>0</v>
      </c>
    </row>
    <row r="338" customFormat="false" ht="12.8" hidden="false" customHeight="false" outlineLevel="0" collapsed="false">
      <c r="A338" s="3" t="s">
        <v>2773</v>
      </c>
      <c r="B338" s="3" t="s">
        <v>22</v>
      </c>
      <c r="C338" s="3" t="s">
        <v>9</v>
      </c>
      <c r="D338" s="3"/>
      <c r="E338" s="3" t="s">
        <v>10</v>
      </c>
      <c r="F338" s="3" t="s">
        <v>2774</v>
      </c>
      <c r="G338" s="3" t="n">
        <v>4</v>
      </c>
      <c r="H338" s="3" t="n">
        <v>3</v>
      </c>
      <c r="I338" s="3" t="n">
        <v>3</v>
      </c>
      <c r="J338" s="3" t="n">
        <v>0</v>
      </c>
      <c r="K338" s="3" t="n">
        <v>1</v>
      </c>
      <c r="L338" s="3" t="n">
        <v>2</v>
      </c>
      <c r="M338" s="3" t="n">
        <v>3</v>
      </c>
      <c r="N338" s="13" t="n">
        <f aca="false">IF(ISERROR(I338/(I338+J338)),0,(I338/(I338+J338)))</f>
        <v>1</v>
      </c>
      <c r="O338" s="13" t="n">
        <f aca="false">IF(ISERROR(I338/(I338+K338)),0,(I338/(I338+K338)))</f>
        <v>0.75</v>
      </c>
      <c r="P338" s="13" t="n">
        <f aca="false">IF(ISERROR((2*N338*O338)/(N338+O338)),0,(2*N338*O338)/(N338+O338))</f>
        <v>0.857142857142857</v>
      </c>
      <c r="Q338" s="3" t="n">
        <f aca="false">L338-M338</f>
        <v>-1</v>
      </c>
      <c r="R338" s="3" t="n">
        <f aca="false">H338-M338</f>
        <v>0</v>
      </c>
    </row>
    <row r="339" customFormat="false" ht="12.8" hidden="false" customHeight="false" outlineLevel="0" collapsed="false">
      <c r="A339" s="3" t="s">
        <v>2775</v>
      </c>
      <c r="B339" s="3" t="s">
        <v>38</v>
      </c>
      <c r="C339" s="3" t="s">
        <v>9</v>
      </c>
      <c r="D339" s="3"/>
      <c r="E339" s="3" t="s">
        <v>10</v>
      </c>
      <c r="F339" s="3" t="s">
        <v>2776</v>
      </c>
      <c r="G339" s="3" t="n">
        <v>4</v>
      </c>
      <c r="H339" s="3" t="n">
        <v>3</v>
      </c>
      <c r="I339" s="3" t="n">
        <v>3</v>
      </c>
      <c r="J339" s="3" t="n">
        <v>0</v>
      </c>
      <c r="K339" s="3" t="n">
        <v>1</v>
      </c>
      <c r="L339" s="3" t="n">
        <v>4</v>
      </c>
      <c r="M339" s="3" t="n">
        <v>3</v>
      </c>
      <c r="N339" s="13" t="n">
        <f aca="false">IF(ISERROR(I339/(I339+J339)),0,(I339/(I339+J339)))</f>
        <v>1</v>
      </c>
      <c r="O339" s="13" t="n">
        <f aca="false">IF(ISERROR(I339/(I339+K339)),0,(I339/(I339+K339)))</f>
        <v>0.75</v>
      </c>
      <c r="P339" s="13" t="n">
        <f aca="false">IF(ISERROR((2*N339*O339)/(N339+O339)),0,(2*N339*O339)/(N339+O339))</f>
        <v>0.857142857142857</v>
      </c>
      <c r="Q339" s="3" t="n">
        <f aca="false">L339-M339</f>
        <v>1</v>
      </c>
      <c r="R339" s="3" t="n">
        <f aca="false">H339-M339</f>
        <v>0</v>
      </c>
    </row>
    <row r="340" customFormat="false" ht="12.8" hidden="false" customHeight="false" outlineLevel="0" collapsed="false">
      <c r="A340" s="3" t="s">
        <v>2777</v>
      </c>
      <c r="B340" s="3" t="s">
        <v>1</v>
      </c>
      <c r="C340" s="3" t="s">
        <v>2</v>
      </c>
      <c r="D340" s="3"/>
      <c r="E340" s="3" t="s">
        <v>33</v>
      </c>
      <c r="F340" s="3" t="s">
        <v>2778</v>
      </c>
      <c r="G340" s="3" t="n">
        <v>4</v>
      </c>
      <c r="H340" s="3" t="n">
        <v>3</v>
      </c>
      <c r="I340" s="3" t="n">
        <v>3</v>
      </c>
      <c r="J340" s="3" t="n">
        <v>0</v>
      </c>
      <c r="K340" s="3" t="n">
        <v>1</v>
      </c>
      <c r="L340" s="3" t="n">
        <v>2</v>
      </c>
      <c r="M340" s="3" t="n">
        <v>3</v>
      </c>
      <c r="N340" s="13" t="n">
        <f aca="false">IF(ISERROR(I340/(I340+J340)),0,(I340/(I340+J340)))</f>
        <v>1</v>
      </c>
      <c r="O340" s="13" t="n">
        <f aca="false">IF(ISERROR(I340/(I340+K340)),0,(I340/(I340+K340)))</f>
        <v>0.75</v>
      </c>
      <c r="P340" s="13" t="n">
        <f aca="false">IF(ISERROR((2*N340*O340)/(N340+O340)),0,(2*N340*O340)/(N340+O340))</f>
        <v>0.857142857142857</v>
      </c>
      <c r="Q340" s="3" t="n">
        <f aca="false">L340-M340</f>
        <v>-1</v>
      </c>
      <c r="R340" s="3" t="n">
        <f aca="false">H340-M340</f>
        <v>0</v>
      </c>
    </row>
    <row r="341" customFormat="false" ht="12.8" hidden="false" customHeight="false" outlineLevel="0" collapsed="false">
      <c r="A341" s="3" t="s">
        <v>2779</v>
      </c>
      <c r="B341" s="3" t="s">
        <v>22</v>
      </c>
      <c r="C341" s="3" t="s">
        <v>2</v>
      </c>
      <c r="D341" s="3"/>
      <c r="E341" s="3" t="s">
        <v>10</v>
      </c>
      <c r="F341" s="3" t="s">
        <v>2780</v>
      </c>
      <c r="G341" s="3" t="n">
        <v>5</v>
      </c>
      <c r="H341" s="3" t="n">
        <v>4</v>
      </c>
      <c r="I341" s="3" t="n">
        <v>4</v>
      </c>
      <c r="J341" s="3" t="n">
        <v>0</v>
      </c>
      <c r="K341" s="3" t="n">
        <v>1</v>
      </c>
      <c r="L341" s="3" t="n">
        <v>3</v>
      </c>
      <c r="M341" s="3" t="n">
        <v>4</v>
      </c>
      <c r="N341" s="13" t="n">
        <f aca="false">IF(ISERROR(I341/(I341+J341)),0,(I341/(I341+J341)))</f>
        <v>1</v>
      </c>
      <c r="O341" s="13" t="n">
        <f aca="false">IF(ISERROR(I341/(I341+K341)),0,(I341/(I341+K341)))</f>
        <v>0.8</v>
      </c>
      <c r="P341" s="13" t="n">
        <f aca="false">IF(ISERROR((2*N341*O341)/(N341+O341)),0,(2*N341*O341)/(N341+O341))</f>
        <v>0.888888888888889</v>
      </c>
      <c r="Q341" s="3" t="n">
        <f aca="false">L341-M341</f>
        <v>-1</v>
      </c>
      <c r="R341" s="3" t="n">
        <f aca="false">H341-M341</f>
        <v>0</v>
      </c>
    </row>
    <row r="342" customFormat="false" ht="12.8" hidden="false" customHeight="false" outlineLevel="0" collapsed="false">
      <c r="A342" s="3" t="s">
        <v>2781</v>
      </c>
      <c r="B342" s="3" t="s">
        <v>22</v>
      </c>
      <c r="C342" s="3" t="s">
        <v>2</v>
      </c>
      <c r="D342" s="3"/>
      <c r="E342" s="3" t="s">
        <v>10</v>
      </c>
      <c r="F342" s="3" t="s">
        <v>2782</v>
      </c>
      <c r="G342" s="3" t="n">
        <v>5</v>
      </c>
      <c r="H342" s="3" t="n">
        <v>4</v>
      </c>
      <c r="I342" s="3" t="n">
        <v>4</v>
      </c>
      <c r="J342" s="3" t="n">
        <v>0</v>
      </c>
      <c r="K342" s="3" t="n">
        <v>1</v>
      </c>
      <c r="L342" s="3" t="n">
        <v>5</v>
      </c>
      <c r="M342" s="3" t="n">
        <v>4</v>
      </c>
      <c r="N342" s="13" t="n">
        <f aca="false">IF(ISERROR(I342/(I342+J342)),0,(I342/(I342+J342)))</f>
        <v>1</v>
      </c>
      <c r="O342" s="13" t="n">
        <f aca="false">IF(ISERROR(I342/(I342+K342)),0,(I342/(I342+K342)))</f>
        <v>0.8</v>
      </c>
      <c r="P342" s="13" t="n">
        <f aca="false">IF(ISERROR((2*N342*O342)/(N342+O342)),0,(2*N342*O342)/(N342+O342))</f>
        <v>0.888888888888889</v>
      </c>
      <c r="Q342" s="3" t="n">
        <f aca="false">L342-M342</f>
        <v>1</v>
      </c>
      <c r="R342" s="3" t="n">
        <f aca="false">H342-M342</f>
        <v>0</v>
      </c>
    </row>
    <row r="343" customFormat="false" ht="12.8" hidden="false" customHeight="false" outlineLevel="0" collapsed="false">
      <c r="A343" s="3" t="s">
        <v>2783</v>
      </c>
      <c r="B343" s="3" t="s">
        <v>38</v>
      </c>
      <c r="C343" s="3" t="s">
        <v>9</v>
      </c>
      <c r="D343" s="3"/>
      <c r="E343" s="3" t="s">
        <v>10</v>
      </c>
      <c r="F343" s="3" t="s">
        <v>2784</v>
      </c>
      <c r="G343" s="3" t="n">
        <v>6</v>
      </c>
      <c r="H343" s="3" t="n">
        <v>5</v>
      </c>
      <c r="I343" s="3" t="n">
        <v>5</v>
      </c>
      <c r="J343" s="3" t="n">
        <v>0</v>
      </c>
      <c r="K343" s="3" t="n">
        <v>1</v>
      </c>
      <c r="L343" s="3" t="n">
        <v>6</v>
      </c>
      <c r="M343" s="3" t="n">
        <v>5</v>
      </c>
      <c r="N343" s="13" t="n">
        <f aca="false">IF(ISERROR(I343/(I343+J343)),0,(I343/(I343+J343)))</f>
        <v>1</v>
      </c>
      <c r="O343" s="13" t="n">
        <f aca="false">IF(ISERROR(I343/(I343+K343)),0,(I343/(I343+K343)))</f>
        <v>0.833333333333333</v>
      </c>
      <c r="P343" s="13" t="n">
        <f aca="false">IF(ISERROR((2*N343*O343)/(N343+O343)),0,(2*N343*O343)/(N343+O343))</f>
        <v>0.909090909090909</v>
      </c>
      <c r="Q343" s="3" t="n">
        <f aca="false">L343-M343</f>
        <v>1</v>
      </c>
      <c r="R343" s="3" t="n">
        <f aca="false">H343-M343</f>
        <v>0</v>
      </c>
    </row>
    <row r="344" customFormat="false" ht="12.8" hidden="false" customHeight="false" outlineLevel="0" collapsed="false">
      <c r="A344" s="3" t="s">
        <v>2785</v>
      </c>
      <c r="B344" s="3" t="s">
        <v>22</v>
      </c>
      <c r="C344" s="3" t="s">
        <v>2</v>
      </c>
      <c r="D344" s="3"/>
      <c r="E344" s="3" t="s">
        <v>10</v>
      </c>
      <c r="F344" s="3" t="s">
        <v>2786</v>
      </c>
      <c r="G344" s="3" t="n">
        <v>6</v>
      </c>
      <c r="H344" s="3" t="n">
        <v>5</v>
      </c>
      <c r="I344" s="3" t="n">
        <v>5</v>
      </c>
      <c r="J344" s="3" t="n">
        <v>0</v>
      </c>
      <c r="K344" s="3" t="n">
        <v>1</v>
      </c>
      <c r="L344" s="3" t="n">
        <v>5</v>
      </c>
      <c r="M344" s="3" t="n">
        <v>5</v>
      </c>
      <c r="N344" s="13" t="n">
        <f aca="false">IF(ISERROR(I344/(I344+J344)),0,(I344/(I344+J344)))</f>
        <v>1</v>
      </c>
      <c r="O344" s="13" t="n">
        <f aca="false">IF(ISERROR(I344/(I344+K344)),0,(I344/(I344+K344)))</f>
        <v>0.833333333333333</v>
      </c>
      <c r="P344" s="13" t="n">
        <f aca="false">IF(ISERROR((2*N344*O344)/(N344+O344)),0,(2*N344*O344)/(N344+O344))</f>
        <v>0.909090909090909</v>
      </c>
      <c r="Q344" s="3" t="n">
        <f aca="false">L344-M344</f>
        <v>0</v>
      </c>
      <c r="R344" s="3" t="n">
        <f aca="false">H344-M344</f>
        <v>0</v>
      </c>
    </row>
    <row r="345" customFormat="false" ht="12.8" hidden="false" customHeight="false" outlineLevel="0" collapsed="false">
      <c r="A345" s="3" t="s">
        <v>2787</v>
      </c>
      <c r="B345" s="3" t="s">
        <v>22</v>
      </c>
      <c r="C345" s="3" t="s">
        <v>2</v>
      </c>
      <c r="D345" s="3"/>
      <c r="E345" s="3" t="s">
        <v>33</v>
      </c>
      <c r="F345" s="3" t="s">
        <v>2788</v>
      </c>
      <c r="G345" s="3" t="n">
        <v>6</v>
      </c>
      <c r="H345" s="3" t="n">
        <v>5</v>
      </c>
      <c r="I345" s="3" t="n">
        <v>5</v>
      </c>
      <c r="J345" s="3" t="n">
        <v>0</v>
      </c>
      <c r="K345" s="3" t="n">
        <v>1</v>
      </c>
      <c r="L345" s="3" t="n">
        <v>3</v>
      </c>
      <c r="M345" s="3" t="n">
        <v>5</v>
      </c>
      <c r="N345" s="13" t="n">
        <f aca="false">IF(ISERROR(I345/(I345+J345)),0,(I345/(I345+J345)))</f>
        <v>1</v>
      </c>
      <c r="O345" s="13" t="n">
        <f aca="false">IF(ISERROR(I345/(I345+K345)),0,(I345/(I345+K345)))</f>
        <v>0.833333333333333</v>
      </c>
      <c r="P345" s="13" t="n">
        <f aca="false">IF(ISERROR((2*N345*O345)/(N345+O345)),0,(2*N345*O345)/(N345+O345))</f>
        <v>0.909090909090909</v>
      </c>
      <c r="Q345" s="3" t="n">
        <f aca="false">L345-M345</f>
        <v>-2</v>
      </c>
      <c r="R345" s="3" t="n">
        <f aca="false">H345-M345</f>
        <v>0</v>
      </c>
    </row>
    <row r="346" customFormat="false" ht="12.8" hidden="false" customHeight="false" outlineLevel="0" collapsed="false">
      <c r="A346" s="3" t="s">
        <v>2789</v>
      </c>
      <c r="B346" s="3" t="s">
        <v>22</v>
      </c>
      <c r="C346" s="3" t="s">
        <v>9</v>
      </c>
      <c r="D346" s="3"/>
      <c r="E346" s="3" t="s">
        <v>33</v>
      </c>
      <c r="F346" s="3" t="s">
        <v>2790</v>
      </c>
      <c r="G346" s="3" t="n">
        <v>6</v>
      </c>
      <c r="H346" s="3" t="n">
        <v>5</v>
      </c>
      <c r="I346" s="3" t="n">
        <v>5</v>
      </c>
      <c r="J346" s="3" t="n">
        <v>0</v>
      </c>
      <c r="K346" s="3" t="n">
        <v>1</v>
      </c>
      <c r="L346" s="3" t="n">
        <v>5</v>
      </c>
      <c r="M346" s="3" t="n">
        <v>5</v>
      </c>
      <c r="N346" s="13" t="n">
        <f aca="false">IF(ISERROR(I346/(I346+J346)),0,(I346/(I346+J346)))</f>
        <v>1</v>
      </c>
      <c r="O346" s="13" t="n">
        <f aca="false">IF(ISERROR(I346/(I346+K346)),0,(I346/(I346+K346)))</f>
        <v>0.833333333333333</v>
      </c>
      <c r="P346" s="13" t="n">
        <f aca="false">IF(ISERROR((2*N346*O346)/(N346+O346)),0,(2*N346*O346)/(N346+O346))</f>
        <v>0.909090909090909</v>
      </c>
      <c r="Q346" s="3" t="n">
        <f aca="false">L346-M346</f>
        <v>0</v>
      </c>
      <c r="R346" s="3" t="n">
        <f aca="false">H346-M346</f>
        <v>0</v>
      </c>
    </row>
    <row r="347" customFormat="false" ht="12.8" hidden="false" customHeight="false" outlineLevel="0" collapsed="false">
      <c r="A347" s="3" t="s">
        <v>2791</v>
      </c>
      <c r="B347" s="3" t="s">
        <v>22</v>
      </c>
      <c r="C347" s="3" t="s">
        <v>2</v>
      </c>
      <c r="D347" s="3"/>
      <c r="E347" s="3" t="s">
        <v>10</v>
      </c>
      <c r="F347" s="3" t="s">
        <v>2792</v>
      </c>
      <c r="G347" s="3" t="n">
        <v>7</v>
      </c>
      <c r="H347" s="3" t="n">
        <v>6</v>
      </c>
      <c r="I347" s="3" t="n">
        <v>6</v>
      </c>
      <c r="J347" s="3" t="n">
        <v>0</v>
      </c>
      <c r="K347" s="3" t="n">
        <v>1</v>
      </c>
      <c r="L347" s="3" t="n">
        <v>3</v>
      </c>
      <c r="M347" s="3" t="n">
        <v>6</v>
      </c>
      <c r="N347" s="13" t="n">
        <f aca="false">IF(ISERROR(I347/(I347+J347)),0,(I347/(I347+J347)))</f>
        <v>1</v>
      </c>
      <c r="O347" s="13" t="n">
        <f aca="false">IF(ISERROR(I347/(I347+K347)),0,(I347/(I347+K347)))</f>
        <v>0.857142857142857</v>
      </c>
      <c r="P347" s="13" t="n">
        <f aca="false">IF(ISERROR((2*N347*O347)/(N347+O347)),0,(2*N347*O347)/(N347+O347))</f>
        <v>0.923076923076923</v>
      </c>
      <c r="Q347" s="3" t="n">
        <f aca="false">L347-M347</f>
        <v>-3</v>
      </c>
      <c r="R347" s="3" t="n">
        <f aca="false">H347-M347</f>
        <v>0</v>
      </c>
    </row>
    <row r="348" customFormat="false" ht="12.8" hidden="false" customHeight="false" outlineLevel="0" collapsed="false">
      <c r="A348" s="3" t="s">
        <v>2793</v>
      </c>
      <c r="B348" s="3" t="s">
        <v>38</v>
      </c>
      <c r="C348" s="3" t="s">
        <v>9</v>
      </c>
      <c r="D348" s="3"/>
      <c r="E348" s="3" t="s">
        <v>33</v>
      </c>
      <c r="F348" s="3" t="s">
        <v>2794</v>
      </c>
      <c r="G348" s="3" t="n">
        <v>30</v>
      </c>
      <c r="H348" s="3" t="n">
        <v>29</v>
      </c>
      <c r="I348" s="3" t="n">
        <v>29</v>
      </c>
      <c r="J348" s="3" t="n">
        <v>0</v>
      </c>
      <c r="K348" s="3" t="n">
        <v>1</v>
      </c>
      <c r="L348" s="3" t="n">
        <v>30</v>
      </c>
      <c r="M348" s="3" t="n">
        <v>29</v>
      </c>
      <c r="N348" s="13" t="n">
        <f aca="false">IF(ISERROR(I348/(I348+J348)),0,(I348/(I348+J348)))</f>
        <v>1</v>
      </c>
      <c r="O348" s="13" t="n">
        <f aca="false">IF(ISERROR(I348/(I348+K348)),0,(I348/(I348+K348)))</f>
        <v>0.966666666666667</v>
      </c>
      <c r="P348" s="13" t="n">
        <f aca="false">IF(ISERROR((2*N348*O348)/(N348+O348)),0,(2*N348*O348)/(N348+O348))</f>
        <v>0.983050847457627</v>
      </c>
      <c r="Q348" s="3" t="n">
        <f aca="false">L348-M348</f>
        <v>1</v>
      </c>
      <c r="R348" s="3" t="n">
        <f aca="false">H348-M348</f>
        <v>0</v>
      </c>
    </row>
    <row r="349" customFormat="false" ht="12.8" hidden="false" customHeight="false" outlineLevel="0" collapsed="false">
      <c r="A349" s="3" t="s">
        <v>2795</v>
      </c>
      <c r="B349" s="3" t="s">
        <v>38</v>
      </c>
      <c r="C349" s="3" t="s">
        <v>9</v>
      </c>
      <c r="D349" s="3"/>
      <c r="E349" s="3" t="s">
        <v>3</v>
      </c>
      <c r="F349" s="3" t="s">
        <v>2796</v>
      </c>
      <c r="G349" s="3" t="n">
        <v>3</v>
      </c>
      <c r="H349" s="3" t="n">
        <v>1</v>
      </c>
      <c r="I349" s="3" t="n">
        <v>1</v>
      </c>
      <c r="J349" s="3" t="n">
        <v>0</v>
      </c>
      <c r="K349" s="3" t="n">
        <v>2</v>
      </c>
      <c r="L349" s="3" t="n">
        <v>3</v>
      </c>
      <c r="M349" s="3" t="n">
        <v>1</v>
      </c>
      <c r="N349" s="13" t="n">
        <f aca="false">IF(ISERROR(I349/(I349+J349)),0,(I349/(I349+J349)))</f>
        <v>1</v>
      </c>
      <c r="O349" s="13" t="n">
        <f aca="false">IF(ISERROR(I349/(I349+K349)),0,(I349/(I349+K349)))</f>
        <v>0.333333333333333</v>
      </c>
      <c r="P349" s="13" t="n">
        <f aca="false">IF(ISERROR((2*N349*O349)/(N349+O349)),0,(2*N349*O349)/(N349+O349))</f>
        <v>0.5</v>
      </c>
      <c r="Q349" s="3" t="n">
        <f aca="false">L349-M349</f>
        <v>2</v>
      </c>
      <c r="R349" s="3" t="n">
        <f aca="false">H349-M349</f>
        <v>0</v>
      </c>
    </row>
    <row r="350" customFormat="false" ht="12.8" hidden="false" customHeight="false" outlineLevel="0" collapsed="false">
      <c r="A350" s="3" t="s">
        <v>2797</v>
      </c>
      <c r="B350" s="3" t="s">
        <v>22</v>
      </c>
      <c r="C350" s="3" t="s">
        <v>2</v>
      </c>
      <c r="D350" s="3"/>
      <c r="E350" s="3" t="s">
        <v>10</v>
      </c>
      <c r="F350" s="3" t="s">
        <v>2798</v>
      </c>
      <c r="G350" s="3" t="n">
        <v>3</v>
      </c>
      <c r="H350" s="3" t="n">
        <v>1</v>
      </c>
      <c r="I350" s="3" t="n">
        <v>1</v>
      </c>
      <c r="J350" s="3" t="n">
        <v>0</v>
      </c>
      <c r="K350" s="3" t="n">
        <v>2</v>
      </c>
      <c r="L350" s="3" t="n">
        <v>2</v>
      </c>
      <c r="M350" s="3" t="n">
        <v>1</v>
      </c>
      <c r="N350" s="13" t="n">
        <f aca="false">IF(ISERROR(I350/(I350+J350)),0,(I350/(I350+J350)))</f>
        <v>1</v>
      </c>
      <c r="O350" s="13" t="n">
        <f aca="false">IF(ISERROR(I350/(I350+K350)),0,(I350/(I350+K350)))</f>
        <v>0.333333333333333</v>
      </c>
      <c r="P350" s="13" t="n">
        <f aca="false">IF(ISERROR((2*N350*O350)/(N350+O350)),0,(2*N350*O350)/(N350+O350))</f>
        <v>0.5</v>
      </c>
      <c r="Q350" s="3" t="n">
        <f aca="false">L350-M350</f>
        <v>1</v>
      </c>
      <c r="R350" s="3" t="n">
        <f aca="false">H350-M350</f>
        <v>0</v>
      </c>
    </row>
    <row r="351" customFormat="false" ht="12.8" hidden="false" customHeight="false" outlineLevel="0" collapsed="false">
      <c r="A351" s="3" t="s">
        <v>2799</v>
      </c>
      <c r="B351" s="3" t="s">
        <v>38</v>
      </c>
      <c r="C351" s="3" t="s">
        <v>9</v>
      </c>
      <c r="D351" s="3"/>
      <c r="E351" s="3" t="s">
        <v>10</v>
      </c>
      <c r="F351" s="3" t="s">
        <v>2800</v>
      </c>
      <c r="G351" s="3" t="n">
        <v>3</v>
      </c>
      <c r="H351" s="3" t="n">
        <v>1</v>
      </c>
      <c r="I351" s="3" t="n">
        <v>1</v>
      </c>
      <c r="J351" s="3" t="n">
        <v>0</v>
      </c>
      <c r="K351" s="3" t="n">
        <v>2</v>
      </c>
      <c r="L351" s="3" t="n">
        <v>3</v>
      </c>
      <c r="M351" s="3" t="n">
        <v>1</v>
      </c>
      <c r="N351" s="13" t="n">
        <f aca="false">IF(ISERROR(I351/(I351+J351)),0,(I351/(I351+J351)))</f>
        <v>1</v>
      </c>
      <c r="O351" s="13" t="n">
        <f aca="false">IF(ISERROR(I351/(I351+K351)),0,(I351/(I351+K351)))</f>
        <v>0.333333333333333</v>
      </c>
      <c r="P351" s="13" t="n">
        <f aca="false">IF(ISERROR((2*N351*O351)/(N351+O351)),0,(2*N351*O351)/(N351+O351))</f>
        <v>0.5</v>
      </c>
      <c r="Q351" s="3" t="n">
        <f aca="false">L351-M351</f>
        <v>2</v>
      </c>
      <c r="R351" s="3" t="n">
        <f aca="false">H351-M351</f>
        <v>0</v>
      </c>
    </row>
    <row r="352" customFormat="false" ht="12.8" hidden="false" customHeight="false" outlineLevel="0" collapsed="false">
      <c r="A352" s="3" t="s">
        <v>2801</v>
      </c>
      <c r="B352" s="3" t="s">
        <v>1</v>
      </c>
      <c r="C352" s="3" t="s">
        <v>2</v>
      </c>
      <c r="D352" s="3"/>
      <c r="E352" s="3" t="s">
        <v>3</v>
      </c>
      <c r="F352" s="3" t="s">
        <v>2802</v>
      </c>
      <c r="G352" s="3" t="n">
        <v>3</v>
      </c>
      <c r="H352" s="3" t="n">
        <v>1</v>
      </c>
      <c r="I352" s="3" t="n">
        <v>1</v>
      </c>
      <c r="J352" s="3" t="n">
        <v>0</v>
      </c>
      <c r="K352" s="3" t="n">
        <v>2</v>
      </c>
      <c r="L352" s="3" t="n">
        <v>2</v>
      </c>
      <c r="M352" s="3" t="n">
        <v>1</v>
      </c>
      <c r="N352" s="13" t="n">
        <f aca="false">IF(ISERROR(I352/(I352+J352)),0,(I352/(I352+J352)))</f>
        <v>1</v>
      </c>
      <c r="O352" s="13" t="n">
        <f aca="false">IF(ISERROR(I352/(I352+K352)),0,(I352/(I352+K352)))</f>
        <v>0.333333333333333</v>
      </c>
      <c r="P352" s="13" t="n">
        <f aca="false">IF(ISERROR((2*N352*O352)/(N352+O352)),0,(2*N352*O352)/(N352+O352))</f>
        <v>0.5</v>
      </c>
      <c r="Q352" s="3" t="n">
        <f aca="false">L352-M352</f>
        <v>1</v>
      </c>
      <c r="R352" s="3" t="n">
        <f aca="false">H352-M352</f>
        <v>0</v>
      </c>
    </row>
    <row r="353" customFormat="false" ht="12.8" hidden="false" customHeight="false" outlineLevel="0" collapsed="false">
      <c r="A353" s="3" t="s">
        <v>2803</v>
      </c>
      <c r="B353" s="3" t="s">
        <v>1</v>
      </c>
      <c r="C353" s="3" t="s">
        <v>9</v>
      </c>
      <c r="D353" s="3"/>
      <c r="E353" s="3" t="s">
        <v>10</v>
      </c>
      <c r="F353" s="3" t="s">
        <v>2804</v>
      </c>
      <c r="G353" s="3" t="n">
        <v>3</v>
      </c>
      <c r="H353" s="3" t="n">
        <v>1</v>
      </c>
      <c r="I353" s="3" t="n">
        <v>1</v>
      </c>
      <c r="J353" s="3" t="n">
        <v>0</v>
      </c>
      <c r="K353" s="3" t="n">
        <v>2</v>
      </c>
      <c r="L353" s="3" t="n">
        <v>2</v>
      </c>
      <c r="M353" s="3" t="n">
        <v>1</v>
      </c>
      <c r="N353" s="13" t="n">
        <f aca="false">IF(ISERROR(I353/(I353+J353)),0,(I353/(I353+J353)))</f>
        <v>1</v>
      </c>
      <c r="O353" s="13" t="n">
        <f aca="false">IF(ISERROR(I353/(I353+K353)),0,(I353/(I353+K353)))</f>
        <v>0.333333333333333</v>
      </c>
      <c r="P353" s="13" t="n">
        <f aca="false">IF(ISERROR((2*N353*O353)/(N353+O353)),0,(2*N353*O353)/(N353+O353))</f>
        <v>0.5</v>
      </c>
      <c r="Q353" s="3" t="n">
        <f aca="false">L353-M353</f>
        <v>1</v>
      </c>
      <c r="R353" s="3" t="n">
        <f aca="false">H353-M353</f>
        <v>0</v>
      </c>
    </row>
    <row r="354" customFormat="false" ht="12.8" hidden="false" customHeight="false" outlineLevel="0" collapsed="false">
      <c r="A354" s="3" t="s">
        <v>2805</v>
      </c>
      <c r="B354" s="3" t="s">
        <v>1</v>
      </c>
      <c r="C354" s="3"/>
      <c r="D354" s="3" t="s">
        <v>27</v>
      </c>
      <c r="E354" s="3" t="s">
        <v>33</v>
      </c>
      <c r="F354" s="3" t="s">
        <v>2806</v>
      </c>
      <c r="G354" s="3" t="n">
        <v>3</v>
      </c>
      <c r="H354" s="3" t="n">
        <v>1</v>
      </c>
      <c r="I354" s="3" t="n">
        <v>1</v>
      </c>
      <c r="J354" s="3" t="n">
        <v>0</v>
      </c>
      <c r="K354" s="3" t="n">
        <v>2</v>
      </c>
      <c r="L354" s="3" t="n">
        <v>2</v>
      </c>
      <c r="M354" s="3" t="n">
        <v>1</v>
      </c>
      <c r="N354" s="13" t="n">
        <f aca="false">IF(ISERROR(I354/(I354+J354)),0,(I354/(I354+J354)))</f>
        <v>1</v>
      </c>
      <c r="O354" s="13" t="n">
        <f aca="false">IF(ISERROR(I354/(I354+K354)),0,(I354/(I354+K354)))</f>
        <v>0.333333333333333</v>
      </c>
      <c r="P354" s="13" t="n">
        <f aca="false">IF(ISERROR((2*N354*O354)/(N354+O354)),0,(2*N354*O354)/(N354+O354))</f>
        <v>0.5</v>
      </c>
      <c r="Q354" s="3" t="n">
        <f aca="false">L354-M354</f>
        <v>1</v>
      </c>
      <c r="R354" s="3" t="n">
        <f aca="false">H354-M354</f>
        <v>0</v>
      </c>
    </row>
    <row r="355" customFormat="false" ht="12.8" hidden="false" customHeight="false" outlineLevel="0" collapsed="false">
      <c r="A355" s="3" t="s">
        <v>2807</v>
      </c>
      <c r="B355" s="3" t="s">
        <v>22</v>
      </c>
      <c r="C355" s="3" t="s">
        <v>9</v>
      </c>
      <c r="D355" s="3"/>
      <c r="E355" s="3" t="s">
        <v>33</v>
      </c>
      <c r="F355" s="3" t="s">
        <v>2808</v>
      </c>
      <c r="G355" s="3" t="n">
        <v>3</v>
      </c>
      <c r="H355" s="3" t="n">
        <v>1</v>
      </c>
      <c r="I355" s="3" t="n">
        <v>1</v>
      </c>
      <c r="J355" s="3" t="n">
        <v>0</v>
      </c>
      <c r="K355" s="3" t="n">
        <v>2</v>
      </c>
      <c r="L355" s="3" t="n">
        <v>2</v>
      </c>
      <c r="M355" s="3" t="n">
        <v>1</v>
      </c>
      <c r="N355" s="13" t="n">
        <f aca="false">IF(ISERROR(I355/(I355+J355)),0,(I355/(I355+J355)))</f>
        <v>1</v>
      </c>
      <c r="O355" s="13" t="n">
        <f aca="false">IF(ISERROR(I355/(I355+K355)),0,(I355/(I355+K355)))</f>
        <v>0.333333333333333</v>
      </c>
      <c r="P355" s="13" t="n">
        <f aca="false">IF(ISERROR((2*N355*O355)/(N355+O355)),0,(2*N355*O355)/(N355+O355))</f>
        <v>0.5</v>
      </c>
      <c r="Q355" s="3" t="n">
        <f aca="false">L355-M355</f>
        <v>1</v>
      </c>
      <c r="R355" s="3" t="n">
        <f aca="false">H355-M355</f>
        <v>0</v>
      </c>
    </row>
    <row r="356" customFormat="false" ht="12.8" hidden="false" customHeight="false" outlineLevel="0" collapsed="false">
      <c r="A356" s="3" t="s">
        <v>2809</v>
      </c>
      <c r="B356" s="3" t="s">
        <v>1</v>
      </c>
      <c r="C356" s="3" t="s">
        <v>2</v>
      </c>
      <c r="D356" s="3"/>
      <c r="E356" s="3" t="s">
        <v>10</v>
      </c>
      <c r="F356" s="3" t="s">
        <v>2810</v>
      </c>
      <c r="G356" s="3" t="n">
        <v>3</v>
      </c>
      <c r="H356" s="3" t="n">
        <v>1</v>
      </c>
      <c r="I356" s="3" t="n">
        <v>1</v>
      </c>
      <c r="J356" s="3" t="n">
        <v>0</v>
      </c>
      <c r="K356" s="3" t="n">
        <v>2</v>
      </c>
      <c r="L356" s="3" t="n">
        <v>2</v>
      </c>
      <c r="M356" s="3" t="n">
        <v>1</v>
      </c>
      <c r="N356" s="13" t="n">
        <f aca="false">IF(ISERROR(I356/(I356+J356)),0,(I356/(I356+J356)))</f>
        <v>1</v>
      </c>
      <c r="O356" s="13" t="n">
        <f aca="false">IF(ISERROR(I356/(I356+K356)),0,(I356/(I356+K356)))</f>
        <v>0.333333333333333</v>
      </c>
      <c r="P356" s="13" t="n">
        <f aca="false">IF(ISERROR((2*N356*O356)/(N356+O356)),0,(2*N356*O356)/(N356+O356))</f>
        <v>0.5</v>
      </c>
      <c r="Q356" s="3" t="n">
        <f aca="false">L356-M356</f>
        <v>1</v>
      </c>
      <c r="R356" s="3" t="n">
        <f aca="false">H356-M356</f>
        <v>0</v>
      </c>
    </row>
    <row r="357" customFormat="false" ht="12.8" hidden="false" customHeight="false" outlineLevel="0" collapsed="false">
      <c r="A357" s="3" t="s">
        <v>2811</v>
      </c>
      <c r="B357" s="3" t="s">
        <v>1</v>
      </c>
      <c r="C357" s="3"/>
      <c r="D357" s="3" t="s">
        <v>27</v>
      </c>
      <c r="E357" s="3" t="s">
        <v>33</v>
      </c>
      <c r="F357" s="3" t="s">
        <v>2812</v>
      </c>
      <c r="G357" s="3" t="n">
        <v>3</v>
      </c>
      <c r="H357" s="3" t="n">
        <v>1</v>
      </c>
      <c r="I357" s="3" t="n">
        <v>1</v>
      </c>
      <c r="J357" s="3" t="n">
        <v>0</v>
      </c>
      <c r="K357" s="3" t="n">
        <v>2</v>
      </c>
      <c r="L357" s="3" t="n">
        <v>2</v>
      </c>
      <c r="M357" s="3" t="n">
        <v>1</v>
      </c>
      <c r="N357" s="13" t="n">
        <f aca="false">IF(ISERROR(I357/(I357+J357)),0,(I357/(I357+J357)))</f>
        <v>1</v>
      </c>
      <c r="O357" s="13" t="n">
        <f aca="false">IF(ISERROR(I357/(I357+K357)),0,(I357/(I357+K357)))</f>
        <v>0.333333333333333</v>
      </c>
      <c r="P357" s="13" t="n">
        <f aca="false">IF(ISERROR((2*N357*O357)/(N357+O357)),0,(2*N357*O357)/(N357+O357))</f>
        <v>0.5</v>
      </c>
      <c r="Q357" s="3" t="n">
        <f aca="false">L357-M357</f>
        <v>1</v>
      </c>
      <c r="R357" s="3" t="n">
        <f aca="false">H357-M357</f>
        <v>0</v>
      </c>
    </row>
    <row r="358" customFormat="false" ht="12.8" hidden="false" customHeight="false" outlineLevel="0" collapsed="false">
      <c r="A358" s="3" t="s">
        <v>2813</v>
      </c>
      <c r="B358" s="3" t="s">
        <v>22</v>
      </c>
      <c r="C358" s="3" t="s">
        <v>2</v>
      </c>
      <c r="D358" s="3"/>
      <c r="E358" s="3" t="s">
        <v>10</v>
      </c>
      <c r="F358" s="3" t="s">
        <v>2814</v>
      </c>
      <c r="G358" s="3" t="n">
        <v>3</v>
      </c>
      <c r="H358" s="3" t="n">
        <v>1</v>
      </c>
      <c r="I358" s="3" t="n">
        <v>1</v>
      </c>
      <c r="J358" s="3" t="n">
        <v>0</v>
      </c>
      <c r="K358" s="3" t="n">
        <v>2</v>
      </c>
      <c r="L358" s="3" t="n">
        <v>2</v>
      </c>
      <c r="M358" s="3" t="n">
        <v>1</v>
      </c>
      <c r="N358" s="13" t="n">
        <f aca="false">IF(ISERROR(I358/(I358+J358)),0,(I358/(I358+J358)))</f>
        <v>1</v>
      </c>
      <c r="O358" s="13" t="n">
        <f aca="false">IF(ISERROR(I358/(I358+K358)),0,(I358/(I358+K358)))</f>
        <v>0.333333333333333</v>
      </c>
      <c r="P358" s="13" t="n">
        <f aca="false">IF(ISERROR((2*N358*O358)/(N358+O358)),0,(2*N358*O358)/(N358+O358))</f>
        <v>0.5</v>
      </c>
      <c r="Q358" s="3" t="n">
        <f aca="false">L358-M358</f>
        <v>1</v>
      </c>
      <c r="R358" s="3" t="n">
        <f aca="false">H358-M358</f>
        <v>0</v>
      </c>
    </row>
    <row r="359" customFormat="false" ht="12.8" hidden="false" customHeight="false" outlineLevel="0" collapsed="false">
      <c r="A359" s="3" t="s">
        <v>2815</v>
      </c>
      <c r="B359" s="3" t="s">
        <v>1</v>
      </c>
      <c r="C359" s="3"/>
      <c r="D359" s="3" t="s">
        <v>27</v>
      </c>
      <c r="E359" s="3" t="s">
        <v>33</v>
      </c>
      <c r="F359" s="3" t="s">
        <v>2816</v>
      </c>
      <c r="G359" s="3" t="n">
        <v>3</v>
      </c>
      <c r="H359" s="3" t="n">
        <v>1</v>
      </c>
      <c r="I359" s="3" t="n">
        <v>1</v>
      </c>
      <c r="J359" s="3" t="n">
        <v>0</v>
      </c>
      <c r="K359" s="3" t="n">
        <v>2</v>
      </c>
      <c r="L359" s="3" t="n">
        <v>2</v>
      </c>
      <c r="M359" s="3" t="n">
        <v>1</v>
      </c>
      <c r="N359" s="13" t="n">
        <f aca="false">IF(ISERROR(I359/(I359+J359)),0,(I359/(I359+J359)))</f>
        <v>1</v>
      </c>
      <c r="O359" s="13" t="n">
        <f aca="false">IF(ISERROR(I359/(I359+K359)),0,(I359/(I359+K359)))</f>
        <v>0.333333333333333</v>
      </c>
      <c r="P359" s="13" t="n">
        <f aca="false">IF(ISERROR((2*N359*O359)/(N359+O359)),0,(2*N359*O359)/(N359+O359))</f>
        <v>0.5</v>
      </c>
      <c r="Q359" s="3" t="n">
        <f aca="false">L359-M359</f>
        <v>1</v>
      </c>
      <c r="R359" s="3" t="n">
        <f aca="false">H359-M359</f>
        <v>0</v>
      </c>
    </row>
    <row r="360" customFormat="false" ht="12.8" hidden="false" customHeight="false" outlineLevel="0" collapsed="false">
      <c r="A360" s="3" t="s">
        <v>2817</v>
      </c>
      <c r="B360" s="3" t="s">
        <v>1</v>
      </c>
      <c r="C360" s="3"/>
      <c r="D360" s="3" t="s">
        <v>27</v>
      </c>
      <c r="E360" s="3" t="s">
        <v>33</v>
      </c>
      <c r="F360" s="3" t="s">
        <v>2818</v>
      </c>
      <c r="G360" s="3" t="n">
        <v>3</v>
      </c>
      <c r="H360" s="3" t="n">
        <v>1</v>
      </c>
      <c r="I360" s="3" t="n">
        <v>1</v>
      </c>
      <c r="J360" s="3" t="n">
        <v>0</v>
      </c>
      <c r="K360" s="3" t="n">
        <v>2</v>
      </c>
      <c r="L360" s="3" t="n">
        <v>2</v>
      </c>
      <c r="M360" s="3" t="n">
        <v>1</v>
      </c>
      <c r="N360" s="13" t="n">
        <f aca="false">IF(ISERROR(I360/(I360+J360)),0,(I360/(I360+J360)))</f>
        <v>1</v>
      </c>
      <c r="O360" s="13" t="n">
        <f aca="false">IF(ISERROR(I360/(I360+K360)),0,(I360/(I360+K360)))</f>
        <v>0.333333333333333</v>
      </c>
      <c r="P360" s="13" t="n">
        <f aca="false">IF(ISERROR((2*N360*O360)/(N360+O360)),0,(2*N360*O360)/(N360+O360))</f>
        <v>0.5</v>
      </c>
      <c r="Q360" s="3" t="n">
        <f aca="false">L360-M360</f>
        <v>1</v>
      </c>
      <c r="R360" s="3" t="n">
        <f aca="false">H360-M360</f>
        <v>0</v>
      </c>
    </row>
    <row r="361" customFormat="false" ht="12.8" hidden="false" customHeight="false" outlineLevel="0" collapsed="false">
      <c r="A361" s="3" t="s">
        <v>2819</v>
      </c>
      <c r="B361" s="3" t="s">
        <v>1</v>
      </c>
      <c r="C361" s="3"/>
      <c r="D361" s="3" t="s">
        <v>27</v>
      </c>
      <c r="E361" s="3" t="s">
        <v>33</v>
      </c>
      <c r="F361" s="3" t="s">
        <v>2820</v>
      </c>
      <c r="G361" s="3" t="n">
        <v>3</v>
      </c>
      <c r="H361" s="3" t="n">
        <v>1</v>
      </c>
      <c r="I361" s="3" t="n">
        <v>1</v>
      </c>
      <c r="J361" s="3" t="n">
        <v>0</v>
      </c>
      <c r="K361" s="3" t="n">
        <v>2</v>
      </c>
      <c r="L361" s="3" t="n">
        <v>2</v>
      </c>
      <c r="M361" s="3" t="n">
        <v>1</v>
      </c>
      <c r="N361" s="13" t="n">
        <f aca="false">IF(ISERROR(I361/(I361+J361)),0,(I361/(I361+J361)))</f>
        <v>1</v>
      </c>
      <c r="O361" s="13" t="n">
        <f aca="false">IF(ISERROR(I361/(I361+K361)),0,(I361/(I361+K361)))</f>
        <v>0.333333333333333</v>
      </c>
      <c r="P361" s="13" t="n">
        <f aca="false">IF(ISERROR((2*N361*O361)/(N361+O361)),0,(2*N361*O361)/(N361+O361))</f>
        <v>0.5</v>
      </c>
      <c r="Q361" s="3" t="n">
        <f aca="false">L361-M361</f>
        <v>1</v>
      </c>
      <c r="R361" s="3" t="n">
        <f aca="false">H361-M361</f>
        <v>0</v>
      </c>
    </row>
    <row r="362" customFormat="false" ht="12.8" hidden="false" customHeight="false" outlineLevel="0" collapsed="false">
      <c r="A362" s="3" t="s">
        <v>2821</v>
      </c>
      <c r="B362" s="3" t="s">
        <v>22</v>
      </c>
      <c r="C362" s="3" t="s">
        <v>2</v>
      </c>
      <c r="D362" s="3"/>
      <c r="E362" s="3" t="s">
        <v>3</v>
      </c>
      <c r="F362" s="3" t="s">
        <v>2822</v>
      </c>
      <c r="G362" s="3" t="n">
        <v>3</v>
      </c>
      <c r="H362" s="3" t="n">
        <v>1</v>
      </c>
      <c r="I362" s="3" t="n">
        <v>1</v>
      </c>
      <c r="J362" s="3" t="n">
        <v>0</v>
      </c>
      <c r="K362" s="3" t="n">
        <v>2</v>
      </c>
      <c r="L362" s="3" t="n">
        <v>2</v>
      </c>
      <c r="M362" s="3" t="n">
        <v>1</v>
      </c>
      <c r="N362" s="13" t="n">
        <f aca="false">IF(ISERROR(I362/(I362+J362)),0,(I362/(I362+J362)))</f>
        <v>1</v>
      </c>
      <c r="O362" s="13" t="n">
        <f aca="false">IF(ISERROR(I362/(I362+K362)),0,(I362/(I362+K362)))</f>
        <v>0.333333333333333</v>
      </c>
      <c r="P362" s="13" t="n">
        <f aca="false">IF(ISERROR((2*N362*O362)/(N362+O362)),0,(2*N362*O362)/(N362+O362))</f>
        <v>0.5</v>
      </c>
      <c r="Q362" s="3" t="n">
        <f aca="false">L362-M362</f>
        <v>1</v>
      </c>
      <c r="R362" s="3" t="n">
        <f aca="false">H362-M362</f>
        <v>0</v>
      </c>
    </row>
    <row r="363" customFormat="false" ht="12.8" hidden="false" customHeight="false" outlineLevel="0" collapsed="false">
      <c r="A363" s="3" t="s">
        <v>2823</v>
      </c>
      <c r="B363" s="3" t="s">
        <v>22</v>
      </c>
      <c r="C363" s="3" t="s">
        <v>2</v>
      </c>
      <c r="D363" s="3"/>
      <c r="E363" s="3" t="s">
        <v>3</v>
      </c>
      <c r="F363" s="3" t="s">
        <v>2824</v>
      </c>
      <c r="G363" s="3" t="n">
        <v>3</v>
      </c>
      <c r="H363" s="3" t="n">
        <v>1</v>
      </c>
      <c r="I363" s="3" t="n">
        <v>1</v>
      </c>
      <c r="J363" s="3" t="n">
        <v>0</v>
      </c>
      <c r="K363" s="3" t="n">
        <v>2</v>
      </c>
      <c r="L363" s="3" t="n">
        <v>2</v>
      </c>
      <c r="M363" s="3" t="n">
        <v>1</v>
      </c>
      <c r="N363" s="13" t="n">
        <f aca="false">IF(ISERROR(I363/(I363+J363)),0,(I363/(I363+J363)))</f>
        <v>1</v>
      </c>
      <c r="O363" s="13" t="n">
        <f aca="false">IF(ISERROR(I363/(I363+K363)),0,(I363/(I363+K363)))</f>
        <v>0.333333333333333</v>
      </c>
      <c r="P363" s="13" t="n">
        <f aca="false">IF(ISERROR((2*N363*O363)/(N363+O363)),0,(2*N363*O363)/(N363+O363))</f>
        <v>0.5</v>
      </c>
      <c r="Q363" s="3" t="n">
        <f aca="false">L363-M363</f>
        <v>1</v>
      </c>
      <c r="R363" s="3" t="n">
        <f aca="false">H363-M363</f>
        <v>0</v>
      </c>
    </row>
    <row r="364" customFormat="false" ht="12.8" hidden="false" customHeight="false" outlineLevel="0" collapsed="false">
      <c r="A364" s="3" t="s">
        <v>2825</v>
      </c>
      <c r="B364" s="3" t="s">
        <v>22</v>
      </c>
      <c r="C364" s="3" t="s">
        <v>2</v>
      </c>
      <c r="D364" s="3" t="s">
        <v>23</v>
      </c>
      <c r="E364" s="3"/>
      <c r="F364" s="3" t="s">
        <v>2826</v>
      </c>
      <c r="G364" s="3" t="n">
        <v>3</v>
      </c>
      <c r="H364" s="3" t="n">
        <v>1</v>
      </c>
      <c r="I364" s="3" t="n">
        <v>1</v>
      </c>
      <c r="J364" s="3" t="n">
        <v>0</v>
      </c>
      <c r="K364" s="3" t="n">
        <v>2</v>
      </c>
      <c r="L364" s="3" t="n">
        <v>2</v>
      </c>
      <c r="M364" s="3" t="n">
        <v>1</v>
      </c>
      <c r="N364" s="13" t="n">
        <f aca="false">IF(ISERROR(I364/(I364+J364)),0,(I364/(I364+J364)))</f>
        <v>1</v>
      </c>
      <c r="O364" s="13" t="n">
        <f aca="false">IF(ISERROR(I364/(I364+K364)),0,(I364/(I364+K364)))</f>
        <v>0.333333333333333</v>
      </c>
      <c r="P364" s="13" t="n">
        <f aca="false">IF(ISERROR((2*N364*O364)/(N364+O364)),0,(2*N364*O364)/(N364+O364))</f>
        <v>0.5</v>
      </c>
      <c r="Q364" s="3" t="n">
        <f aca="false">L364-M364</f>
        <v>1</v>
      </c>
      <c r="R364" s="3" t="n">
        <f aca="false">H364-M364</f>
        <v>0</v>
      </c>
    </row>
    <row r="365" customFormat="false" ht="12.8" hidden="false" customHeight="false" outlineLevel="0" collapsed="false">
      <c r="A365" s="3" t="s">
        <v>2827</v>
      </c>
      <c r="B365" s="3" t="s">
        <v>22</v>
      </c>
      <c r="C365" s="3"/>
      <c r="D365" s="3" t="s">
        <v>27</v>
      </c>
      <c r="E365" s="3" t="s">
        <v>33</v>
      </c>
      <c r="F365" s="3" t="s">
        <v>2828</v>
      </c>
      <c r="G365" s="3" t="n">
        <v>3</v>
      </c>
      <c r="H365" s="3" t="n">
        <v>1</v>
      </c>
      <c r="I365" s="3" t="n">
        <v>1</v>
      </c>
      <c r="J365" s="3" t="n">
        <v>0</v>
      </c>
      <c r="K365" s="3" t="n">
        <v>2</v>
      </c>
      <c r="L365" s="3" t="n">
        <v>2</v>
      </c>
      <c r="M365" s="3" t="n">
        <v>1</v>
      </c>
      <c r="N365" s="13" t="n">
        <f aca="false">IF(ISERROR(I365/(I365+J365)),0,(I365/(I365+J365)))</f>
        <v>1</v>
      </c>
      <c r="O365" s="13" t="n">
        <f aca="false">IF(ISERROR(I365/(I365+K365)),0,(I365/(I365+K365)))</f>
        <v>0.333333333333333</v>
      </c>
      <c r="P365" s="13" t="n">
        <f aca="false">IF(ISERROR((2*N365*O365)/(N365+O365)),0,(2*N365*O365)/(N365+O365))</f>
        <v>0.5</v>
      </c>
      <c r="Q365" s="3" t="n">
        <f aca="false">L365-M365</f>
        <v>1</v>
      </c>
      <c r="R365" s="3" t="n">
        <f aca="false">H365-M365</f>
        <v>0</v>
      </c>
    </row>
    <row r="366" customFormat="false" ht="12.8" hidden="false" customHeight="false" outlineLevel="0" collapsed="false">
      <c r="A366" s="3" t="s">
        <v>2829</v>
      </c>
      <c r="B366" s="3" t="s">
        <v>22</v>
      </c>
      <c r="C366" s="3" t="s">
        <v>2</v>
      </c>
      <c r="D366" s="3"/>
      <c r="E366" s="3" t="s">
        <v>10</v>
      </c>
      <c r="F366" s="3" t="s">
        <v>2830</v>
      </c>
      <c r="G366" s="3" t="n">
        <v>3</v>
      </c>
      <c r="H366" s="3" t="n">
        <v>1</v>
      </c>
      <c r="I366" s="3" t="n">
        <v>1</v>
      </c>
      <c r="J366" s="3" t="n">
        <v>0</v>
      </c>
      <c r="K366" s="3" t="n">
        <v>2</v>
      </c>
      <c r="L366" s="3" t="n">
        <v>3</v>
      </c>
      <c r="M366" s="3" t="n">
        <v>1</v>
      </c>
      <c r="N366" s="13" t="n">
        <f aca="false">IF(ISERROR(I366/(I366+J366)),0,(I366/(I366+J366)))</f>
        <v>1</v>
      </c>
      <c r="O366" s="13" t="n">
        <f aca="false">IF(ISERROR(I366/(I366+K366)),0,(I366/(I366+K366)))</f>
        <v>0.333333333333333</v>
      </c>
      <c r="P366" s="13" t="n">
        <f aca="false">IF(ISERROR((2*N366*O366)/(N366+O366)),0,(2*N366*O366)/(N366+O366))</f>
        <v>0.5</v>
      </c>
      <c r="Q366" s="3" t="n">
        <f aca="false">L366-M366</f>
        <v>2</v>
      </c>
      <c r="R366" s="3" t="n">
        <f aca="false">H366-M366</f>
        <v>0</v>
      </c>
    </row>
    <row r="367" customFormat="false" ht="12.8" hidden="false" customHeight="false" outlineLevel="0" collapsed="false">
      <c r="A367" s="3" t="s">
        <v>2831</v>
      </c>
      <c r="B367" s="3" t="s">
        <v>22</v>
      </c>
      <c r="C367" s="3" t="s">
        <v>2</v>
      </c>
      <c r="D367" s="3"/>
      <c r="E367" s="3" t="s">
        <v>10</v>
      </c>
      <c r="F367" s="3" t="s">
        <v>2832</v>
      </c>
      <c r="G367" s="3" t="n">
        <v>3</v>
      </c>
      <c r="H367" s="3" t="n">
        <v>1</v>
      </c>
      <c r="I367" s="3" t="n">
        <v>1</v>
      </c>
      <c r="J367" s="3" t="n">
        <v>0</v>
      </c>
      <c r="K367" s="3" t="n">
        <v>2</v>
      </c>
      <c r="L367" s="3" t="n">
        <v>2</v>
      </c>
      <c r="M367" s="3" t="n">
        <v>1</v>
      </c>
      <c r="N367" s="13" t="n">
        <f aca="false">IF(ISERROR(I367/(I367+J367)),0,(I367/(I367+J367)))</f>
        <v>1</v>
      </c>
      <c r="O367" s="13" t="n">
        <f aca="false">IF(ISERROR(I367/(I367+K367)),0,(I367/(I367+K367)))</f>
        <v>0.333333333333333</v>
      </c>
      <c r="P367" s="13" t="n">
        <f aca="false">IF(ISERROR((2*N367*O367)/(N367+O367)),0,(2*N367*O367)/(N367+O367))</f>
        <v>0.5</v>
      </c>
      <c r="Q367" s="3" t="n">
        <f aca="false">L367-M367</f>
        <v>1</v>
      </c>
      <c r="R367" s="3" t="n">
        <f aca="false">H367-M367</f>
        <v>0</v>
      </c>
    </row>
    <row r="368" customFormat="false" ht="12.8" hidden="false" customHeight="false" outlineLevel="0" collapsed="false">
      <c r="A368" s="3" t="s">
        <v>2833</v>
      </c>
      <c r="B368" s="3" t="s">
        <v>22</v>
      </c>
      <c r="C368" s="3"/>
      <c r="D368" s="3" t="s">
        <v>27</v>
      </c>
      <c r="E368" s="3" t="s">
        <v>33</v>
      </c>
      <c r="F368" s="3" t="s">
        <v>2834</v>
      </c>
      <c r="G368" s="3" t="n">
        <v>3</v>
      </c>
      <c r="H368" s="3" t="n">
        <v>1</v>
      </c>
      <c r="I368" s="3" t="n">
        <v>1</v>
      </c>
      <c r="J368" s="3" t="n">
        <v>0</v>
      </c>
      <c r="K368" s="3" t="n">
        <v>2</v>
      </c>
      <c r="L368" s="3" t="n">
        <v>2</v>
      </c>
      <c r="M368" s="3" t="n">
        <v>1</v>
      </c>
      <c r="N368" s="13" t="n">
        <f aca="false">IF(ISERROR(I368/(I368+J368)),0,(I368/(I368+J368)))</f>
        <v>1</v>
      </c>
      <c r="O368" s="13" t="n">
        <f aca="false">IF(ISERROR(I368/(I368+K368)),0,(I368/(I368+K368)))</f>
        <v>0.333333333333333</v>
      </c>
      <c r="P368" s="13" t="n">
        <f aca="false">IF(ISERROR((2*N368*O368)/(N368+O368)),0,(2*N368*O368)/(N368+O368))</f>
        <v>0.5</v>
      </c>
      <c r="Q368" s="3" t="n">
        <f aca="false">L368-M368</f>
        <v>1</v>
      </c>
      <c r="R368" s="3" t="n">
        <f aca="false">H368-M368</f>
        <v>0</v>
      </c>
    </row>
    <row r="369" customFormat="false" ht="12.8" hidden="false" customHeight="false" outlineLevel="0" collapsed="false">
      <c r="A369" s="3" t="s">
        <v>2835</v>
      </c>
      <c r="B369" s="3" t="s">
        <v>22</v>
      </c>
      <c r="C369" s="3" t="s">
        <v>9</v>
      </c>
      <c r="D369" s="3"/>
      <c r="E369" s="3" t="s">
        <v>10</v>
      </c>
      <c r="F369" s="3" t="s">
        <v>2836</v>
      </c>
      <c r="G369" s="3" t="n">
        <v>3</v>
      </c>
      <c r="H369" s="3" t="n">
        <v>1</v>
      </c>
      <c r="I369" s="3" t="n">
        <v>1</v>
      </c>
      <c r="J369" s="3" t="n">
        <v>0</v>
      </c>
      <c r="K369" s="3" t="n">
        <v>2</v>
      </c>
      <c r="L369" s="3" t="n">
        <v>2</v>
      </c>
      <c r="M369" s="3" t="n">
        <v>1</v>
      </c>
      <c r="N369" s="13" t="n">
        <f aca="false">IF(ISERROR(I369/(I369+J369)),0,(I369/(I369+J369)))</f>
        <v>1</v>
      </c>
      <c r="O369" s="13" t="n">
        <f aca="false">IF(ISERROR(I369/(I369+K369)),0,(I369/(I369+K369)))</f>
        <v>0.333333333333333</v>
      </c>
      <c r="P369" s="13" t="n">
        <f aca="false">IF(ISERROR((2*N369*O369)/(N369+O369)),0,(2*N369*O369)/(N369+O369))</f>
        <v>0.5</v>
      </c>
      <c r="Q369" s="3" t="n">
        <f aca="false">L369-M369</f>
        <v>1</v>
      </c>
      <c r="R369" s="3" t="n">
        <f aca="false">H369-M369</f>
        <v>0</v>
      </c>
    </row>
    <row r="370" customFormat="false" ht="12.8" hidden="false" customHeight="false" outlineLevel="0" collapsed="false">
      <c r="A370" s="3" t="s">
        <v>2837</v>
      </c>
      <c r="B370" s="3" t="s">
        <v>1</v>
      </c>
      <c r="C370" s="3" t="s">
        <v>2</v>
      </c>
      <c r="D370" s="3"/>
      <c r="E370" s="3" t="s">
        <v>10</v>
      </c>
      <c r="F370" s="3" t="s">
        <v>2838</v>
      </c>
      <c r="G370" s="3" t="n">
        <v>3</v>
      </c>
      <c r="H370" s="3" t="n">
        <v>1</v>
      </c>
      <c r="I370" s="3" t="n">
        <v>1</v>
      </c>
      <c r="J370" s="3" t="n">
        <v>0</v>
      </c>
      <c r="K370" s="3" t="n">
        <v>2</v>
      </c>
      <c r="L370" s="3" t="n">
        <v>3</v>
      </c>
      <c r="M370" s="3" t="n">
        <v>1</v>
      </c>
      <c r="N370" s="13" t="n">
        <f aca="false">IF(ISERROR(I370/(I370+J370)),0,(I370/(I370+J370)))</f>
        <v>1</v>
      </c>
      <c r="O370" s="13" t="n">
        <f aca="false">IF(ISERROR(I370/(I370+K370)),0,(I370/(I370+K370)))</f>
        <v>0.333333333333333</v>
      </c>
      <c r="P370" s="13" t="n">
        <f aca="false">IF(ISERROR((2*N370*O370)/(N370+O370)),0,(2*N370*O370)/(N370+O370))</f>
        <v>0.5</v>
      </c>
      <c r="Q370" s="3" t="n">
        <f aca="false">L370-M370</f>
        <v>2</v>
      </c>
      <c r="R370" s="3" t="n">
        <f aca="false">H370-M370</f>
        <v>0</v>
      </c>
    </row>
    <row r="371" customFormat="false" ht="12.8" hidden="false" customHeight="false" outlineLevel="0" collapsed="false">
      <c r="A371" s="3" t="s">
        <v>2839</v>
      </c>
      <c r="B371" s="3" t="s">
        <v>22</v>
      </c>
      <c r="C371" s="3" t="s">
        <v>9</v>
      </c>
      <c r="D371" s="3"/>
      <c r="E371" s="3" t="s">
        <v>10</v>
      </c>
      <c r="F371" s="3" t="s">
        <v>2840</v>
      </c>
      <c r="G371" s="3" t="n">
        <v>3</v>
      </c>
      <c r="H371" s="3" t="n">
        <v>1</v>
      </c>
      <c r="I371" s="3" t="n">
        <v>1</v>
      </c>
      <c r="J371" s="3" t="n">
        <v>0</v>
      </c>
      <c r="K371" s="3" t="n">
        <v>2</v>
      </c>
      <c r="L371" s="3" t="n">
        <v>2</v>
      </c>
      <c r="M371" s="3" t="n">
        <v>1</v>
      </c>
      <c r="N371" s="13" t="n">
        <f aca="false">IF(ISERROR(I371/(I371+J371)),0,(I371/(I371+J371)))</f>
        <v>1</v>
      </c>
      <c r="O371" s="13" t="n">
        <f aca="false">IF(ISERROR(I371/(I371+K371)),0,(I371/(I371+K371)))</f>
        <v>0.333333333333333</v>
      </c>
      <c r="P371" s="13" t="n">
        <f aca="false">IF(ISERROR((2*N371*O371)/(N371+O371)),0,(2*N371*O371)/(N371+O371))</f>
        <v>0.5</v>
      </c>
      <c r="Q371" s="3" t="n">
        <f aca="false">L371-M371</f>
        <v>1</v>
      </c>
      <c r="R371" s="3" t="n">
        <f aca="false">H371-M371</f>
        <v>0</v>
      </c>
    </row>
    <row r="372" customFormat="false" ht="12.8" hidden="false" customHeight="false" outlineLevel="0" collapsed="false">
      <c r="A372" s="3" t="s">
        <v>2841</v>
      </c>
      <c r="B372" s="3" t="s">
        <v>1</v>
      </c>
      <c r="C372" s="3"/>
      <c r="D372" s="3" t="s">
        <v>27</v>
      </c>
      <c r="E372" s="3" t="s">
        <v>33</v>
      </c>
      <c r="F372" s="3" t="s">
        <v>2842</v>
      </c>
      <c r="G372" s="3" t="n">
        <v>3</v>
      </c>
      <c r="H372" s="3" t="n">
        <v>1</v>
      </c>
      <c r="I372" s="3" t="n">
        <v>1</v>
      </c>
      <c r="J372" s="3" t="n">
        <v>0</v>
      </c>
      <c r="K372" s="3" t="n">
        <v>2</v>
      </c>
      <c r="L372" s="3" t="n">
        <v>2</v>
      </c>
      <c r="M372" s="3" t="n">
        <v>1</v>
      </c>
      <c r="N372" s="13" t="n">
        <f aca="false">IF(ISERROR(I372/(I372+J372)),0,(I372/(I372+J372)))</f>
        <v>1</v>
      </c>
      <c r="O372" s="13" t="n">
        <f aca="false">IF(ISERROR(I372/(I372+K372)),0,(I372/(I372+K372)))</f>
        <v>0.333333333333333</v>
      </c>
      <c r="P372" s="13" t="n">
        <f aca="false">IF(ISERROR((2*N372*O372)/(N372+O372)),0,(2*N372*O372)/(N372+O372))</f>
        <v>0.5</v>
      </c>
      <c r="Q372" s="3" t="n">
        <f aca="false">L372-M372</f>
        <v>1</v>
      </c>
      <c r="R372" s="3" t="n">
        <f aca="false">H372-M372</f>
        <v>0</v>
      </c>
    </row>
    <row r="373" customFormat="false" ht="12.8" hidden="false" customHeight="false" outlineLevel="0" collapsed="false">
      <c r="A373" s="3" t="s">
        <v>2843</v>
      </c>
      <c r="B373" s="3" t="s">
        <v>22</v>
      </c>
      <c r="C373" s="3" t="s">
        <v>9</v>
      </c>
      <c r="D373" s="3"/>
      <c r="E373" s="3" t="s">
        <v>33</v>
      </c>
      <c r="F373" s="3" t="s">
        <v>2844</v>
      </c>
      <c r="G373" s="3" t="n">
        <v>3</v>
      </c>
      <c r="H373" s="3" t="n">
        <v>1</v>
      </c>
      <c r="I373" s="3" t="n">
        <v>1</v>
      </c>
      <c r="J373" s="3" t="n">
        <v>0</v>
      </c>
      <c r="K373" s="3" t="n">
        <v>2</v>
      </c>
      <c r="L373" s="3" t="n">
        <v>2</v>
      </c>
      <c r="M373" s="3" t="n">
        <v>1</v>
      </c>
      <c r="N373" s="13" t="n">
        <f aca="false">IF(ISERROR(I373/(I373+J373)),0,(I373/(I373+J373)))</f>
        <v>1</v>
      </c>
      <c r="O373" s="13" t="n">
        <f aca="false">IF(ISERROR(I373/(I373+K373)),0,(I373/(I373+K373)))</f>
        <v>0.333333333333333</v>
      </c>
      <c r="P373" s="13" t="n">
        <f aca="false">IF(ISERROR((2*N373*O373)/(N373+O373)),0,(2*N373*O373)/(N373+O373))</f>
        <v>0.5</v>
      </c>
      <c r="Q373" s="3" t="n">
        <f aca="false">L373-M373</f>
        <v>1</v>
      </c>
      <c r="R373" s="3" t="n">
        <f aca="false">H373-M373</f>
        <v>0</v>
      </c>
    </row>
    <row r="374" customFormat="false" ht="12.8" hidden="false" customHeight="false" outlineLevel="0" collapsed="false">
      <c r="A374" s="3" t="s">
        <v>2845</v>
      </c>
      <c r="B374" s="3" t="s">
        <v>22</v>
      </c>
      <c r="C374" s="3"/>
      <c r="D374" s="3" t="s">
        <v>23</v>
      </c>
      <c r="E374" s="3" t="s">
        <v>33</v>
      </c>
      <c r="F374" s="3" t="s">
        <v>2846</v>
      </c>
      <c r="G374" s="3" t="n">
        <v>3</v>
      </c>
      <c r="H374" s="3" t="n">
        <v>1</v>
      </c>
      <c r="I374" s="3" t="n">
        <v>1</v>
      </c>
      <c r="J374" s="3" t="n">
        <v>0</v>
      </c>
      <c r="K374" s="3" t="n">
        <v>2</v>
      </c>
      <c r="L374" s="3" t="n">
        <v>2</v>
      </c>
      <c r="M374" s="3" t="n">
        <v>1</v>
      </c>
      <c r="N374" s="13" t="n">
        <f aca="false">IF(ISERROR(I374/(I374+J374)),0,(I374/(I374+J374)))</f>
        <v>1</v>
      </c>
      <c r="O374" s="13" t="n">
        <f aca="false">IF(ISERROR(I374/(I374+K374)),0,(I374/(I374+K374)))</f>
        <v>0.333333333333333</v>
      </c>
      <c r="P374" s="13" t="n">
        <f aca="false">IF(ISERROR((2*N374*O374)/(N374+O374)),0,(2*N374*O374)/(N374+O374))</f>
        <v>0.5</v>
      </c>
      <c r="Q374" s="3" t="n">
        <f aca="false">L374-M374</f>
        <v>1</v>
      </c>
      <c r="R374" s="3" t="n">
        <f aca="false">H374-M374</f>
        <v>0</v>
      </c>
    </row>
    <row r="375" customFormat="false" ht="12.8" hidden="false" customHeight="false" outlineLevel="0" collapsed="false">
      <c r="A375" s="3" t="s">
        <v>2847</v>
      </c>
      <c r="B375" s="3" t="s">
        <v>1</v>
      </c>
      <c r="C375" s="3"/>
      <c r="D375" s="3" t="s">
        <v>27</v>
      </c>
      <c r="E375" s="3" t="s">
        <v>33</v>
      </c>
      <c r="F375" s="3" t="s">
        <v>2848</v>
      </c>
      <c r="G375" s="3" t="n">
        <v>3</v>
      </c>
      <c r="H375" s="3" t="n">
        <v>1</v>
      </c>
      <c r="I375" s="3" t="n">
        <v>1</v>
      </c>
      <c r="J375" s="3" t="n">
        <v>0</v>
      </c>
      <c r="K375" s="3" t="n">
        <v>2</v>
      </c>
      <c r="L375" s="3" t="n">
        <v>2</v>
      </c>
      <c r="M375" s="3" t="n">
        <v>1</v>
      </c>
      <c r="N375" s="13" t="n">
        <f aca="false">IF(ISERROR(I375/(I375+J375)),0,(I375/(I375+J375)))</f>
        <v>1</v>
      </c>
      <c r="O375" s="13" t="n">
        <f aca="false">IF(ISERROR(I375/(I375+K375)),0,(I375/(I375+K375)))</f>
        <v>0.333333333333333</v>
      </c>
      <c r="P375" s="13" t="n">
        <f aca="false">IF(ISERROR((2*N375*O375)/(N375+O375)),0,(2*N375*O375)/(N375+O375))</f>
        <v>0.5</v>
      </c>
      <c r="Q375" s="3" t="n">
        <f aca="false">L375-M375</f>
        <v>1</v>
      </c>
      <c r="R375" s="3" t="n">
        <f aca="false">H375-M375</f>
        <v>0</v>
      </c>
    </row>
    <row r="376" customFormat="false" ht="12.8" hidden="false" customHeight="false" outlineLevel="0" collapsed="false">
      <c r="A376" s="3" t="s">
        <v>2849</v>
      </c>
      <c r="B376" s="3" t="s">
        <v>1</v>
      </c>
      <c r="C376" s="3" t="s">
        <v>2</v>
      </c>
      <c r="D376" s="3" t="s">
        <v>27</v>
      </c>
      <c r="E376" s="3"/>
      <c r="F376" s="3" t="s">
        <v>2850</v>
      </c>
      <c r="G376" s="3" t="n">
        <v>3</v>
      </c>
      <c r="H376" s="3" t="n">
        <v>1</v>
      </c>
      <c r="I376" s="3" t="n">
        <v>1</v>
      </c>
      <c r="J376" s="3" t="n">
        <v>0</v>
      </c>
      <c r="K376" s="3" t="n">
        <v>2</v>
      </c>
      <c r="L376" s="3" t="n">
        <v>2</v>
      </c>
      <c r="M376" s="3" t="n">
        <v>1</v>
      </c>
      <c r="N376" s="13" t="n">
        <f aca="false">IF(ISERROR(I376/(I376+J376)),0,(I376/(I376+J376)))</f>
        <v>1</v>
      </c>
      <c r="O376" s="13" t="n">
        <f aca="false">IF(ISERROR(I376/(I376+K376)),0,(I376/(I376+K376)))</f>
        <v>0.333333333333333</v>
      </c>
      <c r="P376" s="13" t="n">
        <f aca="false">IF(ISERROR((2*N376*O376)/(N376+O376)),0,(2*N376*O376)/(N376+O376))</f>
        <v>0.5</v>
      </c>
      <c r="Q376" s="3" t="n">
        <f aca="false">L376-M376</f>
        <v>1</v>
      </c>
      <c r="R376" s="3" t="n">
        <f aca="false">H376-M376</f>
        <v>0</v>
      </c>
    </row>
    <row r="377" customFormat="false" ht="12.8" hidden="false" customHeight="false" outlineLevel="0" collapsed="false">
      <c r="A377" s="3" t="s">
        <v>2851</v>
      </c>
      <c r="B377" s="3" t="s">
        <v>1</v>
      </c>
      <c r="C377" s="3"/>
      <c r="D377" s="3" t="s">
        <v>27</v>
      </c>
      <c r="E377" s="3" t="s">
        <v>10</v>
      </c>
      <c r="F377" s="3" t="s">
        <v>2852</v>
      </c>
      <c r="G377" s="3" t="n">
        <v>3</v>
      </c>
      <c r="H377" s="3" t="n">
        <v>1</v>
      </c>
      <c r="I377" s="3" t="n">
        <v>1</v>
      </c>
      <c r="J377" s="3" t="n">
        <v>0</v>
      </c>
      <c r="K377" s="3" t="n">
        <v>2</v>
      </c>
      <c r="L377" s="3" t="n">
        <v>2</v>
      </c>
      <c r="M377" s="3" t="n">
        <v>1</v>
      </c>
      <c r="N377" s="13" t="n">
        <f aca="false">IF(ISERROR(I377/(I377+J377)),0,(I377/(I377+J377)))</f>
        <v>1</v>
      </c>
      <c r="O377" s="13" t="n">
        <f aca="false">IF(ISERROR(I377/(I377+K377)),0,(I377/(I377+K377)))</f>
        <v>0.333333333333333</v>
      </c>
      <c r="P377" s="13" t="n">
        <f aca="false">IF(ISERROR((2*N377*O377)/(N377+O377)),0,(2*N377*O377)/(N377+O377))</f>
        <v>0.5</v>
      </c>
      <c r="Q377" s="3" t="n">
        <f aca="false">L377-M377</f>
        <v>1</v>
      </c>
      <c r="R377" s="3" t="n">
        <f aca="false">H377-M377</f>
        <v>0</v>
      </c>
    </row>
    <row r="378" customFormat="false" ht="12.8" hidden="false" customHeight="false" outlineLevel="0" collapsed="false">
      <c r="A378" s="3" t="s">
        <v>2853</v>
      </c>
      <c r="B378" s="3" t="s">
        <v>22</v>
      </c>
      <c r="C378" s="3" t="s">
        <v>9</v>
      </c>
      <c r="D378" s="3"/>
      <c r="E378" s="3" t="s">
        <v>10</v>
      </c>
      <c r="F378" s="3" t="s">
        <v>2854</v>
      </c>
      <c r="G378" s="3" t="n">
        <v>3</v>
      </c>
      <c r="H378" s="3" t="n">
        <v>1</v>
      </c>
      <c r="I378" s="3" t="n">
        <v>1</v>
      </c>
      <c r="J378" s="3" t="n">
        <v>0</v>
      </c>
      <c r="K378" s="3" t="n">
        <v>2</v>
      </c>
      <c r="L378" s="3" t="n">
        <v>2</v>
      </c>
      <c r="M378" s="3" t="n">
        <v>1</v>
      </c>
      <c r="N378" s="13" t="n">
        <f aca="false">IF(ISERROR(I378/(I378+J378)),0,(I378/(I378+J378)))</f>
        <v>1</v>
      </c>
      <c r="O378" s="13" t="n">
        <f aca="false">IF(ISERROR(I378/(I378+K378)),0,(I378/(I378+K378)))</f>
        <v>0.333333333333333</v>
      </c>
      <c r="P378" s="13" t="n">
        <f aca="false">IF(ISERROR((2*N378*O378)/(N378+O378)),0,(2*N378*O378)/(N378+O378))</f>
        <v>0.5</v>
      </c>
      <c r="Q378" s="3" t="n">
        <f aca="false">L378-M378</f>
        <v>1</v>
      </c>
      <c r="R378" s="3" t="n">
        <f aca="false">H378-M378</f>
        <v>0</v>
      </c>
    </row>
    <row r="379" customFormat="false" ht="12.8" hidden="false" customHeight="false" outlineLevel="0" collapsed="false">
      <c r="A379" s="3" t="s">
        <v>2855</v>
      </c>
      <c r="B379" s="3" t="s">
        <v>22</v>
      </c>
      <c r="C379" s="3" t="s">
        <v>2</v>
      </c>
      <c r="D379" s="3"/>
      <c r="E379" s="3" t="s">
        <v>10</v>
      </c>
      <c r="F379" s="3" t="s">
        <v>2856</v>
      </c>
      <c r="G379" s="3" t="n">
        <v>4</v>
      </c>
      <c r="H379" s="3" t="n">
        <v>2</v>
      </c>
      <c r="I379" s="3" t="n">
        <v>2</v>
      </c>
      <c r="J379" s="3" t="n">
        <v>0</v>
      </c>
      <c r="K379" s="3" t="n">
        <v>2</v>
      </c>
      <c r="L379" s="3" t="n">
        <v>2</v>
      </c>
      <c r="M379" s="3" t="n">
        <v>2</v>
      </c>
      <c r="N379" s="13" t="n">
        <f aca="false">IF(ISERROR(I379/(I379+J379)),0,(I379/(I379+J379)))</f>
        <v>1</v>
      </c>
      <c r="O379" s="13" t="n">
        <f aca="false">IF(ISERROR(I379/(I379+K379)),0,(I379/(I379+K379)))</f>
        <v>0.5</v>
      </c>
      <c r="P379" s="13" t="n">
        <f aca="false">IF(ISERROR((2*N379*O379)/(N379+O379)),0,(2*N379*O379)/(N379+O379))</f>
        <v>0.666666666666667</v>
      </c>
      <c r="Q379" s="3" t="n">
        <f aca="false">L379-M379</f>
        <v>0</v>
      </c>
      <c r="R379" s="3" t="n">
        <f aca="false">H379-M379</f>
        <v>0</v>
      </c>
    </row>
    <row r="380" customFormat="false" ht="12.8" hidden="false" customHeight="false" outlineLevel="0" collapsed="false">
      <c r="A380" s="3" t="s">
        <v>2857</v>
      </c>
      <c r="B380" s="3" t="s">
        <v>1</v>
      </c>
      <c r="C380" s="3"/>
      <c r="D380" s="3" t="s">
        <v>27</v>
      </c>
      <c r="E380" s="3" t="s">
        <v>33</v>
      </c>
      <c r="F380" s="3" t="s">
        <v>2858</v>
      </c>
      <c r="G380" s="3" t="n">
        <v>4</v>
      </c>
      <c r="H380" s="3" t="n">
        <v>2</v>
      </c>
      <c r="I380" s="3" t="n">
        <v>2</v>
      </c>
      <c r="J380" s="3" t="n">
        <v>0</v>
      </c>
      <c r="K380" s="3" t="n">
        <v>2</v>
      </c>
      <c r="L380" s="3" t="n">
        <v>2</v>
      </c>
      <c r="M380" s="3" t="n">
        <v>2</v>
      </c>
      <c r="N380" s="13" t="n">
        <f aca="false">IF(ISERROR(I380/(I380+J380)),0,(I380/(I380+J380)))</f>
        <v>1</v>
      </c>
      <c r="O380" s="13" t="n">
        <f aca="false">IF(ISERROR(I380/(I380+K380)),0,(I380/(I380+K380)))</f>
        <v>0.5</v>
      </c>
      <c r="P380" s="13" t="n">
        <f aca="false">IF(ISERROR((2*N380*O380)/(N380+O380)),0,(2*N380*O380)/(N380+O380))</f>
        <v>0.666666666666667</v>
      </c>
      <c r="Q380" s="3" t="n">
        <f aca="false">L380-M380</f>
        <v>0</v>
      </c>
      <c r="R380" s="3" t="n">
        <f aca="false">H380-M380</f>
        <v>0</v>
      </c>
    </row>
    <row r="381" customFormat="false" ht="12.8" hidden="false" customHeight="false" outlineLevel="0" collapsed="false">
      <c r="A381" s="3" t="s">
        <v>2859</v>
      </c>
      <c r="B381" s="3" t="s">
        <v>22</v>
      </c>
      <c r="C381" s="3"/>
      <c r="D381" s="3" t="s">
        <v>27</v>
      </c>
      <c r="E381" s="3" t="s">
        <v>33</v>
      </c>
      <c r="F381" s="3" t="s">
        <v>2860</v>
      </c>
      <c r="G381" s="3" t="n">
        <v>4</v>
      </c>
      <c r="H381" s="3" t="n">
        <v>2</v>
      </c>
      <c r="I381" s="3" t="n">
        <v>2</v>
      </c>
      <c r="J381" s="3" t="n">
        <v>0</v>
      </c>
      <c r="K381" s="3" t="n">
        <v>2</v>
      </c>
      <c r="L381" s="3" t="n">
        <v>2</v>
      </c>
      <c r="M381" s="3" t="n">
        <v>2</v>
      </c>
      <c r="N381" s="13" t="n">
        <f aca="false">IF(ISERROR(I381/(I381+J381)),0,(I381/(I381+J381)))</f>
        <v>1</v>
      </c>
      <c r="O381" s="13" t="n">
        <f aca="false">IF(ISERROR(I381/(I381+K381)),0,(I381/(I381+K381)))</f>
        <v>0.5</v>
      </c>
      <c r="P381" s="13" t="n">
        <f aca="false">IF(ISERROR((2*N381*O381)/(N381+O381)),0,(2*N381*O381)/(N381+O381))</f>
        <v>0.666666666666667</v>
      </c>
      <c r="Q381" s="3" t="n">
        <f aca="false">L381-M381</f>
        <v>0</v>
      </c>
      <c r="R381" s="3" t="n">
        <f aca="false">H381-M381</f>
        <v>0</v>
      </c>
    </row>
    <row r="382" customFormat="false" ht="12.8" hidden="false" customHeight="false" outlineLevel="0" collapsed="false">
      <c r="A382" s="3" t="s">
        <v>2861</v>
      </c>
      <c r="B382" s="3" t="s">
        <v>22</v>
      </c>
      <c r="C382" s="3" t="s">
        <v>2</v>
      </c>
      <c r="D382" s="3"/>
      <c r="E382" s="3" t="s">
        <v>33</v>
      </c>
      <c r="F382" s="3" t="s">
        <v>2862</v>
      </c>
      <c r="G382" s="3" t="n">
        <v>4</v>
      </c>
      <c r="H382" s="3" t="n">
        <v>2</v>
      </c>
      <c r="I382" s="3" t="n">
        <v>2</v>
      </c>
      <c r="J382" s="3" t="n">
        <v>0</v>
      </c>
      <c r="K382" s="3" t="n">
        <v>2</v>
      </c>
      <c r="L382" s="3" t="n">
        <v>4</v>
      </c>
      <c r="M382" s="3" t="n">
        <v>2</v>
      </c>
      <c r="N382" s="13" t="n">
        <f aca="false">IF(ISERROR(I382/(I382+J382)),0,(I382/(I382+J382)))</f>
        <v>1</v>
      </c>
      <c r="O382" s="13" t="n">
        <f aca="false">IF(ISERROR(I382/(I382+K382)),0,(I382/(I382+K382)))</f>
        <v>0.5</v>
      </c>
      <c r="P382" s="13" t="n">
        <f aca="false">IF(ISERROR((2*N382*O382)/(N382+O382)),0,(2*N382*O382)/(N382+O382))</f>
        <v>0.666666666666667</v>
      </c>
      <c r="Q382" s="3" t="n">
        <f aca="false">L382-M382</f>
        <v>2</v>
      </c>
      <c r="R382" s="3" t="n">
        <f aca="false">H382-M382</f>
        <v>0</v>
      </c>
    </row>
    <row r="383" customFormat="false" ht="12.8" hidden="false" customHeight="false" outlineLevel="0" collapsed="false">
      <c r="A383" s="3" t="s">
        <v>2863</v>
      </c>
      <c r="B383" s="3" t="s">
        <v>1</v>
      </c>
      <c r="C383" s="3" t="s">
        <v>2</v>
      </c>
      <c r="D383" s="3"/>
      <c r="E383" s="3" t="s">
        <v>10</v>
      </c>
      <c r="F383" s="3" t="s">
        <v>2864</v>
      </c>
      <c r="G383" s="3" t="n">
        <v>4</v>
      </c>
      <c r="H383" s="3" t="n">
        <v>2</v>
      </c>
      <c r="I383" s="3" t="n">
        <v>2</v>
      </c>
      <c r="J383" s="3" t="n">
        <v>0</v>
      </c>
      <c r="K383" s="3" t="n">
        <v>2</v>
      </c>
      <c r="L383" s="3" t="n">
        <v>2</v>
      </c>
      <c r="M383" s="3" t="n">
        <v>2</v>
      </c>
      <c r="N383" s="13" t="n">
        <f aca="false">IF(ISERROR(I383/(I383+J383)),0,(I383/(I383+J383)))</f>
        <v>1</v>
      </c>
      <c r="O383" s="13" t="n">
        <f aca="false">IF(ISERROR(I383/(I383+K383)),0,(I383/(I383+K383)))</f>
        <v>0.5</v>
      </c>
      <c r="P383" s="13" t="n">
        <f aca="false">IF(ISERROR((2*N383*O383)/(N383+O383)),0,(2*N383*O383)/(N383+O383))</f>
        <v>0.666666666666667</v>
      </c>
      <c r="Q383" s="3" t="n">
        <f aca="false">L383-M383</f>
        <v>0</v>
      </c>
      <c r="R383" s="3" t="n">
        <f aca="false">H383-M383</f>
        <v>0</v>
      </c>
    </row>
    <row r="384" customFormat="false" ht="12.8" hidden="false" customHeight="false" outlineLevel="0" collapsed="false">
      <c r="A384" s="3" t="s">
        <v>2865</v>
      </c>
      <c r="B384" s="3" t="s">
        <v>22</v>
      </c>
      <c r="C384" s="3" t="s">
        <v>9</v>
      </c>
      <c r="D384" s="3"/>
      <c r="E384" s="3" t="s">
        <v>33</v>
      </c>
      <c r="F384" s="3" t="s">
        <v>2866</v>
      </c>
      <c r="G384" s="3" t="n">
        <v>4</v>
      </c>
      <c r="H384" s="3" t="n">
        <v>2</v>
      </c>
      <c r="I384" s="3" t="n">
        <v>2</v>
      </c>
      <c r="J384" s="3" t="n">
        <v>0</v>
      </c>
      <c r="K384" s="3" t="n">
        <v>2</v>
      </c>
      <c r="L384" s="3" t="n">
        <v>2</v>
      </c>
      <c r="M384" s="3" t="n">
        <v>2</v>
      </c>
      <c r="N384" s="13" t="n">
        <f aca="false">IF(ISERROR(I384/(I384+J384)),0,(I384/(I384+J384)))</f>
        <v>1</v>
      </c>
      <c r="O384" s="13" t="n">
        <f aca="false">IF(ISERROR(I384/(I384+K384)),0,(I384/(I384+K384)))</f>
        <v>0.5</v>
      </c>
      <c r="P384" s="13" t="n">
        <f aca="false">IF(ISERROR((2*N384*O384)/(N384+O384)),0,(2*N384*O384)/(N384+O384))</f>
        <v>0.666666666666667</v>
      </c>
      <c r="Q384" s="3" t="n">
        <f aca="false">L384-M384</f>
        <v>0</v>
      </c>
      <c r="R384" s="3" t="n">
        <f aca="false">H384-M384</f>
        <v>0</v>
      </c>
    </row>
    <row r="385" customFormat="false" ht="12.8" hidden="false" customHeight="false" outlineLevel="0" collapsed="false">
      <c r="A385" s="3" t="s">
        <v>2867</v>
      </c>
      <c r="B385" s="3" t="s">
        <v>22</v>
      </c>
      <c r="C385" s="3" t="s">
        <v>9</v>
      </c>
      <c r="D385" s="3"/>
      <c r="E385" s="3" t="s">
        <v>33</v>
      </c>
      <c r="F385" s="3" t="s">
        <v>2868</v>
      </c>
      <c r="G385" s="3" t="n">
        <v>4</v>
      </c>
      <c r="H385" s="3" t="n">
        <v>2</v>
      </c>
      <c r="I385" s="3" t="n">
        <v>2</v>
      </c>
      <c r="J385" s="3" t="n">
        <v>0</v>
      </c>
      <c r="K385" s="3" t="n">
        <v>2</v>
      </c>
      <c r="L385" s="3" t="n">
        <v>4</v>
      </c>
      <c r="M385" s="3" t="n">
        <v>2</v>
      </c>
      <c r="N385" s="13" t="n">
        <f aca="false">IF(ISERROR(I385/(I385+J385)),0,(I385/(I385+J385)))</f>
        <v>1</v>
      </c>
      <c r="O385" s="13" t="n">
        <f aca="false">IF(ISERROR(I385/(I385+K385)),0,(I385/(I385+K385)))</f>
        <v>0.5</v>
      </c>
      <c r="P385" s="13" t="n">
        <f aca="false">IF(ISERROR((2*N385*O385)/(N385+O385)),0,(2*N385*O385)/(N385+O385))</f>
        <v>0.666666666666667</v>
      </c>
      <c r="Q385" s="3" t="n">
        <f aca="false">L385-M385</f>
        <v>2</v>
      </c>
      <c r="R385" s="3" t="n">
        <f aca="false">H385-M385</f>
        <v>0</v>
      </c>
    </row>
    <row r="386" customFormat="false" ht="12.8" hidden="false" customHeight="false" outlineLevel="0" collapsed="false">
      <c r="A386" s="3" t="s">
        <v>2869</v>
      </c>
      <c r="B386" s="3" t="s">
        <v>22</v>
      </c>
      <c r="C386" s="3"/>
      <c r="D386" s="3" t="s">
        <v>27</v>
      </c>
      <c r="E386" s="3" t="s">
        <v>33</v>
      </c>
      <c r="F386" s="3" t="s">
        <v>2870</v>
      </c>
      <c r="G386" s="3" t="n">
        <v>4</v>
      </c>
      <c r="H386" s="3" t="n">
        <v>2</v>
      </c>
      <c r="I386" s="3" t="n">
        <v>2</v>
      </c>
      <c r="J386" s="3" t="n">
        <v>0</v>
      </c>
      <c r="K386" s="3" t="n">
        <v>2</v>
      </c>
      <c r="L386" s="3" t="n">
        <v>2</v>
      </c>
      <c r="M386" s="3" t="n">
        <v>2</v>
      </c>
      <c r="N386" s="13" t="n">
        <f aca="false">IF(ISERROR(I386/(I386+J386)),0,(I386/(I386+J386)))</f>
        <v>1</v>
      </c>
      <c r="O386" s="13" t="n">
        <f aca="false">IF(ISERROR(I386/(I386+K386)),0,(I386/(I386+K386)))</f>
        <v>0.5</v>
      </c>
      <c r="P386" s="13" t="n">
        <f aca="false">IF(ISERROR((2*N386*O386)/(N386+O386)),0,(2*N386*O386)/(N386+O386))</f>
        <v>0.666666666666667</v>
      </c>
      <c r="Q386" s="3" t="n">
        <f aca="false">L386-M386</f>
        <v>0</v>
      </c>
      <c r="R386" s="3" t="n">
        <f aca="false">H386-M386</f>
        <v>0</v>
      </c>
    </row>
    <row r="387" customFormat="false" ht="12.8" hidden="false" customHeight="false" outlineLevel="0" collapsed="false">
      <c r="A387" s="3" t="s">
        <v>2871</v>
      </c>
      <c r="B387" s="3" t="s">
        <v>1</v>
      </c>
      <c r="C387" s="3"/>
      <c r="D387" s="3" t="s">
        <v>27</v>
      </c>
      <c r="E387" s="3" t="s">
        <v>33</v>
      </c>
      <c r="F387" s="3" t="s">
        <v>2872</v>
      </c>
      <c r="G387" s="3" t="n">
        <v>4</v>
      </c>
      <c r="H387" s="3" t="n">
        <v>2</v>
      </c>
      <c r="I387" s="3" t="n">
        <v>2</v>
      </c>
      <c r="J387" s="3" t="n">
        <v>0</v>
      </c>
      <c r="K387" s="3" t="n">
        <v>2</v>
      </c>
      <c r="L387" s="3" t="n">
        <v>2</v>
      </c>
      <c r="M387" s="3" t="n">
        <v>2</v>
      </c>
      <c r="N387" s="13" t="n">
        <f aca="false">IF(ISERROR(I387/(I387+J387)),0,(I387/(I387+J387)))</f>
        <v>1</v>
      </c>
      <c r="O387" s="13" t="n">
        <f aca="false">IF(ISERROR(I387/(I387+K387)),0,(I387/(I387+K387)))</f>
        <v>0.5</v>
      </c>
      <c r="P387" s="13" t="n">
        <f aca="false">IF(ISERROR((2*N387*O387)/(N387+O387)),0,(2*N387*O387)/(N387+O387))</f>
        <v>0.666666666666667</v>
      </c>
      <c r="Q387" s="3" t="n">
        <f aca="false">L387-M387</f>
        <v>0</v>
      </c>
      <c r="R387" s="3" t="n">
        <f aca="false">H387-M387</f>
        <v>0</v>
      </c>
    </row>
    <row r="388" customFormat="false" ht="12.8" hidden="false" customHeight="false" outlineLevel="0" collapsed="false">
      <c r="A388" s="3" t="s">
        <v>2873</v>
      </c>
      <c r="B388" s="3" t="s">
        <v>22</v>
      </c>
      <c r="C388" s="3"/>
      <c r="D388" s="3" t="s">
        <v>27</v>
      </c>
      <c r="E388" s="3" t="s">
        <v>33</v>
      </c>
      <c r="F388" s="3" t="s">
        <v>2874</v>
      </c>
      <c r="G388" s="3" t="n">
        <v>4</v>
      </c>
      <c r="H388" s="3" t="n">
        <v>2</v>
      </c>
      <c r="I388" s="3" t="n">
        <v>2</v>
      </c>
      <c r="J388" s="3" t="n">
        <v>0</v>
      </c>
      <c r="K388" s="3" t="n">
        <v>2</v>
      </c>
      <c r="L388" s="3" t="n">
        <v>2</v>
      </c>
      <c r="M388" s="3" t="n">
        <v>2</v>
      </c>
      <c r="N388" s="13" t="n">
        <f aca="false">IF(ISERROR(I388/(I388+J388)),0,(I388/(I388+J388)))</f>
        <v>1</v>
      </c>
      <c r="O388" s="13" t="n">
        <f aca="false">IF(ISERROR(I388/(I388+K388)),0,(I388/(I388+K388)))</f>
        <v>0.5</v>
      </c>
      <c r="P388" s="13" t="n">
        <f aca="false">IF(ISERROR((2*N388*O388)/(N388+O388)),0,(2*N388*O388)/(N388+O388))</f>
        <v>0.666666666666667</v>
      </c>
      <c r="Q388" s="3" t="n">
        <f aca="false">L388-M388</f>
        <v>0</v>
      </c>
      <c r="R388" s="3" t="n">
        <f aca="false">H388-M388</f>
        <v>0</v>
      </c>
    </row>
    <row r="389" customFormat="false" ht="12.8" hidden="false" customHeight="false" outlineLevel="0" collapsed="false">
      <c r="A389" s="3" t="s">
        <v>2875</v>
      </c>
      <c r="B389" s="3" t="s">
        <v>22</v>
      </c>
      <c r="C389" s="3"/>
      <c r="D389" s="3" t="s">
        <v>23</v>
      </c>
      <c r="E389" s="3" t="s">
        <v>33</v>
      </c>
      <c r="F389" s="3" t="s">
        <v>2876</v>
      </c>
      <c r="G389" s="3" t="n">
        <v>5</v>
      </c>
      <c r="H389" s="3" t="n">
        <v>3</v>
      </c>
      <c r="I389" s="3" t="n">
        <v>3</v>
      </c>
      <c r="J389" s="3" t="n">
        <v>0</v>
      </c>
      <c r="K389" s="3" t="n">
        <v>2</v>
      </c>
      <c r="L389" s="3" t="n">
        <v>2</v>
      </c>
      <c r="M389" s="3" t="n">
        <v>3</v>
      </c>
      <c r="N389" s="13" t="n">
        <f aca="false">IF(ISERROR(I389/(I389+J389)),0,(I389/(I389+J389)))</f>
        <v>1</v>
      </c>
      <c r="O389" s="13" t="n">
        <f aca="false">IF(ISERROR(I389/(I389+K389)),0,(I389/(I389+K389)))</f>
        <v>0.6</v>
      </c>
      <c r="P389" s="13" t="n">
        <f aca="false">IF(ISERROR((2*N389*O389)/(N389+O389)),0,(2*N389*O389)/(N389+O389))</f>
        <v>0.75</v>
      </c>
      <c r="Q389" s="3" t="n">
        <f aca="false">L389-M389</f>
        <v>-1</v>
      </c>
      <c r="R389" s="3" t="n">
        <f aca="false">H389-M389</f>
        <v>0</v>
      </c>
    </row>
    <row r="390" customFormat="false" ht="12.8" hidden="false" customHeight="false" outlineLevel="0" collapsed="false">
      <c r="A390" s="3" t="s">
        <v>2877</v>
      </c>
      <c r="B390" s="3" t="s">
        <v>1</v>
      </c>
      <c r="C390" s="3"/>
      <c r="D390" s="3" t="s">
        <v>27</v>
      </c>
      <c r="E390" s="3" t="s">
        <v>33</v>
      </c>
      <c r="F390" s="3" t="s">
        <v>2878</v>
      </c>
      <c r="G390" s="3" t="n">
        <v>5</v>
      </c>
      <c r="H390" s="3" t="n">
        <v>3</v>
      </c>
      <c r="I390" s="3" t="n">
        <v>3</v>
      </c>
      <c r="J390" s="3" t="n">
        <v>0</v>
      </c>
      <c r="K390" s="3" t="n">
        <v>2</v>
      </c>
      <c r="L390" s="3" t="n">
        <v>2</v>
      </c>
      <c r="M390" s="3" t="n">
        <v>3</v>
      </c>
      <c r="N390" s="13" t="n">
        <f aca="false">IF(ISERROR(I390/(I390+J390)),0,(I390/(I390+J390)))</f>
        <v>1</v>
      </c>
      <c r="O390" s="13" t="n">
        <f aca="false">IF(ISERROR(I390/(I390+K390)),0,(I390/(I390+K390)))</f>
        <v>0.6</v>
      </c>
      <c r="P390" s="13" t="n">
        <f aca="false">IF(ISERROR((2*N390*O390)/(N390+O390)),0,(2*N390*O390)/(N390+O390))</f>
        <v>0.75</v>
      </c>
      <c r="Q390" s="3" t="n">
        <f aca="false">L390-M390</f>
        <v>-1</v>
      </c>
      <c r="R390" s="3" t="n">
        <f aca="false">H390-M390</f>
        <v>0</v>
      </c>
    </row>
    <row r="391" customFormat="false" ht="12.8" hidden="false" customHeight="false" outlineLevel="0" collapsed="false">
      <c r="A391" s="3" t="s">
        <v>2879</v>
      </c>
      <c r="B391" s="3" t="s">
        <v>22</v>
      </c>
      <c r="C391" s="3"/>
      <c r="D391" s="3" t="s">
        <v>23</v>
      </c>
      <c r="E391" s="3" t="s">
        <v>33</v>
      </c>
      <c r="F391" s="3" t="s">
        <v>2880</v>
      </c>
      <c r="G391" s="3" t="n">
        <v>5</v>
      </c>
      <c r="H391" s="3" t="n">
        <v>3</v>
      </c>
      <c r="I391" s="3" t="n">
        <v>3</v>
      </c>
      <c r="J391" s="3" t="n">
        <v>0</v>
      </c>
      <c r="K391" s="3" t="n">
        <v>2</v>
      </c>
      <c r="L391" s="3" t="n">
        <v>3</v>
      </c>
      <c r="M391" s="3" t="n">
        <v>3</v>
      </c>
      <c r="N391" s="13" t="n">
        <f aca="false">IF(ISERROR(I391/(I391+J391)),0,(I391/(I391+J391)))</f>
        <v>1</v>
      </c>
      <c r="O391" s="13" t="n">
        <f aca="false">IF(ISERROR(I391/(I391+K391)),0,(I391/(I391+K391)))</f>
        <v>0.6</v>
      </c>
      <c r="P391" s="13" t="n">
        <f aca="false">IF(ISERROR((2*N391*O391)/(N391+O391)),0,(2*N391*O391)/(N391+O391))</f>
        <v>0.75</v>
      </c>
      <c r="Q391" s="3" t="n">
        <f aca="false">L391-M391</f>
        <v>0</v>
      </c>
      <c r="R391" s="3" t="n">
        <f aca="false">H391-M391</f>
        <v>0</v>
      </c>
    </row>
    <row r="392" customFormat="false" ht="12.8" hidden="false" customHeight="false" outlineLevel="0" collapsed="false">
      <c r="A392" s="3" t="s">
        <v>2881</v>
      </c>
      <c r="B392" s="3" t="s">
        <v>1</v>
      </c>
      <c r="C392" s="3" t="s">
        <v>2</v>
      </c>
      <c r="D392" s="3"/>
      <c r="E392" s="3" t="s">
        <v>33</v>
      </c>
      <c r="F392" s="3" t="s">
        <v>2882</v>
      </c>
      <c r="G392" s="3" t="n">
        <v>5</v>
      </c>
      <c r="H392" s="3" t="n">
        <v>3</v>
      </c>
      <c r="I392" s="3" t="n">
        <v>3</v>
      </c>
      <c r="J392" s="3" t="n">
        <v>0</v>
      </c>
      <c r="K392" s="3" t="n">
        <v>2</v>
      </c>
      <c r="L392" s="3" t="n">
        <v>3</v>
      </c>
      <c r="M392" s="3" t="n">
        <v>3</v>
      </c>
      <c r="N392" s="13" t="n">
        <f aca="false">IF(ISERROR(I392/(I392+J392)),0,(I392/(I392+J392)))</f>
        <v>1</v>
      </c>
      <c r="O392" s="13" t="n">
        <f aca="false">IF(ISERROR(I392/(I392+K392)),0,(I392/(I392+K392)))</f>
        <v>0.6</v>
      </c>
      <c r="P392" s="13" t="n">
        <f aca="false">IF(ISERROR((2*N392*O392)/(N392+O392)),0,(2*N392*O392)/(N392+O392))</f>
        <v>0.75</v>
      </c>
      <c r="Q392" s="3" t="n">
        <f aca="false">L392-M392</f>
        <v>0</v>
      </c>
      <c r="R392" s="3" t="n">
        <f aca="false">H392-M392</f>
        <v>0</v>
      </c>
    </row>
    <row r="393" customFormat="false" ht="12.8" hidden="false" customHeight="false" outlineLevel="0" collapsed="false">
      <c r="A393" s="3" t="s">
        <v>2883</v>
      </c>
      <c r="B393" s="3" t="s">
        <v>22</v>
      </c>
      <c r="C393" s="3" t="s">
        <v>9</v>
      </c>
      <c r="D393" s="3"/>
      <c r="E393" s="3" t="s">
        <v>10</v>
      </c>
      <c r="F393" s="3" t="s">
        <v>2884</v>
      </c>
      <c r="G393" s="3" t="n">
        <v>5</v>
      </c>
      <c r="H393" s="3" t="n">
        <v>3</v>
      </c>
      <c r="I393" s="3" t="n">
        <v>3</v>
      </c>
      <c r="J393" s="3" t="n">
        <v>0</v>
      </c>
      <c r="K393" s="3" t="n">
        <v>2</v>
      </c>
      <c r="L393" s="3" t="n">
        <v>2</v>
      </c>
      <c r="M393" s="3" t="n">
        <v>3</v>
      </c>
      <c r="N393" s="13" t="n">
        <f aca="false">IF(ISERROR(I393/(I393+J393)),0,(I393/(I393+J393)))</f>
        <v>1</v>
      </c>
      <c r="O393" s="13" t="n">
        <f aca="false">IF(ISERROR(I393/(I393+K393)),0,(I393/(I393+K393)))</f>
        <v>0.6</v>
      </c>
      <c r="P393" s="13" t="n">
        <f aca="false">IF(ISERROR((2*N393*O393)/(N393+O393)),0,(2*N393*O393)/(N393+O393))</f>
        <v>0.75</v>
      </c>
      <c r="Q393" s="3" t="n">
        <f aca="false">L393-M393</f>
        <v>-1</v>
      </c>
      <c r="R393" s="3" t="n">
        <f aca="false">H393-M393</f>
        <v>0</v>
      </c>
    </row>
    <row r="394" customFormat="false" ht="12.8" hidden="false" customHeight="false" outlineLevel="0" collapsed="false">
      <c r="A394" s="3" t="s">
        <v>2885</v>
      </c>
      <c r="B394" s="3" t="s">
        <v>1</v>
      </c>
      <c r="C394" s="3" t="s">
        <v>9</v>
      </c>
      <c r="D394" s="3"/>
      <c r="E394" s="3" t="s">
        <v>33</v>
      </c>
      <c r="F394" s="3" t="s">
        <v>2886</v>
      </c>
      <c r="G394" s="3" t="n">
        <v>5</v>
      </c>
      <c r="H394" s="3" t="n">
        <v>3</v>
      </c>
      <c r="I394" s="3" t="n">
        <v>3</v>
      </c>
      <c r="J394" s="3" t="n">
        <v>0</v>
      </c>
      <c r="K394" s="3" t="n">
        <v>2</v>
      </c>
      <c r="L394" s="3" t="n">
        <v>3</v>
      </c>
      <c r="M394" s="3" t="n">
        <v>3</v>
      </c>
      <c r="N394" s="13" t="n">
        <f aca="false">IF(ISERROR(I394/(I394+J394)),0,(I394/(I394+J394)))</f>
        <v>1</v>
      </c>
      <c r="O394" s="13" t="n">
        <f aca="false">IF(ISERROR(I394/(I394+K394)),0,(I394/(I394+K394)))</f>
        <v>0.6</v>
      </c>
      <c r="P394" s="13" t="n">
        <f aca="false">IF(ISERROR((2*N394*O394)/(N394+O394)),0,(2*N394*O394)/(N394+O394))</f>
        <v>0.75</v>
      </c>
      <c r="Q394" s="3" t="n">
        <f aca="false">L394-M394</f>
        <v>0</v>
      </c>
      <c r="R394" s="3" t="n">
        <f aca="false">H394-M394</f>
        <v>0</v>
      </c>
    </row>
    <row r="395" customFormat="false" ht="12.8" hidden="false" customHeight="false" outlineLevel="0" collapsed="false">
      <c r="A395" s="3" t="s">
        <v>2887</v>
      </c>
      <c r="B395" s="3" t="s">
        <v>1</v>
      </c>
      <c r="C395" s="3" t="s">
        <v>2</v>
      </c>
      <c r="D395" s="3"/>
      <c r="E395" s="3" t="s">
        <v>33</v>
      </c>
      <c r="F395" s="3" t="s">
        <v>2888</v>
      </c>
      <c r="G395" s="3" t="n">
        <v>6</v>
      </c>
      <c r="H395" s="3" t="n">
        <v>4</v>
      </c>
      <c r="I395" s="3" t="n">
        <v>4</v>
      </c>
      <c r="J395" s="3" t="n">
        <v>0</v>
      </c>
      <c r="K395" s="3" t="n">
        <v>2</v>
      </c>
      <c r="L395" s="3" t="n">
        <v>4</v>
      </c>
      <c r="M395" s="3" t="n">
        <v>4</v>
      </c>
      <c r="N395" s="13" t="n">
        <f aca="false">IF(ISERROR(I395/(I395+J395)),0,(I395/(I395+J395)))</f>
        <v>1</v>
      </c>
      <c r="O395" s="13" t="n">
        <f aca="false">IF(ISERROR(I395/(I395+K395)),0,(I395/(I395+K395)))</f>
        <v>0.666666666666667</v>
      </c>
      <c r="P395" s="13" t="n">
        <f aca="false">IF(ISERROR((2*N395*O395)/(N395+O395)),0,(2*N395*O395)/(N395+O395))</f>
        <v>0.8</v>
      </c>
      <c r="Q395" s="3" t="n">
        <f aca="false">L395-M395</f>
        <v>0</v>
      </c>
      <c r="R395" s="3" t="n">
        <f aca="false">H395-M395</f>
        <v>0</v>
      </c>
    </row>
    <row r="396" customFormat="false" ht="12.8" hidden="false" customHeight="false" outlineLevel="0" collapsed="false">
      <c r="A396" s="3" t="s">
        <v>2889</v>
      </c>
      <c r="B396" s="3" t="s">
        <v>1</v>
      </c>
      <c r="C396" s="3" t="s">
        <v>2</v>
      </c>
      <c r="D396" s="3"/>
      <c r="E396" s="3" t="s">
        <v>33</v>
      </c>
      <c r="F396" s="3" t="s">
        <v>2890</v>
      </c>
      <c r="G396" s="3" t="n">
        <v>6</v>
      </c>
      <c r="H396" s="3" t="n">
        <v>4</v>
      </c>
      <c r="I396" s="3" t="n">
        <v>4</v>
      </c>
      <c r="J396" s="3" t="n">
        <v>0</v>
      </c>
      <c r="K396" s="3" t="n">
        <v>2</v>
      </c>
      <c r="L396" s="3" t="n">
        <v>3</v>
      </c>
      <c r="M396" s="3" t="n">
        <v>4</v>
      </c>
      <c r="N396" s="13" t="n">
        <f aca="false">IF(ISERROR(I396/(I396+J396)),0,(I396/(I396+J396)))</f>
        <v>1</v>
      </c>
      <c r="O396" s="13" t="n">
        <f aca="false">IF(ISERROR(I396/(I396+K396)),0,(I396/(I396+K396)))</f>
        <v>0.666666666666667</v>
      </c>
      <c r="P396" s="13" t="n">
        <f aca="false">IF(ISERROR((2*N396*O396)/(N396+O396)),0,(2*N396*O396)/(N396+O396))</f>
        <v>0.8</v>
      </c>
      <c r="Q396" s="3" t="n">
        <f aca="false">L396-M396</f>
        <v>-1</v>
      </c>
      <c r="R396" s="3" t="n">
        <f aca="false">H396-M396</f>
        <v>0</v>
      </c>
    </row>
    <row r="397" customFormat="false" ht="12.8" hidden="false" customHeight="false" outlineLevel="0" collapsed="false">
      <c r="A397" s="3" t="s">
        <v>2891</v>
      </c>
      <c r="B397" s="3" t="s">
        <v>22</v>
      </c>
      <c r="C397" s="3" t="s">
        <v>9</v>
      </c>
      <c r="D397" s="3"/>
      <c r="E397" s="3" t="s">
        <v>10</v>
      </c>
      <c r="F397" s="3" t="s">
        <v>2892</v>
      </c>
      <c r="G397" s="3" t="n">
        <v>6</v>
      </c>
      <c r="H397" s="3" t="n">
        <v>4</v>
      </c>
      <c r="I397" s="3" t="n">
        <v>4</v>
      </c>
      <c r="J397" s="3" t="n">
        <v>0</v>
      </c>
      <c r="K397" s="3" t="n">
        <v>2</v>
      </c>
      <c r="L397" s="3" t="n">
        <v>2</v>
      </c>
      <c r="M397" s="3" t="n">
        <v>4</v>
      </c>
      <c r="N397" s="13" t="n">
        <f aca="false">IF(ISERROR(I397/(I397+J397)),0,(I397/(I397+J397)))</f>
        <v>1</v>
      </c>
      <c r="O397" s="13" t="n">
        <f aca="false">IF(ISERROR(I397/(I397+K397)),0,(I397/(I397+K397)))</f>
        <v>0.666666666666667</v>
      </c>
      <c r="P397" s="13" t="n">
        <f aca="false">IF(ISERROR((2*N397*O397)/(N397+O397)),0,(2*N397*O397)/(N397+O397))</f>
        <v>0.8</v>
      </c>
      <c r="Q397" s="3" t="n">
        <f aca="false">L397-M397</f>
        <v>-2</v>
      </c>
      <c r="R397" s="3" t="n">
        <f aca="false">H397-M397</f>
        <v>0</v>
      </c>
    </row>
    <row r="398" customFormat="false" ht="12.8" hidden="false" customHeight="false" outlineLevel="0" collapsed="false">
      <c r="A398" s="3" t="s">
        <v>2893</v>
      </c>
      <c r="B398" s="3" t="s">
        <v>1</v>
      </c>
      <c r="C398" s="3" t="s">
        <v>2</v>
      </c>
      <c r="D398" s="3"/>
      <c r="E398" s="3" t="s">
        <v>10</v>
      </c>
      <c r="F398" s="3" t="s">
        <v>2894</v>
      </c>
      <c r="G398" s="3" t="n">
        <v>6</v>
      </c>
      <c r="H398" s="3" t="n">
        <v>4</v>
      </c>
      <c r="I398" s="3" t="n">
        <v>4</v>
      </c>
      <c r="J398" s="3" t="n">
        <v>0</v>
      </c>
      <c r="K398" s="3" t="n">
        <v>2</v>
      </c>
      <c r="L398" s="3" t="n">
        <v>3</v>
      </c>
      <c r="M398" s="3" t="n">
        <v>4</v>
      </c>
      <c r="N398" s="13" t="n">
        <f aca="false">IF(ISERROR(I398/(I398+J398)),0,(I398/(I398+J398)))</f>
        <v>1</v>
      </c>
      <c r="O398" s="13" t="n">
        <f aca="false">IF(ISERROR(I398/(I398+K398)),0,(I398/(I398+K398)))</f>
        <v>0.666666666666667</v>
      </c>
      <c r="P398" s="13" t="n">
        <f aca="false">IF(ISERROR((2*N398*O398)/(N398+O398)),0,(2*N398*O398)/(N398+O398))</f>
        <v>0.8</v>
      </c>
      <c r="Q398" s="3" t="n">
        <f aca="false">L398-M398</f>
        <v>-1</v>
      </c>
      <c r="R398" s="3" t="n">
        <f aca="false">H398-M398</f>
        <v>0</v>
      </c>
    </row>
    <row r="399" customFormat="false" ht="12.8" hidden="false" customHeight="false" outlineLevel="0" collapsed="false">
      <c r="A399" s="3" t="s">
        <v>2895</v>
      </c>
      <c r="B399" s="3" t="s">
        <v>22</v>
      </c>
      <c r="C399" s="3" t="s">
        <v>2</v>
      </c>
      <c r="D399" s="3"/>
      <c r="E399" s="3" t="s">
        <v>10</v>
      </c>
      <c r="F399" s="3" t="s">
        <v>2896</v>
      </c>
      <c r="G399" s="3" t="n">
        <v>7</v>
      </c>
      <c r="H399" s="3" t="n">
        <v>5</v>
      </c>
      <c r="I399" s="3" t="n">
        <v>5</v>
      </c>
      <c r="J399" s="3" t="n">
        <v>0</v>
      </c>
      <c r="K399" s="3" t="n">
        <v>2</v>
      </c>
      <c r="L399" s="3" t="n">
        <v>2</v>
      </c>
      <c r="M399" s="3" t="n">
        <v>5</v>
      </c>
      <c r="N399" s="13" t="n">
        <f aca="false">IF(ISERROR(I399/(I399+J399)),0,(I399/(I399+J399)))</f>
        <v>1</v>
      </c>
      <c r="O399" s="13" t="n">
        <f aca="false">IF(ISERROR(I399/(I399+K399)),0,(I399/(I399+K399)))</f>
        <v>0.714285714285714</v>
      </c>
      <c r="P399" s="13" t="n">
        <f aca="false">IF(ISERROR((2*N399*O399)/(N399+O399)),0,(2*N399*O399)/(N399+O399))</f>
        <v>0.833333333333333</v>
      </c>
      <c r="Q399" s="3" t="n">
        <f aca="false">L399-M399</f>
        <v>-3</v>
      </c>
      <c r="R399" s="3" t="n">
        <f aca="false">H399-M399</f>
        <v>0</v>
      </c>
    </row>
    <row r="400" customFormat="false" ht="12.8" hidden="false" customHeight="false" outlineLevel="0" collapsed="false">
      <c r="A400" s="3" t="s">
        <v>2897</v>
      </c>
      <c r="B400" s="3" t="s">
        <v>1</v>
      </c>
      <c r="C400" s="3" t="s">
        <v>2</v>
      </c>
      <c r="D400" s="3"/>
      <c r="E400" s="3" t="s">
        <v>3</v>
      </c>
      <c r="F400" s="3" t="s">
        <v>2898</v>
      </c>
      <c r="G400" s="3" t="n">
        <v>4</v>
      </c>
      <c r="H400" s="3" t="n">
        <v>1</v>
      </c>
      <c r="I400" s="3" t="n">
        <v>1</v>
      </c>
      <c r="J400" s="3" t="n">
        <v>0</v>
      </c>
      <c r="K400" s="3" t="n">
        <v>3</v>
      </c>
      <c r="L400" s="3" t="n">
        <v>2</v>
      </c>
      <c r="M400" s="3" t="n">
        <v>1</v>
      </c>
      <c r="N400" s="13" t="n">
        <f aca="false">IF(ISERROR(I400/(I400+J400)),0,(I400/(I400+J400)))</f>
        <v>1</v>
      </c>
      <c r="O400" s="13" t="n">
        <f aca="false">IF(ISERROR(I400/(I400+K400)),0,(I400/(I400+K400)))</f>
        <v>0.25</v>
      </c>
      <c r="P400" s="13" t="n">
        <f aca="false">IF(ISERROR((2*N400*O400)/(N400+O400)),0,(2*N400*O400)/(N400+O400))</f>
        <v>0.4</v>
      </c>
      <c r="Q400" s="3" t="n">
        <f aca="false">L400-M400</f>
        <v>1</v>
      </c>
      <c r="R400" s="3" t="n">
        <f aca="false">H400-M400</f>
        <v>0</v>
      </c>
    </row>
    <row r="401" customFormat="false" ht="12.8" hidden="false" customHeight="false" outlineLevel="0" collapsed="false">
      <c r="A401" s="3" t="s">
        <v>2899</v>
      </c>
      <c r="B401" s="3" t="s">
        <v>22</v>
      </c>
      <c r="C401" s="3" t="s">
        <v>2</v>
      </c>
      <c r="D401" s="3"/>
      <c r="E401" s="3" t="s">
        <v>10</v>
      </c>
      <c r="F401" s="3" t="s">
        <v>2900</v>
      </c>
      <c r="G401" s="3" t="n">
        <v>4</v>
      </c>
      <c r="H401" s="3" t="n">
        <v>1</v>
      </c>
      <c r="I401" s="3" t="n">
        <v>1</v>
      </c>
      <c r="J401" s="3" t="n">
        <v>0</v>
      </c>
      <c r="K401" s="3" t="n">
        <v>3</v>
      </c>
      <c r="L401" s="3" t="n">
        <v>2</v>
      </c>
      <c r="M401" s="3" t="n">
        <v>1</v>
      </c>
      <c r="N401" s="13" t="n">
        <f aca="false">IF(ISERROR(I401/(I401+J401)),0,(I401/(I401+J401)))</f>
        <v>1</v>
      </c>
      <c r="O401" s="13" t="n">
        <f aca="false">IF(ISERROR(I401/(I401+K401)),0,(I401/(I401+K401)))</f>
        <v>0.25</v>
      </c>
      <c r="P401" s="13" t="n">
        <f aca="false">IF(ISERROR((2*N401*O401)/(N401+O401)),0,(2*N401*O401)/(N401+O401))</f>
        <v>0.4</v>
      </c>
      <c r="Q401" s="3" t="n">
        <f aca="false">L401-M401</f>
        <v>1</v>
      </c>
      <c r="R401" s="3" t="n">
        <f aca="false">H401-M401</f>
        <v>0</v>
      </c>
    </row>
    <row r="402" customFormat="false" ht="12.8" hidden="false" customHeight="false" outlineLevel="0" collapsed="false">
      <c r="A402" s="3" t="s">
        <v>2901</v>
      </c>
      <c r="B402" s="3" t="s">
        <v>1</v>
      </c>
      <c r="C402" s="3" t="s">
        <v>2</v>
      </c>
      <c r="D402" s="3"/>
      <c r="E402" s="3" t="s">
        <v>3</v>
      </c>
      <c r="F402" s="3" t="s">
        <v>2902</v>
      </c>
      <c r="G402" s="3" t="n">
        <v>4</v>
      </c>
      <c r="H402" s="3" t="n">
        <v>1</v>
      </c>
      <c r="I402" s="3" t="n">
        <v>1</v>
      </c>
      <c r="J402" s="3" t="n">
        <v>0</v>
      </c>
      <c r="K402" s="3" t="n">
        <v>3</v>
      </c>
      <c r="L402" s="3" t="n">
        <v>2</v>
      </c>
      <c r="M402" s="3" t="n">
        <v>1</v>
      </c>
      <c r="N402" s="13" t="n">
        <f aca="false">IF(ISERROR(I402/(I402+J402)),0,(I402/(I402+J402)))</f>
        <v>1</v>
      </c>
      <c r="O402" s="13" t="n">
        <f aca="false">IF(ISERROR(I402/(I402+K402)),0,(I402/(I402+K402)))</f>
        <v>0.25</v>
      </c>
      <c r="P402" s="13" t="n">
        <f aca="false">IF(ISERROR((2*N402*O402)/(N402+O402)),0,(2*N402*O402)/(N402+O402))</f>
        <v>0.4</v>
      </c>
      <c r="Q402" s="3" t="n">
        <f aca="false">L402-M402</f>
        <v>1</v>
      </c>
      <c r="R402" s="3" t="n">
        <f aca="false">H402-M402</f>
        <v>0</v>
      </c>
    </row>
    <row r="403" customFormat="false" ht="12.8" hidden="false" customHeight="false" outlineLevel="0" collapsed="false">
      <c r="A403" s="3" t="s">
        <v>2903</v>
      </c>
      <c r="B403" s="3" t="s">
        <v>22</v>
      </c>
      <c r="C403" s="3" t="s">
        <v>2</v>
      </c>
      <c r="D403" s="3"/>
      <c r="E403" s="3" t="s">
        <v>10</v>
      </c>
      <c r="F403" s="3" t="s">
        <v>2904</v>
      </c>
      <c r="G403" s="3" t="n">
        <v>4</v>
      </c>
      <c r="H403" s="3" t="n">
        <v>1</v>
      </c>
      <c r="I403" s="3" t="n">
        <v>1</v>
      </c>
      <c r="J403" s="3" t="n">
        <v>0</v>
      </c>
      <c r="K403" s="3" t="n">
        <v>3</v>
      </c>
      <c r="L403" s="3" t="n">
        <v>3</v>
      </c>
      <c r="M403" s="3" t="n">
        <v>1</v>
      </c>
      <c r="N403" s="13" t="n">
        <f aca="false">IF(ISERROR(I403/(I403+J403)),0,(I403/(I403+J403)))</f>
        <v>1</v>
      </c>
      <c r="O403" s="13" t="n">
        <f aca="false">IF(ISERROR(I403/(I403+K403)),0,(I403/(I403+K403)))</f>
        <v>0.25</v>
      </c>
      <c r="P403" s="13" t="n">
        <f aca="false">IF(ISERROR((2*N403*O403)/(N403+O403)),0,(2*N403*O403)/(N403+O403))</f>
        <v>0.4</v>
      </c>
      <c r="Q403" s="3" t="n">
        <f aca="false">L403-M403</f>
        <v>2</v>
      </c>
      <c r="R403" s="3" t="n">
        <f aca="false">H403-M403</f>
        <v>0</v>
      </c>
    </row>
    <row r="404" customFormat="false" ht="12.8" hidden="false" customHeight="false" outlineLevel="0" collapsed="false">
      <c r="A404" s="3" t="s">
        <v>2905</v>
      </c>
      <c r="B404" s="3" t="s">
        <v>1</v>
      </c>
      <c r="C404" s="3" t="s">
        <v>9</v>
      </c>
      <c r="D404" s="3"/>
      <c r="E404" s="3" t="s">
        <v>10</v>
      </c>
      <c r="F404" s="3" t="s">
        <v>2906</v>
      </c>
      <c r="G404" s="3" t="n">
        <v>4</v>
      </c>
      <c r="H404" s="3" t="n">
        <v>1</v>
      </c>
      <c r="I404" s="3" t="n">
        <v>1</v>
      </c>
      <c r="J404" s="3" t="n">
        <v>0</v>
      </c>
      <c r="K404" s="3" t="n">
        <v>3</v>
      </c>
      <c r="L404" s="3" t="n">
        <v>2</v>
      </c>
      <c r="M404" s="3" t="n">
        <v>1</v>
      </c>
      <c r="N404" s="13" t="n">
        <f aca="false">IF(ISERROR(I404/(I404+J404)),0,(I404/(I404+J404)))</f>
        <v>1</v>
      </c>
      <c r="O404" s="13" t="n">
        <f aca="false">IF(ISERROR(I404/(I404+K404)),0,(I404/(I404+K404)))</f>
        <v>0.25</v>
      </c>
      <c r="P404" s="13" t="n">
        <f aca="false">IF(ISERROR((2*N404*O404)/(N404+O404)),0,(2*N404*O404)/(N404+O404))</f>
        <v>0.4</v>
      </c>
      <c r="Q404" s="3" t="n">
        <f aca="false">L404-M404</f>
        <v>1</v>
      </c>
      <c r="R404" s="3" t="n">
        <f aca="false">H404-M404</f>
        <v>0</v>
      </c>
    </row>
    <row r="405" customFormat="false" ht="12.8" hidden="false" customHeight="false" outlineLevel="0" collapsed="false">
      <c r="A405" s="3" t="s">
        <v>2907</v>
      </c>
      <c r="B405" s="3" t="s">
        <v>1</v>
      </c>
      <c r="C405" s="3"/>
      <c r="D405" s="3" t="s">
        <v>27</v>
      </c>
      <c r="E405" s="3" t="s">
        <v>33</v>
      </c>
      <c r="F405" s="3" t="s">
        <v>2908</v>
      </c>
      <c r="G405" s="3" t="n">
        <v>4</v>
      </c>
      <c r="H405" s="3" t="n">
        <v>1</v>
      </c>
      <c r="I405" s="3" t="n">
        <v>1</v>
      </c>
      <c r="J405" s="3" t="n">
        <v>0</v>
      </c>
      <c r="K405" s="3" t="n">
        <v>3</v>
      </c>
      <c r="L405" s="3" t="n">
        <v>2</v>
      </c>
      <c r="M405" s="3" t="n">
        <v>1</v>
      </c>
      <c r="N405" s="13" t="n">
        <f aca="false">IF(ISERROR(I405/(I405+J405)),0,(I405/(I405+J405)))</f>
        <v>1</v>
      </c>
      <c r="O405" s="13" t="n">
        <f aca="false">IF(ISERROR(I405/(I405+K405)),0,(I405/(I405+K405)))</f>
        <v>0.25</v>
      </c>
      <c r="P405" s="13" t="n">
        <f aca="false">IF(ISERROR((2*N405*O405)/(N405+O405)),0,(2*N405*O405)/(N405+O405))</f>
        <v>0.4</v>
      </c>
      <c r="Q405" s="3" t="n">
        <f aca="false">L405-M405</f>
        <v>1</v>
      </c>
      <c r="R405" s="3" t="n">
        <f aca="false">H405-M405</f>
        <v>0</v>
      </c>
    </row>
    <row r="406" customFormat="false" ht="12.8" hidden="false" customHeight="false" outlineLevel="0" collapsed="false">
      <c r="A406" s="3" t="s">
        <v>2909</v>
      </c>
      <c r="B406" s="3" t="s">
        <v>1</v>
      </c>
      <c r="C406" s="3"/>
      <c r="D406" s="3" t="s">
        <v>23</v>
      </c>
      <c r="E406" s="3" t="s">
        <v>33</v>
      </c>
      <c r="F406" s="3" t="s">
        <v>2910</v>
      </c>
      <c r="G406" s="3" t="n">
        <v>4</v>
      </c>
      <c r="H406" s="3" t="n">
        <v>1</v>
      </c>
      <c r="I406" s="3" t="n">
        <v>1</v>
      </c>
      <c r="J406" s="3" t="n">
        <v>0</v>
      </c>
      <c r="K406" s="3" t="n">
        <v>3</v>
      </c>
      <c r="L406" s="3" t="n">
        <v>2</v>
      </c>
      <c r="M406" s="3" t="n">
        <v>1</v>
      </c>
      <c r="N406" s="13" t="n">
        <f aca="false">IF(ISERROR(I406/(I406+J406)),0,(I406/(I406+J406)))</f>
        <v>1</v>
      </c>
      <c r="O406" s="13" t="n">
        <f aca="false">IF(ISERROR(I406/(I406+K406)),0,(I406/(I406+K406)))</f>
        <v>0.25</v>
      </c>
      <c r="P406" s="13" t="n">
        <f aca="false">IF(ISERROR((2*N406*O406)/(N406+O406)),0,(2*N406*O406)/(N406+O406))</f>
        <v>0.4</v>
      </c>
      <c r="Q406" s="3" t="n">
        <f aca="false">L406-M406</f>
        <v>1</v>
      </c>
      <c r="R406" s="3" t="n">
        <f aca="false">H406-M406</f>
        <v>0</v>
      </c>
    </row>
    <row r="407" customFormat="false" ht="12.8" hidden="false" customHeight="false" outlineLevel="0" collapsed="false">
      <c r="A407" s="3" t="s">
        <v>2911</v>
      </c>
      <c r="B407" s="3" t="s">
        <v>22</v>
      </c>
      <c r="C407" s="3"/>
      <c r="D407" s="3" t="s">
        <v>27</v>
      </c>
      <c r="E407" s="3" t="s">
        <v>33</v>
      </c>
      <c r="F407" s="3" t="s">
        <v>2912</v>
      </c>
      <c r="G407" s="3" t="n">
        <v>4</v>
      </c>
      <c r="H407" s="3" t="n">
        <v>1</v>
      </c>
      <c r="I407" s="3" t="n">
        <v>1</v>
      </c>
      <c r="J407" s="3" t="n">
        <v>0</v>
      </c>
      <c r="K407" s="3" t="n">
        <v>3</v>
      </c>
      <c r="L407" s="3" t="n">
        <v>3</v>
      </c>
      <c r="M407" s="3" t="n">
        <v>1</v>
      </c>
      <c r="N407" s="13" t="n">
        <f aca="false">IF(ISERROR(I407/(I407+J407)),0,(I407/(I407+J407)))</f>
        <v>1</v>
      </c>
      <c r="O407" s="13" t="n">
        <f aca="false">IF(ISERROR(I407/(I407+K407)),0,(I407/(I407+K407)))</f>
        <v>0.25</v>
      </c>
      <c r="P407" s="13" t="n">
        <f aca="false">IF(ISERROR((2*N407*O407)/(N407+O407)),0,(2*N407*O407)/(N407+O407))</f>
        <v>0.4</v>
      </c>
      <c r="Q407" s="3" t="n">
        <f aca="false">L407-M407</f>
        <v>2</v>
      </c>
      <c r="R407" s="3" t="n">
        <f aca="false">H407-M407</f>
        <v>0</v>
      </c>
    </row>
    <row r="408" customFormat="false" ht="12.8" hidden="false" customHeight="false" outlineLevel="0" collapsed="false">
      <c r="A408" s="3" t="s">
        <v>2913</v>
      </c>
      <c r="B408" s="3" t="s">
        <v>1</v>
      </c>
      <c r="C408" s="3"/>
      <c r="D408" s="3" t="s">
        <v>27</v>
      </c>
      <c r="E408" s="3" t="s">
        <v>33</v>
      </c>
      <c r="F408" s="3" t="s">
        <v>2914</v>
      </c>
      <c r="G408" s="3" t="n">
        <v>4</v>
      </c>
      <c r="H408" s="3" t="n">
        <v>1</v>
      </c>
      <c r="I408" s="3" t="n">
        <v>1</v>
      </c>
      <c r="J408" s="3" t="n">
        <v>0</v>
      </c>
      <c r="K408" s="3" t="n">
        <v>3</v>
      </c>
      <c r="L408" s="3" t="n">
        <v>2</v>
      </c>
      <c r="M408" s="3" t="n">
        <v>1</v>
      </c>
      <c r="N408" s="13" t="n">
        <f aca="false">IF(ISERROR(I408/(I408+J408)),0,(I408/(I408+J408)))</f>
        <v>1</v>
      </c>
      <c r="O408" s="13" t="n">
        <f aca="false">IF(ISERROR(I408/(I408+K408)),0,(I408/(I408+K408)))</f>
        <v>0.25</v>
      </c>
      <c r="P408" s="13" t="n">
        <f aca="false">IF(ISERROR((2*N408*O408)/(N408+O408)),0,(2*N408*O408)/(N408+O408))</f>
        <v>0.4</v>
      </c>
      <c r="Q408" s="3" t="n">
        <f aca="false">L408-M408</f>
        <v>1</v>
      </c>
      <c r="R408" s="3" t="n">
        <f aca="false">H408-M408</f>
        <v>0</v>
      </c>
    </row>
    <row r="409" customFormat="false" ht="12.8" hidden="false" customHeight="false" outlineLevel="0" collapsed="false">
      <c r="A409" s="3" t="s">
        <v>2915</v>
      </c>
      <c r="B409" s="3" t="s">
        <v>22</v>
      </c>
      <c r="C409" s="3"/>
      <c r="D409" s="3" t="s">
        <v>23</v>
      </c>
      <c r="E409" s="3" t="s">
        <v>33</v>
      </c>
      <c r="F409" s="3" t="s">
        <v>2916</v>
      </c>
      <c r="G409" s="3" t="n">
        <v>4</v>
      </c>
      <c r="H409" s="3" t="n">
        <v>1</v>
      </c>
      <c r="I409" s="3" t="n">
        <v>1</v>
      </c>
      <c r="J409" s="3" t="n">
        <v>0</v>
      </c>
      <c r="K409" s="3" t="n">
        <v>3</v>
      </c>
      <c r="L409" s="3" t="n">
        <v>2</v>
      </c>
      <c r="M409" s="3" t="n">
        <v>1</v>
      </c>
      <c r="N409" s="13" t="n">
        <f aca="false">IF(ISERROR(I409/(I409+J409)),0,(I409/(I409+J409)))</f>
        <v>1</v>
      </c>
      <c r="O409" s="13" t="n">
        <f aca="false">IF(ISERROR(I409/(I409+K409)),0,(I409/(I409+K409)))</f>
        <v>0.25</v>
      </c>
      <c r="P409" s="13" t="n">
        <f aca="false">IF(ISERROR((2*N409*O409)/(N409+O409)),0,(2*N409*O409)/(N409+O409))</f>
        <v>0.4</v>
      </c>
      <c r="Q409" s="3" t="n">
        <f aca="false">L409-M409</f>
        <v>1</v>
      </c>
      <c r="R409" s="3" t="n">
        <f aca="false">H409-M409</f>
        <v>0</v>
      </c>
    </row>
    <row r="410" customFormat="false" ht="12.8" hidden="false" customHeight="false" outlineLevel="0" collapsed="false">
      <c r="A410" s="3" t="s">
        <v>2917</v>
      </c>
      <c r="B410" s="3" t="s">
        <v>1</v>
      </c>
      <c r="C410" s="3"/>
      <c r="D410" s="3" t="s">
        <v>23</v>
      </c>
      <c r="E410" s="3" t="s">
        <v>33</v>
      </c>
      <c r="F410" s="3" t="s">
        <v>2918</v>
      </c>
      <c r="G410" s="3" t="n">
        <v>4</v>
      </c>
      <c r="H410" s="3" t="n">
        <v>1</v>
      </c>
      <c r="I410" s="3" t="n">
        <v>1</v>
      </c>
      <c r="J410" s="3" t="n">
        <v>0</v>
      </c>
      <c r="K410" s="3" t="n">
        <v>3</v>
      </c>
      <c r="L410" s="3" t="n">
        <v>2</v>
      </c>
      <c r="M410" s="3" t="n">
        <v>1</v>
      </c>
      <c r="N410" s="13" t="n">
        <f aca="false">IF(ISERROR(I410/(I410+J410)),0,(I410/(I410+J410)))</f>
        <v>1</v>
      </c>
      <c r="O410" s="13" t="n">
        <f aca="false">IF(ISERROR(I410/(I410+K410)),0,(I410/(I410+K410)))</f>
        <v>0.25</v>
      </c>
      <c r="P410" s="13" t="n">
        <f aca="false">IF(ISERROR((2*N410*O410)/(N410+O410)),0,(2*N410*O410)/(N410+O410))</f>
        <v>0.4</v>
      </c>
      <c r="Q410" s="3" t="n">
        <f aca="false">L410-M410</f>
        <v>1</v>
      </c>
      <c r="R410" s="3" t="n">
        <f aca="false">H410-M410</f>
        <v>0</v>
      </c>
    </row>
    <row r="411" customFormat="false" ht="12.8" hidden="false" customHeight="false" outlineLevel="0" collapsed="false">
      <c r="A411" s="3" t="s">
        <v>2919</v>
      </c>
      <c r="B411" s="3" t="s">
        <v>22</v>
      </c>
      <c r="C411" s="3" t="s">
        <v>2</v>
      </c>
      <c r="D411" s="3" t="s">
        <v>23</v>
      </c>
      <c r="E411" s="3"/>
      <c r="F411" s="3" t="s">
        <v>2920</v>
      </c>
      <c r="G411" s="3" t="n">
        <v>4</v>
      </c>
      <c r="H411" s="3" t="n">
        <v>1</v>
      </c>
      <c r="I411" s="3" t="n">
        <v>1</v>
      </c>
      <c r="J411" s="3" t="n">
        <v>0</v>
      </c>
      <c r="K411" s="3" t="n">
        <v>3</v>
      </c>
      <c r="L411" s="3" t="n">
        <v>2</v>
      </c>
      <c r="M411" s="3" t="n">
        <v>1</v>
      </c>
      <c r="N411" s="13" t="n">
        <f aca="false">IF(ISERROR(I411/(I411+J411)),0,(I411/(I411+J411)))</f>
        <v>1</v>
      </c>
      <c r="O411" s="13" t="n">
        <f aca="false">IF(ISERROR(I411/(I411+K411)),0,(I411/(I411+K411)))</f>
        <v>0.25</v>
      </c>
      <c r="P411" s="13" t="n">
        <f aca="false">IF(ISERROR((2*N411*O411)/(N411+O411)),0,(2*N411*O411)/(N411+O411))</f>
        <v>0.4</v>
      </c>
      <c r="Q411" s="3" t="n">
        <f aca="false">L411-M411</f>
        <v>1</v>
      </c>
      <c r="R411" s="3" t="n">
        <f aca="false">H411-M411</f>
        <v>0</v>
      </c>
    </row>
    <row r="412" customFormat="false" ht="12.8" hidden="false" customHeight="false" outlineLevel="0" collapsed="false">
      <c r="A412" s="3" t="s">
        <v>2921</v>
      </c>
      <c r="B412" s="3" t="s">
        <v>22</v>
      </c>
      <c r="C412" s="3"/>
      <c r="D412" s="3" t="s">
        <v>27</v>
      </c>
      <c r="E412" s="3" t="s">
        <v>33</v>
      </c>
      <c r="F412" s="3" t="s">
        <v>2922</v>
      </c>
      <c r="G412" s="3" t="n">
        <v>4</v>
      </c>
      <c r="H412" s="3" t="n">
        <v>1</v>
      </c>
      <c r="I412" s="3" t="n">
        <v>1</v>
      </c>
      <c r="J412" s="3" t="n">
        <v>0</v>
      </c>
      <c r="K412" s="3" t="n">
        <v>3</v>
      </c>
      <c r="L412" s="3" t="n">
        <v>3</v>
      </c>
      <c r="M412" s="3" t="n">
        <v>1</v>
      </c>
      <c r="N412" s="13" t="n">
        <f aca="false">IF(ISERROR(I412/(I412+J412)),0,(I412/(I412+J412)))</f>
        <v>1</v>
      </c>
      <c r="O412" s="13" t="n">
        <f aca="false">IF(ISERROR(I412/(I412+K412)),0,(I412/(I412+K412)))</f>
        <v>0.25</v>
      </c>
      <c r="P412" s="13" t="n">
        <f aca="false">IF(ISERROR((2*N412*O412)/(N412+O412)),0,(2*N412*O412)/(N412+O412))</f>
        <v>0.4</v>
      </c>
      <c r="Q412" s="3" t="n">
        <f aca="false">L412-M412</f>
        <v>2</v>
      </c>
      <c r="R412" s="3" t="n">
        <f aca="false">H412-M412</f>
        <v>0</v>
      </c>
    </row>
    <row r="413" customFormat="false" ht="12.8" hidden="false" customHeight="false" outlineLevel="0" collapsed="false">
      <c r="A413" s="3" t="s">
        <v>2923</v>
      </c>
      <c r="B413" s="3" t="s">
        <v>22</v>
      </c>
      <c r="C413" s="3"/>
      <c r="D413" s="3" t="s">
        <v>27</v>
      </c>
      <c r="E413" s="3" t="s">
        <v>33</v>
      </c>
      <c r="F413" s="3" t="s">
        <v>2924</v>
      </c>
      <c r="G413" s="3" t="n">
        <v>4</v>
      </c>
      <c r="H413" s="3" t="n">
        <v>1</v>
      </c>
      <c r="I413" s="3" t="n">
        <v>1</v>
      </c>
      <c r="J413" s="3" t="n">
        <v>0</v>
      </c>
      <c r="K413" s="3" t="n">
        <v>3</v>
      </c>
      <c r="L413" s="3" t="n">
        <v>2</v>
      </c>
      <c r="M413" s="3" t="n">
        <v>1</v>
      </c>
      <c r="N413" s="13" t="n">
        <f aca="false">IF(ISERROR(I413/(I413+J413)),0,(I413/(I413+J413)))</f>
        <v>1</v>
      </c>
      <c r="O413" s="13" t="n">
        <f aca="false">IF(ISERROR(I413/(I413+K413)),0,(I413/(I413+K413)))</f>
        <v>0.25</v>
      </c>
      <c r="P413" s="13" t="n">
        <f aca="false">IF(ISERROR((2*N413*O413)/(N413+O413)),0,(2*N413*O413)/(N413+O413))</f>
        <v>0.4</v>
      </c>
      <c r="Q413" s="3" t="n">
        <f aca="false">L413-M413</f>
        <v>1</v>
      </c>
      <c r="R413" s="3" t="n">
        <f aca="false">H413-M413</f>
        <v>0</v>
      </c>
    </row>
    <row r="414" customFormat="false" ht="12.8" hidden="false" customHeight="false" outlineLevel="0" collapsed="false">
      <c r="A414" s="3" t="s">
        <v>2925</v>
      </c>
      <c r="B414" s="3" t="s">
        <v>22</v>
      </c>
      <c r="C414" s="3"/>
      <c r="D414" s="3" t="s">
        <v>27</v>
      </c>
      <c r="E414" s="3" t="s">
        <v>33</v>
      </c>
      <c r="F414" s="3" t="s">
        <v>2926</v>
      </c>
      <c r="G414" s="3" t="n">
        <v>4</v>
      </c>
      <c r="H414" s="3" t="n">
        <v>1</v>
      </c>
      <c r="I414" s="3" t="n">
        <v>1</v>
      </c>
      <c r="J414" s="3" t="n">
        <v>0</v>
      </c>
      <c r="K414" s="3" t="n">
        <v>3</v>
      </c>
      <c r="L414" s="3" t="n">
        <v>2</v>
      </c>
      <c r="M414" s="3" t="n">
        <v>1</v>
      </c>
      <c r="N414" s="13" t="n">
        <f aca="false">IF(ISERROR(I414/(I414+J414)),0,(I414/(I414+J414)))</f>
        <v>1</v>
      </c>
      <c r="O414" s="13" t="n">
        <f aca="false">IF(ISERROR(I414/(I414+K414)),0,(I414/(I414+K414)))</f>
        <v>0.25</v>
      </c>
      <c r="P414" s="13" t="n">
        <f aca="false">IF(ISERROR((2*N414*O414)/(N414+O414)),0,(2*N414*O414)/(N414+O414))</f>
        <v>0.4</v>
      </c>
      <c r="Q414" s="3" t="n">
        <f aca="false">L414-M414</f>
        <v>1</v>
      </c>
      <c r="R414" s="3" t="n">
        <f aca="false">H414-M414</f>
        <v>0</v>
      </c>
    </row>
    <row r="415" customFormat="false" ht="12.8" hidden="false" customHeight="false" outlineLevel="0" collapsed="false">
      <c r="A415" s="3" t="s">
        <v>2927</v>
      </c>
      <c r="B415" s="3" t="s">
        <v>22</v>
      </c>
      <c r="C415" s="3" t="s">
        <v>9</v>
      </c>
      <c r="D415" s="3"/>
      <c r="E415" s="3" t="s">
        <v>10</v>
      </c>
      <c r="F415" s="3" t="s">
        <v>2928</v>
      </c>
      <c r="G415" s="3" t="n">
        <v>4</v>
      </c>
      <c r="H415" s="3" t="n">
        <v>1</v>
      </c>
      <c r="I415" s="3" t="n">
        <v>1</v>
      </c>
      <c r="J415" s="3" t="n">
        <v>0</v>
      </c>
      <c r="K415" s="3" t="n">
        <v>3</v>
      </c>
      <c r="L415" s="3" t="n">
        <v>2</v>
      </c>
      <c r="M415" s="3" t="n">
        <v>1</v>
      </c>
      <c r="N415" s="13" t="n">
        <f aca="false">IF(ISERROR(I415/(I415+J415)),0,(I415/(I415+J415)))</f>
        <v>1</v>
      </c>
      <c r="O415" s="13" t="n">
        <f aca="false">IF(ISERROR(I415/(I415+K415)),0,(I415/(I415+K415)))</f>
        <v>0.25</v>
      </c>
      <c r="P415" s="13" t="n">
        <f aca="false">IF(ISERROR((2*N415*O415)/(N415+O415)),0,(2*N415*O415)/(N415+O415))</f>
        <v>0.4</v>
      </c>
      <c r="Q415" s="3" t="n">
        <f aca="false">L415-M415</f>
        <v>1</v>
      </c>
      <c r="R415" s="3" t="n">
        <f aca="false">H415-M415</f>
        <v>0</v>
      </c>
    </row>
    <row r="416" customFormat="false" ht="12.8" hidden="false" customHeight="false" outlineLevel="0" collapsed="false">
      <c r="A416" s="3" t="s">
        <v>2929</v>
      </c>
      <c r="B416" s="3" t="s">
        <v>1</v>
      </c>
      <c r="C416" s="3"/>
      <c r="D416" s="3" t="s">
        <v>27</v>
      </c>
      <c r="E416" s="3" t="s">
        <v>33</v>
      </c>
      <c r="F416" s="3" t="s">
        <v>2930</v>
      </c>
      <c r="G416" s="3" t="n">
        <v>4</v>
      </c>
      <c r="H416" s="3" t="n">
        <v>1</v>
      </c>
      <c r="I416" s="3" t="n">
        <v>1</v>
      </c>
      <c r="J416" s="3" t="n">
        <v>0</v>
      </c>
      <c r="K416" s="3" t="n">
        <v>3</v>
      </c>
      <c r="L416" s="3" t="n">
        <v>2</v>
      </c>
      <c r="M416" s="3" t="n">
        <v>1</v>
      </c>
      <c r="N416" s="13" t="n">
        <f aca="false">IF(ISERROR(I416/(I416+J416)),0,(I416/(I416+J416)))</f>
        <v>1</v>
      </c>
      <c r="O416" s="13" t="n">
        <f aca="false">IF(ISERROR(I416/(I416+K416)),0,(I416/(I416+K416)))</f>
        <v>0.25</v>
      </c>
      <c r="P416" s="13" t="n">
        <f aca="false">IF(ISERROR((2*N416*O416)/(N416+O416)),0,(2*N416*O416)/(N416+O416))</f>
        <v>0.4</v>
      </c>
      <c r="Q416" s="3" t="n">
        <f aca="false">L416-M416</f>
        <v>1</v>
      </c>
      <c r="R416" s="3" t="n">
        <f aca="false">H416-M416</f>
        <v>0</v>
      </c>
    </row>
    <row r="417" customFormat="false" ht="12.8" hidden="false" customHeight="false" outlineLevel="0" collapsed="false">
      <c r="A417" s="3" t="s">
        <v>2931</v>
      </c>
      <c r="B417" s="3" t="s">
        <v>22</v>
      </c>
      <c r="C417" s="3" t="s">
        <v>2</v>
      </c>
      <c r="D417" s="3"/>
      <c r="E417" s="3" t="s">
        <v>10</v>
      </c>
      <c r="F417" s="3" t="s">
        <v>2932</v>
      </c>
      <c r="G417" s="3" t="n">
        <v>4</v>
      </c>
      <c r="H417" s="3" t="n">
        <v>1</v>
      </c>
      <c r="I417" s="3" t="n">
        <v>1</v>
      </c>
      <c r="J417" s="3" t="n">
        <v>0</v>
      </c>
      <c r="K417" s="3" t="n">
        <v>3</v>
      </c>
      <c r="L417" s="3" t="n">
        <v>3</v>
      </c>
      <c r="M417" s="3" t="n">
        <v>1</v>
      </c>
      <c r="N417" s="13" t="n">
        <f aca="false">IF(ISERROR(I417/(I417+J417)),0,(I417/(I417+J417)))</f>
        <v>1</v>
      </c>
      <c r="O417" s="13" t="n">
        <f aca="false">IF(ISERROR(I417/(I417+K417)),0,(I417/(I417+K417)))</f>
        <v>0.25</v>
      </c>
      <c r="P417" s="13" t="n">
        <f aca="false">IF(ISERROR((2*N417*O417)/(N417+O417)),0,(2*N417*O417)/(N417+O417))</f>
        <v>0.4</v>
      </c>
      <c r="Q417" s="3" t="n">
        <f aca="false">L417-M417</f>
        <v>2</v>
      </c>
      <c r="R417" s="3" t="n">
        <f aca="false">H417-M417</f>
        <v>0</v>
      </c>
    </row>
    <row r="418" customFormat="false" ht="12.8" hidden="false" customHeight="false" outlineLevel="0" collapsed="false">
      <c r="A418" s="3" t="s">
        <v>2933</v>
      </c>
      <c r="B418" s="3" t="s">
        <v>1</v>
      </c>
      <c r="C418" s="3"/>
      <c r="D418" s="3" t="s">
        <v>27</v>
      </c>
      <c r="E418" s="3" t="s">
        <v>33</v>
      </c>
      <c r="F418" s="3" t="s">
        <v>2934</v>
      </c>
      <c r="G418" s="3" t="n">
        <v>4</v>
      </c>
      <c r="H418" s="3" t="n">
        <v>1</v>
      </c>
      <c r="I418" s="3" t="n">
        <v>1</v>
      </c>
      <c r="J418" s="3" t="n">
        <v>0</v>
      </c>
      <c r="K418" s="3" t="n">
        <v>3</v>
      </c>
      <c r="L418" s="3" t="n">
        <v>2</v>
      </c>
      <c r="M418" s="3" t="n">
        <v>1</v>
      </c>
      <c r="N418" s="13" t="n">
        <f aca="false">IF(ISERROR(I418/(I418+J418)),0,(I418/(I418+J418)))</f>
        <v>1</v>
      </c>
      <c r="O418" s="13" t="n">
        <f aca="false">IF(ISERROR(I418/(I418+K418)),0,(I418/(I418+K418)))</f>
        <v>0.25</v>
      </c>
      <c r="P418" s="13" t="n">
        <f aca="false">IF(ISERROR((2*N418*O418)/(N418+O418)),0,(2*N418*O418)/(N418+O418))</f>
        <v>0.4</v>
      </c>
      <c r="Q418" s="3" t="n">
        <f aca="false">L418-M418</f>
        <v>1</v>
      </c>
      <c r="R418" s="3" t="n">
        <f aca="false">H418-M418</f>
        <v>0</v>
      </c>
    </row>
    <row r="419" customFormat="false" ht="12.8" hidden="false" customHeight="false" outlineLevel="0" collapsed="false">
      <c r="A419" s="3" t="s">
        <v>2935</v>
      </c>
      <c r="B419" s="3" t="s">
        <v>22</v>
      </c>
      <c r="C419" s="3" t="s">
        <v>9</v>
      </c>
      <c r="D419" s="3"/>
      <c r="E419" s="3" t="s">
        <v>33</v>
      </c>
      <c r="F419" s="3" t="s">
        <v>2936</v>
      </c>
      <c r="G419" s="3" t="n">
        <v>4</v>
      </c>
      <c r="H419" s="3" t="n">
        <v>1</v>
      </c>
      <c r="I419" s="3" t="n">
        <v>1</v>
      </c>
      <c r="J419" s="3" t="n">
        <v>0</v>
      </c>
      <c r="K419" s="3" t="n">
        <v>3</v>
      </c>
      <c r="L419" s="3" t="n">
        <v>2</v>
      </c>
      <c r="M419" s="3" t="n">
        <v>1</v>
      </c>
      <c r="N419" s="13" t="n">
        <f aca="false">IF(ISERROR(I419/(I419+J419)),0,(I419/(I419+J419)))</f>
        <v>1</v>
      </c>
      <c r="O419" s="13" t="n">
        <f aca="false">IF(ISERROR(I419/(I419+K419)),0,(I419/(I419+K419)))</f>
        <v>0.25</v>
      </c>
      <c r="P419" s="13" t="n">
        <f aca="false">IF(ISERROR((2*N419*O419)/(N419+O419)),0,(2*N419*O419)/(N419+O419))</f>
        <v>0.4</v>
      </c>
      <c r="Q419" s="3" t="n">
        <f aca="false">L419-M419</f>
        <v>1</v>
      </c>
      <c r="R419" s="3" t="n">
        <f aca="false">H419-M419</f>
        <v>0</v>
      </c>
    </row>
    <row r="420" customFormat="false" ht="12.8" hidden="false" customHeight="false" outlineLevel="0" collapsed="false">
      <c r="A420" s="3" t="s">
        <v>2937</v>
      </c>
      <c r="B420" s="3" t="s">
        <v>22</v>
      </c>
      <c r="C420" s="3" t="s">
        <v>9</v>
      </c>
      <c r="D420" s="3"/>
      <c r="E420" s="3" t="s">
        <v>33</v>
      </c>
      <c r="F420" s="3" t="s">
        <v>2938</v>
      </c>
      <c r="G420" s="3" t="n">
        <v>4</v>
      </c>
      <c r="H420" s="3" t="n">
        <v>1</v>
      </c>
      <c r="I420" s="3" t="n">
        <v>1</v>
      </c>
      <c r="J420" s="3" t="n">
        <v>0</v>
      </c>
      <c r="K420" s="3" t="n">
        <v>3</v>
      </c>
      <c r="L420" s="3" t="n">
        <v>2</v>
      </c>
      <c r="M420" s="3" t="n">
        <v>1</v>
      </c>
      <c r="N420" s="13" t="n">
        <f aca="false">IF(ISERROR(I420/(I420+J420)),0,(I420/(I420+J420)))</f>
        <v>1</v>
      </c>
      <c r="O420" s="13" t="n">
        <f aca="false">IF(ISERROR(I420/(I420+K420)),0,(I420/(I420+K420)))</f>
        <v>0.25</v>
      </c>
      <c r="P420" s="13" t="n">
        <f aca="false">IF(ISERROR((2*N420*O420)/(N420+O420)),0,(2*N420*O420)/(N420+O420))</f>
        <v>0.4</v>
      </c>
      <c r="Q420" s="3" t="n">
        <f aca="false">L420-M420</f>
        <v>1</v>
      </c>
      <c r="R420" s="3" t="n">
        <f aca="false">H420-M420</f>
        <v>0</v>
      </c>
    </row>
    <row r="421" customFormat="false" ht="12.8" hidden="false" customHeight="false" outlineLevel="0" collapsed="false">
      <c r="A421" s="3" t="s">
        <v>2939</v>
      </c>
      <c r="B421" s="3" t="s">
        <v>22</v>
      </c>
      <c r="C421" s="3" t="s">
        <v>9</v>
      </c>
      <c r="D421" s="3"/>
      <c r="E421" s="3" t="s">
        <v>33</v>
      </c>
      <c r="F421" s="3" t="s">
        <v>2940</v>
      </c>
      <c r="G421" s="3" t="n">
        <v>4</v>
      </c>
      <c r="H421" s="3" t="n">
        <v>1</v>
      </c>
      <c r="I421" s="3" t="n">
        <v>1</v>
      </c>
      <c r="J421" s="3" t="n">
        <v>0</v>
      </c>
      <c r="K421" s="3" t="n">
        <v>3</v>
      </c>
      <c r="L421" s="3" t="n">
        <v>3</v>
      </c>
      <c r="M421" s="3" t="n">
        <v>1</v>
      </c>
      <c r="N421" s="13" t="n">
        <f aca="false">IF(ISERROR(I421/(I421+J421)),0,(I421/(I421+J421)))</f>
        <v>1</v>
      </c>
      <c r="O421" s="13" t="n">
        <f aca="false">IF(ISERROR(I421/(I421+K421)),0,(I421/(I421+K421)))</f>
        <v>0.25</v>
      </c>
      <c r="P421" s="13" t="n">
        <f aca="false">IF(ISERROR((2*N421*O421)/(N421+O421)),0,(2*N421*O421)/(N421+O421))</f>
        <v>0.4</v>
      </c>
      <c r="Q421" s="3" t="n">
        <f aca="false">L421-M421</f>
        <v>2</v>
      </c>
      <c r="R421" s="3" t="n">
        <f aca="false">H421-M421</f>
        <v>0</v>
      </c>
    </row>
    <row r="422" customFormat="false" ht="12.8" hidden="false" customHeight="false" outlineLevel="0" collapsed="false">
      <c r="A422" s="3" t="s">
        <v>2941</v>
      </c>
      <c r="B422" s="3" t="s">
        <v>22</v>
      </c>
      <c r="C422" s="3"/>
      <c r="D422" s="3" t="s">
        <v>23</v>
      </c>
      <c r="E422" s="3" t="s">
        <v>33</v>
      </c>
      <c r="F422" s="3" t="s">
        <v>2942</v>
      </c>
      <c r="G422" s="3" t="n">
        <v>4</v>
      </c>
      <c r="H422" s="3" t="n">
        <v>1</v>
      </c>
      <c r="I422" s="3" t="n">
        <v>1</v>
      </c>
      <c r="J422" s="3" t="n">
        <v>0</v>
      </c>
      <c r="K422" s="3" t="n">
        <v>3</v>
      </c>
      <c r="L422" s="3" t="n">
        <v>2</v>
      </c>
      <c r="M422" s="3" t="n">
        <v>1</v>
      </c>
      <c r="N422" s="13" t="n">
        <f aca="false">IF(ISERROR(I422/(I422+J422)),0,(I422/(I422+J422)))</f>
        <v>1</v>
      </c>
      <c r="O422" s="13" t="n">
        <f aca="false">IF(ISERROR(I422/(I422+K422)),0,(I422/(I422+K422)))</f>
        <v>0.25</v>
      </c>
      <c r="P422" s="13" t="n">
        <f aca="false">IF(ISERROR((2*N422*O422)/(N422+O422)),0,(2*N422*O422)/(N422+O422))</f>
        <v>0.4</v>
      </c>
      <c r="Q422" s="3" t="n">
        <f aca="false">L422-M422</f>
        <v>1</v>
      </c>
      <c r="R422" s="3" t="n">
        <f aca="false">H422-M422</f>
        <v>0</v>
      </c>
    </row>
    <row r="423" customFormat="false" ht="12.8" hidden="false" customHeight="false" outlineLevel="0" collapsed="false">
      <c r="A423" s="3" t="s">
        <v>2943</v>
      </c>
      <c r="B423" s="3" t="s">
        <v>1</v>
      </c>
      <c r="C423" s="3"/>
      <c r="D423" s="3" t="s">
        <v>27</v>
      </c>
      <c r="E423" s="3" t="s">
        <v>33</v>
      </c>
      <c r="F423" s="3" t="s">
        <v>2944</v>
      </c>
      <c r="G423" s="3" t="n">
        <v>4</v>
      </c>
      <c r="H423" s="3" t="n">
        <v>1</v>
      </c>
      <c r="I423" s="3" t="n">
        <v>1</v>
      </c>
      <c r="J423" s="3" t="n">
        <v>0</v>
      </c>
      <c r="K423" s="3" t="n">
        <v>3</v>
      </c>
      <c r="L423" s="3" t="n">
        <v>2</v>
      </c>
      <c r="M423" s="3" t="n">
        <v>1</v>
      </c>
      <c r="N423" s="13" t="n">
        <f aca="false">IF(ISERROR(I423/(I423+J423)),0,(I423/(I423+J423)))</f>
        <v>1</v>
      </c>
      <c r="O423" s="13" t="n">
        <f aca="false">IF(ISERROR(I423/(I423+K423)),0,(I423/(I423+K423)))</f>
        <v>0.25</v>
      </c>
      <c r="P423" s="13" t="n">
        <f aca="false">IF(ISERROR((2*N423*O423)/(N423+O423)),0,(2*N423*O423)/(N423+O423))</f>
        <v>0.4</v>
      </c>
      <c r="Q423" s="3" t="n">
        <f aca="false">L423-M423</f>
        <v>1</v>
      </c>
      <c r="R423" s="3" t="n">
        <f aca="false">H423-M423</f>
        <v>0</v>
      </c>
    </row>
    <row r="424" customFormat="false" ht="12.8" hidden="false" customHeight="false" outlineLevel="0" collapsed="false">
      <c r="A424" s="3" t="s">
        <v>2945</v>
      </c>
      <c r="B424" s="3" t="s">
        <v>1</v>
      </c>
      <c r="C424" s="3"/>
      <c r="D424" s="3" t="s">
        <v>23</v>
      </c>
      <c r="E424" s="3" t="s">
        <v>33</v>
      </c>
      <c r="F424" s="3" t="s">
        <v>2946</v>
      </c>
      <c r="G424" s="3" t="n">
        <v>4</v>
      </c>
      <c r="H424" s="3" t="n">
        <v>1</v>
      </c>
      <c r="I424" s="3" t="n">
        <v>1</v>
      </c>
      <c r="J424" s="3" t="n">
        <v>0</v>
      </c>
      <c r="K424" s="3" t="n">
        <v>3</v>
      </c>
      <c r="L424" s="3" t="n">
        <v>2</v>
      </c>
      <c r="M424" s="3" t="n">
        <v>1</v>
      </c>
      <c r="N424" s="13" t="n">
        <f aca="false">IF(ISERROR(I424/(I424+J424)),0,(I424/(I424+J424)))</f>
        <v>1</v>
      </c>
      <c r="O424" s="13" t="n">
        <f aca="false">IF(ISERROR(I424/(I424+K424)),0,(I424/(I424+K424)))</f>
        <v>0.25</v>
      </c>
      <c r="P424" s="13" t="n">
        <f aca="false">IF(ISERROR((2*N424*O424)/(N424+O424)),0,(2*N424*O424)/(N424+O424))</f>
        <v>0.4</v>
      </c>
      <c r="Q424" s="3" t="n">
        <f aca="false">L424-M424</f>
        <v>1</v>
      </c>
      <c r="R424" s="3" t="n">
        <f aca="false">H424-M424</f>
        <v>0</v>
      </c>
    </row>
    <row r="425" customFormat="false" ht="12.8" hidden="false" customHeight="false" outlineLevel="0" collapsed="false">
      <c r="A425" s="3" t="s">
        <v>2947</v>
      </c>
      <c r="B425" s="3" t="s">
        <v>1</v>
      </c>
      <c r="C425" s="3" t="s">
        <v>2</v>
      </c>
      <c r="D425" s="3" t="s">
        <v>27</v>
      </c>
      <c r="E425" s="3"/>
      <c r="F425" s="3" t="s">
        <v>2948</v>
      </c>
      <c r="G425" s="3" t="n">
        <v>4</v>
      </c>
      <c r="H425" s="3" t="n">
        <v>1</v>
      </c>
      <c r="I425" s="3" t="n">
        <v>1</v>
      </c>
      <c r="J425" s="3" t="n">
        <v>0</v>
      </c>
      <c r="K425" s="3" t="n">
        <v>3</v>
      </c>
      <c r="L425" s="3" t="n">
        <v>2</v>
      </c>
      <c r="M425" s="3" t="n">
        <v>1</v>
      </c>
      <c r="N425" s="13" t="n">
        <f aca="false">IF(ISERROR(I425/(I425+J425)),0,(I425/(I425+J425)))</f>
        <v>1</v>
      </c>
      <c r="O425" s="13" t="n">
        <f aca="false">IF(ISERROR(I425/(I425+K425)),0,(I425/(I425+K425)))</f>
        <v>0.25</v>
      </c>
      <c r="P425" s="13" t="n">
        <f aca="false">IF(ISERROR((2*N425*O425)/(N425+O425)),0,(2*N425*O425)/(N425+O425))</f>
        <v>0.4</v>
      </c>
      <c r="Q425" s="3" t="n">
        <f aca="false">L425-M425</f>
        <v>1</v>
      </c>
      <c r="R425" s="3" t="n">
        <f aca="false">H425-M425</f>
        <v>0</v>
      </c>
    </row>
    <row r="426" customFormat="false" ht="12.8" hidden="false" customHeight="false" outlineLevel="0" collapsed="false">
      <c r="A426" s="3" t="s">
        <v>2949</v>
      </c>
      <c r="B426" s="3" t="s">
        <v>1</v>
      </c>
      <c r="C426" s="3" t="s">
        <v>2</v>
      </c>
      <c r="D426" s="3" t="s">
        <v>27</v>
      </c>
      <c r="E426" s="3"/>
      <c r="F426" s="3" t="s">
        <v>2950</v>
      </c>
      <c r="G426" s="3" t="n">
        <v>4</v>
      </c>
      <c r="H426" s="3" t="n">
        <v>1</v>
      </c>
      <c r="I426" s="3" t="n">
        <v>1</v>
      </c>
      <c r="J426" s="3" t="n">
        <v>0</v>
      </c>
      <c r="K426" s="3" t="n">
        <v>3</v>
      </c>
      <c r="L426" s="3" t="n">
        <v>3</v>
      </c>
      <c r="M426" s="3" t="n">
        <v>1</v>
      </c>
      <c r="N426" s="13" t="n">
        <f aca="false">IF(ISERROR(I426/(I426+J426)),0,(I426/(I426+J426)))</f>
        <v>1</v>
      </c>
      <c r="O426" s="13" t="n">
        <f aca="false">IF(ISERROR(I426/(I426+K426)),0,(I426/(I426+K426)))</f>
        <v>0.25</v>
      </c>
      <c r="P426" s="13" t="n">
        <f aca="false">IF(ISERROR((2*N426*O426)/(N426+O426)),0,(2*N426*O426)/(N426+O426))</f>
        <v>0.4</v>
      </c>
      <c r="Q426" s="3" t="n">
        <f aca="false">L426-M426</f>
        <v>2</v>
      </c>
      <c r="R426" s="3" t="n">
        <f aca="false">H426-M426</f>
        <v>0</v>
      </c>
    </row>
    <row r="427" customFormat="false" ht="12.8" hidden="false" customHeight="false" outlineLevel="0" collapsed="false">
      <c r="A427" s="3" t="s">
        <v>2951</v>
      </c>
      <c r="B427" s="3" t="s">
        <v>1</v>
      </c>
      <c r="C427" s="3" t="s">
        <v>2</v>
      </c>
      <c r="D427" s="3" t="s">
        <v>27</v>
      </c>
      <c r="E427" s="3"/>
      <c r="F427" s="3" t="s">
        <v>2952</v>
      </c>
      <c r="G427" s="3" t="n">
        <v>4</v>
      </c>
      <c r="H427" s="3" t="n">
        <v>1</v>
      </c>
      <c r="I427" s="3" t="n">
        <v>1</v>
      </c>
      <c r="J427" s="3" t="n">
        <v>0</v>
      </c>
      <c r="K427" s="3" t="n">
        <v>3</v>
      </c>
      <c r="L427" s="3" t="n">
        <v>2</v>
      </c>
      <c r="M427" s="3" t="n">
        <v>1</v>
      </c>
      <c r="N427" s="13" t="n">
        <f aca="false">IF(ISERROR(I427/(I427+J427)),0,(I427/(I427+J427)))</f>
        <v>1</v>
      </c>
      <c r="O427" s="13" t="n">
        <f aca="false">IF(ISERROR(I427/(I427+K427)),0,(I427/(I427+K427)))</f>
        <v>0.25</v>
      </c>
      <c r="P427" s="13" t="n">
        <f aca="false">IF(ISERROR((2*N427*O427)/(N427+O427)),0,(2*N427*O427)/(N427+O427))</f>
        <v>0.4</v>
      </c>
      <c r="Q427" s="3" t="n">
        <f aca="false">L427-M427</f>
        <v>1</v>
      </c>
      <c r="R427" s="3" t="n">
        <f aca="false">H427-M427</f>
        <v>0</v>
      </c>
    </row>
    <row r="428" customFormat="false" ht="12.8" hidden="false" customHeight="false" outlineLevel="0" collapsed="false">
      <c r="A428" s="3" t="s">
        <v>2953</v>
      </c>
      <c r="B428" s="3" t="s">
        <v>1</v>
      </c>
      <c r="C428" s="3"/>
      <c r="D428" s="3" t="s">
        <v>27</v>
      </c>
      <c r="E428" s="3" t="s">
        <v>10</v>
      </c>
      <c r="F428" s="3" t="s">
        <v>2954</v>
      </c>
      <c r="G428" s="3" t="n">
        <v>4</v>
      </c>
      <c r="H428" s="3" t="n">
        <v>1</v>
      </c>
      <c r="I428" s="3" t="n">
        <v>1</v>
      </c>
      <c r="J428" s="3" t="n">
        <v>0</v>
      </c>
      <c r="K428" s="3" t="n">
        <v>3</v>
      </c>
      <c r="L428" s="3" t="n">
        <v>2</v>
      </c>
      <c r="M428" s="3" t="n">
        <v>1</v>
      </c>
      <c r="N428" s="13" t="n">
        <f aca="false">IF(ISERROR(I428/(I428+J428)),0,(I428/(I428+J428)))</f>
        <v>1</v>
      </c>
      <c r="O428" s="13" t="n">
        <f aca="false">IF(ISERROR(I428/(I428+K428)),0,(I428/(I428+K428)))</f>
        <v>0.25</v>
      </c>
      <c r="P428" s="13" t="n">
        <f aca="false">IF(ISERROR((2*N428*O428)/(N428+O428)),0,(2*N428*O428)/(N428+O428))</f>
        <v>0.4</v>
      </c>
      <c r="Q428" s="3" t="n">
        <f aca="false">L428-M428</f>
        <v>1</v>
      </c>
      <c r="R428" s="3" t="n">
        <f aca="false">H428-M428</f>
        <v>0</v>
      </c>
    </row>
    <row r="429" customFormat="false" ht="12.8" hidden="false" customHeight="false" outlineLevel="0" collapsed="false">
      <c r="A429" s="3" t="s">
        <v>2955</v>
      </c>
      <c r="B429" s="3" t="s">
        <v>1</v>
      </c>
      <c r="C429" s="3"/>
      <c r="D429" s="3" t="s">
        <v>27</v>
      </c>
      <c r="E429" s="3" t="s">
        <v>10</v>
      </c>
      <c r="F429" s="3" t="s">
        <v>2956</v>
      </c>
      <c r="G429" s="3" t="n">
        <v>4</v>
      </c>
      <c r="H429" s="3" t="n">
        <v>1</v>
      </c>
      <c r="I429" s="3" t="n">
        <v>1</v>
      </c>
      <c r="J429" s="3" t="n">
        <v>0</v>
      </c>
      <c r="K429" s="3" t="n">
        <v>3</v>
      </c>
      <c r="L429" s="3" t="n">
        <v>2</v>
      </c>
      <c r="M429" s="3" t="n">
        <v>1</v>
      </c>
      <c r="N429" s="13" t="n">
        <f aca="false">IF(ISERROR(I429/(I429+J429)),0,(I429/(I429+J429)))</f>
        <v>1</v>
      </c>
      <c r="O429" s="13" t="n">
        <f aca="false">IF(ISERROR(I429/(I429+K429)),0,(I429/(I429+K429)))</f>
        <v>0.25</v>
      </c>
      <c r="P429" s="13" t="n">
        <f aca="false">IF(ISERROR((2*N429*O429)/(N429+O429)),0,(2*N429*O429)/(N429+O429))</f>
        <v>0.4</v>
      </c>
      <c r="Q429" s="3" t="n">
        <f aca="false">L429-M429</f>
        <v>1</v>
      </c>
      <c r="R429" s="3" t="n">
        <f aca="false">H429-M429</f>
        <v>0</v>
      </c>
    </row>
    <row r="430" customFormat="false" ht="12.8" hidden="false" customHeight="false" outlineLevel="0" collapsed="false">
      <c r="A430" s="3" t="s">
        <v>2957</v>
      </c>
      <c r="B430" s="3" t="s">
        <v>1</v>
      </c>
      <c r="C430" s="3"/>
      <c r="D430" s="3" t="s">
        <v>23</v>
      </c>
      <c r="E430" s="3" t="s">
        <v>33</v>
      </c>
      <c r="F430" s="3" t="s">
        <v>2958</v>
      </c>
      <c r="G430" s="3" t="n">
        <v>4</v>
      </c>
      <c r="H430" s="3" t="n">
        <v>1</v>
      </c>
      <c r="I430" s="3" t="n">
        <v>1</v>
      </c>
      <c r="J430" s="3" t="n">
        <v>0</v>
      </c>
      <c r="K430" s="3" t="n">
        <v>3</v>
      </c>
      <c r="L430" s="3" t="n">
        <v>2</v>
      </c>
      <c r="M430" s="3" t="n">
        <v>1</v>
      </c>
      <c r="N430" s="13" t="n">
        <f aca="false">IF(ISERROR(I430/(I430+J430)),0,(I430/(I430+J430)))</f>
        <v>1</v>
      </c>
      <c r="O430" s="13" t="n">
        <f aca="false">IF(ISERROR(I430/(I430+K430)),0,(I430/(I430+K430)))</f>
        <v>0.25</v>
      </c>
      <c r="P430" s="13" t="n">
        <f aca="false">IF(ISERROR((2*N430*O430)/(N430+O430)),0,(2*N430*O430)/(N430+O430))</f>
        <v>0.4</v>
      </c>
      <c r="Q430" s="3" t="n">
        <f aca="false">L430-M430</f>
        <v>1</v>
      </c>
      <c r="R430" s="3" t="n">
        <f aca="false">H430-M430</f>
        <v>0</v>
      </c>
    </row>
    <row r="431" customFormat="false" ht="12.8" hidden="false" customHeight="false" outlineLevel="0" collapsed="false">
      <c r="A431" s="3" t="s">
        <v>2959</v>
      </c>
      <c r="B431" s="3" t="s">
        <v>1</v>
      </c>
      <c r="C431" s="3" t="s">
        <v>9</v>
      </c>
      <c r="D431" s="3"/>
      <c r="E431" s="3" t="s">
        <v>33</v>
      </c>
      <c r="F431" s="3" t="s">
        <v>2960</v>
      </c>
      <c r="G431" s="3" t="n">
        <v>4</v>
      </c>
      <c r="H431" s="3" t="n">
        <v>1</v>
      </c>
      <c r="I431" s="3" t="n">
        <v>1</v>
      </c>
      <c r="J431" s="3" t="n">
        <v>0</v>
      </c>
      <c r="K431" s="3" t="n">
        <v>3</v>
      </c>
      <c r="L431" s="3" t="n">
        <v>2</v>
      </c>
      <c r="M431" s="3" t="n">
        <v>1</v>
      </c>
      <c r="N431" s="13" t="n">
        <f aca="false">IF(ISERROR(I431/(I431+J431)),0,(I431/(I431+J431)))</f>
        <v>1</v>
      </c>
      <c r="O431" s="13" t="n">
        <f aca="false">IF(ISERROR(I431/(I431+K431)),0,(I431/(I431+K431)))</f>
        <v>0.25</v>
      </c>
      <c r="P431" s="13" t="n">
        <f aca="false">IF(ISERROR((2*N431*O431)/(N431+O431)),0,(2*N431*O431)/(N431+O431))</f>
        <v>0.4</v>
      </c>
      <c r="Q431" s="3" t="n">
        <f aca="false">L431-M431</f>
        <v>1</v>
      </c>
      <c r="R431" s="3" t="n">
        <f aca="false">H431-M431</f>
        <v>0</v>
      </c>
    </row>
    <row r="432" customFormat="false" ht="12.8" hidden="false" customHeight="false" outlineLevel="0" collapsed="false">
      <c r="A432" s="3" t="s">
        <v>2961</v>
      </c>
      <c r="B432" s="3" t="s">
        <v>38</v>
      </c>
      <c r="C432" s="3" t="s">
        <v>9</v>
      </c>
      <c r="D432" s="3"/>
      <c r="E432" s="3" t="s">
        <v>33</v>
      </c>
      <c r="F432" s="3" t="s">
        <v>2962</v>
      </c>
      <c r="G432" s="3" t="n">
        <v>4</v>
      </c>
      <c r="H432" s="3" t="n">
        <v>1</v>
      </c>
      <c r="I432" s="3" t="n">
        <v>1</v>
      </c>
      <c r="J432" s="3" t="n">
        <v>0</v>
      </c>
      <c r="K432" s="3" t="n">
        <v>3</v>
      </c>
      <c r="L432" s="3" t="n">
        <v>4</v>
      </c>
      <c r="M432" s="3" t="n">
        <v>1</v>
      </c>
      <c r="N432" s="13" t="n">
        <f aca="false">IF(ISERROR(I432/(I432+J432)),0,(I432/(I432+J432)))</f>
        <v>1</v>
      </c>
      <c r="O432" s="13" t="n">
        <f aca="false">IF(ISERROR(I432/(I432+K432)),0,(I432/(I432+K432)))</f>
        <v>0.25</v>
      </c>
      <c r="P432" s="13" t="n">
        <f aca="false">IF(ISERROR((2*N432*O432)/(N432+O432)),0,(2*N432*O432)/(N432+O432))</f>
        <v>0.4</v>
      </c>
      <c r="Q432" s="3" t="n">
        <f aca="false">L432-M432</f>
        <v>3</v>
      </c>
      <c r="R432" s="3" t="n">
        <f aca="false">H432-M432</f>
        <v>0</v>
      </c>
    </row>
    <row r="433" customFormat="false" ht="12.8" hidden="false" customHeight="false" outlineLevel="0" collapsed="false">
      <c r="A433" s="3" t="s">
        <v>2963</v>
      </c>
      <c r="B433" s="3" t="s">
        <v>22</v>
      </c>
      <c r="C433" s="3" t="s">
        <v>2</v>
      </c>
      <c r="D433" s="3"/>
      <c r="E433" s="3" t="s">
        <v>33</v>
      </c>
      <c r="F433" s="3" t="s">
        <v>2964</v>
      </c>
      <c r="G433" s="3" t="n">
        <v>5</v>
      </c>
      <c r="H433" s="3" t="n">
        <v>2</v>
      </c>
      <c r="I433" s="3" t="n">
        <v>2</v>
      </c>
      <c r="J433" s="3" t="n">
        <v>0</v>
      </c>
      <c r="K433" s="3" t="n">
        <v>3</v>
      </c>
      <c r="L433" s="3" t="n">
        <v>3</v>
      </c>
      <c r="M433" s="3" t="n">
        <v>2</v>
      </c>
      <c r="N433" s="13" t="n">
        <f aca="false">IF(ISERROR(I433/(I433+J433)),0,(I433/(I433+J433)))</f>
        <v>1</v>
      </c>
      <c r="O433" s="13" t="n">
        <f aca="false">IF(ISERROR(I433/(I433+K433)),0,(I433/(I433+K433)))</f>
        <v>0.4</v>
      </c>
      <c r="P433" s="13" t="n">
        <f aca="false">IF(ISERROR((2*N433*O433)/(N433+O433)),0,(2*N433*O433)/(N433+O433))</f>
        <v>0.571428571428571</v>
      </c>
      <c r="Q433" s="3" t="n">
        <f aca="false">L433-M433</f>
        <v>1</v>
      </c>
      <c r="R433" s="3" t="n">
        <f aca="false">H433-M433</f>
        <v>0</v>
      </c>
    </row>
    <row r="434" customFormat="false" ht="12.8" hidden="false" customHeight="false" outlineLevel="0" collapsed="false">
      <c r="A434" s="3" t="s">
        <v>2965</v>
      </c>
      <c r="B434" s="3" t="s">
        <v>1</v>
      </c>
      <c r="C434" s="3" t="s">
        <v>2</v>
      </c>
      <c r="D434" s="3"/>
      <c r="E434" s="3" t="s">
        <v>3</v>
      </c>
      <c r="F434" s="3" t="s">
        <v>2966</v>
      </c>
      <c r="G434" s="3" t="n">
        <v>5</v>
      </c>
      <c r="H434" s="3" t="n">
        <v>2</v>
      </c>
      <c r="I434" s="3" t="n">
        <v>2</v>
      </c>
      <c r="J434" s="3" t="n">
        <v>0</v>
      </c>
      <c r="K434" s="3" t="n">
        <v>3</v>
      </c>
      <c r="L434" s="3" t="n">
        <v>3</v>
      </c>
      <c r="M434" s="3" t="n">
        <v>2</v>
      </c>
      <c r="N434" s="13" t="n">
        <f aca="false">IF(ISERROR(I434/(I434+J434)),0,(I434/(I434+J434)))</f>
        <v>1</v>
      </c>
      <c r="O434" s="13" t="n">
        <f aca="false">IF(ISERROR(I434/(I434+K434)),0,(I434/(I434+K434)))</f>
        <v>0.4</v>
      </c>
      <c r="P434" s="13" t="n">
        <f aca="false">IF(ISERROR((2*N434*O434)/(N434+O434)),0,(2*N434*O434)/(N434+O434))</f>
        <v>0.571428571428571</v>
      </c>
      <c r="Q434" s="3" t="n">
        <f aca="false">L434-M434</f>
        <v>1</v>
      </c>
      <c r="R434" s="3" t="n">
        <f aca="false">H434-M434</f>
        <v>0</v>
      </c>
    </row>
    <row r="435" customFormat="false" ht="12.8" hidden="false" customHeight="false" outlineLevel="0" collapsed="false">
      <c r="A435" s="3" t="s">
        <v>2967</v>
      </c>
      <c r="B435" s="3" t="s">
        <v>22</v>
      </c>
      <c r="C435" s="3" t="s">
        <v>9</v>
      </c>
      <c r="D435" s="3"/>
      <c r="E435" s="3" t="s">
        <v>33</v>
      </c>
      <c r="F435" s="3" t="s">
        <v>2968</v>
      </c>
      <c r="G435" s="3" t="n">
        <v>5</v>
      </c>
      <c r="H435" s="3" t="n">
        <v>2</v>
      </c>
      <c r="I435" s="3" t="n">
        <v>2</v>
      </c>
      <c r="J435" s="3" t="n">
        <v>0</v>
      </c>
      <c r="K435" s="3" t="n">
        <v>3</v>
      </c>
      <c r="L435" s="3" t="n">
        <v>3</v>
      </c>
      <c r="M435" s="3" t="n">
        <v>2</v>
      </c>
      <c r="N435" s="13" t="n">
        <f aca="false">IF(ISERROR(I435/(I435+J435)),0,(I435/(I435+J435)))</f>
        <v>1</v>
      </c>
      <c r="O435" s="13" t="n">
        <f aca="false">IF(ISERROR(I435/(I435+K435)),0,(I435/(I435+K435)))</f>
        <v>0.4</v>
      </c>
      <c r="P435" s="13" t="n">
        <f aca="false">IF(ISERROR((2*N435*O435)/(N435+O435)),0,(2*N435*O435)/(N435+O435))</f>
        <v>0.571428571428571</v>
      </c>
      <c r="Q435" s="3" t="n">
        <f aca="false">L435-M435</f>
        <v>1</v>
      </c>
      <c r="R435" s="3" t="n">
        <f aca="false">H435-M435</f>
        <v>0</v>
      </c>
    </row>
    <row r="436" customFormat="false" ht="12.8" hidden="false" customHeight="false" outlineLevel="0" collapsed="false">
      <c r="A436" s="3" t="s">
        <v>2969</v>
      </c>
      <c r="B436" s="3" t="s">
        <v>1</v>
      </c>
      <c r="C436" s="3" t="s">
        <v>2</v>
      </c>
      <c r="D436" s="3"/>
      <c r="E436" s="3" t="s">
        <v>33</v>
      </c>
      <c r="F436" s="3" t="s">
        <v>2970</v>
      </c>
      <c r="G436" s="3" t="n">
        <v>5</v>
      </c>
      <c r="H436" s="3" t="n">
        <v>2</v>
      </c>
      <c r="I436" s="3" t="n">
        <v>2</v>
      </c>
      <c r="J436" s="3" t="n">
        <v>0</v>
      </c>
      <c r="K436" s="3" t="n">
        <v>3</v>
      </c>
      <c r="L436" s="3" t="n">
        <v>3</v>
      </c>
      <c r="M436" s="3" t="n">
        <v>2</v>
      </c>
      <c r="N436" s="13" t="n">
        <f aca="false">IF(ISERROR(I436/(I436+J436)),0,(I436/(I436+J436)))</f>
        <v>1</v>
      </c>
      <c r="O436" s="13" t="n">
        <f aca="false">IF(ISERROR(I436/(I436+K436)),0,(I436/(I436+K436)))</f>
        <v>0.4</v>
      </c>
      <c r="P436" s="13" t="n">
        <f aca="false">IF(ISERROR((2*N436*O436)/(N436+O436)),0,(2*N436*O436)/(N436+O436))</f>
        <v>0.571428571428571</v>
      </c>
      <c r="Q436" s="3" t="n">
        <f aca="false">L436-M436</f>
        <v>1</v>
      </c>
      <c r="R436" s="3" t="n">
        <f aca="false">H436-M436</f>
        <v>0</v>
      </c>
    </row>
    <row r="437" customFormat="false" ht="12.8" hidden="false" customHeight="false" outlineLevel="0" collapsed="false">
      <c r="A437" s="3" t="s">
        <v>2971</v>
      </c>
      <c r="B437" s="3" t="s">
        <v>22</v>
      </c>
      <c r="C437" s="3"/>
      <c r="D437" s="3" t="s">
        <v>27</v>
      </c>
      <c r="E437" s="3" t="s">
        <v>33</v>
      </c>
      <c r="F437" s="3" t="s">
        <v>2972</v>
      </c>
      <c r="G437" s="3" t="n">
        <v>5</v>
      </c>
      <c r="H437" s="3" t="n">
        <v>2</v>
      </c>
      <c r="I437" s="3" t="n">
        <v>2</v>
      </c>
      <c r="J437" s="3" t="n">
        <v>0</v>
      </c>
      <c r="K437" s="3" t="n">
        <v>3</v>
      </c>
      <c r="L437" s="3" t="n">
        <v>2</v>
      </c>
      <c r="M437" s="3" t="n">
        <v>2</v>
      </c>
      <c r="N437" s="13" t="n">
        <f aca="false">IF(ISERROR(I437/(I437+J437)),0,(I437/(I437+J437)))</f>
        <v>1</v>
      </c>
      <c r="O437" s="13" t="n">
        <f aca="false">IF(ISERROR(I437/(I437+K437)),0,(I437/(I437+K437)))</f>
        <v>0.4</v>
      </c>
      <c r="P437" s="13" t="n">
        <f aca="false">IF(ISERROR((2*N437*O437)/(N437+O437)),0,(2*N437*O437)/(N437+O437))</f>
        <v>0.571428571428571</v>
      </c>
      <c r="Q437" s="3" t="n">
        <f aca="false">L437-M437</f>
        <v>0</v>
      </c>
      <c r="R437" s="3" t="n">
        <f aca="false">H437-M437</f>
        <v>0</v>
      </c>
    </row>
    <row r="438" customFormat="false" ht="12.8" hidden="false" customHeight="false" outlineLevel="0" collapsed="false">
      <c r="A438" s="3" t="s">
        <v>2973</v>
      </c>
      <c r="B438" s="3" t="s">
        <v>22</v>
      </c>
      <c r="C438" s="3"/>
      <c r="D438" s="3" t="s">
        <v>27</v>
      </c>
      <c r="E438" s="3" t="s">
        <v>33</v>
      </c>
      <c r="F438" s="3" t="s">
        <v>2974</v>
      </c>
      <c r="G438" s="3" t="n">
        <v>5</v>
      </c>
      <c r="H438" s="3" t="n">
        <v>2</v>
      </c>
      <c r="I438" s="3" t="n">
        <v>2</v>
      </c>
      <c r="J438" s="3" t="n">
        <v>0</v>
      </c>
      <c r="K438" s="3" t="n">
        <v>3</v>
      </c>
      <c r="L438" s="3" t="n">
        <v>2</v>
      </c>
      <c r="M438" s="3" t="n">
        <v>2</v>
      </c>
      <c r="N438" s="13" t="n">
        <f aca="false">IF(ISERROR(I438/(I438+J438)),0,(I438/(I438+J438)))</f>
        <v>1</v>
      </c>
      <c r="O438" s="13" t="n">
        <f aca="false">IF(ISERROR(I438/(I438+K438)),0,(I438/(I438+K438)))</f>
        <v>0.4</v>
      </c>
      <c r="P438" s="13" t="n">
        <f aca="false">IF(ISERROR((2*N438*O438)/(N438+O438)),0,(2*N438*O438)/(N438+O438))</f>
        <v>0.571428571428571</v>
      </c>
      <c r="Q438" s="3" t="n">
        <f aca="false">L438-M438</f>
        <v>0</v>
      </c>
      <c r="R438" s="3" t="n">
        <f aca="false">H438-M438</f>
        <v>0</v>
      </c>
    </row>
    <row r="439" customFormat="false" ht="12.8" hidden="false" customHeight="false" outlineLevel="0" collapsed="false">
      <c r="A439" s="3" t="s">
        <v>2975</v>
      </c>
      <c r="B439" s="3" t="s">
        <v>1</v>
      </c>
      <c r="C439" s="3" t="s">
        <v>2</v>
      </c>
      <c r="D439" s="3"/>
      <c r="E439" s="3" t="s">
        <v>10</v>
      </c>
      <c r="F439" s="3" t="s">
        <v>2976</v>
      </c>
      <c r="G439" s="3" t="n">
        <v>5</v>
      </c>
      <c r="H439" s="3" t="n">
        <v>2</v>
      </c>
      <c r="I439" s="3" t="n">
        <v>2</v>
      </c>
      <c r="J439" s="3" t="n">
        <v>0</v>
      </c>
      <c r="K439" s="3" t="n">
        <v>3</v>
      </c>
      <c r="L439" s="3" t="n">
        <v>3</v>
      </c>
      <c r="M439" s="3" t="n">
        <v>2</v>
      </c>
      <c r="N439" s="13" t="n">
        <f aca="false">IF(ISERROR(I439/(I439+J439)),0,(I439/(I439+J439)))</f>
        <v>1</v>
      </c>
      <c r="O439" s="13" t="n">
        <f aca="false">IF(ISERROR(I439/(I439+K439)),0,(I439/(I439+K439)))</f>
        <v>0.4</v>
      </c>
      <c r="P439" s="13" t="n">
        <f aca="false">IF(ISERROR((2*N439*O439)/(N439+O439)),0,(2*N439*O439)/(N439+O439))</f>
        <v>0.571428571428571</v>
      </c>
      <c r="Q439" s="3" t="n">
        <f aca="false">L439-M439</f>
        <v>1</v>
      </c>
      <c r="R439" s="3" t="n">
        <f aca="false">H439-M439</f>
        <v>0</v>
      </c>
    </row>
    <row r="440" customFormat="false" ht="12.8" hidden="false" customHeight="false" outlineLevel="0" collapsed="false">
      <c r="A440" s="3" t="s">
        <v>2977</v>
      </c>
      <c r="B440" s="3" t="s">
        <v>1</v>
      </c>
      <c r="C440" s="3"/>
      <c r="D440" s="3" t="s">
        <v>27</v>
      </c>
      <c r="E440" s="3" t="s">
        <v>10</v>
      </c>
      <c r="F440" s="3" t="s">
        <v>2978</v>
      </c>
      <c r="G440" s="3" t="n">
        <v>5</v>
      </c>
      <c r="H440" s="3" t="n">
        <v>2</v>
      </c>
      <c r="I440" s="3" t="n">
        <v>2</v>
      </c>
      <c r="J440" s="3" t="n">
        <v>0</v>
      </c>
      <c r="K440" s="3" t="n">
        <v>3</v>
      </c>
      <c r="L440" s="3" t="n">
        <v>2</v>
      </c>
      <c r="M440" s="3" t="n">
        <v>2</v>
      </c>
      <c r="N440" s="13" t="n">
        <f aca="false">IF(ISERROR(I440/(I440+J440)),0,(I440/(I440+J440)))</f>
        <v>1</v>
      </c>
      <c r="O440" s="13" t="n">
        <f aca="false">IF(ISERROR(I440/(I440+K440)),0,(I440/(I440+K440)))</f>
        <v>0.4</v>
      </c>
      <c r="P440" s="13" t="n">
        <f aca="false">IF(ISERROR((2*N440*O440)/(N440+O440)),0,(2*N440*O440)/(N440+O440))</f>
        <v>0.571428571428571</v>
      </c>
      <c r="Q440" s="3" t="n">
        <f aca="false">L440-M440</f>
        <v>0</v>
      </c>
      <c r="R440" s="3" t="n">
        <f aca="false">H440-M440</f>
        <v>0</v>
      </c>
    </row>
    <row r="441" customFormat="false" ht="12.8" hidden="false" customHeight="false" outlineLevel="0" collapsed="false">
      <c r="A441" s="3" t="s">
        <v>2979</v>
      </c>
      <c r="B441" s="3" t="s">
        <v>22</v>
      </c>
      <c r="C441" s="3" t="s">
        <v>9</v>
      </c>
      <c r="D441" s="3"/>
      <c r="E441" s="3" t="s">
        <v>10</v>
      </c>
      <c r="F441" s="3" t="s">
        <v>2980</v>
      </c>
      <c r="G441" s="3" t="n">
        <v>6</v>
      </c>
      <c r="H441" s="3" t="n">
        <v>3</v>
      </c>
      <c r="I441" s="3" t="n">
        <v>3</v>
      </c>
      <c r="J441" s="3" t="n">
        <v>0</v>
      </c>
      <c r="K441" s="3" t="n">
        <v>3</v>
      </c>
      <c r="L441" s="3" t="n">
        <v>3</v>
      </c>
      <c r="M441" s="3" t="n">
        <v>3</v>
      </c>
      <c r="N441" s="13" t="n">
        <f aca="false">IF(ISERROR(I441/(I441+J441)),0,(I441/(I441+J441)))</f>
        <v>1</v>
      </c>
      <c r="O441" s="13" t="n">
        <f aca="false">IF(ISERROR(I441/(I441+K441)),0,(I441/(I441+K441)))</f>
        <v>0.5</v>
      </c>
      <c r="P441" s="13" t="n">
        <f aca="false">IF(ISERROR((2*N441*O441)/(N441+O441)),0,(2*N441*O441)/(N441+O441))</f>
        <v>0.666666666666667</v>
      </c>
      <c r="Q441" s="3" t="n">
        <f aca="false">L441-M441</f>
        <v>0</v>
      </c>
      <c r="R441" s="3" t="n">
        <f aca="false">H441-M441</f>
        <v>0</v>
      </c>
    </row>
    <row r="442" customFormat="false" ht="12.8" hidden="false" customHeight="false" outlineLevel="0" collapsed="false">
      <c r="A442" s="3" t="s">
        <v>2981</v>
      </c>
      <c r="B442" s="3" t="s">
        <v>1</v>
      </c>
      <c r="C442" s="3" t="s">
        <v>2</v>
      </c>
      <c r="D442" s="3"/>
      <c r="E442" s="3" t="s">
        <v>10</v>
      </c>
      <c r="F442" s="3" t="s">
        <v>2982</v>
      </c>
      <c r="G442" s="3" t="n">
        <v>6</v>
      </c>
      <c r="H442" s="3" t="n">
        <v>3</v>
      </c>
      <c r="I442" s="3" t="n">
        <v>3</v>
      </c>
      <c r="J442" s="3" t="n">
        <v>0</v>
      </c>
      <c r="K442" s="3" t="n">
        <v>3</v>
      </c>
      <c r="L442" s="3" t="n">
        <v>4</v>
      </c>
      <c r="M442" s="3" t="n">
        <v>3</v>
      </c>
      <c r="N442" s="13" t="n">
        <f aca="false">IF(ISERROR(I442/(I442+J442)),0,(I442/(I442+J442)))</f>
        <v>1</v>
      </c>
      <c r="O442" s="13" t="n">
        <f aca="false">IF(ISERROR(I442/(I442+K442)),0,(I442/(I442+K442)))</f>
        <v>0.5</v>
      </c>
      <c r="P442" s="13" t="n">
        <f aca="false">IF(ISERROR((2*N442*O442)/(N442+O442)),0,(2*N442*O442)/(N442+O442))</f>
        <v>0.666666666666667</v>
      </c>
      <c r="Q442" s="3" t="n">
        <f aca="false">L442-M442</f>
        <v>1</v>
      </c>
      <c r="R442" s="3" t="n">
        <f aca="false">H442-M442</f>
        <v>0</v>
      </c>
    </row>
    <row r="443" customFormat="false" ht="12.8" hidden="false" customHeight="false" outlineLevel="0" collapsed="false">
      <c r="A443" s="3" t="s">
        <v>2983</v>
      </c>
      <c r="B443" s="3" t="s">
        <v>1</v>
      </c>
      <c r="C443" s="3" t="s">
        <v>2</v>
      </c>
      <c r="D443" s="3"/>
      <c r="E443" s="3" t="s">
        <v>10</v>
      </c>
      <c r="F443" s="3" t="s">
        <v>2984</v>
      </c>
      <c r="G443" s="3" t="n">
        <v>6</v>
      </c>
      <c r="H443" s="3" t="n">
        <v>3</v>
      </c>
      <c r="I443" s="3" t="n">
        <v>3</v>
      </c>
      <c r="J443" s="3" t="n">
        <v>0</v>
      </c>
      <c r="K443" s="3" t="n">
        <v>3</v>
      </c>
      <c r="L443" s="3" t="n">
        <v>2</v>
      </c>
      <c r="M443" s="3" t="n">
        <v>3</v>
      </c>
      <c r="N443" s="13" t="n">
        <f aca="false">IF(ISERROR(I443/(I443+J443)),0,(I443/(I443+J443)))</f>
        <v>1</v>
      </c>
      <c r="O443" s="13" t="n">
        <f aca="false">IF(ISERROR(I443/(I443+K443)),0,(I443/(I443+K443)))</f>
        <v>0.5</v>
      </c>
      <c r="P443" s="13" t="n">
        <f aca="false">IF(ISERROR((2*N443*O443)/(N443+O443)),0,(2*N443*O443)/(N443+O443))</f>
        <v>0.666666666666667</v>
      </c>
      <c r="Q443" s="3" t="n">
        <f aca="false">L443-M443</f>
        <v>-1</v>
      </c>
      <c r="R443" s="3" t="n">
        <f aca="false">H443-M443</f>
        <v>0</v>
      </c>
    </row>
    <row r="444" customFormat="false" ht="12.8" hidden="false" customHeight="false" outlineLevel="0" collapsed="false">
      <c r="A444" s="3" t="s">
        <v>2985</v>
      </c>
      <c r="B444" s="3" t="s">
        <v>1</v>
      </c>
      <c r="C444" s="3" t="s">
        <v>2</v>
      </c>
      <c r="D444" s="3"/>
      <c r="E444" s="3" t="s">
        <v>33</v>
      </c>
      <c r="F444" s="3" t="s">
        <v>2986</v>
      </c>
      <c r="G444" s="3" t="n">
        <v>7</v>
      </c>
      <c r="H444" s="3" t="n">
        <v>4</v>
      </c>
      <c r="I444" s="3" t="n">
        <v>4</v>
      </c>
      <c r="J444" s="3" t="n">
        <v>0</v>
      </c>
      <c r="K444" s="3" t="n">
        <v>3</v>
      </c>
      <c r="L444" s="3" t="n">
        <v>5</v>
      </c>
      <c r="M444" s="3" t="n">
        <v>4</v>
      </c>
      <c r="N444" s="13" t="n">
        <f aca="false">IF(ISERROR(I444/(I444+J444)),0,(I444/(I444+J444)))</f>
        <v>1</v>
      </c>
      <c r="O444" s="13" t="n">
        <f aca="false">IF(ISERROR(I444/(I444+K444)),0,(I444/(I444+K444)))</f>
        <v>0.571428571428571</v>
      </c>
      <c r="P444" s="13" t="n">
        <f aca="false">IF(ISERROR((2*N444*O444)/(N444+O444)),0,(2*N444*O444)/(N444+O444))</f>
        <v>0.727272727272727</v>
      </c>
      <c r="Q444" s="3" t="n">
        <f aca="false">L444-M444</f>
        <v>1</v>
      </c>
      <c r="R444" s="3" t="n">
        <f aca="false">H444-M444</f>
        <v>0</v>
      </c>
    </row>
    <row r="445" customFormat="false" ht="12.8" hidden="false" customHeight="false" outlineLevel="0" collapsed="false">
      <c r="A445" s="3" t="s">
        <v>2987</v>
      </c>
      <c r="B445" s="3" t="s">
        <v>22</v>
      </c>
      <c r="C445" s="3" t="s">
        <v>2</v>
      </c>
      <c r="D445" s="3"/>
      <c r="E445" s="3" t="s">
        <v>10</v>
      </c>
      <c r="F445" s="3" t="s">
        <v>2988</v>
      </c>
      <c r="G445" s="3" t="n">
        <v>7</v>
      </c>
      <c r="H445" s="3" t="n">
        <v>4</v>
      </c>
      <c r="I445" s="3" t="n">
        <v>4</v>
      </c>
      <c r="J445" s="3" t="n">
        <v>0</v>
      </c>
      <c r="K445" s="3" t="n">
        <v>3</v>
      </c>
      <c r="L445" s="3" t="n">
        <v>4</v>
      </c>
      <c r="M445" s="3" t="n">
        <v>4</v>
      </c>
      <c r="N445" s="13" t="n">
        <f aca="false">IF(ISERROR(I445/(I445+J445)),0,(I445/(I445+J445)))</f>
        <v>1</v>
      </c>
      <c r="O445" s="13" t="n">
        <f aca="false">IF(ISERROR(I445/(I445+K445)),0,(I445/(I445+K445)))</f>
        <v>0.571428571428571</v>
      </c>
      <c r="P445" s="13" t="n">
        <f aca="false">IF(ISERROR((2*N445*O445)/(N445+O445)),0,(2*N445*O445)/(N445+O445))</f>
        <v>0.727272727272727</v>
      </c>
      <c r="Q445" s="3" t="n">
        <f aca="false">L445-M445</f>
        <v>0</v>
      </c>
      <c r="R445" s="3" t="n">
        <f aca="false">H445-M445</f>
        <v>0</v>
      </c>
    </row>
    <row r="446" customFormat="false" ht="12.8" hidden="false" customHeight="false" outlineLevel="0" collapsed="false">
      <c r="A446" s="3" t="s">
        <v>2989</v>
      </c>
      <c r="B446" s="3" t="s">
        <v>22</v>
      </c>
      <c r="C446" s="3" t="s">
        <v>2</v>
      </c>
      <c r="D446" s="3"/>
      <c r="E446" s="3" t="s">
        <v>10</v>
      </c>
      <c r="F446" s="3" t="s">
        <v>2990</v>
      </c>
      <c r="G446" s="3" t="n">
        <v>8</v>
      </c>
      <c r="H446" s="3" t="n">
        <v>5</v>
      </c>
      <c r="I446" s="3" t="n">
        <v>5</v>
      </c>
      <c r="J446" s="3" t="n">
        <v>0</v>
      </c>
      <c r="K446" s="3" t="n">
        <v>3</v>
      </c>
      <c r="L446" s="3" t="n">
        <v>3</v>
      </c>
      <c r="M446" s="3" t="n">
        <v>5</v>
      </c>
      <c r="N446" s="13" t="n">
        <f aca="false">IF(ISERROR(I446/(I446+J446)),0,(I446/(I446+J446)))</f>
        <v>1</v>
      </c>
      <c r="O446" s="13" t="n">
        <f aca="false">IF(ISERROR(I446/(I446+K446)),0,(I446/(I446+K446)))</f>
        <v>0.625</v>
      </c>
      <c r="P446" s="13" t="n">
        <f aca="false">IF(ISERROR((2*N446*O446)/(N446+O446)),0,(2*N446*O446)/(N446+O446))</f>
        <v>0.769230769230769</v>
      </c>
      <c r="Q446" s="3" t="n">
        <f aca="false">L446-M446</f>
        <v>-2</v>
      </c>
      <c r="R446" s="3" t="n">
        <f aca="false">H446-M446</f>
        <v>0</v>
      </c>
    </row>
    <row r="447" customFormat="false" ht="12.8" hidden="false" customHeight="false" outlineLevel="0" collapsed="false">
      <c r="A447" s="3" t="s">
        <v>2991</v>
      </c>
      <c r="B447" s="3" t="s">
        <v>1</v>
      </c>
      <c r="C447" s="3" t="s">
        <v>9</v>
      </c>
      <c r="D447" s="3"/>
      <c r="E447" s="3" t="s">
        <v>10</v>
      </c>
      <c r="F447" s="3" t="s">
        <v>2992</v>
      </c>
      <c r="G447" s="3" t="n">
        <v>5</v>
      </c>
      <c r="H447" s="3" t="n">
        <v>1</v>
      </c>
      <c r="I447" s="3" t="n">
        <v>1</v>
      </c>
      <c r="J447" s="3" t="n">
        <v>0</v>
      </c>
      <c r="K447" s="3" t="n">
        <v>4</v>
      </c>
      <c r="L447" s="3" t="n">
        <v>2</v>
      </c>
      <c r="M447" s="3" t="n">
        <v>1</v>
      </c>
      <c r="N447" s="13" t="n">
        <f aca="false">IF(ISERROR(I447/(I447+J447)),0,(I447/(I447+J447)))</f>
        <v>1</v>
      </c>
      <c r="O447" s="13" t="n">
        <f aca="false">IF(ISERROR(I447/(I447+K447)),0,(I447/(I447+K447)))</f>
        <v>0.2</v>
      </c>
      <c r="P447" s="13" t="n">
        <f aca="false">IF(ISERROR((2*N447*O447)/(N447+O447)),0,(2*N447*O447)/(N447+O447))</f>
        <v>0.333333333333333</v>
      </c>
      <c r="Q447" s="3" t="n">
        <f aca="false">L447-M447</f>
        <v>1</v>
      </c>
      <c r="R447" s="3" t="n">
        <f aca="false">H447-M447</f>
        <v>0</v>
      </c>
    </row>
    <row r="448" customFormat="false" ht="12.8" hidden="false" customHeight="false" outlineLevel="0" collapsed="false">
      <c r="A448" s="3" t="s">
        <v>2993</v>
      </c>
      <c r="B448" s="3" t="s">
        <v>22</v>
      </c>
      <c r="C448" s="3" t="s">
        <v>2</v>
      </c>
      <c r="D448" s="3"/>
      <c r="E448" s="3" t="s">
        <v>10</v>
      </c>
      <c r="F448" s="3" t="s">
        <v>2994</v>
      </c>
      <c r="G448" s="3" t="n">
        <v>5</v>
      </c>
      <c r="H448" s="3" t="n">
        <v>1</v>
      </c>
      <c r="I448" s="3" t="n">
        <v>1</v>
      </c>
      <c r="J448" s="3" t="n">
        <v>0</v>
      </c>
      <c r="K448" s="3" t="n">
        <v>4</v>
      </c>
      <c r="L448" s="3" t="n">
        <v>3</v>
      </c>
      <c r="M448" s="3" t="n">
        <v>1</v>
      </c>
      <c r="N448" s="13" t="n">
        <f aca="false">IF(ISERROR(I448/(I448+J448)),0,(I448/(I448+J448)))</f>
        <v>1</v>
      </c>
      <c r="O448" s="13" t="n">
        <f aca="false">IF(ISERROR(I448/(I448+K448)),0,(I448/(I448+K448)))</f>
        <v>0.2</v>
      </c>
      <c r="P448" s="13" t="n">
        <f aca="false">IF(ISERROR((2*N448*O448)/(N448+O448)),0,(2*N448*O448)/(N448+O448))</f>
        <v>0.333333333333333</v>
      </c>
      <c r="Q448" s="3" t="n">
        <f aca="false">L448-M448</f>
        <v>2</v>
      </c>
      <c r="R448" s="3" t="n">
        <f aca="false">H448-M448</f>
        <v>0</v>
      </c>
    </row>
    <row r="449" customFormat="false" ht="12.8" hidden="false" customHeight="false" outlineLevel="0" collapsed="false">
      <c r="A449" s="3" t="s">
        <v>2995</v>
      </c>
      <c r="B449" s="3" t="s">
        <v>22</v>
      </c>
      <c r="C449" s="3"/>
      <c r="D449" s="3" t="s">
        <v>27</v>
      </c>
      <c r="E449" s="3" t="s">
        <v>33</v>
      </c>
      <c r="F449" s="3" t="s">
        <v>2996</v>
      </c>
      <c r="G449" s="3" t="n">
        <v>5</v>
      </c>
      <c r="H449" s="3" t="n">
        <v>1</v>
      </c>
      <c r="I449" s="3" t="n">
        <v>1</v>
      </c>
      <c r="J449" s="3" t="n">
        <v>0</v>
      </c>
      <c r="K449" s="3" t="n">
        <v>4</v>
      </c>
      <c r="L449" s="3" t="n">
        <v>2</v>
      </c>
      <c r="M449" s="3" t="n">
        <v>1</v>
      </c>
      <c r="N449" s="13" t="n">
        <f aca="false">IF(ISERROR(I449/(I449+J449)),0,(I449/(I449+J449)))</f>
        <v>1</v>
      </c>
      <c r="O449" s="13" t="n">
        <f aca="false">IF(ISERROR(I449/(I449+K449)),0,(I449/(I449+K449)))</f>
        <v>0.2</v>
      </c>
      <c r="P449" s="13" t="n">
        <f aca="false">IF(ISERROR((2*N449*O449)/(N449+O449)),0,(2*N449*O449)/(N449+O449))</f>
        <v>0.333333333333333</v>
      </c>
      <c r="Q449" s="3" t="n">
        <f aca="false">L449-M449</f>
        <v>1</v>
      </c>
      <c r="R449" s="3" t="n">
        <f aca="false">H449-M449</f>
        <v>0</v>
      </c>
    </row>
    <row r="450" customFormat="false" ht="12.8" hidden="false" customHeight="false" outlineLevel="0" collapsed="false">
      <c r="A450" s="3" t="s">
        <v>2997</v>
      </c>
      <c r="B450" s="3" t="s">
        <v>1</v>
      </c>
      <c r="C450" s="3"/>
      <c r="D450" s="3" t="s">
        <v>23</v>
      </c>
      <c r="E450" s="3" t="s">
        <v>10</v>
      </c>
      <c r="F450" s="3" t="s">
        <v>2998</v>
      </c>
      <c r="G450" s="3" t="n">
        <v>5</v>
      </c>
      <c r="H450" s="3" t="n">
        <v>1</v>
      </c>
      <c r="I450" s="3" t="n">
        <v>1</v>
      </c>
      <c r="J450" s="3" t="n">
        <v>0</v>
      </c>
      <c r="K450" s="3" t="n">
        <v>4</v>
      </c>
      <c r="L450" s="3" t="n">
        <v>2</v>
      </c>
      <c r="M450" s="3" t="n">
        <v>1</v>
      </c>
      <c r="N450" s="13" t="n">
        <f aca="false">IF(ISERROR(I450/(I450+J450)),0,(I450/(I450+J450)))</f>
        <v>1</v>
      </c>
      <c r="O450" s="13" t="n">
        <f aca="false">IF(ISERROR(I450/(I450+K450)),0,(I450/(I450+K450)))</f>
        <v>0.2</v>
      </c>
      <c r="P450" s="13" t="n">
        <f aca="false">IF(ISERROR((2*N450*O450)/(N450+O450)),0,(2*N450*O450)/(N450+O450))</f>
        <v>0.333333333333333</v>
      </c>
      <c r="Q450" s="3" t="n">
        <f aca="false">L450-M450</f>
        <v>1</v>
      </c>
      <c r="R450" s="3" t="n">
        <f aca="false">H450-M450</f>
        <v>0</v>
      </c>
    </row>
    <row r="451" customFormat="false" ht="12.8" hidden="false" customHeight="false" outlineLevel="0" collapsed="false">
      <c r="A451" s="3" t="s">
        <v>2999</v>
      </c>
      <c r="B451" s="3" t="s">
        <v>22</v>
      </c>
      <c r="C451" s="3" t="s">
        <v>9</v>
      </c>
      <c r="D451" s="3"/>
      <c r="E451" s="3" t="s">
        <v>33</v>
      </c>
      <c r="F451" s="3" t="s">
        <v>3000</v>
      </c>
      <c r="G451" s="3" t="n">
        <v>5</v>
      </c>
      <c r="H451" s="3" t="n">
        <v>1</v>
      </c>
      <c r="I451" s="3" t="n">
        <v>1</v>
      </c>
      <c r="J451" s="3" t="n">
        <v>0</v>
      </c>
      <c r="K451" s="3" t="n">
        <v>4</v>
      </c>
      <c r="L451" s="3" t="n">
        <v>3</v>
      </c>
      <c r="M451" s="3" t="n">
        <v>1</v>
      </c>
      <c r="N451" s="13" t="n">
        <f aca="false">IF(ISERROR(I451/(I451+J451)),0,(I451/(I451+J451)))</f>
        <v>1</v>
      </c>
      <c r="O451" s="13" t="n">
        <f aca="false">IF(ISERROR(I451/(I451+K451)),0,(I451/(I451+K451)))</f>
        <v>0.2</v>
      </c>
      <c r="P451" s="13" t="n">
        <f aca="false">IF(ISERROR((2*N451*O451)/(N451+O451)),0,(2*N451*O451)/(N451+O451))</f>
        <v>0.333333333333333</v>
      </c>
      <c r="Q451" s="3" t="n">
        <f aca="false">L451-M451</f>
        <v>2</v>
      </c>
      <c r="R451" s="3" t="n">
        <f aca="false">H451-M451</f>
        <v>0</v>
      </c>
    </row>
    <row r="452" customFormat="false" ht="12.8" hidden="false" customHeight="false" outlineLevel="0" collapsed="false">
      <c r="A452" s="3" t="s">
        <v>3001</v>
      </c>
      <c r="B452" s="3" t="s">
        <v>1</v>
      </c>
      <c r="C452" s="3"/>
      <c r="D452" s="3" t="s">
        <v>27</v>
      </c>
      <c r="E452" s="3" t="s">
        <v>33</v>
      </c>
      <c r="F452" s="3" t="s">
        <v>3002</v>
      </c>
      <c r="G452" s="3" t="n">
        <v>5</v>
      </c>
      <c r="H452" s="3" t="n">
        <v>1</v>
      </c>
      <c r="I452" s="3" t="n">
        <v>1</v>
      </c>
      <c r="J452" s="3" t="n">
        <v>0</v>
      </c>
      <c r="K452" s="3" t="n">
        <v>4</v>
      </c>
      <c r="L452" s="3" t="n">
        <v>3</v>
      </c>
      <c r="M452" s="3" t="n">
        <v>1</v>
      </c>
      <c r="N452" s="13" t="n">
        <f aca="false">IF(ISERROR(I452/(I452+J452)),0,(I452/(I452+J452)))</f>
        <v>1</v>
      </c>
      <c r="O452" s="13" t="n">
        <f aca="false">IF(ISERROR(I452/(I452+K452)),0,(I452/(I452+K452)))</f>
        <v>0.2</v>
      </c>
      <c r="P452" s="13" t="n">
        <f aca="false">IF(ISERROR((2*N452*O452)/(N452+O452)),0,(2*N452*O452)/(N452+O452))</f>
        <v>0.333333333333333</v>
      </c>
      <c r="Q452" s="3" t="n">
        <f aca="false">L452-M452</f>
        <v>2</v>
      </c>
      <c r="R452" s="3" t="n">
        <f aca="false">H452-M452</f>
        <v>0</v>
      </c>
    </row>
    <row r="453" customFormat="false" ht="12.8" hidden="false" customHeight="false" outlineLevel="0" collapsed="false">
      <c r="A453" s="3" t="s">
        <v>3003</v>
      </c>
      <c r="B453" s="3" t="s">
        <v>22</v>
      </c>
      <c r="C453" s="3"/>
      <c r="D453" s="3" t="s">
        <v>27</v>
      </c>
      <c r="E453" s="3" t="s">
        <v>33</v>
      </c>
      <c r="F453" s="3" t="s">
        <v>3004</v>
      </c>
      <c r="G453" s="3" t="n">
        <v>5</v>
      </c>
      <c r="H453" s="3" t="n">
        <v>1</v>
      </c>
      <c r="I453" s="3" t="n">
        <v>1</v>
      </c>
      <c r="J453" s="3" t="n">
        <v>0</v>
      </c>
      <c r="K453" s="3" t="n">
        <v>4</v>
      </c>
      <c r="L453" s="3" t="n">
        <v>2</v>
      </c>
      <c r="M453" s="3" t="n">
        <v>1</v>
      </c>
      <c r="N453" s="13" t="n">
        <f aca="false">IF(ISERROR(I453/(I453+J453)),0,(I453/(I453+J453)))</f>
        <v>1</v>
      </c>
      <c r="O453" s="13" t="n">
        <f aca="false">IF(ISERROR(I453/(I453+K453)),0,(I453/(I453+K453)))</f>
        <v>0.2</v>
      </c>
      <c r="P453" s="13" t="n">
        <f aca="false">IF(ISERROR((2*N453*O453)/(N453+O453)),0,(2*N453*O453)/(N453+O453))</f>
        <v>0.333333333333333</v>
      </c>
      <c r="Q453" s="3" t="n">
        <f aca="false">L453-M453</f>
        <v>1</v>
      </c>
      <c r="R453" s="3" t="n">
        <f aca="false">H453-M453</f>
        <v>0</v>
      </c>
    </row>
    <row r="454" customFormat="false" ht="12.8" hidden="false" customHeight="false" outlineLevel="0" collapsed="false">
      <c r="A454" s="3" t="s">
        <v>3005</v>
      </c>
      <c r="B454" s="3" t="s">
        <v>38</v>
      </c>
      <c r="C454" s="3" t="s">
        <v>9</v>
      </c>
      <c r="D454" s="3"/>
      <c r="E454" s="3" t="s">
        <v>33</v>
      </c>
      <c r="F454" s="3" t="s">
        <v>3006</v>
      </c>
      <c r="G454" s="3" t="n">
        <v>6</v>
      </c>
      <c r="H454" s="3" t="n">
        <v>2</v>
      </c>
      <c r="I454" s="3" t="n">
        <v>2</v>
      </c>
      <c r="J454" s="3" t="n">
        <v>0</v>
      </c>
      <c r="K454" s="3" t="n">
        <v>4</v>
      </c>
      <c r="L454" s="3" t="n">
        <v>6</v>
      </c>
      <c r="M454" s="3" t="n">
        <v>2</v>
      </c>
      <c r="N454" s="13" t="n">
        <f aca="false">IF(ISERROR(I454/(I454+J454)),0,(I454/(I454+J454)))</f>
        <v>1</v>
      </c>
      <c r="O454" s="13" t="n">
        <f aca="false">IF(ISERROR(I454/(I454+K454)),0,(I454/(I454+K454)))</f>
        <v>0.333333333333333</v>
      </c>
      <c r="P454" s="13" t="n">
        <f aca="false">IF(ISERROR((2*N454*O454)/(N454+O454)),0,(2*N454*O454)/(N454+O454))</f>
        <v>0.5</v>
      </c>
      <c r="Q454" s="3" t="n">
        <f aca="false">L454-M454</f>
        <v>4</v>
      </c>
      <c r="R454" s="3" t="n">
        <f aca="false">H454-M454</f>
        <v>0</v>
      </c>
    </row>
    <row r="455" customFormat="false" ht="12.8" hidden="false" customHeight="false" outlineLevel="0" collapsed="false">
      <c r="A455" s="3" t="s">
        <v>3007</v>
      </c>
      <c r="B455" s="3" t="s">
        <v>22</v>
      </c>
      <c r="C455" s="3"/>
      <c r="D455" s="3" t="s">
        <v>27</v>
      </c>
      <c r="E455" s="3" t="s">
        <v>33</v>
      </c>
      <c r="F455" s="3" t="s">
        <v>3008</v>
      </c>
      <c r="G455" s="3" t="n">
        <v>6</v>
      </c>
      <c r="H455" s="3" t="n">
        <v>2</v>
      </c>
      <c r="I455" s="3" t="n">
        <v>2</v>
      </c>
      <c r="J455" s="3" t="n">
        <v>0</v>
      </c>
      <c r="K455" s="3" t="n">
        <v>4</v>
      </c>
      <c r="L455" s="3" t="n">
        <v>3</v>
      </c>
      <c r="M455" s="3" t="n">
        <v>2</v>
      </c>
      <c r="N455" s="13" t="n">
        <f aca="false">IF(ISERROR(I455/(I455+J455)),0,(I455/(I455+J455)))</f>
        <v>1</v>
      </c>
      <c r="O455" s="13" t="n">
        <f aca="false">IF(ISERROR(I455/(I455+K455)),0,(I455/(I455+K455)))</f>
        <v>0.333333333333333</v>
      </c>
      <c r="P455" s="13" t="n">
        <f aca="false">IF(ISERROR((2*N455*O455)/(N455+O455)),0,(2*N455*O455)/(N455+O455))</f>
        <v>0.5</v>
      </c>
      <c r="Q455" s="3" t="n">
        <f aca="false">L455-M455</f>
        <v>1</v>
      </c>
      <c r="R455" s="3" t="n">
        <f aca="false">H455-M455</f>
        <v>0</v>
      </c>
    </row>
    <row r="456" customFormat="false" ht="12.8" hidden="false" customHeight="false" outlineLevel="0" collapsed="false">
      <c r="A456" s="3" t="s">
        <v>3009</v>
      </c>
      <c r="B456" s="3" t="s">
        <v>22</v>
      </c>
      <c r="C456" s="3"/>
      <c r="D456" s="3" t="s">
        <v>27</v>
      </c>
      <c r="E456" s="3" t="s">
        <v>33</v>
      </c>
      <c r="F456" s="3" t="s">
        <v>3010</v>
      </c>
      <c r="G456" s="3" t="n">
        <v>6</v>
      </c>
      <c r="H456" s="3" t="n">
        <v>2</v>
      </c>
      <c r="I456" s="3" t="n">
        <v>2</v>
      </c>
      <c r="J456" s="3" t="n">
        <v>0</v>
      </c>
      <c r="K456" s="3" t="n">
        <v>4</v>
      </c>
      <c r="L456" s="3" t="n">
        <v>2</v>
      </c>
      <c r="M456" s="3" t="n">
        <v>2</v>
      </c>
      <c r="N456" s="13" t="n">
        <f aca="false">IF(ISERROR(I456/(I456+J456)),0,(I456/(I456+J456)))</f>
        <v>1</v>
      </c>
      <c r="O456" s="13" t="n">
        <f aca="false">IF(ISERROR(I456/(I456+K456)),0,(I456/(I456+K456)))</f>
        <v>0.333333333333333</v>
      </c>
      <c r="P456" s="13" t="n">
        <f aca="false">IF(ISERROR((2*N456*O456)/(N456+O456)),0,(2*N456*O456)/(N456+O456))</f>
        <v>0.5</v>
      </c>
      <c r="Q456" s="3" t="n">
        <f aca="false">L456-M456</f>
        <v>0</v>
      </c>
      <c r="R456" s="3" t="n">
        <f aca="false">H456-M456</f>
        <v>0</v>
      </c>
    </row>
    <row r="457" customFormat="false" ht="12.8" hidden="false" customHeight="false" outlineLevel="0" collapsed="false">
      <c r="A457" s="3" t="s">
        <v>3011</v>
      </c>
      <c r="B457" s="3" t="s">
        <v>22</v>
      </c>
      <c r="C457" s="3" t="s">
        <v>2</v>
      </c>
      <c r="D457" s="3"/>
      <c r="E457" s="3" t="s">
        <v>10</v>
      </c>
      <c r="F457" s="3" t="s">
        <v>3012</v>
      </c>
      <c r="G457" s="3" t="n">
        <v>6</v>
      </c>
      <c r="H457" s="3" t="n">
        <v>2</v>
      </c>
      <c r="I457" s="3" t="n">
        <v>2</v>
      </c>
      <c r="J457" s="3" t="n">
        <v>0</v>
      </c>
      <c r="K457" s="3" t="n">
        <v>4</v>
      </c>
      <c r="L457" s="3" t="n">
        <v>3</v>
      </c>
      <c r="M457" s="3" t="n">
        <v>2</v>
      </c>
      <c r="N457" s="13" t="n">
        <f aca="false">IF(ISERROR(I457/(I457+J457)),0,(I457/(I457+J457)))</f>
        <v>1</v>
      </c>
      <c r="O457" s="13" t="n">
        <f aca="false">IF(ISERROR(I457/(I457+K457)),0,(I457/(I457+K457)))</f>
        <v>0.333333333333333</v>
      </c>
      <c r="P457" s="13" t="n">
        <f aca="false">IF(ISERROR((2*N457*O457)/(N457+O457)),0,(2*N457*O457)/(N457+O457))</f>
        <v>0.5</v>
      </c>
      <c r="Q457" s="3" t="n">
        <f aca="false">L457-M457</f>
        <v>1</v>
      </c>
      <c r="R457" s="3" t="n">
        <f aca="false">H457-M457</f>
        <v>0</v>
      </c>
    </row>
    <row r="458" customFormat="false" ht="12.8" hidden="false" customHeight="false" outlineLevel="0" collapsed="false">
      <c r="A458" s="3" t="s">
        <v>3013</v>
      </c>
      <c r="B458" s="3" t="s">
        <v>1</v>
      </c>
      <c r="C458" s="3" t="s">
        <v>2</v>
      </c>
      <c r="D458" s="3"/>
      <c r="E458" s="3" t="s">
        <v>10</v>
      </c>
      <c r="F458" s="3" t="s">
        <v>3014</v>
      </c>
      <c r="G458" s="3" t="n">
        <v>7</v>
      </c>
      <c r="H458" s="3" t="n">
        <v>3</v>
      </c>
      <c r="I458" s="3" t="n">
        <v>3</v>
      </c>
      <c r="J458" s="3" t="n">
        <v>0</v>
      </c>
      <c r="K458" s="3" t="n">
        <v>4</v>
      </c>
      <c r="L458" s="3" t="n">
        <v>3</v>
      </c>
      <c r="M458" s="3" t="n">
        <v>3</v>
      </c>
      <c r="N458" s="13" t="n">
        <f aca="false">IF(ISERROR(I458/(I458+J458)),0,(I458/(I458+J458)))</f>
        <v>1</v>
      </c>
      <c r="O458" s="13" t="n">
        <f aca="false">IF(ISERROR(I458/(I458+K458)),0,(I458/(I458+K458)))</f>
        <v>0.428571428571429</v>
      </c>
      <c r="P458" s="13" t="n">
        <f aca="false">IF(ISERROR((2*N458*O458)/(N458+O458)),0,(2*N458*O458)/(N458+O458))</f>
        <v>0.6</v>
      </c>
      <c r="Q458" s="3" t="n">
        <f aca="false">L458-M458</f>
        <v>0</v>
      </c>
      <c r="R458" s="3" t="n">
        <f aca="false">H458-M458</f>
        <v>0</v>
      </c>
    </row>
    <row r="459" customFormat="false" ht="12.8" hidden="false" customHeight="false" outlineLevel="0" collapsed="false">
      <c r="A459" s="3" t="s">
        <v>3015</v>
      </c>
      <c r="B459" s="3" t="s">
        <v>1</v>
      </c>
      <c r="C459" s="3"/>
      <c r="D459" s="3" t="s">
        <v>23</v>
      </c>
      <c r="E459" s="3" t="s">
        <v>33</v>
      </c>
      <c r="F459" s="3" t="s">
        <v>3016</v>
      </c>
      <c r="G459" s="3" t="n">
        <v>7</v>
      </c>
      <c r="H459" s="3" t="n">
        <v>3</v>
      </c>
      <c r="I459" s="3" t="n">
        <v>3</v>
      </c>
      <c r="J459" s="3" t="n">
        <v>0</v>
      </c>
      <c r="K459" s="3" t="n">
        <v>4</v>
      </c>
      <c r="L459" s="3" t="n">
        <v>3</v>
      </c>
      <c r="M459" s="3" t="n">
        <v>3</v>
      </c>
      <c r="N459" s="13" t="n">
        <f aca="false">IF(ISERROR(I459/(I459+J459)),0,(I459/(I459+J459)))</f>
        <v>1</v>
      </c>
      <c r="O459" s="13" t="n">
        <f aca="false">IF(ISERROR(I459/(I459+K459)),0,(I459/(I459+K459)))</f>
        <v>0.428571428571429</v>
      </c>
      <c r="P459" s="13" t="n">
        <f aca="false">IF(ISERROR((2*N459*O459)/(N459+O459)),0,(2*N459*O459)/(N459+O459))</f>
        <v>0.6</v>
      </c>
      <c r="Q459" s="3" t="n">
        <f aca="false">L459-M459</f>
        <v>0</v>
      </c>
      <c r="R459" s="3" t="n">
        <f aca="false">H459-M459</f>
        <v>0</v>
      </c>
    </row>
    <row r="460" customFormat="false" ht="12.8" hidden="false" customHeight="false" outlineLevel="0" collapsed="false">
      <c r="A460" s="3" t="s">
        <v>3017</v>
      </c>
      <c r="B460" s="3" t="s">
        <v>22</v>
      </c>
      <c r="C460" s="3" t="s">
        <v>9</v>
      </c>
      <c r="D460" s="3"/>
      <c r="E460" s="3" t="s">
        <v>33</v>
      </c>
      <c r="F460" s="3" t="s">
        <v>3018</v>
      </c>
      <c r="G460" s="3" t="n">
        <v>8</v>
      </c>
      <c r="H460" s="3" t="n">
        <v>4</v>
      </c>
      <c r="I460" s="3" t="n">
        <v>4</v>
      </c>
      <c r="J460" s="3" t="n">
        <v>0</v>
      </c>
      <c r="K460" s="3" t="n">
        <v>4</v>
      </c>
      <c r="L460" s="3" t="n">
        <v>6</v>
      </c>
      <c r="M460" s="3" t="n">
        <v>4</v>
      </c>
      <c r="N460" s="13" t="n">
        <f aca="false">IF(ISERROR(I460/(I460+J460)),0,(I460/(I460+J460)))</f>
        <v>1</v>
      </c>
      <c r="O460" s="13" t="n">
        <f aca="false">IF(ISERROR(I460/(I460+K460)),0,(I460/(I460+K460)))</f>
        <v>0.5</v>
      </c>
      <c r="P460" s="13" t="n">
        <f aca="false">IF(ISERROR((2*N460*O460)/(N460+O460)),0,(2*N460*O460)/(N460+O460))</f>
        <v>0.666666666666667</v>
      </c>
      <c r="Q460" s="3" t="n">
        <f aca="false">L460-M460</f>
        <v>2</v>
      </c>
      <c r="R460" s="3" t="n">
        <f aca="false">H460-M460</f>
        <v>0</v>
      </c>
    </row>
    <row r="461" customFormat="false" ht="12.8" hidden="false" customHeight="false" outlineLevel="0" collapsed="false">
      <c r="A461" s="3" t="s">
        <v>3019</v>
      </c>
      <c r="B461" s="3" t="s">
        <v>22</v>
      </c>
      <c r="C461" s="3" t="s">
        <v>2</v>
      </c>
      <c r="D461" s="3"/>
      <c r="E461" s="3" t="s">
        <v>10</v>
      </c>
      <c r="F461" s="3" t="s">
        <v>3020</v>
      </c>
      <c r="G461" s="3" t="n">
        <v>8</v>
      </c>
      <c r="H461" s="3" t="n">
        <v>4</v>
      </c>
      <c r="I461" s="3" t="n">
        <v>4</v>
      </c>
      <c r="J461" s="3" t="n">
        <v>0</v>
      </c>
      <c r="K461" s="3" t="n">
        <v>4</v>
      </c>
      <c r="L461" s="3" t="n">
        <v>2</v>
      </c>
      <c r="M461" s="3" t="n">
        <v>4</v>
      </c>
      <c r="N461" s="13" t="n">
        <f aca="false">IF(ISERROR(I461/(I461+J461)),0,(I461/(I461+J461)))</f>
        <v>1</v>
      </c>
      <c r="O461" s="13" t="n">
        <f aca="false">IF(ISERROR(I461/(I461+K461)),0,(I461/(I461+K461)))</f>
        <v>0.5</v>
      </c>
      <c r="P461" s="13" t="n">
        <f aca="false">IF(ISERROR((2*N461*O461)/(N461+O461)),0,(2*N461*O461)/(N461+O461))</f>
        <v>0.666666666666667</v>
      </c>
      <c r="Q461" s="3" t="n">
        <f aca="false">L461-M461</f>
        <v>-2</v>
      </c>
      <c r="R461" s="3" t="n">
        <f aca="false">H461-M461</f>
        <v>0</v>
      </c>
    </row>
    <row r="462" customFormat="false" ht="12.8" hidden="false" customHeight="false" outlineLevel="0" collapsed="false">
      <c r="A462" s="3" t="s">
        <v>3021</v>
      </c>
      <c r="B462" s="3" t="s">
        <v>22</v>
      </c>
      <c r="C462" s="3"/>
      <c r="D462" s="3" t="s">
        <v>23</v>
      </c>
      <c r="E462" s="3" t="s">
        <v>10</v>
      </c>
      <c r="F462" s="3" t="s">
        <v>3022</v>
      </c>
      <c r="G462" s="3" t="n">
        <v>6</v>
      </c>
      <c r="H462" s="3" t="n">
        <v>1</v>
      </c>
      <c r="I462" s="3" t="n">
        <v>1</v>
      </c>
      <c r="J462" s="3" t="n">
        <v>0</v>
      </c>
      <c r="K462" s="3" t="n">
        <v>5</v>
      </c>
      <c r="L462" s="3" t="n">
        <v>3</v>
      </c>
      <c r="M462" s="3" t="n">
        <v>1</v>
      </c>
      <c r="N462" s="13" t="n">
        <f aca="false">IF(ISERROR(I462/(I462+J462)),0,(I462/(I462+J462)))</f>
        <v>1</v>
      </c>
      <c r="O462" s="13" t="n">
        <f aca="false">IF(ISERROR(I462/(I462+K462)),0,(I462/(I462+K462)))</f>
        <v>0.166666666666667</v>
      </c>
      <c r="P462" s="13" t="n">
        <f aca="false">IF(ISERROR((2*N462*O462)/(N462+O462)),0,(2*N462*O462)/(N462+O462))</f>
        <v>0.285714285714286</v>
      </c>
      <c r="Q462" s="3" t="n">
        <f aca="false">L462-M462</f>
        <v>2</v>
      </c>
      <c r="R462" s="3" t="n">
        <f aca="false">H462-M462</f>
        <v>0</v>
      </c>
    </row>
    <row r="463" customFormat="false" ht="12.8" hidden="false" customHeight="false" outlineLevel="0" collapsed="false">
      <c r="A463" s="3" t="s">
        <v>3023</v>
      </c>
      <c r="B463" s="3" t="s">
        <v>22</v>
      </c>
      <c r="C463" s="3" t="s">
        <v>2</v>
      </c>
      <c r="D463" s="3"/>
      <c r="E463" s="3" t="s">
        <v>10</v>
      </c>
      <c r="F463" s="3" t="s">
        <v>3024</v>
      </c>
      <c r="G463" s="3" t="n">
        <v>6</v>
      </c>
      <c r="H463" s="3" t="n">
        <v>1</v>
      </c>
      <c r="I463" s="3" t="n">
        <v>1</v>
      </c>
      <c r="J463" s="3" t="n">
        <v>0</v>
      </c>
      <c r="K463" s="3" t="n">
        <v>5</v>
      </c>
      <c r="L463" s="3" t="n">
        <v>3</v>
      </c>
      <c r="M463" s="3" t="n">
        <v>1</v>
      </c>
      <c r="N463" s="13" t="n">
        <f aca="false">IF(ISERROR(I463/(I463+J463)),0,(I463/(I463+J463)))</f>
        <v>1</v>
      </c>
      <c r="O463" s="13" t="n">
        <f aca="false">IF(ISERROR(I463/(I463+K463)),0,(I463/(I463+K463)))</f>
        <v>0.166666666666667</v>
      </c>
      <c r="P463" s="13" t="n">
        <f aca="false">IF(ISERROR((2*N463*O463)/(N463+O463)),0,(2*N463*O463)/(N463+O463))</f>
        <v>0.285714285714286</v>
      </c>
      <c r="Q463" s="3" t="n">
        <f aca="false">L463-M463</f>
        <v>2</v>
      </c>
      <c r="R463" s="3" t="n">
        <f aca="false">H463-M463</f>
        <v>0</v>
      </c>
    </row>
    <row r="464" customFormat="false" ht="12.8" hidden="false" customHeight="false" outlineLevel="0" collapsed="false">
      <c r="A464" s="3" t="s">
        <v>3025</v>
      </c>
      <c r="B464" s="3" t="s">
        <v>1</v>
      </c>
      <c r="C464" s="3"/>
      <c r="D464" s="3" t="s">
        <v>23</v>
      </c>
      <c r="E464" s="3" t="s">
        <v>10</v>
      </c>
      <c r="F464" s="3" t="s">
        <v>3026</v>
      </c>
      <c r="G464" s="3" t="n">
        <v>6</v>
      </c>
      <c r="H464" s="3" t="n">
        <v>1</v>
      </c>
      <c r="I464" s="3" t="n">
        <v>1</v>
      </c>
      <c r="J464" s="3" t="n">
        <v>0</v>
      </c>
      <c r="K464" s="3" t="n">
        <v>5</v>
      </c>
      <c r="L464" s="3" t="n">
        <v>2</v>
      </c>
      <c r="M464" s="3" t="n">
        <v>1</v>
      </c>
      <c r="N464" s="13" t="n">
        <f aca="false">IF(ISERROR(I464/(I464+J464)),0,(I464/(I464+J464)))</f>
        <v>1</v>
      </c>
      <c r="O464" s="13" t="n">
        <f aca="false">IF(ISERROR(I464/(I464+K464)),0,(I464/(I464+K464)))</f>
        <v>0.166666666666667</v>
      </c>
      <c r="P464" s="13" t="n">
        <f aca="false">IF(ISERROR((2*N464*O464)/(N464+O464)),0,(2*N464*O464)/(N464+O464))</f>
        <v>0.285714285714286</v>
      </c>
      <c r="Q464" s="3" t="n">
        <f aca="false">L464-M464</f>
        <v>1</v>
      </c>
      <c r="R464" s="3" t="n">
        <f aca="false">H464-M464</f>
        <v>0</v>
      </c>
    </row>
    <row r="465" customFormat="false" ht="12.8" hidden="false" customHeight="false" outlineLevel="0" collapsed="false">
      <c r="A465" s="3" t="s">
        <v>3027</v>
      </c>
      <c r="B465" s="3" t="s">
        <v>22</v>
      </c>
      <c r="C465" s="3"/>
      <c r="D465" s="3" t="s">
        <v>23</v>
      </c>
      <c r="E465" s="3" t="s">
        <v>33</v>
      </c>
      <c r="F465" s="3" t="s">
        <v>3028</v>
      </c>
      <c r="G465" s="3" t="n">
        <v>6</v>
      </c>
      <c r="H465" s="3" t="n">
        <v>1</v>
      </c>
      <c r="I465" s="3" t="n">
        <v>1</v>
      </c>
      <c r="J465" s="3" t="n">
        <v>0</v>
      </c>
      <c r="K465" s="3" t="n">
        <v>5</v>
      </c>
      <c r="L465" s="3" t="n">
        <v>2</v>
      </c>
      <c r="M465" s="3" t="n">
        <v>1</v>
      </c>
      <c r="N465" s="13" t="n">
        <f aca="false">IF(ISERROR(I465/(I465+J465)),0,(I465/(I465+J465)))</f>
        <v>1</v>
      </c>
      <c r="O465" s="13" t="n">
        <f aca="false">IF(ISERROR(I465/(I465+K465)),0,(I465/(I465+K465)))</f>
        <v>0.166666666666667</v>
      </c>
      <c r="P465" s="13" t="n">
        <f aca="false">IF(ISERROR((2*N465*O465)/(N465+O465)),0,(2*N465*O465)/(N465+O465))</f>
        <v>0.285714285714286</v>
      </c>
      <c r="Q465" s="3" t="n">
        <f aca="false">L465-M465</f>
        <v>1</v>
      </c>
      <c r="R465" s="3" t="n">
        <f aca="false">H465-M465</f>
        <v>0</v>
      </c>
    </row>
    <row r="466" customFormat="false" ht="12.8" hidden="false" customHeight="false" outlineLevel="0" collapsed="false">
      <c r="A466" s="3" t="s">
        <v>3029</v>
      </c>
      <c r="B466" s="3" t="s">
        <v>22</v>
      </c>
      <c r="C466" s="3"/>
      <c r="D466" s="3" t="s">
        <v>27</v>
      </c>
      <c r="E466" s="3" t="s">
        <v>33</v>
      </c>
      <c r="F466" s="3" t="s">
        <v>3030</v>
      </c>
      <c r="G466" s="3" t="n">
        <v>6</v>
      </c>
      <c r="H466" s="3" t="n">
        <v>1</v>
      </c>
      <c r="I466" s="3" t="n">
        <v>1</v>
      </c>
      <c r="J466" s="3" t="n">
        <v>0</v>
      </c>
      <c r="K466" s="3" t="n">
        <v>5</v>
      </c>
      <c r="L466" s="3" t="n">
        <v>3</v>
      </c>
      <c r="M466" s="3" t="n">
        <v>1</v>
      </c>
      <c r="N466" s="13" t="n">
        <f aca="false">IF(ISERROR(I466/(I466+J466)),0,(I466/(I466+J466)))</f>
        <v>1</v>
      </c>
      <c r="O466" s="13" t="n">
        <f aca="false">IF(ISERROR(I466/(I466+K466)),0,(I466/(I466+K466)))</f>
        <v>0.166666666666667</v>
      </c>
      <c r="P466" s="13" t="n">
        <f aca="false">IF(ISERROR((2*N466*O466)/(N466+O466)),0,(2*N466*O466)/(N466+O466))</f>
        <v>0.285714285714286</v>
      </c>
      <c r="Q466" s="3" t="n">
        <f aca="false">L466-M466</f>
        <v>2</v>
      </c>
      <c r="R466" s="3" t="n">
        <f aca="false">H466-M466</f>
        <v>0</v>
      </c>
    </row>
    <row r="467" customFormat="false" ht="12.8" hidden="false" customHeight="false" outlineLevel="0" collapsed="false">
      <c r="A467" s="3" t="s">
        <v>3031</v>
      </c>
      <c r="B467" s="3" t="s">
        <v>1</v>
      </c>
      <c r="C467" s="3" t="s">
        <v>9</v>
      </c>
      <c r="D467" s="3"/>
      <c r="E467" s="3" t="s">
        <v>10</v>
      </c>
      <c r="F467" s="3" t="s">
        <v>3032</v>
      </c>
      <c r="G467" s="3" t="n">
        <v>7</v>
      </c>
      <c r="H467" s="3" t="n">
        <v>2</v>
      </c>
      <c r="I467" s="3" t="n">
        <v>2</v>
      </c>
      <c r="J467" s="3" t="n">
        <v>0</v>
      </c>
      <c r="K467" s="3" t="n">
        <v>5</v>
      </c>
      <c r="L467" s="3" t="n">
        <v>2</v>
      </c>
      <c r="M467" s="3" t="n">
        <v>2</v>
      </c>
      <c r="N467" s="13" t="n">
        <f aca="false">IF(ISERROR(I467/(I467+J467)),0,(I467/(I467+J467)))</f>
        <v>1</v>
      </c>
      <c r="O467" s="13" t="n">
        <f aca="false">IF(ISERROR(I467/(I467+K467)),0,(I467/(I467+K467)))</f>
        <v>0.285714285714286</v>
      </c>
      <c r="P467" s="13" t="n">
        <f aca="false">IF(ISERROR((2*N467*O467)/(N467+O467)),0,(2*N467*O467)/(N467+O467))</f>
        <v>0.444444444444444</v>
      </c>
      <c r="Q467" s="3" t="n">
        <f aca="false">L467-M467</f>
        <v>0</v>
      </c>
      <c r="R467" s="3" t="n">
        <f aca="false">H467-M467</f>
        <v>0</v>
      </c>
    </row>
    <row r="468" customFormat="false" ht="12.8" hidden="false" customHeight="false" outlineLevel="0" collapsed="false">
      <c r="A468" s="3" t="s">
        <v>3033</v>
      </c>
      <c r="B468" s="3" t="s">
        <v>1</v>
      </c>
      <c r="C468" s="3"/>
      <c r="D468" s="3" t="s">
        <v>27</v>
      </c>
      <c r="E468" s="3" t="s">
        <v>33</v>
      </c>
      <c r="F468" s="3" t="s">
        <v>3034</v>
      </c>
      <c r="G468" s="3" t="n">
        <v>7</v>
      </c>
      <c r="H468" s="3" t="n">
        <v>2</v>
      </c>
      <c r="I468" s="3" t="n">
        <v>2</v>
      </c>
      <c r="J468" s="3" t="n">
        <v>0</v>
      </c>
      <c r="K468" s="3" t="n">
        <v>5</v>
      </c>
      <c r="L468" s="3" t="n">
        <v>3</v>
      </c>
      <c r="M468" s="3" t="n">
        <v>2</v>
      </c>
      <c r="N468" s="13" t="n">
        <f aca="false">IF(ISERROR(I468/(I468+J468)),0,(I468/(I468+J468)))</f>
        <v>1</v>
      </c>
      <c r="O468" s="13" t="n">
        <f aca="false">IF(ISERROR(I468/(I468+K468)),0,(I468/(I468+K468)))</f>
        <v>0.285714285714286</v>
      </c>
      <c r="P468" s="13" t="n">
        <f aca="false">IF(ISERROR((2*N468*O468)/(N468+O468)),0,(2*N468*O468)/(N468+O468))</f>
        <v>0.444444444444444</v>
      </c>
      <c r="Q468" s="3" t="n">
        <f aca="false">L468-M468</f>
        <v>1</v>
      </c>
      <c r="R468" s="3" t="n">
        <f aca="false">H468-M468</f>
        <v>0</v>
      </c>
    </row>
    <row r="469" customFormat="false" ht="12.8" hidden="false" customHeight="false" outlineLevel="0" collapsed="false">
      <c r="A469" s="3" t="s">
        <v>3035</v>
      </c>
      <c r="B469" s="3" t="s">
        <v>22</v>
      </c>
      <c r="C469" s="3" t="s">
        <v>2</v>
      </c>
      <c r="D469" s="3" t="s">
        <v>23</v>
      </c>
      <c r="E469" s="3"/>
      <c r="F469" s="3" t="s">
        <v>3036</v>
      </c>
      <c r="G469" s="3" t="n">
        <v>7</v>
      </c>
      <c r="H469" s="3" t="n">
        <v>2</v>
      </c>
      <c r="I469" s="3" t="n">
        <v>2</v>
      </c>
      <c r="J469" s="3" t="n">
        <v>0</v>
      </c>
      <c r="K469" s="3" t="n">
        <v>5</v>
      </c>
      <c r="L469" s="3" t="n">
        <v>3</v>
      </c>
      <c r="M469" s="3" t="n">
        <v>2</v>
      </c>
      <c r="N469" s="13" t="n">
        <f aca="false">IF(ISERROR(I469/(I469+J469)),0,(I469/(I469+J469)))</f>
        <v>1</v>
      </c>
      <c r="O469" s="13" t="n">
        <f aca="false">IF(ISERROR(I469/(I469+K469)),0,(I469/(I469+K469)))</f>
        <v>0.285714285714286</v>
      </c>
      <c r="P469" s="13" t="n">
        <f aca="false">IF(ISERROR((2*N469*O469)/(N469+O469)),0,(2*N469*O469)/(N469+O469))</f>
        <v>0.444444444444444</v>
      </c>
      <c r="Q469" s="3" t="n">
        <f aca="false">L469-M469</f>
        <v>1</v>
      </c>
      <c r="R469" s="3" t="n">
        <f aca="false">H469-M469</f>
        <v>0</v>
      </c>
    </row>
    <row r="470" customFormat="false" ht="12.8" hidden="false" customHeight="false" outlineLevel="0" collapsed="false">
      <c r="A470" s="3" t="s">
        <v>3037</v>
      </c>
      <c r="B470" s="3" t="s">
        <v>22</v>
      </c>
      <c r="C470" s="3" t="s">
        <v>9</v>
      </c>
      <c r="D470" s="3"/>
      <c r="E470" s="3" t="s">
        <v>33</v>
      </c>
      <c r="F470" s="3" t="s">
        <v>3038</v>
      </c>
      <c r="G470" s="3" t="n">
        <v>7</v>
      </c>
      <c r="H470" s="3" t="n">
        <v>2</v>
      </c>
      <c r="I470" s="3" t="n">
        <v>2</v>
      </c>
      <c r="J470" s="3" t="n">
        <v>0</v>
      </c>
      <c r="K470" s="3" t="n">
        <v>5</v>
      </c>
      <c r="L470" s="3" t="n">
        <v>2</v>
      </c>
      <c r="M470" s="3" t="n">
        <v>2</v>
      </c>
      <c r="N470" s="13" t="n">
        <f aca="false">IF(ISERROR(I470/(I470+J470)),0,(I470/(I470+J470)))</f>
        <v>1</v>
      </c>
      <c r="O470" s="13" t="n">
        <f aca="false">IF(ISERROR(I470/(I470+K470)),0,(I470/(I470+K470)))</f>
        <v>0.285714285714286</v>
      </c>
      <c r="P470" s="13" t="n">
        <f aca="false">IF(ISERROR((2*N470*O470)/(N470+O470)),0,(2*N470*O470)/(N470+O470))</f>
        <v>0.444444444444444</v>
      </c>
      <c r="Q470" s="3" t="n">
        <f aca="false">L470-M470</f>
        <v>0</v>
      </c>
      <c r="R470" s="3" t="n">
        <f aca="false">H470-M470</f>
        <v>0</v>
      </c>
    </row>
    <row r="471" customFormat="false" ht="12.8" hidden="false" customHeight="false" outlineLevel="0" collapsed="false">
      <c r="A471" s="3" t="s">
        <v>3039</v>
      </c>
      <c r="B471" s="3" t="s">
        <v>1</v>
      </c>
      <c r="C471" s="3" t="s">
        <v>2</v>
      </c>
      <c r="D471" s="3" t="s">
        <v>27</v>
      </c>
      <c r="E471" s="3"/>
      <c r="F471" s="3" t="s">
        <v>3040</v>
      </c>
      <c r="G471" s="3" t="n">
        <v>7</v>
      </c>
      <c r="H471" s="3" t="n">
        <v>2</v>
      </c>
      <c r="I471" s="3" t="n">
        <v>2</v>
      </c>
      <c r="J471" s="3" t="n">
        <v>0</v>
      </c>
      <c r="K471" s="3" t="n">
        <v>5</v>
      </c>
      <c r="L471" s="3" t="n">
        <v>2</v>
      </c>
      <c r="M471" s="3" t="n">
        <v>2</v>
      </c>
      <c r="N471" s="13" t="n">
        <f aca="false">IF(ISERROR(I471/(I471+J471)),0,(I471/(I471+J471)))</f>
        <v>1</v>
      </c>
      <c r="O471" s="13" t="n">
        <f aca="false">IF(ISERROR(I471/(I471+K471)),0,(I471/(I471+K471)))</f>
        <v>0.285714285714286</v>
      </c>
      <c r="P471" s="13" t="n">
        <f aca="false">IF(ISERROR((2*N471*O471)/(N471+O471)),0,(2*N471*O471)/(N471+O471))</f>
        <v>0.444444444444444</v>
      </c>
      <c r="Q471" s="3" t="n">
        <f aca="false">L471-M471</f>
        <v>0</v>
      </c>
      <c r="R471" s="3" t="n">
        <f aca="false">H471-M471</f>
        <v>0</v>
      </c>
    </row>
    <row r="472" customFormat="false" ht="12.8" hidden="false" customHeight="false" outlineLevel="0" collapsed="false">
      <c r="A472" s="3" t="s">
        <v>3041</v>
      </c>
      <c r="B472" s="3" t="s">
        <v>1</v>
      </c>
      <c r="C472" s="3" t="s">
        <v>9</v>
      </c>
      <c r="D472" s="3"/>
      <c r="E472" s="3" t="s">
        <v>33</v>
      </c>
      <c r="F472" s="3" t="s">
        <v>3042</v>
      </c>
      <c r="G472" s="3" t="n">
        <v>7</v>
      </c>
      <c r="H472" s="3" t="n">
        <v>2</v>
      </c>
      <c r="I472" s="3" t="n">
        <v>2</v>
      </c>
      <c r="J472" s="3" t="n">
        <v>0</v>
      </c>
      <c r="K472" s="3" t="n">
        <v>5</v>
      </c>
      <c r="L472" s="3" t="n">
        <v>2</v>
      </c>
      <c r="M472" s="3" t="n">
        <v>2</v>
      </c>
      <c r="N472" s="13" t="n">
        <f aca="false">IF(ISERROR(I472/(I472+J472)),0,(I472/(I472+J472)))</f>
        <v>1</v>
      </c>
      <c r="O472" s="13" t="n">
        <f aca="false">IF(ISERROR(I472/(I472+K472)),0,(I472/(I472+K472)))</f>
        <v>0.285714285714286</v>
      </c>
      <c r="P472" s="13" t="n">
        <f aca="false">IF(ISERROR((2*N472*O472)/(N472+O472)),0,(2*N472*O472)/(N472+O472))</f>
        <v>0.444444444444444</v>
      </c>
      <c r="Q472" s="3" t="n">
        <f aca="false">L472-M472</f>
        <v>0</v>
      </c>
      <c r="R472" s="3" t="n">
        <f aca="false">H472-M472</f>
        <v>0</v>
      </c>
    </row>
    <row r="473" customFormat="false" ht="12.8" hidden="false" customHeight="false" outlineLevel="0" collapsed="false">
      <c r="A473" s="3" t="s">
        <v>3043</v>
      </c>
      <c r="B473" s="3" t="s">
        <v>22</v>
      </c>
      <c r="C473" s="3"/>
      <c r="D473" s="3" t="s">
        <v>23</v>
      </c>
      <c r="E473" s="3" t="s">
        <v>33</v>
      </c>
      <c r="F473" s="3" t="s">
        <v>3044</v>
      </c>
      <c r="G473" s="3" t="n">
        <v>8</v>
      </c>
      <c r="H473" s="3" t="n">
        <v>3</v>
      </c>
      <c r="I473" s="3" t="n">
        <v>3</v>
      </c>
      <c r="J473" s="3" t="n">
        <v>0</v>
      </c>
      <c r="K473" s="3" t="n">
        <v>5</v>
      </c>
      <c r="L473" s="3" t="n">
        <v>4</v>
      </c>
      <c r="M473" s="3" t="n">
        <v>3</v>
      </c>
      <c r="N473" s="13" t="n">
        <f aca="false">IF(ISERROR(I473/(I473+J473)),0,(I473/(I473+J473)))</f>
        <v>1</v>
      </c>
      <c r="O473" s="13" t="n">
        <f aca="false">IF(ISERROR(I473/(I473+K473)),0,(I473/(I473+K473)))</f>
        <v>0.375</v>
      </c>
      <c r="P473" s="13" t="n">
        <f aca="false">IF(ISERROR((2*N473*O473)/(N473+O473)),0,(2*N473*O473)/(N473+O473))</f>
        <v>0.545454545454545</v>
      </c>
      <c r="Q473" s="3" t="n">
        <f aca="false">L473-M473</f>
        <v>1</v>
      </c>
      <c r="R473" s="3" t="n">
        <f aca="false">H473-M473</f>
        <v>0</v>
      </c>
    </row>
    <row r="474" customFormat="false" ht="12.8" hidden="false" customHeight="false" outlineLevel="0" collapsed="false">
      <c r="A474" s="3" t="s">
        <v>3045</v>
      </c>
      <c r="B474" s="3" t="s">
        <v>1</v>
      </c>
      <c r="C474" s="3" t="s">
        <v>9</v>
      </c>
      <c r="D474" s="3"/>
      <c r="E474" s="3" t="s">
        <v>33</v>
      </c>
      <c r="F474" s="3" t="s">
        <v>3046</v>
      </c>
      <c r="G474" s="3" t="n">
        <v>9</v>
      </c>
      <c r="H474" s="3" t="n">
        <v>4</v>
      </c>
      <c r="I474" s="3" t="n">
        <v>4</v>
      </c>
      <c r="J474" s="3" t="n">
        <v>0</v>
      </c>
      <c r="K474" s="3" t="n">
        <v>5</v>
      </c>
      <c r="L474" s="3" t="n">
        <v>5</v>
      </c>
      <c r="M474" s="3" t="n">
        <v>4</v>
      </c>
      <c r="N474" s="13" t="n">
        <f aca="false">IF(ISERROR(I474/(I474+J474)),0,(I474/(I474+J474)))</f>
        <v>1</v>
      </c>
      <c r="O474" s="13" t="n">
        <f aca="false">IF(ISERROR(I474/(I474+K474)),0,(I474/(I474+K474)))</f>
        <v>0.444444444444444</v>
      </c>
      <c r="P474" s="13" t="n">
        <f aca="false">IF(ISERROR((2*N474*O474)/(N474+O474)),0,(2*N474*O474)/(N474+O474))</f>
        <v>0.615384615384615</v>
      </c>
      <c r="Q474" s="3" t="n">
        <f aca="false">L474-M474</f>
        <v>1</v>
      </c>
      <c r="R474" s="3" t="n">
        <f aca="false">H474-M474</f>
        <v>0</v>
      </c>
    </row>
    <row r="475" customFormat="false" ht="12.8" hidden="false" customHeight="false" outlineLevel="0" collapsed="false">
      <c r="A475" s="3" t="s">
        <v>3047</v>
      </c>
      <c r="B475" s="3" t="s">
        <v>1</v>
      </c>
      <c r="C475" s="3" t="s">
        <v>9</v>
      </c>
      <c r="D475" s="3"/>
      <c r="E475" s="3" t="s">
        <v>33</v>
      </c>
      <c r="F475" s="3" t="s">
        <v>3048</v>
      </c>
      <c r="G475" s="3" t="n">
        <v>10</v>
      </c>
      <c r="H475" s="3" t="n">
        <v>5</v>
      </c>
      <c r="I475" s="3" t="n">
        <v>5</v>
      </c>
      <c r="J475" s="3" t="n">
        <v>0</v>
      </c>
      <c r="K475" s="3" t="n">
        <v>5</v>
      </c>
      <c r="L475" s="3" t="n">
        <v>5</v>
      </c>
      <c r="M475" s="3" t="n">
        <v>5</v>
      </c>
      <c r="N475" s="13" t="n">
        <f aca="false">IF(ISERROR(I475/(I475+J475)),0,(I475/(I475+J475)))</f>
        <v>1</v>
      </c>
      <c r="O475" s="13" t="n">
        <f aca="false">IF(ISERROR(I475/(I475+K475)),0,(I475/(I475+K475)))</f>
        <v>0.5</v>
      </c>
      <c r="P475" s="13" t="n">
        <f aca="false">IF(ISERROR((2*N475*O475)/(N475+O475)),0,(2*N475*O475)/(N475+O475))</f>
        <v>0.666666666666667</v>
      </c>
      <c r="Q475" s="3" t="n">
        <f aca="false">L475-M475</f>
        <v>0</v>
      </c>
      <c r="R475" s="3" t="n">
        <f aca="false">H475-M475</f>
        <v>0</v>
      </c>
    </row>
    <row r="476" customFormat="false" ht="12.8" hidden="false" customHeight="false" outlineLevel="0" collapsed="false">
      <c r="A476" s="3" t="s">
        <v>3049</v>
      </c>
      <c r="B476" s="3" t="s">
        <v>22</v>
      </c>
      <c r="C476" s="3" t="s">
        <v>2</v>
      </c>
      <c r="D476" s="3"/>
      <c r="E476" s="3" t="s">
        <v>33</v>
      </c>
      <c r="F476" s="3" t="s">
        <v>3050</v>
      </c>
      <c r="G476" s="3" t="n">
        <v>7</v>
      </c>
      <c r="H476" s="3" t="n">
        <v>1</v>
      </c>
      <c r="I476" s="3" t="n">
        <v>1</v>
      </c>
      <c r="J476" s="3" t="n">
        <v>0</v>
      </c>
      <c r="K476" s="3" t="n">
        <v>6</v>
      </c>
      <c r="L476" s="3" t="n">
        <v>5</v>
      </c>
      <c r="M476" s="3" t="n">
        <v>1</v>
      </c>
      <c r="N476" s="13" t="n">
        <f aca="false">IF(ISERROR(I476/(I476+J476)),0,(I476/(I476+J476)))</f>
        <v>1</v>
      </c>
      <c r="O476" s="13" t="n">
        <f aca="false">IF(ISERROR(I476/(I476+K476)),0,(I476/(I476+K476)))</f>
        <v>0.142857142857143</v>
      </c>
      <c r="P476" s="13" t="n">
        <f aca="false">IF(ISERROR((2*N476*O476)/(N476+O476)),0,(2*N476*O476)/(N476+O476))</f>
        <v>0.25</v>
      </c>
      <c r="Q476" s="3" t="n">
        <f aca="false">L476-M476</f>
        <v>4</v>
      </c>
      <c r="R476" s="3" t="n">
        <f aca="false">H476-M476</f>
        <v>0</v>
      </c>
    </row>
    <row r="477" customFormat="false" ht="12.8" hidden="false" customHeight="false" outlineLevel="0" collapsed="false">
      <c r="A477" s="3" t="s">
        <v>3051</v>
      </c>
      <c r="B477" s="3" t="s">
        <v>1</v>
      </c>
      <c r="C477" s="3"/>
      <c r="D477" s="3" t="s">
        <v>27</v>
      </c>
      <c r="E477" s="3" t="s">
        <v>33</v>
      </c>
      <c r="F477" s="3" t="s">
        <v>3052</v>
      </c>
      <c r="G477" s="3" t="n">
        <v>7</v>
      </c>
      <c r="H477" s="3" t="n">
        <v>1</v>
      </c>
      <c r="I477" s="3" t="n">
        <v>1</v>
      </c>
      <c r="J477" s="3" t="n">
        <v>0</v>
      </c>
      <c r="K477" s="3" t="n">
        <v>6</v>
      </c>
      <c r="L477" s="3" t="n">
        <v>2</v>
      </c>
      <c r="M477" s="3" t="n">
        <v>1</v>
      </c>
      <c r="N477" s="13" t="n">
        <f aca="false">IF(ISERROR(I477/(I477+J477)),0,(I477/(I477+J477)))</f>
        <v>1</v>
      </c>
      <c r="O477" s="13" t="n">
        <f aca="false">IF(ISERROR(I477/(I477+K477)),0,(I477/(I477+K477)))</f>
        <v>0.142857142857143</v>
      </c>
      <c r="P477" s="13" t="n">
        <f aca="false">IF(ISERROR((2*N477*O477)/(N477+O477)),0,(2*N477*O477)/(N477+O477))</f>
        <v>0.25</v>
      </c>
      <c r="Q477" s="3" t="n">
        <f aca="false">L477-M477</f>
        <v>1</v>
      </c>
      <c r="R477" s="3" t="n">
        <f aca="false">H477-M477</f>
        <v>0</v>
      </c>
    </row>
    <row r="478" customFormat="false" ht="12.8" hidden="false" customHeight="false" outlineLevel="0" collapsed="false">
      <c r="A478" s="3" t="s">
        <v>3053</v>
      </c>
      <c r="B478" s="3" t="s">
        <v>22</v>
      </c>
      <c r="C478" s="3"/>
      <c r="D478" s="3" t="s">
        <v>23</v>
      </c>
      <c r="E478" s="3" t="s">
        <v>3</v>
      </c>
      <c r="F478" s="3" t="s">
        <v>3054</v>
      </c>
      <c r="G478" s="3" t="n">
        <v>7</v>
      </c>
      <c r="H478" s="3" t="n">
        <v>1</v>
      </c>
      <c r="I478" s="3" t="n">
        <v>1</v>
      </c>
      <c r="J478" s="3" t="n">
        <v>0</v>
      </c>
      <c r="K478" s="3" t="n">
        <v>6</v>
      </c>
      <c r="L478" s="3" t="n">
        <v>2</v>
      </c>
      <c r="M478" s="3" t="n">
        <v>1</v>
      </c>
      <c r="N478" s="13" t="n">
        <f aca="false">IF(ISERROR(I478/(I478+J478)),0,(I478/(I478+J478)))</f>
        <v>1</v>
      </c>
      <c r="O478" s="13" t="n">
        <f aca="false">IF(ISERROR(I478/(I478+K478)),0,(I478/(I478+K478)))</f>
        <v>0.142857142857143</v>
      </c>
      <c r="P478" s="13" t="n">
        <f aca="false">IF(ISERROR((2*N478*O478)/(N478+O478)),0,(2*N478*O478)/(N478+O478))</f>
        <v>0.25</v>
      </c>
      <c r="Q478" s="3" t="n">
        <f aca="false">L478-M478</f>
        <v>1</v>
      </c>
      <c r="R478" s="3" t="n">
        <f aca="false">H478-M478</f>
        <v>0</v>
      </c>
    </row>
    <row r="479" customFormat="false" ht="12.8" hidden="false" customHeight="false" outlineLevel="0" collapsed="false">
      <c r="A479" s="3" t="s">
        <v>3055</v>
      </c>
      <c r="B479" s="3" t="s">
        <v>1</v>
      </c>
      <c r="C479" s="3"/>
      <c r="D479" s="3" t="s">
        <v>23</v>
      </c>
      <c r="E479" s="3" t="s">
        <v>33</v>
      </c>
      <c r="F479" s="3" t="s">
        <v>3056</v>
      </c>
      <c r="G479" s="3" t="n">
        <v>7</v>
      </c>
      <c r="H479" s="3" t="n">
        <v>1</v>
      </c>
      <c r="I479" s="3" t="n">
        <v>1</v>
      </c>
      <c r="J479" s="3" t="n">
        <v>0</v>
      </c>
      <c r="K479" s="3" t="n">
        <v>6</v>
      </c>
      <c r="L479" s="3" t="n">
        <v>3</v>
      </c>
      <c r="M479" s="3" t="n">
        <v>1</v>
      </c>
      <c r="N479" s="13" t="n">
        <f aca="false">IF(ISERROR(I479/(I479+J479)),0,(I479/(I479+J479)))</f>
        <v>1</v>
      </c>
      <c r="O479" s="13" t="n">
        <f aca="false">IF(ISERROR(I479/(I479+K479)),0,(I479/(I479+K479)))</f>
        <v>0.142857142857143</v>
      </c>
      <c r="P479" s="13" t="n">
        <f aca="false">IF(ISERROR((2*N479*O479)/(N479+O479)),0,(2*N479*O479)/(N479+O479))</f>
        <v>0.25</v>
      </c>
      <c r="Q479" s="3" t="n">
        <f aca="false">L479-M479</f>
        <v>2</v>
      </c>
      <c r="R479" s="3" t="n">
        <f aca="false">H479-M479</f>
        <v>0</v>
      </c>
    </row>
    <row r="480" customFormat="false" ht="12.8" hidden="false" customHeight="false" outlineLevel="0" collapsed="false">
      <c r="A480" s="3" t="s">
        <v>3057</v>
      </c>
      <c r="B480" s="3" t="s">
        <v>22</v>
      </c>
      <c r="C480" s="3"/>
      <c r="D480" s="3" t="s">
        <v>23</v>
      </c>
      <c r="E480" s="3" t="s">
        <v>10</v>
      </c>
      <c r="F480" s="3" t="s">
        <v>3058</v>
      </c>
      <c r="G480" s="3" t="n">
        <v>7</v>
      </c>
      <c r="H480" s="3" t="n">
        <v>1</v>
      </c>
      <c r="I480" s="3" t="n">
        <v>1</v>
      </c>
      <c r="J480" s="3" t="n">
        <v>0</v>
      </c>
      <c r="K480" s="3" t="n">
        <v>6</v>
      </c>
      <c r="L480" s="3" t="n">
        <v>3</v>
      </c>
      <c r="M480" s="3" t="n">
        <v>1</v>
      </c>
      <c r="N480" s="13" t="n">
        <f aca="false">IF(ISERROR(I480/(I480+J480)),0,(I480/(I480+J480)))</f>
        <v>1</v>
      </c>
      <c r="O480" s="13" t="n">
        <f aca="false">IF(ISERROR(I480/(I480+K480)),0,(I480/(I480+K480)))</f>
        <v>0.142857142857143</v>
      </c>
      <c r="P480" s="13" t="n">
        <f aca="false">IF(ISERROR((2*N480*O480)/(N480+O480)),0,(2*N480*O480)/(N480+O480))</f>
        <v>0.25</v>
      </c>
      <c r="Q480" s="3" t="n">
        <f aca="false">L480-M480</f>
        <v>2</v>
      </c>
      <c r="R480" s="3" t="n">
        <f aca="false">H480-M480</f>
        <v>0</v>
      </c>
    </row>
    <row r="481" customFormat="false" ht="12.8" hidden="false" customHeight="false" outlineLevel="0" collapsed="false">
      <c r="A481" s="3" t="s">
        <v>3059</v>
      </c>
      <c r="B481" s="3" t="s">
        <v>22</v>
      </c>
      <c r="C481" s="3"/>
      <c r="D481" s="3" t="s">
        <v>23</v>
      </c>
      <c r="E481" s="3" t="s">
        <v>33</v>
      </c>
      <c r="F481" s="3" t="s">
        <v>3060</v>
      </c>
      <c r="G481" s="3" t="n">
        <v>7</v>
      </c>
      <c r="H481" s="3" t="n">
        <v>1</v>
      </c>
      <c r="I481" s="3" t="n">
        <v>1</v>
      </c>
      <c r="J481" s="3" t="n">
        <v>0</v>
      </c>
      <c r="K481" s="3" t="n">
        <v>6</v>
      </c>
      <c r="L481" s="3" t="n">
        <v>3</v>
      </c>
      <c r="M481" s="3" t="n">
        <v>1</v>
      </c>
      <c r="N481" s="13" t="n">
        <f aca="false">IF(ISERROR(I481/(I481+J481)),0,(I481/(I481+J481)))</f>
        <v>1</v>
      </c>
      <c r="O481" s="13" t="n">
        <f aca="false">IF(ISERROR(I481/(I481+K481)),0,(I481/(I481+K481)))</f>
        <v>0.142857142857143</v>
      </c>
      <c r="P481" s="13" t="n">
        <f aca="false">IF(ISERROR((2*N481*O481)/(N481+O481)),0,(2*N481*O481)/(N481+O481))</f>
        <v>0.25</v>
      </c>
      <c r="Q481" s="3" t="n">
        <f aca="false">L481-M481</f>
        <v>2</v>
      </c>
      <c r="R481" s="3" t="n">
        <f aca="false">H481-M481</f>
        <v>0</v>
      </c>
    </row>
    <row r="482" customFormat="false" ht="12.8" hidden="false" customHeight="false" outlineLevel="0" collapsed="false">
      <c r="A482" s="3" t="s">
        <v>3061</v>
      </c>
      <c r="B482" s="3" t="s">
        <v>22</v>
      </c>
      <c r="C482" s="3"/>
      <c r="D482" s="3" t="s">
        <v>23</v>
      </c>
      <c r="E482" s="3" t="s">
        <v>33</v>
      </c>
      <c r="F482" s="3" t="s">
        <v>3062</v>
      </c>
      <c r="G482" s="3" t="n">
        <v>7</v>
      </c>
      <c r="H482" s="3" t="n">
        <v>1</v>
      </c>
      <c r="I482" s="3" t="n">
        <v>1</v>
      </c>
      <c r="J482" s="3" t="n">
        <v>0</v>
      </c>
      <c r="K482" s="3" t="n">
        <v>6</v>
      </c>
      <c r="L482" s="3" t="n">
        <v>2</v>
      </c>
      <c r="M482" s="3" t="n">
        <v>1</v>
      </c>
      <c r="N482" s="13" t="n">
        <f aca="false">IF(ISERROR(I482/(I482+J482)),0,(I482/(I482+J482)))</f>
        <v>1</v>
      </c>
      <c r="O482" s="13" t="n">
        <f aca="false">IF(ISERROR(I482/(I482+K482)),0,(I482/(I482+K482)))</f>
        <v>0.142857142857143</v>
      </c>
      <c r="P482" s="13" t="n">
        <f aca="false">IF(ISERROR((2*N482*O482)/(N482+O482)),0,(2*N482*O482)/(N482+O482))</f>
        <v>0.25</v>
      </c>
      <c r="Q482" s="3" t="n">
        <f aca="false">L482-M482</f>
        <v>1</v>
      </c>
      <c r="R482" s="3" t="n">
        <f aca="false">H482-M482</f>
        <v>0</v>
      </c>
    </row>
    <row r="483" customFormat="false" ht="12.8" hidden="false" customHeight="false" outlineLevel="0" collapsed="false">
      <c r="A483" s="3" t="s">
        <v>3063</v>
      </c>
      <c r="B483" s="3" t="s">
        <v>22</v>
      </c>
      <c r="C483" s="3"/>
      <c r="D483" s="3" t="s">
        <v>23</v>
      </c>
      <c r="E483" s="3" t="s">
        <v>33</v>
      </c>
      <c r="F483" s="3" t="s">
        <v>3064</v>
      </c>
      <c r="G483" s="3" t="n">
        <v>7</v>
      </c>
      <c r="H483" s="3" t="n">
        <v>1</v>
      </c>
      <c r="I483" s="3" t="n">
        <v>1</v>
      </c>
      <c r="J483" s="3" t="n">
        <v>0</v>
      </c>
      <c r="K483" s="3" t="n">
        <v>6</v>
      </c>
      <c r="L483" s="3" t="n">
        <v>2</v>
      </c>
      <c r="M483" s="3" t="n">
        <v>1</v>
      </c>
      <c r="N483" s="13" t="n">
        <f aca="false">IF(ISERROR(I483/(I483+J483)),0,(I483/(I483+J483)))</f>
        <v>1</v>
      </c>
      <c r="O483" s="13" t="n">
        <f aca="false">IF(ISERROR(I483/(I483+K483)),0,(I483/(I483+K483)))</f>
        <v>0.142857142857143</v>
      </c>
      <c r="P483" s="13" t="n">
        <f aca="false">IF(ISERROR((2*N483*O483)/(N483+O483)),0,(2*N483*O483)/(N483+O483))</f>
        <v>0.25</v>
      </c>
      <c r="Q483" s="3" t="n">
        <f aca="false">L483-M483</f>
        <v>1</v>
      </c>
      <c r="R483" s="3" t="n">
        <f aca="false">H483-M483</f>
        <v>0</v>
      </c>
    </row>
    <row r="484" customFormat="false" ht="12.8" hidden="false" customHeight="false" outlineLevel="0" collapsed="false">
      <c r="A484" s="3" t="s">
        <v>3065</v>
      </c>
      <c r="B484" s="3" t="s">
        <v>1</v>
      </c>
      <c r="C484" s="3"/>
      <c r="D484" s="3" t="s">
        <v>27</v>
      </c>
      <c r="E484" s="3" t="s">
        <v>33</v>
      </c>
      <c r="F484" s="3" t="s">
        <v>3066</v>
      </c>
      <c r="G484" s="3" t="n">
        <v>7</v>
      </c>
      <c r="H484" s="3" t="n">
        <v>1</v>
      </c>
      <c r="I484" s="3" t="n">
        <v>1</v>
      </c>
      <c r="J484" s="3" t="n">
        <v>0</v>
      </c>
      <c r="K484" s="3" t="n">
        <v>6</v>
      </c>
      <c r="L484" s="3" t="n">
        <v>4</v>
      </c>
      <c r="M484" s="3" t="n">
        <v>1</v>
      </c>
      <c r="N484" s="13" t="n">
        <f aca="false">IF(ISERROR(I484/(I484+J484)),0,(I484/(I484+J484)))</f>
        <v>1</v>
      </c>
      <c r="O484" s="13" t="n">
        <f aca="false">IF(ISERROR(I484/(I484+K484)),0,(I484/(I484+K484)))</f>
        <v>0.142857142857143</v>
      </c>
      <c r="P484" s="13" t="n">
        <f aca="false">IF(ISERROR((2*N484*O484)/(N484+O484)),0,(2*N484*O484)/(N484+O484))</f>
        <v>0.25</v>
      </c>
      <c r="Q484" s="3" t="n">
        <f aca="false">L484-M484</f>
        <v>3</v>
      </c>
      <c r="R484" s="3" t="n">
        <f aca="false">H484-M484</f>
        <v>0</v>
      </c>
    </row>
    <row r="485" customFormat="false" ht="12.8" hidden="false" customHeight="false" outlineLevel="0" collapsed="false">
      <c r="A485" s="3" t="s">
        <v>3067</v>
      </c>
      <c r="B485" s="3" t="s">
        <v>1</v>
      </c>
      <c r="C485" s="3"/>
      <c r="D485" s="3" t="s">
        <v>23</v>
      </c>
      <c r="E485" s="3" t="s">
        <v>33</v>
      </c>
      <c r="F485" s="3" t="s">
        <v>3068</v>
      </c>
      <c r="G485" s="3" t="n">
        <v>7</v>
      </c>
      <c r="H485" s="3" t="n">
        <v>1</v>
      </c>
      <c r="I485" s="3" t="n">
        <v>1</v>
      </c>
      <c r="J485" s="3" t="n">
        <v>0</v>
      </c>
      <c r="K485" s="3" t="n">
        <v>6</v>
      </c>
      <c r="L485" s="3" t="n">
        <v>3</v>
      </c>
      <c r="M485" s="3" t="n">
        <v>1</v>
      </c>
      <c r="N485" s="13" t="n">
        <f aca="false">IF(ISERROR(I485/(I485+J485)),0,(I485/(I485+J485)))</f>
        <v>1</v>
      </c>
      <c r="O485" s="13" t="n">
        <f aca="false">IF(ISERROR(I485/(I485+K485)),0,(I485/(I485+K485)))</f>
        <v>0.142857142857143</v>
      </c>
      <c r="P485" s="13" t="n">
        <f aca="false">IF(ISERROR((2*N485*O485)/(N485+O485)),0,(2*N485*O485)/(N485+O485))</f>
        <v>0.25</v>
      </c>
      <c r="Q485" s="3" t="n">
        <f aca="false">L485-M485</f>
        <v>2</v>
      </c>
      <c r="R485" s="3" t="n">
        <f aca="false">H485-M485</f>
        <v>0</v>
      </c>
    </row>
    <row r="486" customFormat="false" ht="12.8" hidden="false" customHeight="false" outlineLevel="0" collapsed="false">
      <c r="A486" s="3" t="s">
        <v>3069</v>
      </c>
      <c r="B486" s="3" t="s">
        <v>1</v>
      </c>
      <c r="C486" s="3" t="s">
        <v>2</v>
      </c>
      <c r="D486" s="3" t="s">
        <v>23</v>
      </c>
      <c r="E486" s="3"/>
      <c r="F486" s="3" t="s">
        <v>3070</v>
      </c>
      <c r="G486" s="3" t="n">
        <v>7</v>
      </c>
      <c r="H486" s="3" t="n">
        <v>1</v>
      </c>
      <c r="I486" s="3" t="n">
        <v>1</v>
      </c>
      <c r="J486" s="3" t="n">
        <v>0</v>
      </c>
      <c r="K486" s="3" t="n">
        <v>6</v>
      </c>
      <c r="L486" s="3" t="n">
        <v>3</v>
      </c>
      <c r="M486" s="3" t="n">
        <v>1</v>
      </c>
      <c r="N486" s="13" t="n">
        <f aca="false">IF(ISERROR(I486/(I486+J486)),0,(I486/(I486+J486)))</f>
        <v>1</v>
      </c>
      <c r="O486" s="13" t="n">
        <f aca="false">IF(ISERROR(I486/(I486+K486)),0,(I486/(I486+K486)))</f>
        <v>0.142857142857143</v>
      </c>
      <c r="P486" s="13" t="n">
        <f aca="false">IF(ISERROR((2*N486*O486)/(N486+O486)),0,(2*N486*O486)/(N486+O486))</f>
        <v>0.25</v>
      </c>
      <c r="Q486" s="3" t="n">
        <f aca="false">L486-M486</f>
        <v>2</v>
      </c>
      <c r="R486" s="3" t="n">
        <f aca="false">H486-M486</f>
        <v>0</v>
      </c>
    </row>
    <row r="487" customFormat="false" ht="12.8" hidden="false" customHeight="false" outlineLevel="0" collapsed="false">
      <c r="A487" s="3" t="s">
        <v>3071</v>
      </c>
      <c r="B487" s="3" t="s">
        <v>22</v>
      </c>
      <c r="C487" s="3" t="s">
        <v>2</v>
      </c>
      <c r="D487" s="3" t="s">
        <v>27</v>
      </c>
      <c r="E487" s="3"/>
      <c r="F487" s="3" t="s">
        <v>3072</v>
      </c>
      <c r="G487" s="3" t="n">
        <v>7</v>
      </c>
      <c r="H487" s="3" t="n">
        <v>1</v>
      </c>
      <c r="I487" s="3" t="n">
        <v>1</v>
      </c>
      <c r="J487" s="3" t="n">
        <v>0</v>
      </c>
      <c r="K487" s="3" t="n">
        <v>6</v>
      </c>
      <c r="L487" s="3" t="n">
        <v>2</v>
      </c>
      <c r="M487" s="3" t="n">
        <v>1</v>
      </c>
      <c r="N487" s="13" t="n">
        <f aca="false">IF(ISERROR(I487/(I487+J487)),0,(I487/(I487+J487)))</f>
        <v>1</v>
      </c>
      <c r="O487" s="13" t="n">
        <f aca="false">IF(ISERROR(I487/(I487+K487)),0,(I487/(I487+K487)))</f>
        <v>0.142857142857143</v>
      </c>
      <c r="P487" s="13" t="n">
        <f aca="false">IF(ISERROR((2*N487*O487)/(N487+O487)),0,(2*N487*O487)/(N487+O487))</f>
        <v>0.25</v>
      </c>
      <c r="Q487" s="3" t="n">
        <f aca="false">L487-M487</f>
        <v>1</v>
      </c>
      <c r="R487" s="3" t="n">
        <f aca="false">H487-M487</f>
        <v>0</v>
      </c>
    </row>
    <row r="488" customFormat="false" ht="12.8" hidden="false" customHeight="false" outlineLevel="0" collapsed="false">
      <c r="A488" s="3" t="s">
        <v>3073</v>
      </c>
      <c r="B488" s="3" t="s">
        <v>22</v>
      </c>
      <c r="C488" s="3"/>
      <c r="D488" s="3" t="s">
        <v>27</v>
      </c>
      <c r="E488" s="3" t="s">
        <v>33</v>
      </c>
      <c r="F488" s="3" t="s">
        <v>3074</v>
      </c>
      <c r="G488" s="3" t="n">
        <v>7</v>
      </c>
      <c r="H488" s="3" t="n">
        <v>1</v>
      </c>
      <c r="I488" s="3" t="n">
        <v>1</v>
      </c>
      <c r="J488" s="3" t="n">
        <v>0</v>
      </c>
      <c r="K488" s="3" t="n">
        <v>6</v>
      </c>
      <c r="L488" s="3" t="n">
        <v>3</v>
      </c>
      <c r="M488" s="3" t="n">
        <v>1</v>
      </c>
      <c r="N488" s="13" t="n">
        <f aca="false">IF(ISERROR(I488/(I488+J488)),0,(I488/(I488+J488)))</f>
        <v>1</v>
      </c>
      <c r="O488" s="13" t="n">
        <f aca="false">IF(ISERROR(I488/(I488+K488)),0,(I488/(I488+K488)))</f>
        <v>0.142857142857143</v>
      </c>
      <c r="P488" s="13" t="n">
        <f aca="false">IF(ISERROR((2*N488*O488)/(N488+O488)),0,(2*N488*O488)/(N488+O488))</f>
        <v>0.25</v>
      </c>
      <c r="Q488" s="3" t="n">
        <f aca="false">L488-M488</f>
        <v>2</v>
      </c>
      <c r="R488" s="3" t="n">
        <f aca="false">H488-M488</f>
        <v>0</v>
      </c>
    </row>
    <row r="489" customFormat="false" ht="12.8" hidden="false" customHeight="false" outlineLevel="0" collapsed="false">
      <c r="A489" s="3" t="s">
        <v>3075</v>
      </c>
      <c r="B489" s="3" t="s">
        <v>22</v>
      </c>
      <c r="C489" s="3"/>
      <c r="D489" s="3" t="s">
        <v>27</v>
      </c>
      <c r="E489" s="3" t="s">
        <v>10</v>
      </c>
      <c r="F489" s="3" t="s">
        <v>3076</v>
      </c>
      <c r="G489" s="3" t="n">
        <v>7</v>
      </c>
      <c r="H489" s="3" t="n">
        <v>1</v>
      </c>
      <c r="I489" s="3" t="n">
        <v>1</v>
      </c>
      <c r="J489" s="3" t="n">
        <v>0</v>
      </c>
      <c r="K489" s="3" t="n">
        <v>6</v>
      </c>
      <c r="L489" s="3" t="n">
        <v>2</v>
      </c>
      <c r="M489" s="3" t="n">
        <v>1</v>
      </c>
      <c r="N489" s="13" t="n">
        <f aca="false">IF(ISERROR(I489/(I489+J489)),0,(I489/(I489+J489)))</f>
        <v>1</v>
      </c>
      <c r="O489" s="13" t="n">
        <f aca="false">IF(ISERROR(I489/(I489+K489)),0,(I489/(I489+K489)))</f>
        <v>0.142857142857143</v>
      </c>
      <c r="P489" s="13" t="n">
        <f aca="false">IF(ISERROR((2*N489*O489)/(N489+O489)),0,(2*N489*O489)/(N489+O489))</f>
        <v>0.25</v>
      </c>
      <c r="Q489" s="3" t="n">
        <f aca="false">L489-M489</f>
        <v>1</v>
      </c>
      <c r="R489" s="3" t="n">
        <f aca="false">H489-M489</f>
        <v>0</v>
      </c>
    </row>
    <row r="490" customFormat="false" ht="12.8" hidden="false" customHeight="false" outlineLevel="0" collapsed="false">
      <c r="A490" s="3" t="s">
        <v>3077</v>
      </c>
      <c r="B490" s="3" t="s">
        <v>22</v>
      </c>
      <c r="C490" s="3" t="s">
        <v>2</v>
      </c>
      <c r="D490" s="3"/>
      <c r="E490" s="3" t="s">
        <v>10</v>
      </c>
      <c r="F490" s="3" t="s">
        <v>3078</v>
      </c>
      <c r="G490" s="3" t="n">
        <v>7</v>
      </c>
      <c r="H490" s="3" t="n">
        <v>1</v>
      </c>
      <c r="I490" s="3" t="n">
        <v>1</v>
      </c>
      <c r="J490" s="3" t="n">
        <v>0</v>
      </c>
      <c r="K490" s="3" t="n">
        <v>6</v>
      </c>
      <c r="L490" s="3" t="n">
        <v>4</v>
      </c>
      <c r="M490" s="3" t="n">
        <v>1</v>
      </c>
      <c r="N490" s="13" t="n">
        <f aca="false">IF(ISERROR(I490/(I490+J490)),0,(I490/(I490+J490)))</f>
        <v>1</v>
      </c>
      <c r="O490" s="13" t="n">
        <f aca="false">IF(ISERROR(I490/(I490+K490)),0,(I490/(I490+K490)))</f>
        <v>0.142857142857143</v>
      </c>
      <c r="P490" s="13" t="n">
        <f aca="false">IF(ISERROR((2*N490*O490)/(N490+O490)),0,(2*N490*O490)/(N490+O490))</f>
        <v>0.25</v>
      </c>
      <c r="Q490" s="3" t="n">
        <f aca="false">L490-M490</f>
        <v>3</v>
      </c>
      <c r="R490" s="3" t="n">
        <f aca="false">H490-M490</f>
        <v>0</v>
      </c>
    </row>
    <row r="491" customFormat="false" ht="12.8" hidden="false" customHeight="false" outlineLevel="0" collapsed="false">
      <c r="A491" s="3" t="s">
        <v>3079</v>
      </c>
      <c r="B491" s="3" t="s">
        <v>1</v>
      </c>
      <c r="C491" s="3"/>
      <c r="D491" s="3" t="s">
        <v>27</v>
      </c>
      <c r="E491" s="3" t="s">
        <v>10</v>
      </c>
      <c r="F491" s="3" t="s">
        <v>3080</v>
      </c>
      <c r="G491" s="3" t="n">
        <v>8</v>
      </c>
      <c r="H491" s="3" t="n">
        <v>2</v>
      </c>
      <c r="I491" s="3" t="n">
        <v>2</v>
      </c>
      <c r="J491" s="3" t="n">
        <v>0</v>
      </c>
      <c r="K491" s="3" t="n">
        <v>6</v>
      </c>
      <c r="L491" s="3" t="n">
        <v>3</v>
      </c>
      <c r="M491" s="3" t="n">
        <v>2</v>
      </c>
      <c r="N491" s="13" t="n">
        <f aca="false">IF(ISERROR(I491/(I491+J491)),0,(I491/(I491+J491)))</f>
        <v>1</v>
      </c>
      <c r="O491" s="13" t="n">
        <f aca="false">IF(ISERROR(I491/(I491+K491)),0,(I491/(I491+K491)))</f>
        <v>0.25</v>
      </c>
      <c r="P491" s="13" t="n">
        <f aca="false">IF(ISERROR((2*N491*O491)/(N491+O491)),0,(2*N491*O491)/(N491+O491))</f>
        <v>0.4</v>
      </c>
      <c r="Q491" s="3" t="n">
        <f aca="false">L491-M491</f>
        <v>1</v>
      </c>
      <c r="R491" s="3" t="n">
        <f aca="false">H491-M491</f>
        <v>0</v>
      </c>
    </row>
    <row r="492" customFormat="false" ht="12.8" hidden="false" customHeight="false" outlineLevel="0" collapsed="false">
      <c r="A492" s="3" t="s">
        <v>3081</v>
      </c>
      <c r="B492" s="3" t="s">
        <v>1</v>
      </c>
      <c r="C492" s="3" t="s">
        <v>9</v>
      </c>
      <c r="D492" s="3"/>
      <c r="E492" s="3" t="s">
        <v>33</v>
      </c>
      <c r="F492" s="3" t="s">
        <v>3082</v>
      </c>
      <c r="G492" s="3" t="n">
        <v>8</v>
      </c>
      <c r="H492" s="3" t="n">
        <v>2</v>
      </c>
      <c r="I492" s="3" t="n">
        <v>2</v>
      </c>
      <c r="J492" s="3" t="n">
        <v>0</v>
      </c>
      <c r="K492" s="3" t="n">
        <v>6</v>
      </c>
      <c r="L492" s="3" t="n">
        <v>4</v>
      </c>
      <c r="M492" s="3" t="n">
        <v>2</v>
      </c>
      <c r="N492" s="13" t="n">
        <f aca="false">IF(ISERROR(I492/(I492+J492)),0,(I492/(I492+J492)))</f>
        <v>1</v>
      </c>
      <c r="O492" s="13" t="n">
        <f aca="false">IF(ISERROR(I492/(I492+K492)),0,(I492/(I492+K492)))</f>
        <v>0.25</v>
      </c>
      <c r="P492" s="13" t="n">
        <f aca="false">IF(ISERROR((2*N492*O492)/(N492+O492)),0,(2*N492*O492)/(N492+O492))</f>
        <v>0.4</v>
      </c>
      <c r="Q492" s="3" t="n">
        <f aca="false">L492-M492</f>
        <v>2</v>
      </c>
      <c r="R492" s="3" t="n">
        <f aca="false">H492-M492</f>
        <v>0</v>
      </c>
    </row>
    <row r="493" customFormat="false" ht="12.8" hidden="false" customHeight="false" outlineLevel="0" collapsed="false">
      <c r="A493" s="3" t="s">
        <v>3083</v>
      </c>
      <c r="B493" s="3" t="s">
        <v>22</v>
      </c>
      <c r="C493" s="3" t="s">
        <v>9</v>
      </c>
      <c r="D493" s="3"/>
      <c r="E493" s="3" t="s">
        <v>33</v>
      </c>
      <c r="F493" s="3" t="s">
        <v>3084</v>
      </c>
      <c r="G493" s="3" t="n">
        <v>9</v>
      </c>
      <c r="H493" s="3" t="n">
        <v>3</v>
      </c>
      <c r="I493" s="3" t="n">
        <v>3</v>
      </c>
      <c r="J493" s="3" t="n">
        <v>0</v>
      </c>
      <c r="K493" s="3" t="n">
        <v>6</v>
      </c>
      <c r="L493" s="3" t="n">
        <v>5</v>
      </c>
      <c r="M493" s="3" t="n">
        <v>3</v>
      </c>
      <c r="N493" s="13" t="n">
        <f aca="false">IF(ISERROR(I493/(I493+J493)),0,(I493/(I493+J493)))</f>
        <v>1</v>
      </c>
      <c r="O493" s="13" t="n">
        <f aca="false">IF(ISERROR(I493/(I493+K493)),0,(I493/(I493+K493)))</f>
        <v>0.333333333333333</v>
      </c>
      <c r="P493" s="13" t="n">
        <f aca="false">IF(ISERROR((2*N493*O493)/(N493+O493)),0,(2*N493*O493)/(N493+O493))</f>
        <v>0.5</v>
      </c>
      <c r="Q493" s="3" t="n">
        <f aca="false">L493-M493</f>
        <v>2</v>
      </c>
      <c r="R493" s="3" t="n">
        <f aca="false">H493-M493</f>
        <v>0</v>
      </c>
    </row>
    <row r="494" customFormat="false" ht="12.8" hidden="false" customHeight="false" outlineLevel="0" collapsed="false">
      <c r="A494" s="3" t="s">
        <v>3085</v>
      </c>
      <c r="B494" s="3" t="s">
        <v>1</v>
      </c>
      <c r="C494" s="3" t="s">
        <v>2</v>
      </c>
      <c r="D494" s="3"/>
      <c r="E494" s="3" t="s">
        <v>33</v>
      </c>
      <c r="F494" s="3" t="s">
        <v>3086</v>
      </c>
      <c r="G494" s="3" t="n">
        <v>10</v>
      </c>
      <c r="H494" s="3" t="n">
        <v>4</v>
      </c>
      <c r="I494" s="3" t="n">
        <v>4</v>
      </c>
      <c r="J494" s="3" t="n">
        <v>0</v>
      </c>
      <c r="K494" s="3" t="n">
        <v>6</v>
      </c>
      <c r="L494" s="3" t="n">
        <v>6</v>
      </c>
      <c r="M494" s="3" t="n">
        <v>4</v>
      </c>
      <c r="N494" s="13" t="n">
        <f aca="false">IF(ISERROR(I494/(I494+J494)),0,(I494/(I494+J494)))</f>
        <v>1</v>
      </c>
      <c r="O494" s="13" t="n">
        <f aca="false">IF(ISERROR(I494/(I494+K494)),0,(I494/(I494+K494)))</f>
        <v>0.4</v>
      </c>
      <c r="P494" s="13" t="n">
        <f aca="false">IF(ISERROR((2*N494*O494)/(N494+O494)),0,(2*N494*O494)/(N494+O494))</f>
        <v>0.571428571428571</v>
      </c>
      <c r="Q494" s="3" t="n">
        <f aca="false">L494-M494</f>
        <v>2</v>
      </c>
      <c r="R494" s="3" t="n">
        <f aca="false">H494-M494</f>
        <v>0</v>
      </c>
    </row>
    <row r="495" customFormat="false" ht="12.8" hidden="false" customHeight="false" outlineLevel="0" collapsed="false">
      <c r="A495" s="3" t="s">
        <v>3087</v>
      </c>
      <c r="B495" s="3" t="s">
        <v>1</v>
      </c>
      <c r="C495" s="3" t="s">
        <v>2</v>
      </c>
      <c r="D495" s="3" t="s">
        <v>23</v>
      </c>
      <c r="E495" s="3"/>
      <c r="F495" s="3" t="s">
        <v>3088</v>
      </c>
      <c r="G495" s="3" t="n">
        <v>8</v>
      </c>
      <c r="H495" s="3" t="n">
        <v>1</v>
      </c>
      <c r="I495" s="3" t="n">
        <v>1</v>
      </c>
      <c r="J495" s="3" t="n">
        <v>0</v>
      </c>
      <c r="K495" s="3" t="n">
        <v>7</v>
      </c>
      <c r="L495" s="3" t="n">
        <v>2</v>
      </c>
      <c r="M495" s="3" t="n">
        <v>1</v>
      </c>
      <c r="N495" s="13" t="n">
        <f aca="false">IF(ISERROR(I495/(I495+J495)),0,(I495/(I495+J495)))</f>
        <v>1</v>
      </c>
      <c r="O495" s="13" t="n">
        <f aca="false">IF(ISERROR(I495/(I495+K495)),0,(I495/(I495+K495)))</f>
        <v>0.125</v>
      </c>
      <c r="P495" s="13" t="n">
        <f aca="false">IF(ISERROR((2*N495*O495)/(N495+O495)),0,(2*N495*O495)/(N495+O495))</f>
        <v>0.222222222222222</v>
      </c>
      <c r="Q495" s="3" t="n">
        <f aca="false">L495-M495</f>
        <v>1</v>
      </c>
      <c r="R495" s="3" t="n">
        <f aca="false">H495-M495</f>
        <v>0</v>
      </c>
    </row>
    <row r="496" customFormat="false" ht="12.8" hidden="false" customHeight="false" outlineLevel="0" collapsed="false">
      <c r="A496" s="3" t="s">
        <v>3089</v>
      </c>
      <c r="B496" s="3" t="s">
        <v>22</v>
      </c>
      <c r="C496" s="3" t="s">
        <v>2</v>
      </c>
      <c r="D496" s="3"/>
      <c r="E496" s="3" t="s">
        <v>10</v>
      </c>
      <c r="F496" s="3" t="s">
        <v>3090</v>
      </c>
      <c r="G496" s="3" t="n">
        <v>8</v>
      </c>
      <c r="H496" s="3" t="n">
        <v>1</v>
      </c>
      <c r="I496" s="3" t="n">
        <v>1</v>
      </c>
      <c r="J496" s="3" t="n">
        <v>0</v>
      </c>
      <c r="K496" s="3" t="n">
        <v>7</v>
      </c>
      <c r="L496" s="3" t="n">
        <v>7</v>
      </c>
      <c r="M496" s="3" t="n">
        <v>1</v>
      </c>
      <c r="N496" s="13" t="n">
        <f aca="false">IF(ISERROR(I496/(I496+J496)),0,(I496/(I496+J496)))</f>
        <v>1</v>
      </c>
      <c r="O496" s="13" t="n">
        <f aca="false">IF(ISERROR(I496/(I496+K496)),0,(I496/(I496+K496)))</f>
        <v>0.125</v>
      </c>
      <c r="P496" s="13" t="n">
        <f aca="false">IF(ISERROR((2*N496*O496)/(N496+O496)),0,(2*N496*O496)/(N496+O496))</f>
        <v>0.222222222222222</v>
      </c>
      <c r="Q496" s="3" t="n">
        <f aca="false">L496-M496</f>
        <v>6</v>
      </c>
      <c r="R496" s="3" t="n">
        <f aca="false">H496-M496</f>
        <v>0</v>
      </c>
    </row>
    <row r="497" customFormat="false" ht="12.8" hidden="false" customHeight="false" outlineLevel="0" collapsed="false">
      <c r="A497" s="3" t="s">
        <v>3091</v>
      </c>
      <c r="B497" s="3" t="s">
        <v>1</v>
      </c>
      <c r="C497" s="3"/>
      <c r="D497" s="3" t="s">
        <v>23</v>
      </c>
      <c r="E497" s="3" t="s">
        <v>10</v>
      </c>
      <c r="F497" s="3" t="s">
        <v>3092</v>
      </c>
      <c r="G497" s="3" t="n">
        <v>8</v>
      </c>
      <c r="H497" s="3" t="n">
        <v>1</v>
      </c>
      <c r="I497" s="3" t="n">
        <v>1</v>
      </c>
      <c r="J497" s="3" t="n">
        <v>0</v>
      </c>
      <c r="K497" s="3" t="n">
        <v>7</v>
      </c>
      <c r="L497" s="3" t="n">
        <v>2</v>
      </c>
      <c r="M497" s="3" t="n">
        <v>1</v>
      </c>
      <c r="N497" s="13" t="n">
        <f aca="false">IF(ISERROR(I497/(I497+J497)),0,(I497/(I497+J497)))</f>
        <v>1</v>
      </c>
      <c r="O497" s="13" t="n">
        <f aca="false">IF(ISERROR(I497/(I497+K497)),0,(I497/(I497+K497)))</f>
        <v>0.125</v>
      </c>
      <c r="P497" s="13" t="n">
        <f aca="false">IF(ISERROR((2*N497*O497)/(N497+O497)),0,(2*N497*O497)/(N497+O497))</f>
        <v>0.222222222222222</v>
      </c>
      <c r="Q497" s="3" t="n">
        <f aca="false">L497-M497</f>
        <v>1</v>
      </c>
      <c r="R497" s="3" t="n">
        <f aca="false">H497-M497</f>
        <v>0</v>
      </c>
    </row>
    <row r="498" customFormat="false" ht="12.8" hidden="false" customHeight="false" outlineLevel="0" collapsed="false">
      <c r="A498" s="3" t="s">
        <v>3093</v>
      </c>
      <c r="B498" s="3" t="s">
        <v>1</v>
      </c>
      <c r="C498" s="3"/>
      <c r="D498" s="3" t="s">
        <v>27</v>
      </c>
      <c r="E498" s="3" t="s">
        <v>33</v>
      </c>
      <c r="F498" s="3" t="s">
        <v>3094</v>
      </c>
      <c r="G498" s="3" t="n">
        <v>8</v>
      </c>
      <c r="H498" s="3" t="n">
        <v>1</v>
      </c>
      <c r="I498" s="3" t="n">
        <v>1</v>
      </c>
      <c r="J498" s="3" t="n">
        <v>0</v>
      </c>
      <c r="K498" s="3" t="n">
        <v>7</v>
      </c>
      <c r="L498" s="3" t="n">
        <v>2</v>
      </c>
      <c r="M498" s="3" t="n">
        <v>1</v>
      </c>
      <c r="N498" s="13" t="n">
        <f aca="false">IF(ISERROR(I498/(I498+J498)),0,(I498/(I498+J498)))</f>
        <v>1</v>
      </c>
      <c r="O498" s="13" t="n">
        <f aca="false">IF(ISERROR(I498/(I498+K498)),0,(I498/(I498+K498)))</f>
        <v>0.125</v>
      </c>
      <c r="P498" s="13" t="n">
        <f aca="false">IF(ISERROR((2*N498*O498)/(N498+O498)),0,(2*N498*O498)/(N498+O498))</f>
        <v>0.222222222222222</v>
      </c>
      <c r="Q498" s="3" t="n">
        <f aca="false">L498-M498</f>
        <v>1</v>
      </c>
      <c r="R498" s="3" t="n">
        <f aca="false">H498-M498</f>
        <v>0</v>
      </c>
    </row>
    <row r="499" customFormat="false" ht="12.8" hidden="false" customHeight="false" outlineLevel="0" collapsed="false">
      <c r="A499" s="3" t="s">
        <v>3095</v>
      </c>
      <c r="B499" s="3" t="s">
        <v>1</v>
      </c>
      <c r="C499" s="3"/>
      <c r="D499" s="3" t="s">
        <v>23</v>
      </c>
      <c r="E499" s="3" t="s">
        <v>33</v>
      </c>
      <c r="F499" s="3" t="s">
        <v>3096</v>
      </c>
      <c r="G499" s="3" t="n">
        <v>8</v>
      </c>
      <c r="H499" s="3" t="n">
        <v>1</v>
      </c>
      <c r="I499" s="3" t="n">
        <v>1</v>
      </c>
      <c r="J499" s="3" t="n">
        <v>0</v>
      </c>
      <c r="K499" s="3" t="n">
        <v>7</v>
      </c>
      <c r="L499" s="3" t="n">
        <v>3</v>
      </c>
      <c r="M499" s="3" t="n">
        <v>1</v>
      </c>
      <c r="N499" s="13" t="n">
        <f aca="false">IF(ISERROR(I499/(I499+J499)),0,(I499/(I499+J499)))</f>
        <v>1</v>
      </c>
      <c r="O499" s="13" t="n">
        <f aca="false">IF(ISERROR(I499/(I499+K499)),0,(I499/(I499+K499)))</f>
        <v>0.125</v>
      </c>
      <c r="P499" s="13" t="n">
        <f aca="false">IF(ISERROR((2*N499*O499)/(N499+O499)),0,(2*N499*O499)/(N499+O499))</f>
        <v>0.222222222222222</v>
      </c>
      <c r="Q499" s="3" t="n">
        <f aca="false">L499-M499</f>
        <v>2</v>
      </c>
      <c r="R499" s="3" t="n">
        <f aca="false">H499-M499</f>
        <v>0</v>
      </c>
    </row>
    <row r="500" customFormat="false" ht="12.8" hidden="false" customHeight="false" outlineLevel="0" collapsed="false">
      <c r="A500" s="3" t="s">
        <v>3097</v>
      </c>
      <c r="B500" s="3" t="s">
        <v>22</v>
      </c>
      <c r="C500" s="3"/>
      <c r="D500" s="3" t="s">
        <v>23</v>
      </c>
      <c r="E500" s="3" t="s">
        <v>10</v>
      </c>
      <c r="F500" s="3" t="s">
        <v>3098</v>
      </c>
      <c r="G500" s="3" t="n">
        <v>9</v>
      </c>
      <c r="H500" s="3" t="n">
        <v>1</v>
      </c>
      <c r="I500" s="3" t="n">
        <v>1</v>
      </c>
      <c r="J500" s="3" t="n">
        <v>0</v>
      </c>
      <c r="K500" s="3" t="n">
        <v>8</v>
      </c>
      <c r="L500" s="3" t="n">
        <v>3</v>
      </c>
      <c r="M500" s="3" t="n">
        <v>1</v>
      </c>
      <c r="N500" s="13" t="n">
        <f aca="false">IF(ISERROR(I500/(I500+J500)),0,(I500/(I500+J500)))</f>
        <v>1</v>
      </c>
      <c r="O500" s="13" t="n">
        <f aca="false">IF(ISERROR(I500/(I500+K500)),0,(I500/(I500+K500)))</f>
        <v>0.111111111111111</v>
      </c>
      <c r="P500" s="13" t="n">
        <f aca="false">IF(ISERROR((2*N500*O500)/(N500+O500)),0,(2*N500*O500)/(N500+O500))</f>
        <v>0.2</v>
      </c>
      <c r="Q500" s="3" t="n">
        <f aca="false">L500-M500</f>
        <v>2</v>
      </c>
      <c r="R500" s="3" t="n">
        <f aca="false">H500-M500</f>
        <v>0</v>
      </c>
    </row>
    <row r="501" customFormat="false" ht="12.8" hidden="false" customHeight="false" outlineLevel="0" collapsed="false">
      <c r="A501" s="3" t="s">
        <v>3099</v>
      </c>
      <c r="B501" s="3" t="s">
        <v>1</v>
      </c>
      <c r="C501" s="3"/>
      <c r="D501" s="3" t="s">
        <v>23</v>
      </c>
      <c r="E501" s="3" t="s">
        <v>33</v>
      </c>
      <c r="F501" s="3" t="s">
        <v>3100</v>
      </c>
      <c r="G501" s="3" t="n">
        <v>9</v>
      </c>
      <c r="H501" s="3" t="n">
        <v>1</v>
      </c>
      <c r="I501" s="3" t="n">
        <v>1</v>
      </c>
      <c r="J501" s="3" t="n">
        <v>0</v>
      </c>
      <c r="K501" s="3" t="n">
        <v>8</v>
      </c>
      <c r="L501" s="3" t="n">
        <v>3</v>
      </c>
      <c r="M501" s="3" t="n">
        <v>1</v>
      </c>
      <c r="N501" s="13" t="n">
        <f aca="false">IF(ISERROR(I501/(I501+J501)),0,(I501/(I501+J501)))</f>
        <v>1</v>
      </c>
      <c r="O501" s="13" t="n">
        <f aca="false">IF(ISERROR(I501/(I501+K501)),0,(I501/(I501+K501)))</f>
        <v>0.111111111111111</v>
      </c>
      <c r="P501" s="13" t="n">
        <f aca="false">IF(ISERROR((2*N501*O501)/(N501+O501)),0,(2*N501*O501)/(N501+O501))</f>
        <v>0.2</v>
      </c>
      <c r="Q501" s="3" t="n">
        <f aca="false">L501-M501</f>
        <v>2</v>
      </c>
      <c r="R501" s="3" t="n">
        <f aca="false">H501-M501</f>
        <v>0</v>
      </c>
    </row>
    <row r="502" customFormat="false" ht="12.8" hidden="false" customHeight="false" outlineLevel="0" collapsed="false">
      <c r="A502" s="3" t="s">
        <v>3101</v>
      </c>
      <c r="B502" s="3" t="s">
        <v>1</v>
      </c>
      <c r="C502" s="3" t="s">
        <v>2</v>
      </c>
      <c r="D502" s="3" t="s">
        <v>27</v>
      </c>
      <c r="E502" s="3"/>
      <c r="F502" s="3" t="s">
        <v>3102</v>
      </c>
      <c r="G502" s="3" t="n">
        <v>9</v>
      </c>
      <c r="H502" s="3" t="n">
        <v>1</v>
      </c>
      <c r="I502" s="3" t="n">
        <v>1</v>
      </c>
      <c r="J502" s="3" t="n">
        <v>0</v>
      </c>
      <c r="K502" s="3" t="n">
        <v>8</v>
      </c>
      <c r="L502" s="3" t="n">
        <v>2</v>
      </c>
      <c r="M502" s="3" t="n">
        <v>1</v>
      </c>
      <c r="N502" s="13" t="n">
        <f aca="false">IF(ISERROR(I502/(I502+J502)),0,(I502/(I502+J502)))</f>
        <v>1</v>
      </c>
      <c r="O502" s="13" t="n">
        <f aca="false">IF(ISERROR(I502/(I502+K502)),0,(I502/(I502+K502)))</f>
        <v>0.111111111111111</v>
      </c>
      <c r="P502" s="13" t="n">
        <f aca="false">IF(ISERROR((2*N502*O502)/(N502+O502)),0,(2*N502*O502)/(N502+O502))</f>
        <v>0.2</v>
      </c>
      <c r="Q502" s="3" t="n">
        <f aca="false">L502-M502</f>
        <v>1</v>
      </c>
      <c r="R502" s="3" t="n">
        <f aca="false">H502-M502</f>
        <v>0</v>
      </c>
    </row>
    <row r="503" customFormat="false" ht="12.8" hidden="false" customHeight="false" outlineLevel="0" collapsed="false">
      <c r="A503" s="3" t="s">
        <v>3103</v>
      </c>
      <c r="B503" s="3" t="s">
        <v>1</v>
      </c>
      <c r="C503" s="3"/>
      <c r="D503" s="3" t="s">
        <v>27</v>
      </c>
      <c r="E503" s="3" t="s">
        <v>33</v>
      </c>
      <c r="F503" s="3" t="s">
        <v>3104</v>
      </c>
      <c r="G503" s="3" t="n">
        <v>11</v>
      </c>
      <c r="H503" s="3" t="n">
        <v>2</v>
      </c>
      <c r="I503" s="3" t="n">
        <v>2</v>
      </c>
      <c r="J503" s="3" t="n">
        <v>0</v>
      </c>
      <c r="K503" s="3" t="n">
        <v>9</v>
      </c>
      <c r="L503" s="3" t="n">
        <v>6</v>
      </c>
      <c r="M503" s="3" t="n">
        <v>2</v>
      </c>
      <c r="N503" s="13" t="n">
        <f aca="false">IF(ISERROR(I503/(I503+J503)),0,(I503/(I503+J503)))</f>
        <v>1</v>
      </c>
      <c r="O503" s="13" t="n">
        <f aca="false">IF(ISERROR(I503/(I503+K503)),0,(I503/(I503+K503)))</f>
        <v>0.181818181818182</v>
      </c>
      <c r="P503" s="13" t="n">
        <f aca="false">IF(ISERROR((2*N503*O503)/(N503+O503)),0,(2*N503*O503)/(N503+O503))</f>
        <v>0.307692307692308</v>
      </c>
      <c r="Q503" s="3" t="n">
        <f aca="false">L503-M503</f>
        <v>4</v>
      </c>
      <c r="R503" s="3" t="n">
        <f aca="false">H503-M503</f>
        <v>0</v>
      </c>
    </row>
    <row r="504" customFormat="false" ht="12.8" hidden="false" customHeight="false" outlineLevel="0" collapsed="false">
      <c r="A504" s="3" t="s">
        <v>3105</v>
      </c>
      <c r="B504" s="3" t="s">
        <v>1</v>
      </c>
      <c r="C504" s="3"/>
      <c r="D504" s="3" t="s">
        <v>23</v>
      </c>
      <c r="E504" s="3" t="s">
        <v>33</v>
      </c>
      <c r="F504" s="3" t="s">
        <v>3106</v>
      </c>
      <c r="G504" s="3" t="n">
        <v>11</v>
      </c>
      <c r="H504" s="3" t="n">
        <v>2</v>
      </c>
      <c r="I504" s="3" t="n">
        <v>2</v>
      </c>
      <c r="J504" s="3" t="n">
        <v>0</v>
      </c>
      <c r="K504" s="3" t="n">
        <v>9</v>
      </c>
      <c r="L504" s="3" t="n">
        <v>4</v>
      </c>
      <c r="M504" s="3" t="n">
        <v>2</v>
      </c>
      <c r="N504" s="13" t="n">
        <f aca="false">IF(ISERROR(I504/(I504+J504)),0,(I504/(I504+J504)))</f>
        <v>1</v>
      </c>
      <c r="O504" s="13" t="n">
        <f aca="false">IF(ISERROR(I504/(I504+K504)),0,(I504/(I504+K504)))</f>
        <v>0.181818181818182</v>
      </c>
      <c r="P504" s="13" t="n">
        <f aca="false">IF(ISERROR((2*N504*O504)/(N504+O504)),0,(2*N504*O504)/(N504+O504))</f>
        <v>0.307692307692308</v>
      </c>
      <c r="Q504" s="3" t="n">
        <f aca="false">L504-M504</f>
        <v>2</v>
      </c>
      <c r="R504" s="3" t="n">
        <f aca="false">H504-M504</f>
        <v>0</v>
      </c>
    </row>
    <row r="505" customFormat="false" ht="12.8" hidden="false" customHeight="false" outlineLevel="0" collapsed="false">
      <c r="A505" s="3" t="s">
        <v>3107</v>
      </c>
      <c r="B505" s="3" t="s">
        <v>22</v>
      </c>
      <c r="C505" s="3" t="s">
        <v>2</v>
      </c>
      <c r="D505" s="3"/>
      <c r="E505" s="3" t="s">
        <v>33</v>
      </c>
      <c r="F505" s="3" t="s">
        <v>3108</v>
      </c>
      <c r="G505" s="3" t="n">
        <v>12</v>
      </c>
      <c r="H505" s="3" t="n">
        <v>3</v>
      </c>
      <c r="I505" s="3" t="n">
        <v>3</v>
      </c>
      <c r="J505" s="3" t="n">
        <v>0</v>
      </c>
      <c r="K505" s="3" t="n">
        <v>9</v>
      </c>
      <c r="L505" s="3" t="n">
        <v>9</v>
      </c>
      <c r="M505" s="3" t="n">
        <v>3</v>
      </c>
      <c r="N505" s="13" t="n">
        <f aca="false">IF(ISERROR(I505/(I505+J505)),0,(I505/(I505+J505)))</f>
        <v>1</v>
      </c>
      <c r="O505" s="13" t="n">
        <f aca="false">IF(ISERROR(I505/(I505+K505)),0,(I505/(I505+K505)))</f>
        <v>0.25</v>
      </c>
      <c r="P505" s="13" t="n">
        <f aca="false">IF(ISERROR((2*N505*O505)/(N505+O505)),0,(2*N505*O505)/(N505+O505))</f>
        <v>0.4</v>
      </c>
      <c r="Q505" s="3" t="n">
        <f aca="false">L505-M505</f>
        <v>6</v>
      </c>
      <c r="R505" s="3" t="n">
        <f aca="false">H505-M505</f>
        <v>0</v>
      </c>
    </row>
    <row r="506" customFormat="false" ht="12.8" hidden="false" customHeight="false" outlineLevel="0" collapsed="false">
      <c r="A506" s="3" t="s">
        <v>3109</v>
      </c>
      <c r="B506" s="3" t="s">
        <v>22</v>
      </c>
      <c r="C506" s="3" t="s">
        <v>9</v>
      </c>
      <c r="D506" s="3"/>
      <c r="E506" s="3" t="s">
        <v>33</v>
      </c>
      <c r="F506" s="3" t="s">
        <v>3110</v>
      </c>
      <c r="G506" s="3" t="n">
        <v>13</v>
      </c>
      <c r="H506" s="3" t="n">
        <v>4</v>
      </c>
      <c r="I506" s="3" t="n">
        <v>4</v>
      </c>
      <c r="J506" s="3" t="n">
        <v>0</v>
      </c>
      <c r="K506" s="3" t="n">
        <v>9</v>
      </c>
      <c r="L506" s="3" t="n">
        <v>6</v>
      </c>
      <c r="M506" s="3" t="n">
        <v>4</v>
      </c>
      <c r="N506" s="13" t="n">
        <f aca="false">IF(ISERROR(I506/(I506+J506)),0,(I506/(I506+J506)))</f>
        <v>1</v>
      </c>
      <c r="O506" s="13" t="n">
        <f aca="false">IF(ISERROR(I506/(I506+K506)),0,(I506/(I506+K506)))</f>
        <v>0.307692307692308</v>
      </c>
      <c r="P506" s="13" t="n">
        <f aca="false">IF(ISERROR((2*N506*O506)/(N506+O506)),0,(2*N506*O506)/(N506+O506))</f>
        <v>0.470588235294118</v>
      </c>
      <c r="Q506" s="3" t="n">
        <f aca="false">L506-M506</f>
        <v>2</v>
      </c>
      <c r="R506" s="3" t="n">
        <f aca="false">H506-M506</f>
        <v>0</v>
      </c>
    </row>
    <row r="507" customFormat="false" ht="12.8" hidden="false" customHeight="false" outlineLevel="0" collapsed="false">
      <c r="A507" s="3" t="s">
        <v>3111</v>
      </c>
      <c r="B507" s="3" t="s">
        <v>1</v>
      </c>
      <c r="C507" s="3" t="s">
        <v>2</v>
      </c>
      <c r="D507" s="3"/>
      <c r="E507" s="3" t="s">
        <v>33</v>
      </c>
      <c r="F507" s="3" t="s">
        <v>3112</v>
      </c>
      <c r="G507" s="3" t="n">
        <v>13</v>
      </c>
      <c r="H507" s="3" t="n">
        <v>1</v>
      </c>
      <c r="I507" s="3" t="n">
        <v>1</v>
      </c>
      <c r="J507" s="3" t="n">
        <v>0</v>
      </c>
      <c r="K507" s="3" t="n">
        <v>12</v>
      </c>
      <c r="L507" s="3" t="n">
        <v>9</v>
      </c>
      <c r="M507" s="3" t="n">
        <v>1</v>
      </c>
      <c r="N507" s="13" t="n">
        <f aca="false">IF(ISERROR(I507/(I507+J507)),0,(I507/(I507+J507)))</f>
        <v>1</v>
      </c>
      <c r="O507" s="13" t="n">
        <f aca="false">IF(ISERROR(I507/(I507+K507)),0,(I507/(I507+K507)))</f>
        <v>0.0769230769230769</v>
      </c>
      <c r="P507" s="13" t="n">
        <f aca="false">IF(ISERROR((2*N507*O507)/(N507+O507)),0,(2*N507*O507)/(N507+O507))</f>
        <v>0.142857142857143</v>
      </c>
      <c r="Q507" s="3" t="n">
        <f aca="false">L507-M507</f>
        <v>8</v>
      </c>
      <c r="R507" s="3" t="n">
        <f aca="false">H507-M507</f>
        <v>0</v>
      </c>
    </row>
    <row r="508" customFormat="false" ht="12.8" hidden="false" customHeight="false" outlineLevel="0" collapsed="false">
      <c r="A508" s="3" t="s">
        <v>3113</v>
      </c>
      <c r="B508" s="3" t="s">
        <v>38</v>
      </c>
      <c r="C508" s="3" t="s">
        <v>9</v>
      </c>
      <c r="D508" s="3"/>
      <c r="E508" s="3" t="s">
        <v>10</v>
      </c>
      <c r="F508" s="3" t="s">
        <v>3114</v>
      </c>
      <c r="G508" s="3" t="n">
        <v>2</v>
      </c>
      <c r="H508" s="3" t="n">
        <v>2</v>
      </c>
      <c r="I508" s="3" t="n">
        <v>2</v>
      </c>
      <c r="J508" s="3" t="n">
        <v>0</v>
      </c>
      <c r="K508" s="3" t="n">
        <v>0</v>
      </c>
      <c r="L508" s="3" t="n">
        <v>2</v>
      </c>
      <c r="M508" s="3" t="n">
        <v>1</v>
      </c>
      <c r="N508" s="13" t="n">
        <f aca="false">IF(ISERROR(I508/(I508+J508)),0,(I508/(I508+J508)))</f>
        <v>1</v>
      </c>
      <c r="O508" s="13" t="n">
        <f aca="false">IF(ISERROR(I508/(I508+K508)),0,(I508/(I508+K508)))</f>
        <v>1</v>
      </c>
      <c r="P508" s="13" t="n">
        <f aca="false">IF(ISERROR((2*N508*O508)/(N508+O508)),0,(2*N508*O508)/(N508+O508))</f>
        <v>1</v>
      </c>
      <c r="Q508" s="3" t="n">
        <f aca="false">L508-M508</f>
        <v>1</v>
      </c>
      <c r="R508" s="3" t="n">
        <f aca="false">H508-M508</f>
        <v>1</v>
      </c>
    </row>
    <row r="509" customFormat="false" ht="12.8" hidden="false" customHeight="false" outlineLevel="0" collapsed="false">
      <c r="A509" s="3" t="s">
        <v>3115</v>
      </c>
      <c r="B509" s="3" t="s">
        <v>38</v>
      </c>
      <c r="C509" s="3" t="s">
        <v>9</v>
      </c>
      <c r="D509" s="3"/>
      <c r="E509" s="3" t="s">
        <v>3</v>
      </c>
      <c r="F509" s="3" t="s">
        <v>3116</v>
      </c>
      <c r="G509" s="3" t="n">
        <v>3</v>
      </c>
      <c r="H509" s="3" t="n">
        <v>3</v>
      </c>
      <c r="I509" s="3" t="n">
        <v>3</v>
      </c>
      <c r="J509" s="3" t="n">
        <v>0</v>
      </c>
      <c r="K509" s="3" t="n">
        <v>0</v>
      </c>
      <c r="L509" s="3" t="n">
        <v>3</v>
      </c>
      <c r="M509" s="3" t="n">
        <v>2</v>
      </c>
      <c r="N509" s="13" t="n">
        <f aca="false">IF(ISERROR(I509/(I509+J509)),0,(I509/(I509+J509)))</f>
        <v>1</v>
      </c>
      <c r="O509" s="13" t="n">
        <f aca="false">IF(ISERROR(I509/(I509+K509)),0,(I509/(I509+K509)))</f>
        <v>1</v>
      </c>
      <c r="P509" s="13" t="n">
        <f aca="false">IF(ISERROR((2*N509*O509)/(N509+O509)),0,(2*N509*O509)/(N509+O509))</f>
        <v>1</v>
      </c>
      <c r="Q509" s="3" t="n">
        <f aca="false">L509-M509</f>
        <v>1</v>
      </c>
      <c r="R509" s="3" t="n">
        <f aca="false">H509-M509</f>
        <v>1</v>
      </c>
    </row>
    <row r="510" customFormat="false" ht="12.8" hidden="false" customHeight="false" outlineLevel="0" collapsed="false">
      <c r="A510" s="3" t="s">
        <v>3117</v>
      </c>
      <c r="B510" s="3" t="s">
        <v>38</v>
      </c>
      <c r="C510" s="3" t="s">
        <v>2</v>
      </c>
      <c r="D510" s="3"/>
      <c r="E510" s="3" t="s">
        <v>10</v>
      </c>
      <c r="F510" s="3" t="s">
        <v>3118</v>
      </c>
      <c r="G510" s="3" t="n">
        <v>3</v>
      </c>
      <c r="H510" s="3" t="n">
        <v>3</v>
      </c>
      <c r="I510" s="3" t="n">
        <v>3</v>
      </c>
      <c r="J510" s="3" t="n">
        <v>0</v>
      </c>
      <c r="K510" s="3" t="n">
        <v>0</v>
      </c>
      <c r="L510" s="3" t="n">
        <v>3</v>
      </c>
      <c r="M510" s="3" t="n">
        <v>2</v>
      </c>
      <c r="N510" s="13" t="n">
        <f aca="false">IF(ISERROR(I510/(I510+J510)),0,(I510/(I510+J510)))</f>
        <v>1</v>
      </c>
      <c r="O510" s="13" t="n">
        <f aca="false">IF(ISERROR(I510/(I510+K510)),0,(I510/(I510+K510)))</f>
        <v>1</v>
      </c>
      <c r="P510" s="13" t="n">
        <f aca="false">IF(ISERROR((2*N510*O510)/(N510+O510)),0,(2*N510*O510)/(N510+O510))</f>
        <v>1</v>
      </c>
      <c r="Q510" s="3" t="n">
        <f aca="false">L510-M510</f>
        <v>1</v>
      </c>
      <c r="R510" s="3" t="n">
        <f aca="false">H510-M510</f>
        <v>1</v>
      </c>
    </row>
    <row r="511" customFormat="false" ht="12.8" hidden="false" customHeight="false" outlineLevel="0" collapsed="false">
      <c r="A511" s="3" t="s">
        <v>3119</v>
      </c>
      <c r="B511" s="3" t="s">
        <v>22</v>
      </c>
      <c r="C511" s="3" t="s">
        <v>9</v>
      </c>
      <c r="D511" s="3"/>
      <c r="E511" s="3" t="s">
        <v>33</v>
      </c>
      <c r="F511" s="3" t="s">
        <v>3120</v>
      </c>
      <c r="G511" s="3" t="n">
        <v>3</v>
      </c>
      <c r="H511" s="3" t="n">
        <v>3</v>
      </c>
      <c r="I511" s="3" t="n">
        <v>3</v>
      </c>
      <c r="J511" s="3" t="n">
        <v>0</v>
      </c>
      <c r="K511" s="3" t="n">
        <v>0</v>
      </c>
      <c r="L511" s="3" t="n">
        <v>2</v>
      </c>
      <c r="M511" s="3" t="n">
        <v>2</v>
      </c>
      <c r="N511" s="13" t="n">
        <f aca="false">IF(ISERROR(I511/(I511+J511)),0,(I511/(I511+J511)))</f>
        <v>1</v>
      </c>
      <c r="O511" s="13" t="n">
        <f aca="false">IF(ISERROR(I511/(I511+K511)),0,(I511/(I511+K511)))</f>
        <v>1</v>
      </c>
      <c r="P511" s="13" t="n">
        <f aca="false">IF(ISERROR((2*N511*O511)/(N511+O511)),0,(2*N511*O511)/(N511+O511))</f>
        <v>1</v>
      </c>
      <c r="Q511" s="3" t="n">
        <f aca="false">L511-M511</f>
        <v>0</v>
      </c>
      <c r="R511" s="3" t="n">
        <f aca="false">H511-M511</f>
        <v>1</v>
      </c>
    </row>
    <row r="512" customFormat="false" ht="12.8" hidden="false" customHeight="false" outlineLevel="0" collapsed="false">
      <c r="A512" s="3" t="s">
        <v>3121</v>
      </c>
      <c r="B512" s="3" t="s">
        <v>1</v>
      </c>
      <c r="C512" s="3"/>
      <c r="D512" s="3" t="s">
        <v>23</v>
      </c>
      <c r="E512" s="3" t="s">
        <v>33</v>
      </c>
      <c r="F512" s="3" t="s">
        <v>3122</v>
      </c>
      <c r="G512" s="3" t="n">
        <v>3</v>
      </c>
      <c r="H512" s="3" t="n">
        <v>3</v>
      </c>
      <c r="I512" s="3" t="n">
        <v>3</v>
      </c>
      <c r="J512" s="3" t="n">
        <v>0</v>
      </c>
      <c r="K512" s="3" t="n">
        <v>0</v>
      </c>
      <c r="L512" s="3" t="n">
        <v>2</v>
      </c>
      <c r="M512" s="3" t="n">
        <v>2</v>
      </c>
      <c r="N512" s="13" t="n">
        <f aca="false">IF(ISERROR(I512/(I512+J512)),0,(I512/(I512+J512)))</f>
        <v>1</v>
      </c>
      <c r="O512" s="13" t="n">
        <f aca="false">IF(ISERROR(I512/(I512+K512)),0,(I512/(I512+K512)))</f>
        <v>1</v>
      </c>
      <c r="P512" s="13" t="n">
        <f aca="false">IF(ISERROR((2*N512*O512)/(N512+O512)),0,(2*N512*O512)/(N512+O512))</f>
        <v>1</v>
      </c>
      <c r="Q512" s="3" t="n">
        <f aca="false">L512-M512</f>
        <v>0</v>
      </c>
      <c r="R512" s="3" t="n">
        <f aca="false">H512-M512</f>
        <v>1</v>
      </c>
    </row>
    <row r="513" customFormat="false" ht="12.8" hidden="false" customHeight="false" outlineLevel="0" collapsed="false">
      <c r="A513" s="3" t="s">
        <v>3123</v>
      </c>
      <c r="B513" s="3" t="s">
        <v>22</v>
      </c>
      <c r="C513" s="3"/>
      <c r="D513" s="3" t="s">
        <v>23</v>
      </c>
      <c r="E513" s="3" t="s">
        <v>33</v>
      </c>
      <c r="F513" s="3" t="s">
        <v>3124</v>
      </c>
      <c r="G513" s="3" t="n">
        <v>3</v>
      </c>
      <c r="H513" s="3" t="n">
        <v>3</v>
      </c>
      <c r="I513" s="3" t="n">
        <v>3</v>
      </c>
      <c r="J513" s="3" t="n">
        <v>0</v>
      </c>
      <c r="K513" s="3" t="n">
        <v>0</v>
      </c>
      <c r="L513" s="3" t="n">
        <v>2</v>
      </c>
      <c r="M513" s="3" t="n">
        <v>2</v>
      </c>
      <c r="N513" s="13" t="n">
        <f aca="false">IF(ISERROR(I513/(I513+J513)),0,(I513/(I513+J513)))</f>
        <v>1</v>
      </c>
      <c r="O513" s="13" t="n">
        <f aca="false">IF(ISERROR(I513/(I513+K513)),0,(I513/(I513+K513)))</f>
        <v>1</v>
      </c>
      <c r="P513" s="13" t="n">
        <f aca="false">IF(ISERROR((2*N513*O513)/(N513+O513)),0,(2*N513*O513)/(N513+O513))</f>
        <v>1</v>
      </c>
      <c r="Q513" s="3" t="n">
        <f aca="false">L513-M513</f>
        <v>0</v>
      </c>
      <c r="R513" s="3" t="n">
        <f aca="false">H513-M513</f>
        <v>1</v>
      </c>
    </row>
    <row r="514" customFormat="false" ht="12.8" hidden="false" customHeight="false" outlineLevel="0" collapsed="false">
      <c r="A514" s="3" t="s">
        <v>3125</v>
      </c>
      <c r="B514" s="3" t="s">
        <v>1</v>
      </c>
      <c r="C514" s="3" t="s">
        <v>2</v>
      </c>
      <c r="D514" s="3"/>
      <c r="E514" s="3" t="s">
        <v>33</v>
      </c>
      <c r="F514" s="3" t="s">
        <v>3126</v>
      </c>
      <c r="G514" s="3" t="n">
        <v>3</v>
      </c>
      <c r="H514" s="3" t="n">
        <v>3</v>
      </c>
      <c r="I514" s="3" t="n">
        <v>3</v>
      </c>
      <c r="J514" s="3" t="n">
        <v>0</v>
      </c>
      <c r="K514" s="3" t="n">
        <v>0</v>
      </c>
      <c r="L514" s="3" t="n">
        <v>2</v>
      </c>
      <c r="M514" s="3" t="n">
        <v>2</v>
      </c>
      <c r="N514" s="13" t="n">
        <f aca="false">IF(ISERROR(I514/(I514+J514)),0,(I514/(I514+J514)))</f>
        <v>1</v>
      </c>
      <c r="O514" s="13" t="n">
        <f aca="false">IF(ISERROR(I514/(I514+K514)),0,(I514/(I514+K514)))</f>
        <v>1</v>
      </c>
      <c r="P514" s="13" t="n">
        <f aca="false">IF(ISERROR((2*N514*O514)/(N514+O514)),0,(2*N514*O514)/(N514+O514))</f>
        <v>1</v>
      </c>
      <c r="Q514" s="3" t="n">
        <f aca="false">L514-M514</f>
        <v>0</v>
      </c>
      <c r="R514" s="3" t="n">
        <f aca="false">H514-M514</f>
        <v>1</v>
      </c>
    </row>
    <row r="515" customFormat="false" ht="12.8" hidden="false" customHeight="false" outlineLevel="0" collapsed="false">
      <c r="A515" s="3" t="s">
        <v>3127</v>
      </c>
      <c r="B515" s="3" t="s">
        <v>1</v>
      </c>
      <c r="C515" s="3" t="s">
        <v>2</v>
      </c>
      <c r="D515" s="3" t="s">
        <v>27</v>
      </c>
      <c r="E515" s="3"/>
      <c r="F515" s="3" t="s">
        <v>3128</v>
      </c>
      <c r="G515" s="3" t="n">
        <v>3</v>
      </c>
      <c r="H515" s="3" t="n">
        <v>3</v>
      </c>
      <c r="I515" s="3" t="n">
        <v>3</v>
      </c>
      <c r="J515" s="3" t="n">
        <v>0</v>
      </c>
      <c r="K515" s="3" t="n">
        <v>0</v>
      </c>
      <c r="L515" s="3" t="n">
        <v>2</v>
      </c>
      <c r="M515" s="3" t="n">
        <v>2</v>
      </c>
      <c r="N515" s="13" t="n">
        <f aca="false">IF(ISERROR(I515/(I515+J515)),0,(I515/(I515+J515)))</f>
        <v>1</v>
      </c>
      <c r="O515" s="13" t="n">
        <f aca="false">IF(ISERROR(I515/(I515+K515)),0,(I515/(I515+K515)))</f>
        <v>1</v>
      </c>
      <c r="P515" s="13" t="n">
        <f aca="false">IF(ISERROR((2*N515*O515)/(N515+O515)),0,(2*N515*O515)/(N515+O515))</f>
        <v>1</v>
      </c>
      <c r="Q515" s="3" t="n">
        <f aca="false">L515-M515</f>
        <v>0</v>
      </c>
      <c r="R515" s="3" t="n">
        <f aca="false">H515-M515</f>
        <v>1</v>
      </c>
    </row>
    <row r="516" customFormat="false" ht="12.8" hidden="false" customHeight="false" outlineLevel="0" collapsed="false">
      <c r="A516" s="3" t="s">
        <v>3129</v>
      </c>
      <c r="B516" s="3" t="s">
        <v>1</v>
      </c>
      <c r="C516" s="3"/>
      <c r="D516" s="3" t="s">
        <v>27</v>
      </c>
      <c r="E516" s="3" t="s">
        <v>33</v>
      </c>
      <c r="F516" s="3" t="s">
        <v>3130</v>
      </c>
      <c r="G516" s="3" t="n">
        <v>3</v>
      </c>
      <c r="H516" s="3" t="n">
        <v>3</v>
      </c>
      <c r="I516" s="3" t="n">
        <v>3</v>
      </c>
      <c r="J516" s="3" t="n">
        <v>0</v>
      </c>
      <c r="K516" s="3" t="n">
        <v>0</v>
      </c>
      <c r="L516" s="3" t="n">
        <v>2</v>
      </c>
      <c r="M516" s="3" t="n">
        <v>2</v>
      </c>
      <c r="N516" s="13" t="n">
        <f aca="false">IF(ISERROR(I516/(I516+J516)),0,(I516/(I516+J516)))</f>
        <v>1</v>
      </c>
      <c r="O516" s="13" t="n">
        <f aca="false">IF(ISERROR(I516/(I516+K516)),0,(I516/(I516+K516)))</f>
        <v>1</v>
      </c>
      <c r="P516" s="13" t="n">
        <f aca="false">IF(ISERROR((2*N516*O516)/(N516+O516)),0,(2*N516*O516)/(N516+O516))</f>
        <v>1</v>
      </c>
      <c r="Q516" s="3" t="n">
        <f aca="false">L516-M516</f>
        <v>0</v>
      </c>
      <c r="R516" s="3" t="n">
        <f aca="false">H516-M516</f>
        <v>1</v>
      </c>
    </row>
    <row r="517" customFormat="false" ht="12.8" hidden="false" customHeight="false" outlineLevel="0" collapsed="false">
      <c r="A517" s="3" t="s">
        <v>3131</v>
      </c>
      <c r="B517" s="3" t="s">
        <v>1</v>
      </c>
      <c r="C517" s="3"/>
      <c r="D517" s="3" t="s">
        <v>23</v>
      </c>
      <c r="E517" s="3" t="s">
        <v>33</v>
      </c>
      <c r="F517" s="3" t="s">
        <v>3132</v>
      </c>
      <c r="G517" s="3" t="n">
        <v>4</v>
      </c>
      <c r="H517" s="3" t="n">
        <v>4</v>
      </c>
      <c r="I517" s="3" t="n">
        <v>4</v>
      </c>
      <c r="J517" s="3" t="n">
        <v>0</v>
      </c>
      <c r="K517" s="3" t="n">
        <v>0</v>
      </c>
      <c r="L517" s="3" t="n">
        <v>2</v>
      </c>
      <c r="M517" s="3" t="n">
        <v>3</v>
      </c>
      <c r="N517" s="13" t="n">
        <f aca="false">IF(ISERROR(I517/(I517+J517)),0,(I517/(I517+J517)))</f>
        <v>1</v>
      </c>
      <c r="O517" s="13" t="n">
        <f aca="false">IF(ISERROR(I517/(I517+K517)),0,(I517/(I517+K517)))</f>
        <v>1</v>
      </c>
      <c r="P517" s="13" t="n">
        <f aca="false">IF(ISERROR((2*N517*O517)/(N517+O517)),0,(2*N517*O517)/(N517+O517))</f>
        <v>1</v>
      </c>
      <c r="Q517" s="3" t="n">
        <f aca="false">L517-M517</f>
        <v>-1</v>
      </c>
      <c r="R517" s="3" t="n">
        <f aca="false">H517-M517</f>
        <v>1</v>
      </c>
    </row>
    <row r="518" customFormat="false" ht="12.8" hidden="false" customHeight="false" outlineLevel="0" collapsed="false">
      <c r="A518" s="3" t="s">
        <v>3133</v>
      </c>
      <c r="B518" s="3" t="s">
        <v>1</v>
      </c>
      <c r="C518" s="3" t="s">
        <v>2</v>
      </c>
      <c r="D518" s="3"/>
      <c r="E518" s="3" t="s">
        <v>3</v>
      </c>
      <c r="F518" s="3" t="s">
        <v>3134</v>
      </c>
      <c r="G518" s="3" t="n">
        <v>5</v>
      </c>
      <c r="H518" s="3" t="n">
        <v>5</v>
      </c>
      <c r="I518" s="3" t="n">
        <v>5</v>
      </c>
      <c r="J518" s="3" t="n">
        <v>0</v>
      </c>
      <c r="K518" s="3" t="n">
        <v>0</v>
      </c>
      <c r="L518" s="3" t="n">
        <v>2</v>
      </c>
      <c r="M518" s="3" t="n">
        <v>4</v>
      </c>
      <c r="N518" s="13" t="n">
        <f aca="false">IF(ISERROR(I518/(I518+J518)),0,(I518/(I518+J518)))</f>
        <v>1</v>
      </c>
      <c r="O518" s="13" t="n">
        <f aca="false">IF(ISERROR(I518/(I518+K518)),0,(I518/(I518+K518)))</f>
        <v>1</v>
      </c>
      <c r="P518" s="13" t="n">
        <f aca="false">IF(ISERROR((2*N518*O518)/(N518+O518)),0,(2*N518*O518)/(N518+O518))</f>
        <v>1</v>
      </c>
      <c r="Q518" s="3" t="n">
        <f aca="false">L518-M518</f>
        <v>-2</v>
      </c>
      <c r="R518" s="3" t="n">
        <f aca="false">H518-M518</f>
        <v>1</v>
      </c>
    </row>
    <row r="519" customFormat="false" ht="12.8" hidden="false" customHeight="false" outlineLevel="0" collapsed="false">
      <c r="A519" s="3" t="s">
        <v>3135</v>
      </c>
      <c r="B519" s="3" t="s">
        <v>1</v>
      </c>
      <c r="C519" s="3" t="s">
        <v>2</v>
      </c>
      <c r="D519" s="3"/>
      <c r="E519" s="3" t="s">
        <v>10</v>
      </c>
      <c r="F519" s="3" t="s">
        <v>3136</v>
      </c>
      <c r="G519" s="3" t="n">
        <v>5</v>
      </c>
      <c r="H519" s="3" t="n">
        <v>5</v>
      </c>
      <c r="I519" s="3" t="n">
        <v>5</v>
      </c>
      <c r="J519" s="3" t="n">
        <v>0</v>
      </c>
      <c r="K519" s="3" t="n">
        <v>0</v>
      </c>
      <c r="L519" s="3" t="n">
        <v>4</v>
      </c>
      <c r="M519" s="3" t="n">
        <v>4</v>
      </c>
      <c r="N519" s="13" t="n">
        <f aca="false">IF(ISERROR(I519/(I519+J519)),0,(I519/(I519+J519)))</f>
        <v>1</v>
      </c>
      <c r="O519" s="13" t="n">
        <f aca="false">IF(ISERROR(I519/(I519+K519)),0,(I519/(I519+K519)))</f>
        <v>1</v>
      </c>
      <c r="P519" s="13" t="n">
        <f aca="false">IF(ISERROR((2*N519*O519)/(N519+O519)),0,(2*N519*O519)/(N519+O519))</f>
        <v>1</v>
      </c>
      <c r="Q519" s="3" t="n">
        <f aca="false">L519-M519</f>
        <v>0</v>
      </c>
      <c r="R519" s="3" t="n">
        <f aca="false">H519-M519</f>
        <v>1</v>
      </c>
    </row>
    <row r="520" customFormat="false" ht="12.8" hidden="false" customHeight="false" outlineLevel="0" collapsed="false">
      <c r="A520" s="3" t="s">
        <v>3137</v>
      </c>
      <c r="B520" s="3" t="s">
        <v>1</v>
      </c>
      <c r="C520" s="3" t="s">
        <v>2</v>
      </c>
      <c r="D520" s="3"/>
      <c r="E520" s="3" t="s">
        <v>33</v>
      </c>
      <c r="F520" s="3" t="s">
        <v>3138</v>
      </c>
      <c r="G520" s="3" t="n">
        <v>5</v>
      </c>
      <c r="H520" s="3" t="n">
        <v>5</v>
      </c>
      <c r="I520" s="3" t="n">
        <v>5</v>
      </c>
      <c r="J520" s="3" t="n">
        <v>0</v>
      </c>
      <c r="K520" s="3" t="n">
        <v>0</v>
      </c>
      <c r="L520" s="3" t="n">
        <v>2</v>
      </c>
      <c r="M520" s="3" t="n">
        <v>4</v>
      </c>
      <c r="N520" s="13" t="n">
        <f aca="false">IF(ISERROR(I520/(I520+J520)),0,(I520/(I520+J520)))</f>
        <v>1</v>
      </c>
      <c r="O520" s="13" t="n">
        <f aca="false">IF(ISERROR(I520/(I520+K520)),0,(I520/(I520+K520)))</f>
        <v>1</v>
      </c>
      <c r="P520" s="13" t="n">
        <f aca="false">IF(ISERROR((2*N520*O520)/(N520+O520)),0,(2*N520*O520)/(N520+O520))</f>
        <v>1</v>
      </c>
      <c r="Q520" s="3" t="n">
        <f aca="false">L520-M520</f>
        <v>-2</v>
      </c>
      <c r="R520" s="3" t="n">
        <f aca="false">H520-M520</f>
        <v>1</v>
      </c>
    </row>
    <row r="521" customFormat="false" ht="12.8" hidden="false" customHeight="false" outlineLevel="0" collapsed="false">
      <c r="A521" s="3" t="s">
        <v>3139</v>
      </c>
      <c r="B521" s="3" t="s">
        <v>38</v>
      </c>
      <c r="C521" s="3" t="s">
        <v>2</v>
      </c>
      <c r="D521" s="3"/>
      <c r="E521" s="3" t="s">
        <v>10</v>
      </c>
      <c r="F521" s="3" t="s">
        <v>3140</v>
      </c>
      <c r="G521" s="3" t="n">
        <v>6</v>
      </c>
      <c r="H521" s="3" t="n">
        <v>6</v>
      </c>
      <c r="I521" s="3" t="n">
        <v>6</v>
      </c>
      <c r="J521" s="3" t="n">
        <v>0</v>
      </c>
      <c r="K521" s="3" t="n">
        <v>0</v>
      </c>
      <c r="L521" s="3" t="n">
        <v>6</v>
      </c>
      <c r="M521" s="3" t="n">
        <v>5</v>
      </c>
      <c r="N521" s="13" t="n">
        <f aca="false">IF(ISERROR(I521/(I521+J521)),0,(I521/(I521+J521)))</f>
        <v>1</v>
      </c>
      <c r="O521" s="13" t="n">
        <f aca="false">IF(ISERROR(I521/(I521+K521)),0,(I521/(I521+K521)))</f>
        <v>1</v>
      </c>
      <c r="P521" s="13" t="n">
        <f aca="false">IF(ISERROR((2*N521*O521)/(N521+O521)),0,(2*N521*O521)/(N521+O521))</f>
        <v>1</v>
      </c>
      <c r="Q521" s="3" t="n">
        <f aca="false">L521-M521</f>
        <v>1</v>
      </c>
      <c r="R521" s="3" t="n">
        <f aca="false">H521-M521</f>
        <v>1</v>
      </c>
    </row>
    <row r="522" customFormat="false" ht="12.8" hidden="false" customHeight="false" outlineLevel="0" collapsed="false">
      <c r="A522" s="3" t="s">
        <v>3141</v>
      </c>
      <c r="B522" s="3" t="s">
        <v>1</v>
      </c>
      <c r="C522" s="3" t="s">
        <v>2</v>
      </c>
      <c r="D522" s="3"/>
      <c r="E522" s="3" t="s">
        <v>10</v>
      </c>
      <c r="F522" s="3" t="s">
        <v>3142</v>
      </c>
      <c r="G522" s="3" t="n">
        <v>7</v>
      </c>
      <c r="H522" s="3" t="n">
        <v>7</v>
      </c>
      <c r="I522" s="3" t="n">
        <v>7</v>
      </c>
      <c r="J522" s="3" t="n">
        <v>0</v>
      </c>
      <c r="K522" s="3" t="n">
        <v>0</v>
      </c>
      <c r="L522" s="3" t="n">
        <v>5</v>
      </c>
      <c r="M522" s="3" t="n">
        <v>6</v>
      </c>
      <c r="N522" s="13" t="n">
        <f aca="false">IF(ISERROR(I522/(I522+J522)),0,(I522/(I522+J522)))</f>
        <v>1</v>
      </c>
      <c r="O522" s="13" t="n">
        <f aca="false">IF(ISERROR(I522/(I522+K522)),0,(I522/(I522+K522)))</f>
        <v>1</v>
      </c>
      <c r="P522" s="13" t="n">
        <f aca="false">IF(ISERROR((2*N522*O522)/(N522+O522)),0,(2*N522*O522)/(N522+O522))</f>
        <v>1</v>
      </c>
      <c r="Q522" s="3" t="n">
        <f aca="false">L522-M522</f>
        <v>-1</v>
      </c>
      <c r="R522" s="3" t="n">
        <f aca="false">H522-M522</f>
        <v>1</v>
      </c>
    </row>
    <row r="523" customFormat="false" ht="12.8" hidden="false" customHeight="false" outlineLevel="0" collapsed="false">
      <c r="A523" s="3" t="s">
        <v>3143</v>
      </c>
      <c r="B523" s="3" t="s">
        <v>38</v>
      </c>
      <c r="C523" s="3" t="s">
        <v>2</v>
      </c>
      <c r="D523" s="3"/>
      <c r="E523" s="3" t="s">
        <v>10</v>
      </c>
      <c r="F523" s="3" t="s">
        <v>3144</v>
      </c>
      <c r="G523" s="3" t="n">
        <v>10</v>
      </c>
      <c r="H523" s="3" t="n">
        <v>10</v>
      </c>
      <c r="I523" s="3" t="n">
        <v>10</v>
      </c>
      <c r="J523" s="3" t="n">
        <v>0</v>
      </c>
      <c r="K523" s="3" t="n">
        <v>0</v>
      </c>
      <c r="L523" s="3" t="n">
        <v>10</v>
      </c>
      <c r="M523" s="3" t="n">
        <v>9</v>
      </c>
      <c r="N523" s="13" t="n">
        <f aca="false">IF(ISERROR(I523/(I523+J523)),0,(I523/(I523+J523)))</f>
        <v>1</v>
      </c>
      <c r="O523" s="13" t="n">
        <f aca="false">IF(ISERROR(I523/(I523+K523)),0,(I523/(I523+K523)))</f>
        <v>1</v>
      </c>
      <c r="P523" s="13" t="n">
        <f aca="false">IF(ISERROR((2*N523*O523)/(N523+O523)),0,(2*N523*O523)/(N523+O523))</f>
        <v>1</v>
      </c>
      <c r="Q523" s="3" t="n">
        <f aca="false">L523-M523</f>
        <v>1</v>
      </c>
      <c r="R523" s="3" t="n">
        <f aca="false">H523-M523</f>
        <v>1</v>
      </c>
    </row>
    <row r="524" customFormat="false" ht="12.8" hidden="false" customHeight="false" outlineLevel="0" collapsed="false">
      <c r="A524" s="3" t="s">
        <v>3145</v>
      </c>
      <c r="B524" s="3" t="s">
        <v>22</v>
      </c>
      <c r="C524" s="3" t="s">
        <v>2</v>
      </c>
      <c r="D524" s="3"/>
      <c r="E524" s="3" t="s">
        <v>10</v>
      </c>
      <c r="F524" s="3" t="s">
        <v>3146</v>
      </c>
      <c r="G524" s="3" t="n">
        <v>3</v>
      </c>
      <c r="H524" s="3" t="n">
        <v>2</v>
      </c>
      <c r="I524" s="3" t="n">
        <v>2</v>
      </c>
      <c r="J524" s="3" t="n">
        <v>0</v>
      </c>
      <c r="K524" s="3" t="n">
        <v>1</v>
      </c>
      <c r="L524" s="3" t="n">
        <v>2</v>
      </c>
      <c r="M524" s="3" t="n">
        <v>1</v>
      </c>
      <c r="N524" s="13" t="n">
        <f aca="false">IF(ISERROR(I524/(I524+J524)),0,(I524/(I524+J524)))</f>
        <v>1</v>
      </c>
      <c r="O524" s="13" t="n">
        <f aca="false">IF(ISERROR(I524/(I524+K524)),0,(I524/(I524+K524)))</f>
        <v>0.666666666666667</v>
      </c>
      <c r="P524" s="13" t="n">
        <f aca="false">IF(ISERROR((2*N524*O524)/(N524+O524)),0,(2*N524*O524)/(N524+O524))</f>
        <v>0.8</v>
      </c>
      <c r="Q524" s="3" t="n">
        <f aca="false">L524-M524</f>
        <v>1</v>
      </c>
      <c r="R524" s="3" t="n">
        <f aca="false">H524-M524</f>
        <v>1</v>
      </c>
    </row>
    <row r="525" customFormat="false" ht="12.8" hidden="false" customHeight="false" outlineLevel="0" collapsed="false">
      <c r="A525" s="3" t="s">
        <v>3147</v>
      </c>
      <c r="B525" s="3" t="s">
        <v>22</v>
      </c>
      <c r="C525" s="3"/>
      <c r="D525" s="3" t="s">
        <v>27</v>
      </c>
      <c r="E525" s="3" t="s">
        <v>33</v>
      </c>
      <c r="F525" s="3" t="s">
        <v>3148</v>
      </c>
      <c r="G525" s="3" t="n">
        <v>3</v>
      </c>
      <c r="H525" s="3" t="n">
        <v>2</v>
      </c>
      <c r="I525" s="3" t="n">
        <v>2</v>
      </c>
      <c r="J525" s="3" t="n">
        <v>0</v>
      </c>
      <c r="K525" s="3" t="n">
        <v>1</v>
      </c>
      <c r="L525" s="3" t="n">
        <v>2</v>
      </c>
      <c r="M525" s="3" t="n">
        <v>1</v>
      </c>
      <c r="N525" s="13" t="n">
        <f aca="false">IF(ISERROR(I525/(I525+J525)),0,(I525/(I525+J525)))</f>
        <v>1</v>
      </c>
      <c r="O525" s="13" t="n">
        <f aca="false">IF(ISERROR(I525/(I525+K525)),0,(I525/(I525+K525)))</f>
        <v>0.666666666666667</v>
      </c>
      <c r="P525" s="13" t="n">
        <f aca="false">IF(ISERROR((2*N525*O525)/(N525+O525)),0,(2*N525*O525)/(N525+O525))</f>
        <v>0.8</v>
      </c>
      <c r="Q525" s="3" t="n">
        <f aca="false">L525-M525</f>
        <v>1</v>
      </c>
      <c r="R525" s="3" t="n">
        <f aca="false">H525-M525</f>
        <v>1</v>
      </c>
    </row>
    <row r="526" customFormat="false" ht="12.8" hidden="false" customHeight="false" outlineLevel="0" collapsed="false">
      <c r="A526" s="3" t="s">
        <v>3149</v>
      </c>
      <c r="B526" s="3" t="s">
        <v>1</v>
      </c>
      <c r="C526" s="3"/>
      <c r="D526" s="3" t="s">
        <v>23</v>
      </c>
      <c r="E526" s="3" t="s">
        <v>10</v>
      </c>
      <c r="F526" s="3" t="s">
        <v>3150</v>
      </c>
      <c r="G526" s="3" t="n">
        <v>3</v>
      </c>
      <c r="H526" s="3" t="n">
        <v>2</v>
      </c>
      <c r="I526" s="3" t="n">
        <v>2</v>
      </c>
      <c r="J526" s="3" t="n">
        <v>0</v>
      </c>
      <c r="K526" s="3" t="n">
        <v>1</v>
      </c>
      <c r="L526" s="3" t="n">
        <v>1</v>
      </c>
      <c r="M526" s="3" t="n">
        <v>1</v>
      </c>
      <c r="N526" s="13" t="n">
        <f aca="false">IF(ISERROR(I526/(I526+J526)),0,(I526/(I526+J526)))</f>
        <v>1</v>
      </c>
      <c r="O526" s="13" t="n">
        <f aca="false">IF(ISERROR(I526/(I526+K526)),0,(I526/(I526+K526)))</f>
        <v>0.666666666666667</v>
      </c>
      <c r="P526" s="13" t="n">
        <f aca="false">IF(ISERROR((2*N526*O526)/(N526+O526)),0,(2*N526*O526)/(N526+O526))</f>
        <v>0.8</v>
      </c>
      <c r="Q526" s="3" t="n">
        <f aca="false">L526-M526</f>
        <v>0</v>
      </c>
      <c r="R526" s="3" t="n">
        <f aca="false">H526-M526</f>
        <v>1</v>
      </c>
    </row>
    <row r="527" customFormat="false" ht="12.8" hidden="false" customHeight="false" outlineLevel="0" collapsed="false">
      <c r="A527" s="3" t="s">
        <v>3151</v>
      </c>
      <c r="B527" s="3" t="s">
        <v>22</v>
      </c>
      <c r="C527" s="3" t="s">
        <v>2</v>
      </c>
      <c r="D527" s="3"/>
      <c r="E527" s="3" t="s">
        <v>10</v>
      </c>
      <c r="F527" s="3" t="s">
        <v>3152</v>
      </c>
      <c r="G527" s="3" t="n">
        <v>4</v>
      </c>
      <c r="H527" s="3" t="n">
        <v>3</v>
      </c>
      <c r="I527" s="3" t="n">
        <v>3</v>
      </c>
      <c r="J527" s="3" t="n">
        <v>0</v>
      </c>
      <c r="K527" s="3" t="n">
        <v>1</v>
      </c>
      <c r="L527" s="3" t="n">
        <v>2</v>
      </c>
      <c r="M527" s="3" t="n">
        <v>2</v>
      </c>
      <c r="N527" s="13" t="n">
        <f aca="false">IF(ISERROR(I527/(I527+J527)),0,(I527/(I527+J527)))</f>
        <v>1</v>
      </c>
      <c r="O527" s="13" t="n">
        <f aca="false">IF(ISERROR(I527/(I527+K527)),0,(I527/(I527+K527)))</f>
        <v>0.75</v>
      </c>
      <c r="P527" s="13" t="n">
        <f aca="false">IF(ISERROR((2*N527*O527)/(N527+O527)),0,(2*N527*O527)/(N527+O527))</f>
        <v>0.857142857142857</v>
      </c>
      <c r="Q527" s="3" t="n">
        <f aca="false">L527-M527</f>
        <v>0</v>
      </c>
      <c r="R527" s="3" t="n">
        <f aca="false">H527-M527</f>
        <v>1</v>
      </c>
    </row>
    <row r="528" customFormat="false" ht="12.8" hidden="false" customHeight="false" outlineLevel="0" collapsed="false">
      <c r="A528" s="3" t="s">
        <v>3153</v>
      </c>
      <c r="B528" s="3" t="s">
        <v>22</v>
      </c>
      <c r="C528" s="3" t="s">
        <v>9</v>
      </c>
      <c r="D528" s="3"/>
      <c r="E528" s="3" t="s">
        <v>33</v>
      </c>
      <c r="F528" s="3" t="s">
        <v>3154</v>
      </c>
      <c r="G528" s="3" t="n">
        <v>4</v>
      </c>
      <c r="H528" s="3" t="n">
        <v>3</v>
      </c>
      <c r="I528" s="3" t="n">
        <v>3</v>
      </c>
      <c r="J528" s="3" t="n">
        <v>0</v>
      </c>
      <c r="K528" s="3" t="n">
        <v>1</v>
      </c>
      <c r="L528" s="3" t="n">
        <v>2</v>
      </c>
      <c r="M528" s="3" t="n">
        <v>2</v>
      </c>
      <c r="N528" s="13" t="n">
        <f aca="false">IF(ISERROR(I528/(I528+J528)),0,(I528/(I528+J528)))</f>
        <v>1</v>
      </c>
      <c r="O528" s="13" t="n">
        <f aca="false">IF(ISERROR(I528/(I528+K528)),0,(I528/(I528+K528)))</f>
        <v>0.75</v>
      </c>
      <c r="P528" s="13" t="n">
        <f aca="false">IF(ISERROR((2*N528*O528)/(N528+O528)),0,(2*N528*O528)/(N528+O528))</f>
        <v>0.857142857142857</v>
      </c>
      <c r="Q528" s="3" t="n">
        <f aca="false">L528-M528</f>
        <v>0</v>
      </c>
      <c r="R528" s="3" t="n">
        <f aca="false">H528-M528</f>
        <v>1</v>
      </c>
    </row>
    <row r="529" customFormat="false" ht="12.8" hidden="false" customHeight="false" outlineLevel="0" collapsed="false">
      <c r="A529" s="3" t="s">
        <v>3155</v>
      </c>
      <c r="B529" s="3" t="s">
        <v>22</v>
      </c>
      <c r="C529" s="3"/>
      <c r="D529" s="3" t="s">
        <v>23</v>
      </c>
      <c r="E529" s="3" t="s">
        <v>33</v>
      </c>
      <c r="F529" s="3" t="s">
        <v>3156</v>
      </c>
      <c r="G529" s="3" t="n">
        <v>4</v>
      </c>
      <c r="H529" s="3" t="n">
        <v>3</v>
      </c>
      <c r="I529" s="3" t="n">
        <v>3</v>
      </c>
      <c r="J529" s="3" t="n">
        <v>0</v>
      </c>
      <c r="K529" s="3" t="n">
        <v>1</v>
      </c>
      <c r="L529" s="3" t="n">
        <v>2</v>
      </c>
      <c r="M529" s="3" t="n">
        <v>2</v>
      </c>
      <c r="N529" s="13" t="n">
        <f aca="false">IF(ISERROR(I529/(I529+J529)),0,(I529/(I529+J529)))</f>
        <v>1</v>
      </c>
      <c r="O529" s="13" t="n">
        <f aca="false">IF(ISERROR(I529/(I529+K529)),0,(I529/(I529+K529)))</f>
        <v>0.75</v>
      </c>
      <c r="P529" s="13" t="n">
        <f aca="false">IF(ISERROR((2*N529*O529)/(N529+O529)),0,(2*N529*O529)/(N529+O529))</f>
        <v>0.857142857142857</v>
      </c>
      <c r="Q529" s="3" t="n">
        <f aca="false">L529-M529</f>
        <v>0</v>
      </c>
      <c r="R529" s="3" t="n">
        <f aca="false">H529-M529</f>
        <v>1</v>
      </c>
    </row>
    <row r="530" customFormat="false" ht="12.8" hidden="false" customHeight="false" outlineLevel="0" collapsed="false">
      <c r="A530" s="3" t="s">
        <v>3157</v>
      </c>
      <c r="B530" s="3" t="s">
        <v>1</v>
      </c>
      <c r="C530" s="3"/>
      <c r="D530" s="3" t="s">
        <v>23</v>
      </c>
      <c r="E530" s="3" t="s">
        <v>33</v>
      </c>
      <c r="F530" s="3" t="s">
        <v>3158</v>
      </c>
      <c r="G530" s="3" t="n">
        <v>4</v>
      </c>
      <c r="H530" s="3" t="n">
        <v>3</v>
      </c>
      <c r="I530" s="3" t="n">
        <v>3</v>
      </c>
      <c r="J530" s="3" t="n">
        <v>0</v>
      </c>
      <c r="K530" s="3" t="n">
        <v>1</v>
      </c>
      <c r="L530" s="3" t="n">
        <v>2</v>
      </c>
      <c r="M530" s="3" t="n">
        <v>2</v>
      </c>
      <c r="N530" s="13" t="n">
        <f aca="false">IF(ISERROR(I530/(I530+J530)),0,(I530/(I530+J530)))</f>
        <v>1</v>
      </c>
      <c r="O530" s="13" t="n">
        <f aca="false">IF(ISERROR(I530/(I530+K530)),0,(I530/(I530+K530)))</f>
        <v>0.75</v>
      </c>
      <c r="P530" s="13" t="n">
        <f aca="false">IF(ISERROR((2*N530*O530)/(N530+O530)),0,(2*N530*O530)/(N530+O530))</f>
        <v>0.857142857142857</v>
      </c>
      <c r="Q530" s="3" t="n">
        <f aca="false">L530-M530</f>
        <v>0</v>
      </c>
      <c r="R530" s="3" t="n">
        <f aca="false">H530-M530</f>
        <v>1</v>
      </c>
    </row>
    <row r="531" customFormat="false" ht="12.8" hidden="false" customHeight="false" outlineLevel="0" collapsed="false">
      <c r="A531" s="3" t="s">
        <v>3159</v>
      </c>
      <c r="B531" s="3" t="s">
        <v>1</v>
      </c>
      <c r="C531" s="3" t="s">
        <v>2</v>
      </c>
      <c r="D531" s="3"/>
      <c r="E531" s="3" t="s">
        <v>10</v>
      </c>
      <c r="F531" s="3" t="s">
        <v>3160</v>
      </c>
      <c r="G531" s="3" t="n">
        <v>4</v>
      </c>
      <c r="H531" s="3" t="n">
        <v>3</v>
      </c>
      <c r="I531" s="3" t="n">
        <v>3</v>
      </c>
      <c r="J531" s="3" t="n">
        <v>0</v>
      </c>
      <c r="K531" s="3" t="n">
        <v>1</v>
      </c>
      <c r="L531" s="3" t="n">
        <v>2</v>
      </c>
      <c r="M531" s="3" t="n">
        <v>2</v>
      </c>
      <c r="N531" s="13" t="n">
        <f aca="false">IF(ISERROR(I531/(I531+J531)),0,(I531/(I531+J531)))</f>
        <v>1</v>
      </c>
      <c r="O531" s="13" t="n">
        <f aca="false">IF(ISERROR(I531/(I531+K531)),0,(I531/(I531+K531)))</f>
        <v>0.75</v>
      </c>
      <c r="P531" s="13" t="n">
        <f aca="false">IF(ISERROR((2*N531*O531)/(N531+O531)),0,(2*N531*O531)/(N531+O531))</f>
        <v>0.857142857142857</v>
      </c>
      <c r="Q531" s="3" t="n">
        <f aca="false">L531-M531</f>
        <v>0</v>
      </c>
      <c r="R531" s="3" t="n">
        <f aca="false">H531-M531</f>
        <v>1</v>
      </c>
    </row>
    <row r="532" s="15" customFormat="true" ht="12.8" hidden="false" customHeight="false" outlineLevel="0" collapsed="false">
      <c r="A532" s="3" t="s">
        <v>3161</v>
      </c>
      <c r="B532" s="3" t="s">
        <v>22</v>
      </c>
      <c r="C532" s="3"/>
      <c r="D532" s="3" t="s">
        <v>23</v>
      </c>
      <c r="E532" s="3" t="s">
        <v>33</v>
      </c>
      <c r="F532" s="3" t="s">
        <v>3162</v>
      </c>
      <c r="G532" s="3" t="n">
        <v>4</v>
      </c>
      <c r="H532" s="3" t="n">
        <v>3</v>
      </c>
      <c r="I532" s="3" t="n">
        <v>3</v>
      </c>
      <c r="J532" s="3" t="n">
        <v>0</v>
      </c>
      <c r="K532" s="3" t="n">
        <v>1</v>
      </c>
      <c r="L532" s="3" t="n">
        <v>2</v>
      </c>
      <c r="M532" s="3" t="n">
        <v>2</v>
      </c>
      <c r="N532" s="13" t="n">
        <f aca="false">IF(ISERROR(I532/(I532+J532)),0,(I532/(I532+J532)))</f>
        <v>1</v>
      </c>
      <c r="O532" s="13" t="n">
        <f aca="false">IF(ISERROR(I532/(I532+K532)),0,(I532/(I532+K532)))</f>
        <v>0.75</v>
      </c>
      <c r="P532" s="13" t="n">
        <f aca="false">IF(ISERROR((2*N532*O532)/(N532+O532)),0,(2*N532*O532)/(N532+O532))</f>
        <v>0.857142857142857</v>
      </c>
      <c r="Q532" s="3" t="n">
        <f aca="false">L532-M532</f>
        <v>0</v>
      </c>
      <c r="R532" s="3" t="n">
        <f aca="false">H532-M532</f>
        <v>1</v>
      </c>
      <c r="S532" s="3"/>
      <c r="T532" s="3"/>
      <c r="U532" s="3"/>
      <c r="V532" s="3"/>
      <c r="W532" s="3"/>
      <c r="X532" s="3"/>
      <c r="Y532" s="3"/>
      <c r="Z532" s="3"/>
      <c r="AA532" s="3"/>
      <c r="AB532" s="4"/>
      <c r="AC532" s="3"/>
      <c r="AD532" s="3"/>
      <c r="AE532" s="3"/>
      <c r="AF532" s="3"/>
      <c r="AG532" s="3"/>
      <c r="AH532" s="3"/>
      <c r="AI532" s="3"/>
      <c r="AJ532" s="3"/>
    </row>
    <row r="533" customFormat="false" ht="12.8" hidden="false" customHeight="false" outlineLevel="0" collapsed="false">
      <c r="A533" s="3" t="s">
        <v>3163</v>
      </c>
      <c r="B533" s="3" t="s">
        <v>1</v>
      </c>
      <c r="C533" s="3" t="s">
        <v>9</v>
      </c>
      <c r="D533" s="3"/>
      <c r="E533" s="3" t="s">
        <v>10</v>
      </c>
      <c r="F533" s="3" t="s">
        <v>3164</v>
      </c>
      <c r="G533" s="3" t="n">
        <v>5</v>
      </c>
      <c r="H533" s="3" t="n">
        <v>4</v>
      </c>
      <c r="I533" s="3" t="n">
        <v>4</v>
      </c>
      <c r="J533" s="3" t="n">
        <v>0</v>
      </c>
      <c r="K533" s="3" t="n">
        <v>1</v>
      </c>
      <c r="L533" s="3" t="n">
        <v>2</v>
      </c>
      <c r="M533" s="3" t="n">
        <v>3</v>
      </c>
      <c r="N533" s="13" t="n">
        <f aca="false">IF(ISERROR(I533/(I533+J533)),0,(I533/(I533+J533)))</f>
        <v>1</v>
      </c>
      <c r="O533" s="13" t="n">
        <f aca="false">IF(ISERROR(I533/(I533+K533)),0,(I533/(I533+K533)))</f>
        <v>0.8</v>
      </c>
      <c r="P533" s="13" t="n">
        <f aca="false">IF(ISERROR((2*N533*O533)/(N533+O533)),0,(2*N533*O533)/(N533+O533))</f>
        <v>0.888888888888889</v>
      </c>
      <c r="Q533" s="3" t="n">
        <f aca="false">L533-M533</f>
        <v>-1</v>
      </c>
      <c r="R533" s="3" t="n">
        <f aca="false">H533-M533</f>
        <v>1</v>
      </c>
    </row>
    <row r="534" customFormat="false" ht="12.8" hidden="false" customHeight="false" outlineLevel="0" collapsed="false">
      <c r="A534" s="3" t="s">
        <v>3165</v>
      </c>
      <c r="B534" s="3" t="s">
        <v>1</v>
      </c>
      <c r="C534" s="3"/>
      <c r="D534" s="3" t="s">
        <v>23</v>
      </c>
      <c r="E534" s="3" t="s">
        <v>33</v>
      </c>
      <c r="F534" s="3" t="s">
        <v>3166</v>
      </c>
      <c r="G534" s="3" t="n">
        <v>5</v>
      </c>
      <c r="H534" s="3" t="n">
        <v>4</v>
      </c>
      <c r="I534" s="3" t="n">
        <v>4</v>
      </c>
      <c r="J534" s="3" t="n">
        <v>0</v>
      </c>
      <c r="K534" s="3" t="n">
        <v>1</v>
      </c>
      <c r="L534" s="3" t="n">
        <v>2</v>
      </c>
      <c r="M534" s="3" t="n">
        <v>3</v>
      </c>
      <c r="N534" s="13" t="n">
        <f aca="false">IF(ISERROR(I534/(I534+J534)),0,(I534/(I534+J534)))</f>
        <v>1</v>
      </c>
      <c r="O534" s="13" t="n">
        <f aca="false">IF(ISERROR(I534/(I534+K534)),0,(I534/(I534+K534)))</f>
        <v>0.8</v>
      </c>
      <c r="P534" s="13" t="n">
        <f aca="false">IF(ISERROR((2*N534*O534)/(N534+O534)),0,(2*N534*O534)/(N534+O534))</f>
        <v>0.888888888888889</v>
      </c>
      <c r="Q534" s="3" t="n">
        <f aca="false">L534-M534</f>
        <v>-1</v>
      </c>
      <c r="R534" s="3" t="n">
        <f aca="false">H534-M534</f>
        <v>1</v>
      </c>
    </row>
    <row r="535" customFormat="false" ht="12.8" hidden="false" customHeight="false" outlineLevel="0" collapsed="false">
      <c r="A535" s="3" t="s">
        <v>3167</v>
      </c>
      <c r="B535" s="3" t="s">
        <v>1</v>
      </c>
      <c r="C535" s="3" t="s">
        <v>2</v>
      </c>
      <c r="D535" s="3"/>
      <c r="E535" s="3" t="s">
        <v>33</v>
      </c>
      <c r="F535" s="3" t="s">
        <v>3168</v>
      </c>
      <c r="G535" s="3" t="n">
        <v>5</v>
      </c>
      <c r="H535" s="3" t="n">
        <v>4</v>
      </c>
      <c r="I535" s="3" t="n">
        <v>4</v>
      </c>
      <c r="J535" s="3" t="n">
        <v>0</v>
      </c>
      <c r="K535" s="3" t="n">
        <v>1</v>
      </c>
      <c r="L535" s="3" t="n">
        <v>2</v>
      </c>
      <c r="M535" s="3" t="n">
        <v>3</v>
      </c>
      <c r="N535" s="13" t="n">
        <f aca="false">IF(ISERROR(I535/(I535+J535)),0,(I535/(I535+J535)))</f>
        <v>1</v>
      </c>
      <c r="O535" s="13" t="n">
        <f aca="false">IF(ISERROR(I535/(I535+K535)),0,(I535/(I535+K535)))</f>
        <v>0.8</v>
      </c>
      <c r="P535" s="13" t="n">
        <f aca="false">IF(ISERROR((2*N535*O535)/(N535+O535)),0,(2*N535*O535)/(N535+O535))</f>
        <v>0.888888888888889</v>
      </c>
      <c r="Q535" s="3" t="n">
        <f aca="false">L535-M535</f>
        <v>-1</v>
      </c>
      <c r="R535" s="3" t="n">
        <f aca="false">H535-M535</f>
        <v>1</v>
      </c>
    </row>
    <row r="536" customFormat="false" ht="12.8" hidden="false" customHeight="false" outlineLevel="0" collapsed="false">
      <c r="A536" s="3" t="s">
        <v>3169</v>
      </c>
      <c r="B536" s="3" t="s">
        <v>22</v>
      </c>
      <c r="C536" s="3" t="s">
        <v>2</v>
      </c>
      <c r="D536" s="3"/>
      <c r="E536" s="3" t="s">
        <v>10</v>
      </c>
      <c r="F536" s="3" t="s">
        <v>3170</v>
      </c>
      <c r="G536" s="3" t="n">
        <v>5</v>
      </c>
      <c r="H536" s="3" t="n">
        <v>4</v>
      </c>
      <c r="I536" s="3" t="n">
        <v>4</v>
      </c>
      <c r="J536" s="3" t="n">
        <v>0</v>
      </c>
      <c r="K536" s="3" t="n">
        <v>1</v>
      </c>
      <c r="L536" s="3" t="n">
        <v>3</v>
      </c>
      <c r="M536" s="3" t="n">
        <v>3</v>
      </c>
      <c r="N536" s="13" t="n">
        <f aca="false">IF(ISERROR(I536/(I536+J536)),0,(I536/(I536+J536)))</f>
        <v>1</v>
      </c>
      <c r="O536" s="13" t="n">
        <f aca="false">IF(ISERROR(I536/(I536+K536)),0,(I536/(I536+K536)))</f>
        <v>0.8</v>
      </c>
      <c r="P536" s="13" t="n">
        <f aca="false">IF(ISERROR((2*N536*O536)/(N536+O536)),0,(2*N536*O536)/(N536+O536))</f>
        <v>0.888888888888889</v>
      </c>
      <c r="Q536" s="3" t="n">
        <f aca="false">L536-M536</f>
        <v>0</v>
      </c>
      <c r="R536" s="3" t="n">
        <f aca="false">H536-M536</f>
        <v>1</v>
      </c>
    </row>
    <row r="537" customFormat="false" ht="12.8" hidden="false" customHeight="false" outlineLevel="0" collapsed="false">
      <c r="A537" s="3" t="s">
        <v>3171</v>
      </c>
      <c r="B537" s="3" t="s">
        <v>1</v>
      </c>
      <c r="C537" s="3"/>
      <c r="D537" s="3" t="s">
        <v>27</v>
      </c>
      <c r="E537" s="3" t="s">
        <v>33</v>
      </c>
      <c r="F537" s="3" t="s">
        <v>3172</v>
      </c>
      <c r="G537" s="3" t="n">
        <v>5</v>
      </c>
      <c r="H537" s="3" t="n">
        <v>4</v>
      </c>
      <c r="I537" s="3" t="n">
        <v>4</v>
      </c>
      <c r="J537" s="3" t="n">
        <v>0</v>
      </c>
      <c r="K537" s="3" t="n">
        <v>1</v>
      </c>
      <c r="L537" s="3" t="n">
        <v>3</v>
      </c>
      <c r="M537" s="3" t="n">
        <v>3</v>
      </c>
      <c r="N537" s="13" t="n">
        <f aca="false">IF(ISERROR(I537/(I537+J537)),0,(I537/(I537+J537)))</f>
        <v>1</v>
      </c>
      <c r="O537" s="13" t="n">
        <f aca="false">IF(ISERROR(I537/(I537+K537)),0,(I537/(I537+K537)))</f>
        <v>0.8</v>
      </c>
      <c r="P537" s="13" t="n">
        <f aca="false">IF(ISERROR((2*N537*O537)/(N537+O537)),0,(2*N537*O537)/(N537+O537))</f>
        <v>0.888888888888889</v>
      </c>
      <c r="Q537" s="3" t="n">
        <f aca="false">L537-M537</f>
        <v>0</v>
      </c>
      <c r="R537" s="3" t="n">
        <f aca="false">H537-M537</f>
        <v>1</v>
      </c>
      <c r="T537" s="15"/>
      <c r="U537" s="15"/>
      <c r="V537" s="15"/>
      <c r="W537" s="15"/>
      <c r="X537" s="15"/>
      <c r="Y537" s="15"/>
      <c r="Z537" s="15"/>
      <c r="AA537" s="15"/>
      <c r="AB537" s="8"/>
      <c r="AC537" s="15"/>
      <c r="AD537" s="15"/>
      <c r="AE537" s="15"/>
      <c r="AF537" s="15"/>
      <c r="AG537" s="15"/>
      <c r="AH537" s="15"/>
      <c r="AI537" s="15"/>
      <c r="AJ537" s="15"/>
    </row>
    <row r="538" customFormat="false" ht="12.8" hidden="false" customHeight="false" outlineLevel="0" collapsed="false">
      <c r="A538" s="3" t="s">
        <v>3173</v>
      </c>
      <c r="B538" s="3" t="s">
        <v>1</v>
      </c>
      <c r="C538" s="3" t="s">
        <v>2</v>
      </c>
      <c r="D538" s="3"/>
      <c r="E538" s="3" t="s">
        <v>10</v>
      </c>
      <c r="F538" s="3" t="s">
        <v>3174</v>
      </c>
      <c r="G538" s="3" t="n">
        <v>5</v>
      </c>
      <c r="H538" s="3" t="n">
        <v>4</v>
      </c>
      <c r="I538" s="3" t="n">
        <v>4</v>
      </c>
      <c r="J538" s="3" t="n">
        <v>0</v>
      </c>
      <c r="K538" s="3" t="n">
        <v>1</v>
      </c>
      <c r="L538" s="3" t="n">
        <v>2</v>
      </c>
      <c r="M538" s="3" t="n">
        <v>3</v>
      </c>
      <c r="N538" s="13" t="n">
        <f aca="false">IF(ISERROR(I538/(I538+J538)),0,(I538/(I538+J538)))</f>
        <v>1</v>
      </c>
      <c r="O538" s="13" t="n">
        <f aca="false">IF(ISERROR(I538/(I538+K538)),0,(I538/(I538+K538)))</f>
        <v>0.8</v>
      </c>
      <c r="P538" s="13" t="n">
        <f aca="false">IF(ISERROR((2*N538*O538)/(N538+O538)),0,(2*N538*O538)/(N538+O538))</f>
        <v>0.888888888888889</v>
      </c>
      <c r="Q538" s="3" t="n">
        <f aca="false">L538-M538</f>
        <v>-1</v>
      </c>
      <c r="R538" s="3" t="n">
        <f aca="false">H538-M538</f>
        <v>1</v>
      </c>
    </row>
    <row r="539" customFormat="false" ht="12.8" hidden="false" customHeight="false" outlineLevel="0" collapsed="false">
      <c r="A539" s="3" t="s">
        <v>3175</v>
      </c>
      <c r="B539" s="3" t="s">
        <v>22</v>
      </c>
      <c r="C539" s="3" t="s">
        <v>2</v>
      </c>
      <c r="D539" s="3"/>
      <c r="E539" s="3" t="s">
        <v>10</v>
      </c>
      <c r="F539" s="3" t="s">
        <v>3176</v>
      </c>
      <c r="G539" s="3" t="n">
        <v>6</v>
      </c>
      <c r="H539" s="3" t="n">
        <v>5</v>
      </c>
      <c r="I539" s="3" t="n">
        <v>5</v>
      </c>
      <c r="J539" s="3" t="n">
        <v>0</v>
      </c>
      <c r="K539" s="3" t="n">
        <v>1</v>
      </c>
      <c r="L539" s="3" t="n">
        <v>4</v>
      </c>
      <c r="M539" s="3" t="n">
        <v>4</v>
      </c>
      <c r="N539" s="13" t="n">
        <f aca="false">IF(ISERROR(I539/(I539+J539)),0,(I539/(I539+J539)))</f>
        <v>1</v>
      </c>
      <c r="O539" s="13" t="n">
        <f aca="false">IF(ISERROR(I539/(I539+K539)),0,(I539/(I539+K539)))</f>
        <v>0.833333333333333</v>
      </c>
      <c r="P539" s="13" t="n">
        <f aca="false">IF(ISERROR((2*N539*O539)/(N539+O539)),0,(2*N539*O539)/(N539+O539))</f>
        <v>0.909090909090909</v>
      </c>
      <c r="Q539" s="3" t="n">
        <f aca="false">L539-M539</f>
        <v>0</v>
      </c>
      <c r="R539" s="3" t="n">
        <f aca="false">H539-M539</f>
        <v>1</v>
      </c>
    </row>
    <row r="540" customFormat="false" ht="12.8" hidden="false" customHeight="false" outlineLevel="0" collapsed="false">
      <c r="A540" s="3" t="s">
        <v>3177</v>
      </c>
      <c r="B540" s="3" t="s">
        <v>22</v>
      </c>
      <c r="C540" s="3" t="s">
        <v>2</v>
      </c>
      <c r="D540" s="3"/>
      <c r="E540" s="3" t="s">
        <v>33</v>
      </c>
      <c r="F540" s="3" t="s">
        <v>3178</v>
      </c>
      <c r="G540" s="3" t="n">
        <v>6</v>
      </c>
      <c r="H540" s="3" t="n">
        <v>5</v>
      </c>
      <c r="I540" s="3" t="n">
        <v>5</v>
      </c>
      <c r="J540" s="3" t="n">
        <v>0</v>
      </c>
      <c r="K540" s="3" t="n">
        <v>1</v>
      </c>
      <c r="L540" s="3" t="n">
        <v>4</v>
      </c>
      <c r="M540" s="3" t="n">
        <v>4</v>
      </c>
      <c r="N540" s="13" t="n">
        <f aca="false">IF(ISERROR(I540/(I540+J540)),0,(I540/(I540+J540)))</f>
        <v>1</v>
      </c>
      <c r="O540" s="13" t="n">
        <f aca="false">IF(ISERROR(I540/(I540+K540)),0,(I540/(I540+K540)))</f>
        <v>0.833333333333333</v>
      </c>
      <c r="P540" s="13" t="n">
        <f aca="false">IF(ISERROR((2*N540*O540)/(N540+O540)),0,(2*N540*O540)/(N540+O540))</f>
        <v>0.909090909090909</v>
      </c>
      <c r="Q540" s="3" t="n">
        <f aca="false">L540-M540</f>
        <v>0</v>
      </c>
      <c r="R540" s="3" t="n">
        <f aca="false">H540-M540</f>
        <v>1</v>
      </c>
    </row>
    <row r="541" customFormat="false" ht="12.8" hidden="false" customHeight="false" outlineLevel="0" collapsed="false">
      <c r="A541" s="3" t="s">
        <v>3179</v>
      </c>
      <c r="B541" s="3" t="s">
        <v>22</v>
      </c>
      <c r="C541" s="3" t="s">
        <v>2</v>
      </c>
      <c r="D541" s="3"/>
      <c r="E541" s="3" t="s">
        <v>10</v>
      </c>
      <c r="F541" s="3" t="s">
        <v>3180</v>
      </c>
      <c r="G541" s="3" t="n">
        <v>6</v>
      </c>
      <c r="H541" s="3" t="n">
        <v>5</v>
      </c>
      <c r="I541" s="3" t="n">
        <v>5</v>
      </c>
      <c r="J541" s="3" t="n">
        <v>0</v>
      </c>
      <c r="K541" s="3" t="n">
        <v>1</v>
      </c>
      <c r="L541" s="3" t="n">
        <v>3</v>
      </c>
      <c r="M541" s="3" t="n">
        <v>4</v>
      </c>
      <c r="N541" s="13" t="n">
        <f aca="false">IF(ISERROR(I541/(I541+J541)),0,(I541/(I541+J541)))</f>
        <v>1</v>
      </c>
      <c r="O541" s="13" t="n">
        <f aca="false">IF(ISERROR(I541/(I541+K541)),0,(I541/(I541+K541)))</f>
        <v>0.833333333333333</v>
      </c>
      <c r="P541" s="13" t="n">
        <f aca="false">IF(ISERROR((2*N541*O541)/(N541+O541)),0,(2*N541*O541)/(N541+O541))</f>
        <v>0.909090909090909</v>
      </c>
      <c r="Q541" s="3" t="n">
        <f aca="false">L541-M541</f>
        <v>-1</v>
      </c>
      <c r="R541" s="3" t="n">
        <f aca="false">H541-M541</f>
        <v>1</v>
      </c>
    </row>
    <row r="542" customFormat="false" ht="12.8" hidden="false" customHeight="false" outlineLevel="0" collapsed="false">
      <c r="A542" s="3" t="s">
        <v>3181</v>
      </c>
      <c r="B542" s="3" t="s">
        <v>1</v>
      </c>
      <c r="C542" s="3" t="s">
        <v>9</v>
      </c>
      <c r="D542" s="3"/>
      <c r="E542" s="3" t="s">
        <v>10</v>
      </c>
      <c r="F542" s="3" t="s">
        <v>3182</v>
      </c>
      <c r="G542" s="3" t="n">
        <v>9</v>
      </c>
      <c r="H542" s="3" t="n">
        <v>8</v>
      </c>
      <c r="I542" s="3" t="n">
        <v>8</v>
      </c>
      <c r="J542" s="3" t="n">
        <v>0</v>
      </c>
      <c r="K542" s="3" t="n">
        <v>1</v>
      </c>
      <c r="L542" s="3" t="n">
        <v>4</v>
      </c>
      <c r="M542" s="3" t="n">
        <v>7</v>
      </c>
      <c r="N542" s="13" t="n">
        <f aca="false">IF(ISERROR(I542/(I542+J542)),0,(I542/(I542+J542)))</f>
        <v>1</v>
      </c>
      <c r="O542" s="13" t="n">
        <f aca="false">IF(ISERROR(I542/(I542+K542)),0,(I542/(I542+K542)))</f>
        <v>0.888888888888889</v>
      </c>
      <c r="P542" s="13" t="n">
        <f aca="false">IF(ISERROR((2*N542*O542)/(N542+O542)),0,(2*N542*O542)/(N542+O542))</f>
        <v>0.941176470588235</v>
      </c>
      <c r="Q542" s="3" t="n">
        <f aca="false">L542-M542</f>
        <v>-3</v>
      </c>
      <c r="R542" s="3" t="n">
        <f aca="false">H542-M542</f>
        <v>1</v>
      </c>
    </row>
    <row r="543" customFormat="false" ht="12.8" hidden="false" customHeight="false" outlineLevel="0" collapsed="false">
      <c r="A543" s="3" t="s">
        <v>3183</v>
      </c>
      <c r="B543" s="3" t="s">
        <v>38</v>
      </c>
      <c r="C543" s="3" t="s">
        <v>2</v>
      </c>
      <c r="D543" s="3"/>
      <c r="E543" s="3" t="s">
        <v>33</v>
      </c>
      <c r="F543" s="3" t="s">
        <v>3184</v>
      </c>
      <c r="G543" s="3" t="n">
        <v>15</v>
      </c>
      <c r="H543" s="3" t="n">
        <v>14</v>
      </c>
      <c r="I543" s="3" t="n">
        <v>14</v>
      </c>
      <c r="J543" s="3" t="n">
        <v>0</v>
      </c>
      <c r="K543" s="3" t="n">
        <v>1</v>
      </c>
      <c r="L543" s="3" t="n">
        <v>15</v>
      </c>
      <c r="M543" s="3" t="n">
        <v>13</v>
      </c>
      <c r="N543" s="13" t="n">
        <f aca="false">IF(ISERROR(I543/(I543+J543)),0,(I543/(I543+J543)))</f>
        <v>1</v>
      </c>
      <c r="O543" s="13" t="n">
        <f aca="false">IF(ISERROR(I543/(I543+K543)),0,(I543/(I543+K543)))</f>
        <v>0.933333333333333</v>
      </c>
      <c r="P543" s="13" t="n">
        <f aca="false">IF(ISERROR((2*N543*O543)/(N543+O543)),0,(2*N543*O543)/(N543+O543))</f>
        <v>0.96551724137931</v>
      </c>
      <c r="Q543" s="3" t="n">
        <f aca="false">L543-M543</f>
        <v>2</v>
      </c>
      <c r="R543" s="3" t="n">
        <f aca="false">H543-M543</f>
        <v>1</v>
      </c>
    </row>
    <row r="544" customFormat="false" ht="12.8" hidden="false" customHeight="false" outlineLevel="0" collapsed="false">
      <c r="A544" s="3" t="s">
        <v>3185</v>
      </c>
      <c r="B544" s="3" t="s">
        <v>1</v>
      </c>
      <c r="C544" s="3"/>
      <c r="D544" s="3" t="s">
        <v>23</v>
      </c>
      <c r="E544" s="3" t="s">
        <v>10</v>
      </c>
      <c r="F544" s="3" t="s">
        <v>3186</v>
      </c>
      <c r="G544" s="3" t="n">
        <v>4</v>
      </c>
      <c r="H544" s="3" t="n">
        <v>2</v>
      </c>
      <c r="I544" s="3" t="n">
        <v>2</v>
      </c>
      <c r="J544" s="3" t="n">
        <v>0</v>
      </c>
      <c r="K544" s="3" t="n">
        <v>2</v>
      </c>
      <c r="L544" s="3" t="n">
        <v>2</v>
      </c>
      <c r="M544" s="3" t="n">
        <v>1</v>
      </c>
      <c r="N544" s="13" t="n">
        <f aca="false">IF(ISERROR(I544/(I544+J544)),0,(I544/(I544+J544)))</f>
        <v>1</v>
      </c>
      <c r="O544" s="13" t="n">
        <f aca="false">IF(ISERROR(I544/(I544+K544)),0,(I544/(I544+K544)))</f>
        <v>0.5</v>
      </c>
      <c r="P544" s="13" t="n">
        <f aca="false">IF(ISERROR((2*N544*O544)/(N544+O544)),0,(2*N544*O544)/(N544+O544))</f>
        <v>0.666666666666667</v>
      </c>
      <c r="Q544" s="3" t="n">
        <f aca="false">L544-M544</f>
        <v>1</v>
      </c>
      <c r="R544" s="3" t="n">
        <f aca="false">H544-M544</f>
        <v>1</v>
      </c>
    </row>
    <row r="545" customFormat="false" ht="12.8" hidden="false" customHeight="false" outlineLevel="0" collapsed="false">
      <c r="A545" s="3" t="s">
        <v>3187</v>
      </c>
      <c r="B545" s="3" t="s">
        <v>22</v>
      </c>
      <c r="C545" s="3" t="s">
        <v>2</v>
      </c>
      <c r="D545" s="3"/>
      <c r="E545" s="3" t="s">
        <v>10</v>
      </c>
      <c r="F545" s="3" t="s">
        <v>3188</v>
      </c>
      <c r="G545" s="3" t="n">
        <v>4</v>
      </c>
      <c r="H545" s="3" t="n">
        <v>2</v>
      </c>
      <c r="I545" s="3" t="n">
        <v>2</v>
      </c>
      <c r="J545" s="3" t="n">
        <v>0</v>
      </c>
      <c r="K545" s="3" t="n">
        <v>2</v>
      </c>
      <c r="L545" s="3" t="n">
        <v>2</v>
      </c>
      <c r="M545" s="3" t="n">
        <v>1</v>
      </c>
      <c r="N545" s="13" t="n">
        <f aca="false">IF(ISERROR(I545/(I545+J545)),0,(I545/(I545+J545)))</f>
        <v>1</v>
      </c>
      <c r="O545" s="13" t="n">
        <f aca="false">IF(ISERROR(I545/(I545+K545)),0,(I545/(I545+K545)))</f>
        <v>0.5</v>
      </c>
      <c r="P545" s="13" t="n">
        <f aca="false">IF(ISERROR((2*N545*O545)/(N545+O545)),0,(2*N545*O545)/(N545+O545))</f>
        <v>0.666666666666667</v>
      </c>
      <c r="Q545" s="3" t="n">
        <f aca="false">L545-M545</f>
        <v>1</v>
      </c>
      <c r="R545" s="3" t="n">
        <f aca="false">H545-M545</f>
        <v>1</v>
      </c>
    </row>
    <row r="546" customFormat="false" ht="12.8" hidden="false" customHeight="false" outlineLevel="0" collapsed="false">
      <c r="A546" s="3" t="s">
        <v>3189</v>
      </c>
      <c r="B546" s="3" t="s">
        <v>1</v>
      </c>
      <c r="C546" s="3"/>
      <c r="D546" s="3" t="s">
        <v>27</v>
      </c>
      <c r="E546" s="3" t="s">
        <v>33</v>
      </c>
      <c r="F546" s="3" t="s">
        <v>3190</v>
      </c>
      <c r="G546" s="3" t="n">
        <v>4</v>
      </c>
      <c r="H546" s="3" t="n">
        <v>2</v>
      </c>
      <c r="I546" s="3" t="n">
        <v>2</v>
      </c>
      <c r="J546" s="3" t="n">
        <v>0</v>
      </c>
      <c r="K546" s="3" t="n">
        <v>2</v>
      </c>
      <c r="L546" s="3" t="n">
        <v>2</v>
      </c>
      <c r="M546" s="3" t="n">
        <v>1</v>
      </c>
      <c r="N546" s="13" t="n">
        <f aca="false">IF(ISERROR(I546/(I546+J546)),0,(I546/(I546+J546)))</f>
        <v>1</v>
      </c>
      <c r="O546" s="13" t="n">
        <f aca="false">IF(ISERROR(I546/(I546+K546)),0,(I546/(I546+K546)))</f>
        <v>0.5</v>
      </c>
      <c r="P546" s="13" t="n">
        <f aca="false">IF(ISERROR((2*N546*O546)/(N546+O546)),0,(2*N546*O546)/(N546+O546))</f>
        <v>0.666666666666667</v>
      </c>
      <c r="Q546" s="3" t="n">
        <f aca="false">L546-M546</f>
        <v>1</v>
      </c>
      <c r="R546" s="3" t="n">
        <f aca="false">H546-M546</f>
        <v>1</v>
      </c>
    </row>
    <row r="547" customFormat="false" ht="12.8" hidden="false" customHeight="false" outlineLevel="0" collapsed="false">
      <c r="A547" s="3" t="s">
        <v>3191</v>
      </c>
      <c r="B547" s="3" t="s">
        <v>22</v>
      </c>
      <c r="C547" s="3"/>
      <c r="D547" s="3" t="s">
        <v>27</v>
      </c>
      <c r="E547" s="3" t="s">
        <v>3</v>
      </c>
      <c r="F547" s="3" t="s">
        <v>3192</v>
      </c>
      <c r="G547" s="3" t="n">
        <v>4</v>
      </c>
      <c r="H547" s="3" t="n">
        <v>2</v>
      </c>
      <c r="I547" s="3" t="n">
        <v>2</v>
      </c>
      <c r="J547" s="3" t="n">
        <v>0</v>
      </c>
      <c r="K547" s="3" t="n">
        <v>2</v>
      </c>
      <c r="L547" s="3" t="n">
        <v>2</v>
      </c>
      <c r="M547" s="3" t="n">
        <v>1</v>
      </c>
      <c r="N547" s="13" t="n">
        <f aca="false">IF(ISERROR(I547/(I547+J547)),0,(I547/(I547+J547)))</f>
        <v>1</v>
      </c>
      <c r="O547" s="13" t="n">
        <f aca="false">IF(ISERROR(I547/(I547+K547)),0,(I547/(I547+K547)))</f>
        <v>0.5</v>
      </c>
      <c r="P547" s="13" t="n">
        <f aca="false">IF(ISERROR((2*N547*O547)/(N547+O547)),0,(2*N547*O547)/(N547+O547))</f>
        <v>0.666666666666667</v>
      </c>
      <c r="Q547" s="3" t="n">
        <f aca="false">L547-M547</f>
        <v>1</v>
      </c>
      <c r="R547" s="3" t="n">
        <f aca="false">H547-M547</f>
        <v>1</v>
      </c>
    </row>
    <row r="548" customFormat="false" ht="12.8" hidden="false" customHeight="false" outlineLevel="0" collapsed="false">
      <c r="A548" s="3" t="s">
        <v>3193</v>
      </c>
      <c r="B548" s="3" t="s">
        <v>22</v>
      </c>
      <c r="C548" s="3" t="s">
        <v>2</v>
      </c>
      <c r="D548" s="3"/>
      <c r="E548" s="3" t="s">
        <v>10</v>
      </c>
      <c r="F548" s="3" t="s">
        <v>3194</v>
      </c>
      <c r="G548" s="3" t="n">
        <v>4</v>
      </c>
      <c r="H548" s="3" t="n">
        <v>2</v>
      </c>
      <c r="I548" s="3" t="n">
        <v>2</v>
      </c>
      <c r="J548" s="3" t="n">
        <v>0</v>
      </c>
      <c r="K548" s="3" t="n">
        <v>2</v>
      </c>
      <c r="L548" s="3" t="n">
        <v>3</v>
      </c>
      <c r="M548" s="3" t="n">
        <v>1</v>
      </c>
      <c r="N548" s="13" t="n">
        <f aca="false">IF(ISERROR(I548/(I548+J548)),0,(I548/(I548+J548)))</f>
        <v>1</v>
      </c>
      <c r="O548" s="13" t="n">
        <f aca="false">IF(ISERROR(I548/(I548+K548)),0,(I548/(I548+K548)))</f>
        <v>0.5</v>
      </c>
      <c r="P548" s="13" t="n">
        <f aca="false">IF(ISERROR((2*N548*O548)/(N548+O548)),0,(2*N548*O548)/(N548+O548))</f>
        <v>0.666666666666667</v>
      </c>
      <c r="Q548" s="3" t="n">
        <f aca="false">L548-M548</f>
        <v>2</v>
      </c>
      <c r="R548" s="3" t="n">
        <f aca="false">H548-M548</f>
        <v>1</v>
      </c>
    </row>
    <row r="549" customFormat="false" ht="12.8" hidden="false" customHeight="false" outlineLevel="0" collapsed="false">
      <c r="A549" s="3" t="s">
        <v>3195</v>
      </c>
      <c r="B549" s="3" t="s">
        <v>22</v>
      </c>
      <c r="C549" s="3" t="s">
        <v>2</v>
      </c>
      <c r="D549" s="3"/>
      <c r="E549" s="3" t="s">
        <v>10</v>
      </c>
      <c r="F549" s="3" t="s">
        <v>3196</v>
      </c>
      <c r="G549" s="3" t="n">
        <v>4</v>
      </c>
      <c r="H549" s="3" t="n">
        <v>2</v>
      </c>
      <c r="I549" s="3" t="n">
        <v>2</v>
      </c>
      <c r="J549" s="3" t="n">
        <v>0</v>
      </c>
      <c r="K549" s="3" t="n">
        <v>2</v>
      </c>
      <c r="L549" s="3" t="n">
        <v>2</v>
      </c>
      <c r="M549" s="3" t="n">
        <v>1</v>
      </c>
      <c r="N549" s="13" t="n">
        <f aca="false">IF(ISERROR(I549/(I549+J549)),0,(I549/(I549+J549)))</f>
        <v>1</v>
      </c>
      <c r="O549" s="13" t="n">
        <f aca="false">IF(ISERROR(I549/(I549+K549)),0,(I549/(I549+K549)))</f>
        <v>0.5</v>
      </c>
      <c r="P549" s="13" t="n">
        <f aca="false">IF(ISERROR((2*N549*O549)/(N549+O549)),0,(2*N549*O549)/(N549+O549))</f>
        <v>0.666666666666667</v>
      </c>
      <c r="Q549" s="3" t="n">
        <f aca="false">L549-M549</f>
        <v>1</v>
      </c>
      <c r="R549" s="3" t="n">
        <f aca="false">H549-M549</f>
        <v>1</v>
      </c>
    </row>
    <row r="550" customFormat="false" ht="12.8" hidden="false" customHeight="false" outlineLevel="0" collapsed="false">
      <c r="A550" s="3" t="s">
        <v>3197</v>
      </c>
      <c r="B550" s="3" t="s">
        <v>1</v>
      </c>
      <c r="C550" s="3" t="s">
        <v>2</v>
      </c>
      <c r="D550" s="3" t="s">
        <v>27</v>
      </c>
      <c r="E550" s="3"/>
      <c r="F550" s="3" t="s">
        <v>3198</v>
      </c>
      <c r="G550" s="3" t="n">
        <v>4</v>
      </c>
      <c r="H550" s="3" t="n">
        <v>2</v>
      </c>
      <c r="I550" s="3" t="n">
        <v>2</v>
      </c>
      <c r="J550" s="3" t="n">
        <v>0</v>
      </c>
      <c r="K550" s="3" t="n">
        <v>2</v>
      </c>
      <c r="L550" s="3" t="n">
        <v>2</v>
      </c>
      <c r="M550" s="3" t="n">
        <v>1</v>
      </c>
      <c r="N550" s="13" t="n">
        <f aca="false">IF(ISERROR(I550/(I550+J550)),0,(I550/(I550+J550)))</f>
        <v>1</v>
      </c>
      <c r="O550" s="13" t="n">
        <f aca="false">IF(ISERROR(I550/(I550+K550)),0,(I550/(I550+K550)))</f>
        <v>0.5</v>
      </c>
      <c r="P550" s="13" t="n">
        <f aca="false">IF(ISERROR((2*N550*O550)/(N550+O550)),0,(2*N550*O550)/(N550+O550))</f>
        <v>0.666666666666667</v>
      </c>
      <c r="Q550" s="3" t="n">
        <f aca="false">L550-M550</f>
        <v>1</v>
      </c>
      <c r="R550" s="3" t="n">
        <f aca="false">H550-M550</f>
        <v>1</v>
      </c>
    </row>
    <row r="551" customFormat="false" ht="12.8" hidden="false" customHeight="false" outlineLevel="0" collapsed="false">
      <c r="A551" s="3" t="s">
        <v>3199</v>
      </c>
      <c r="B551" s="3" t="s">
        <v>1</v>
      </c>
      <c r="C551" s="3"/>
      <c r="D551" s="3" t="s">
        <v>23</v>
      </c>
      <c r="E551" s="3" t="s">
        <v>33</v>
      </c>
      <c r="F551" s="3" t="s">
        <v>3200</v>
      </c>
      <c r="G551" s="3" t="n">
        <v>5</v>
      </c>
      <c r="H551" s="3" t="n">
        <v>3</v>
      </c>
      <c r="I551" s="3" t="n">
        <v>3</v>
      </c>
      <c r="J551" s="3" t="n">
        <v>0</v>
      </c>
      <c r="K551" s="3" t="n">
        <v>2</v>
      </c>
      <c r="L551" s="3" t="n">
        <v>2</v>
      </c>
      <c r="M551" s="3" t="n">
        <v>2</v>
      </c>
      <c r="N551" s="13" t="n">
        <f aca="false">IF(ISERROR(I551/(I551+J551)),0,(I551/(I551+J551)))</f>
        <v>1</v>
      </c>
      <c r="O551" s="13" t="n">
        <f aca="false">IF(ISERROR(I551/(I551+K551)),0,(I551/(I551+K551)))</f>
        <v>0.6</v>
      </c>
      <c r="P551" s="13" t="n">
        <f aca="false">IF(ISERROR((2*N551*O551)/(N551+O551)),0,(2*N551*O551)/(N551+O551))</f>
        <v>0.75</v>
      </c>
      <c r="Q551" s="3" t="n">
        <f aca="false">L551-M551</f>
        <v>0</v>
      </c>
      <c r="R551" s="3" t="n">
        <f aca="false">H551-M551</f>
        <v>1</v>
      </c>
    </row>
    <row r="552" customFormat="false" ht="12.8" hidden="false" customHeight="false" outlineLevel="0" collapsed="false">
      <c r="A552" s="3" t="s">
        <v>3201</v>
      </c>
      <c r="B552" s="3" t="s">
        <v>1</v>
      </c>
      <c r="C552" s="3"/>
      <c r="D552" s="3" t="s">
        <v>23</v>
      </c>
      <c r="E552" s="3" t="s">
        <v>33</v>
      </c>
      <c r="F552" s="3" t="s">
        <v>3202</v>
      </c>
      <c r="G552" s="3" t="n">
        <v>5</v>
      </c>
      <c r="H552" s="3" t="n">
        <v>3</v>
      </c>
      <c r="I552" s="3" t="n">
        <v>3</v>
      </c>
      <c r="J552" s="3" t="n">
        <v>0</v>
      </c>
      <c r="K552" s="3" t="n">
        <v>2</v>
      </c>
      <c r="L552" s="3" t="n">
        <v>2</v>
      </c>
      <c r="M552" s="3" t="n">
        <v>2</v>
      </c>
      <c r="N552" s="13" t="n">
        <f aca="false">IF(ISERROR(I552/(I552+J552)),0,(I552/(I552+J552)))</f>
        <v>1</v>
      </c>
      <c r="O552" s="13" t="n">
        <f aca="false">IF(ISERROR(I552/(I552+K552)),0,(I552/(I552+K552)))</f>
        <v>0.6</v>
      </c>
      <c r="P552" s="13" t="n">
        <f aca="false">IF(ISERROR((2*N552*O552)/(N552+O552)),0,(2*N552*O552)/(N552+O552))</f>
        <v>0.75</v>
      </c>
      <c r="Q552" s="3" t="n">
        <f aca="false">L552-M552</f>
        <v>0</v>
      </c>
      <c r="R552" s="3" t="n">
        <f aca="false">H552-M552</f>
        <v>1</v>
      </c>
    </row>
    <row r="553" customFormat="false" ht="12.8" hidden="false" customHeight="false" outlineLevel="0" collapsed="false">
      <c r="A553" s="3" t="s">
        <v>3203</v>
      </c>
      <c r="B553" s="3" t="s">
        <v>1</v>
      </c>
      <c r="C553" s="3" t="s">
        <v>2</v>
      </c>
      <c r="D553" s="3" t="s">
        <v>27</v>
      </c>
      <c r="E553" s="3"/>
      <c r="F553" s="3" t="s">
        <v>3204</v>
      </c>
      <c r="G553" s="3" t="n">
        <v>5</v>
      </c>
      <c r="H553" s="3" t="n">
        <v>3</v>
      </c>
      <c r="I553" s="3" t="n">
        <v>3</v>
      </c>
      <c r="J553" s="3" t="n">
        <v>0</v>
      </c>
      <c r="K553" s="3" t="n">
        <v>2</v>
      </c>
      <c r="L553" s="3" t="n">
        <v>2</v>
      </c>
      <c r="M553" s="3" t="n">
        <v>2</v>
      </c>
      <c r="N553" s="13" t="n">
        <f aca="false">IF(ISERROR(I553/(I553+J553)),0,(I553/(I553+J553)))</f>
        <v>1</v>
      </c>
      <c r="O553" s="13" t="n">
        <f aca="false">IF(ISERROR(I553/(I553+K553)),0,(I553/(I553+K553)))</f>
        <v>0.6</v>
      </c>
      <c r="P553" s="13" t="n">
        <f aca="false">IF(ISERROR((2*N553*O553)/(N553+O553)),0,(2*N553*O553)/(N553+O553))</f>
        <v>0.75</v>
      </c>
      <c r="Q553" s="3" t="n">
        <f aca="false">L553-M553</f>
        <v>0</v>
      </c>
      <c r="R553" s="3" t="n">
        <f aca="false">H553-M553</f>
        <v>1</v>
      </c>
    </row>
    <row r="554" customFormat="false" ht="12.8" hidden="false" customHeight="false" outlineLevel="0" collapsed="false">
      <c r="A554" s="3" t="s">
        <v>3205</v>
      </c>
      <c r="B554" s="3" t="s">
        <v>1</v>
      </c>
      <c r="C554" s="3"/>
      <c r="D554" s="3" t="s">
        <v>23</v>
      </c>
      <c r="E554" s="3" t="s">
        <v>33</v>
      </c>
      <c r="F554" s="3" t="s">
        <v>3206</v>
      </c>
      <c r="G554" s="3" t="n">
        <v>5</v>
      </c>
      <c r="H554" s="3" t="n">
        <v>3</v>
      </c>
      <c r="I554" s="3" t="n">
        <v>3</v>
      </c>
      <c r="J554" s="3" t="n">
        <v>0</v>
      </c>
      <c r="K554" s="3" t="n">
        <v>2</v>
      </c>
      <c r="L554" s="3" t="n">
        <v>2</v>
      </c>
      <c r="M554" s="3" t="n">
        <v>2</v>
      </c>
      <c r="N554" s="13" t="n">
        <f aca="false">IF(ISERROR(I554/(I554+J554)),0,(I554/(I554+J554)))</f>
        <v>1</v>
      </c>
      <c r="O554" s="13" t="n">
        <f aca="false">IF(ISERROR(I554/(I554+K554)),0,(I554/(I554+K554)))</f>
        <v>0.6</v>
      </c>
      <c r="P554" s="13" t="n">
        <f aca="false">IF(ISERROR((2*N554*O554)/(N554+O554)),0,(2*N554*O554)/(N554+O554))</f>
        <v>0.75</v>
      </c>
      <c r="Q554" s="3" t="n">
        <f aca="false">L554-M554</f>
        <v>0</v>
      </c>
      <c r="R554" s="3" t="n">
        <f aca="false">H554-M554</f>
        <v>1</v>
      </c>
    </row>
    <row r="555" customFormat="false" ht="12.8" hidden="false" customHeight="false" outlineLevel="0" collapsed="false">
      <c r="A555" s="3" t="s">
        <v>3207</v>
      </c>
      <c r="B555" s="3" t="s">
        <v>1</v>
      </c>
      <c r="C555" s="3" t="s">
        <v>2</v>
      </c>
      <c r="D555" s="3"/>
      <c r="E555" s="3" t="s">
        <v>10</v>
      </c>
      <c r="F555" s="3" t="s">
        <v>3208</v>
      </c>
      <c r="G555" s="3" t="n">
        <v>6</v>
      </c>
      <c r="H555" s="3" t="n">
        <v>4</v>
      </c>
      <c r="I555" s="3" t="n">
        <v>4</v>
      </c>
      <c r="J555" s="3" t="n">
        <v>0</v>
      </c>
      <c r="K555" s="3" t="n">
        <v>2</v>
      </c>
      <c r="L555" s="3" t="n">
        <v>5</v>
      </c>
      <c r="M555" s="3" t="n">
        <v>3</v>
      </c>
      <c r="N555" s="13" t="n">
        <f aca="false">IF(ISERROR(I555/(I555+J555)),0,(I555/(I555+J555)))</f>
        <v>1</v>
      </c>
      <c r="O555" s="13" t="n">
        <f aca="false">IF(ISERROR(I555/(I555+K555)),0,(I555/(I555+K555)))</f>
        <v>0.666666666666667</v>
      </c>
      <c r="P555" s="13" t="n">
        <f aca="false">IF(ISERROR((2*N555*O555)/(N555+O555)),0,(2*N555*O555)/(N555+O555))</f>
        <v>0.8</v>
      </c>
      <c r="Q555" s="3" t="n">
        <f aca="false">L555-M555</f>
        <v>2</v>
      </c>
      <c r="R555" s="3" t="n">
        <f aca="false">H555-M555</f>
        <v>1</v>
      </c>
    </row>
    <row r="556" customFormat="false" ht="12.8" hidden="false" customHeight="false" outlineLevel="0" collapsed="false">
      <c r="A556" s="3" t="s">
        <v>3209</v>
      </c>
      <c r="B556" s="3" t="s">
        <v>1</v>
      </c>
      <c r="C556" s="3" t="s">
        <v>2</v>
      </c>
      <c r="D556" s="3"/>
      <c r="E556" s="3" t="s">
        <v>33</v>
      </c>
      <c r="F556" s="3" t="s">
        <v>3210</v>
      </c>
      <c r="G556" s="3" t="n">
        <v>8</v>
      </c>
      <c r="H556" s="3" t="n">
        <v>6</v>
      </c>
      <c r="I556" s="3" t="n">
        <v>6</v>
      </c>
      <c r="J556" s="3" t="n">
        <v>0</v>
      </c>
      <c r="K556" s="3" t="n">
        <v>2</v>
      </c>
      <c r="L556" s="3" t="n">
        <v>6</v>
      </c>
      <c r="M556" s="3" t="n">
        <v>5</v>
      </c>
      <c r="N556" s="13" t="n">
        <f aca="false">IF(ISERROR(I556/(I556+J556)),0,(I556/(I556+J556)))</f>
        <v>1</v>
      </c>
      <c r="O556" s="13" t="n">
        <f aca="false">IF(ISERROR(I556/(I556+K556)),0,(I556/(I556+K556)))</f>
        <v>0.75</v>
      </c>
      <c r="P556" s="13" t="n">
        <f aca="false">IF(ISERROR((2*N556*O556)/(N556+O556)),0,(2*N556*O556)/(N556+O556))</f>
        <v>0.857142857142857</v>
      </c>
      <c r="Q556" s="3" t="n">
        <f aca="false">L556-M556</f>
        <v>1</v>
      </c>
      <c r="R556" s="3" t="n">
        <f aca="false">H556-M556</f>
        <v>1</v>
      </c>
    </row>
    <row r="557" customFormat="false" ht="12.8" hidden="false" customHeight="false" outlineLevel="0" collapsed="false">
      <c r="A557" s="3" t="s">
        <v>3211</v>
      </c>
      <c r="B557" s="3" t="s">
        <v>22</v>
      </c>
      <c r="C557" s="3" t="s">
        <v>2</v>
      </c>
      <c r="D557" s="3"/>
      <c r="E557" s="3" t="s">
        <v>10</v>
      </c>
      <c r="F557" s="3" t="s">
        <v>3212</v>
      </c>
      <c r="G557" s="3" t="n">
        <v>8</v>
      </c>
      <c r="H557" s="3" t="n">
        <v>6</v>
      </c>
      <c r="I557" s="3" t="n">
        <v>6</v>
      </c>
      <c r="J557" s="3" t="n">
        <v>0</v>
      </c>
      <c r="K557" s="3" t="n">
        <v>2</v>
      </c>
      <c r="L557" s="3" t="n">
        <v>6</v>
      </c>
      <c r="M557" s="3" t="n">
        <v>5</v>
      </c>
      <c r="N557" s="13" t="n">
        <f aca="false">IF(ISERROR(I557/(I557+J557)),0,(I557/(I557+J557)))</f>
        <v>1</v>
      </c>
      <c r="O557" s="13" t="n">
        <f aca="false">IF(ISERROR(I557/(I557+K557)),0,(I557/(I557+K557)))</f>
        <v>0.75</v>
      </c>
      <c r="P557" s="13" t="n">
        <f aca="false">IF(ISERROR((2*N557*O557)/(N557+O557)),0,(2*N557*O557)/(N557+O557))</f>
        <v>0.857142857142857</v>
      </c>
      <c r="Q557" s="3" t="n">
        <f aca="false">L557-M557</f>
        <v>1</v>
      </c>
      <c r="R557" s="3" t="n">
        <f aca="false">H557-M557</f>
        <v>1</v>
      </c>
    </row>
    <row r="558" customFormat="false" ht="12.8" hidden="false" customHeight="false" outlineLevel="0" collapsed="false">
      <c r="A558" s="3" t="s">
        <v>3213</v>
      </c>
      <c r="B558" s="3" t="s">
        <v>22</v>
      </c>
      <c r="C558" s="3" t="s">
        <v>2</v>
      </c>
      <c r="D558" s="3"/>
      <c r="E558" s="3" t="s">
        <v>10</v>
      </c>
      <c r="F558" s="3" t="s">
        <v>3214</v>
      </c>
      <c r="G558" s="3" t="n">
        <v>9</v>
      </c>
      <c r="H558" s="3" t="n">
        <v>7</v>
      </c>
      <c r="I558" s="3" t="n">
        <v>7</v>
      </c>
      <c r="J558" s="3" t="n">
        <v>0</v>
      </c>
      <c r="K558" s="3" t="n">
        <v>2</v>
      </c>
      <c r="L558" s="3" t="n">
        <v>2</v>
      </c>
      <c r="M558" s="3" t="n">
        <v>6</v>
      </c>
      <c r="N558" s="13" t="n">
        <f aca="false">IF(ISERROR(I558/(I558+J558)),0,(I558/(I558+J558)))</f>
        <v>1</v>
      </c>
      <c r="O558" s="13" t="n">
        <f aca="false">IF(ISERROR(I558/(I558+K558)),0,(I558/(I558+K558)))</f>
        <v>0.777777777777778</v>
      </c>
      <c r="P558" s="13" t="n">
        <f aca="false">IF(ISERROR((2*N558*O558)/(N558+O558)),0,(2*N558*O558)/(N558+O558))</f>
        <v>0.875</v>
      </c>
      <c r="Q558" s="3" t="n">
        <f aca="false">L558-M558</f>
        <v>-4</v>
      </c>
      <c r="R558" s="3" t="n">
        <f aca="false">H558-M558</f>
        <v>1</v>
      </c>
    </row>
    <row r="559" customFormat="false" ht="12.8" hidden="false" customHeight="false" outlineLevel="0" collapsed="false">
      <c r="A559" s="3" t="s">
        <v>3215</v>
      </c>
      <c r="B559" s="3" t="s">
        <v>1</v>
      </c>
      <c r="C559" s="3"/>
      <c r="D559" s="3" t="s">
        <v>27</v>
      </c>
      <c r="E559" s="3" t="s">
        <v>33</v>
      </c>
      <c r="F559" s="3" t="s">
        <v>3216</v>
      </c>
      <c r="G559" s="3" t="n">
        <v>5</v>
      </c>
      <c r="H559" s="3" t="n">
        <v>2</v>
      </c>
      <c r="I559" s="3" t="n">
        <v>2</v>
      </c>
      <c r="J559" s="3" t="n">
        <v>0</v>
      </c>
      <c r="K559" s="3" t="n">
        <v>3</v>
      </c>
      <c r="L559" s="3" t="n">
        <v>2</v>
      </c>
      <c r="M559" s="3" t="n">
        <v>1</v>
      </c>
      <c r="N559" s="13" t="n">
        <f aca="false">IF(ISERROR(I559/(I559+J559)),0,(I559/(I559+J559)))</f>
        <v>1</v>
      </c>
      <c r="O559" s="13" t="n">
        <f aca="false">IF(ISERROR(I559/(I559+K559)),0,(I559/(I559+K559)))</f>
        <v>0.4</v>
      </c>
      <c r="P559" s="13" t="n">
        <f aca="false">IF(ISERROR((2*N559*O559)/(N559+O559)),0,(2*N559*O559)/(N559+O559))</f>
        <v>0.571428571428571</v>
      </c>
      <c r="Q559" s="3" t="n">
        <f aca="false">L559-M559</f>
        <v>1</v>
      </c>
      <c r="R559" s="3" t="n">
        <f aca="false">H559-M559</f>
        <v>1</v>
      </c>
    </row>
    <row r="560" customFormat="false" ht="12.8" hidden="false" customHeight="false" outlineLevel="0" collapsed="false">
      <c r="A560" s="3" t="s">
        <v>3217</v>
      </c>
      <c r="B560" s="3" t="s">
        <v>1</v>
      </c>
      <c r="C560" s="3"/>
      <c r="D560" s="3" t="s">
        <v>23</v>
      </c>
      <c r="E560" s="3" t="s">
        <v>33</v>
      </c>
      <c r="F560" s="3" t="s">
        <v>3218</v>
      </c>
      <c r="G560" s="3" t="n">
        <v>5</v>
      </c>
      <c r="H560" s="3" t="n">
        <v>2</v>
      </c>
      <c r="I560" s="3" t="n">
        <v>2</v>
      </c>
      <c r="J560" s="3" t="n">
        <v>0</v>
      </c>
      <c r="K560" s="3" t="n">
        <v>3</v>
      </c>
      <c r="L560" s="3" t="n">
        <v>3</v>
      </c>
      <c r="M560" s="3" t="n">
        <v>1</v>
      </c>
      <c r="N560" s="13" t="n">
        <f aca="false">IF(ISERROR(I560/(I560+J560)),0,(I560/(I560+J560)))</f>
        <v>1</v>
      </c>
      <c r="O560" s="13" t="n">
        <f aca="false">IF(ISERROR(I560/(I560+K560)),0,(I560/(I560+K560)))</f>
        <v>0.4</v>
      </c>
      <c r="P560" s="13" t="n">
        <f aca="false">IF(ISERROR((2*N560*O560)/(N560+O560)),0,(2*N560*O560)/(N560+O560))</f>
        <v>0.571428571428571</v>
      </c>
      <c r="Q560" s="3" t="n">
        <f aca="false">L560-M560</f>
        <v>2</v>
      </c>
      <c r="R560" s="3" t="n">
        <f aca="false">H560-M560</f>
        <v>1</v>
      </c>
    </row>
    <row r="561" customFormat="false" ht="12.8" hidden="false" customHeight="false" outlineLevel="0" collapsed="false">
      <c r="A561" s="3" t="s">
        <v>3219</v>
      </c>
      <c r="B561" s="3" t="s">
        <v>1</v>
      </c>
      <c r="C561" s="3" t="s">
        <v>2</v>
      </c>
      <c r="D561" s="3" t="s">
        <v>23</v>
      </c>
      <c r="E561" s="3"/>
      <c r="F561" s="3" t="s">
        <v>3220</v>
      </c>
      <c r="G561" s="3" t="n">
        <v>5</v>
      </c>
      <c r="H561" s="3" t="n">
        <v>2</v>
      </c>
      <c r="I561" s="3" t="n">
        <v>2</v>
      </c>
      <c r="J561" s="3" t="n">
        <v>0</v>
      </c>
      <c r="K561" s="3" t="n">
        <v>3</v>
      </c>
      <c r="L561" s="3" t="n">
        <v>2</v>
      </c>
      <c r="M561" s="3" t="n">
        <v>1</v>
      </c>
      <c r="N561" s="13" t="n">
        <f aca="false">IF(ISERROR(I561/(I561+J561)),0,(I561/(I561+J561)))</f>
        <v>1</v>
      </c>
      <c r="O561" s="13" t="n">
        <f aca="false">IF(ISERROR(I561/(I561+K561)),0,(I561/(I561+K561)))</f>
        <v>0.4</v>
      </c>
      <c r="P561" s="13" t="n">
        <f aca="false">IF(ISERROR((2*N561*O561)/(N561+O561)),0,(2*N561*O561)/(N561+O561))</f>
        <v>0.571428571428571</v>
      </c>
      <c r="Q561" s="3" t="n">
        <f aca="false">L561-M561</f>
        <v>1</v>
      </c>
      <c r="R561" s="3" t="n">
        <f aca="false">H561-M561</f>
        <v>1</v>
      </c>
    </row>
    <row r="562" customFormat="false" ht="12.8" hidden="false" customHeight="false" outlineLevel="0" collapsed="false">
      <c r="A562" s="3" t="s">
        <v>3221</v>
      </c>
      <c r="B562" s="3" t="s">
        <v>22</v>
      </c>
      <c r="C562" s="3"/>
      <c r="D562" s="3" t="s">
        <v>23</v>
      </c>
      <c r="E562" s="3" t="s">
        <v>33</v>
      </c>
      <c r="F562" s="3" t="s">
        <v>3222</v>
      </c>
      <c r="G562" s="3" t="n">
        <v>5</v>
      </c>
      <c r="H562" s="3" t="n">
        <v>2</v>
      </c>
      <c r="I562" s="3" t="n">
        <v>2</v>
      </c>
      <c r="J562" s="3" t="n">
        <v>0</v>
      </c>
      <c r="K562" s="3" t="n">
        <v>3</v>
      </c>
      <c r="L562" s="3" t="n">
        <v>2</v>
      </c>
      <c r="M562" s="3" t="n">
        <v>1</v>
      </c>
      <c r="N562" s="13" t="n">
        <f aca="false">IF(ISERROR(I562/(I562+J562)),0,(I562/(I562+J562)))</f>
        <v>1</v>
      </c>
      <c r="O562" s="13" t="n">
        <f aca="false">IF(ISERROR(I562/(I562+K562)),0,(I562/(I562+K562)))</f>
        <v>0.4</v>
      </c>
      <c r="P562" s="13" t="n">
        <f aca="false">IF(ISERROR((2*N562*O562)/(N562+O562)),0,(2*N562*O562)/(N562+O562))</f>
        <v>0.571428571428571</v>
      </c>
      <c r="Q562" s="3" t="n">
        <f aca="false">L562-M562</f>
        <v>1</v>
      </c>
      <c r="R562" s="3" t="n">
        <f aca="false">H562-M562</f>
        <v>1</v>
      </c>
    </row>
    <row r="563" customFormat="false" ht="12.8" hidden="false" customHeight="false" outlineLevel="0" collapsed="false">
      <c r="A563" s="3" t="s">
        <v>3223</v>
      </c>
      <c r="B563" s="3" t="s">
        <v>22</v>
      </c>
      <c r="C563" s="3"/>
      <c r="D563" s="3" t="s">
        <v>27</v>
      </c>
      <c r="E563" s="3" t="s">
        <v>33</v>
      </c>
      <c r="F563" s="3" t="s">
        <v>3224</v>
      </c>
      <c r="G563" s="3" t="n">
        <v>5</v>
      </c>
      <c r="H563" s="3" t="n">
        <v>2</v>
      </c>
      <c r="I563" s="3" t="n">
        <v>2</v>
      </c>
      <c r="J563" s="3" t="n">
        <v>0</v>
      </c>
      <c r="K563" s="3" t="n">
        <v>3</v>
      </c>
      <c r="L563" s="3" t="n">
        <v>2</v>
      </c>
      <c r="M563" s="3" t="n">
        <v>1</v>
      </c>
      <c r="N563" s="13" t="n">
        <f aca="false">IF(ISERROR(I563/(I563+J563)),0,(I563/(I563+J563)))</f>
        <v>1</v>
      </c>
      <c r="O563" s="13" t="n">
        <f aca="false">IF(ISERROR(I563/(I563+K563)),0,(I563/(I563+K563)))</f>
        <v>0.4</v>
      </c>
      <c r="P563" s="13" t="n">
        <f aca="false">IF(ISERROR((2*N563*O563)/(N563+O563)),0,(2*N563*O563)/(N563+O563))</f>
        <v>0.571428571428571</v>
      </c>
      <c r="Q563" s="3" t="n">
        <f aca="false">L563-M563</f>
        <v>1</v>
      </c>
      <c r="R563" s="3" t="n">
        <f aca="false">H563-M563</f>
        <v>1</v>
      </c>
    </row>
    <row r="564" customFormat="false" ht="12.8" hidden="false" customHeight="false" outlineLevel="0" collapsed="false">
      <c r="A564" s="3" t="s">
        <v>3225</v>
      </c>
      <c r="B564" s="3" t="s">
        <v>1</v>
      </c>
      <c r="C564" s="3"/>
      <c r="D564" s="3" t="s">
        <v>23</v>
      </c>
      <c r="E564" s="3" t="s">
        <v>33</v>
      </c>
      <c r="F564" s="3" t="s">
        <v>3226</v>
      </c>
      <c r="G564" s="3" t="n">
        <v>5</v>
      </c>
      <c r="H564" s="3" t="n">
        <v>2</v>
      </c>
      <c r="I564" s="3" t="n">
        <v>2</v>
      </c>
      <c r="J564" s="3" t="n">
        <v>0</v>
      </c>
      <c r="K564" s="3" t="n">
        <v>3</v>
      </c>
      <c r="L564" s="3" t="n">
        <v>2</v>
      </c>
      <c r="M564" s="3" t="n">
        <v>1</v>
      </c>
      <c r="N564" s="13" t="n">
        <f aca="false">IF(ISERROR(I564/(I564+J564)),0,(I564/(I564+J564)))</f>
        <v>1</v>
      </c>
      <c r="O564" s="13" t="n">
        <f aca="false">IF(ISERROR(I564/(I564+K564)),0,(I564/(I564+K564)))</f>
        <v>0.4</v>
      </c>
      <c r="P564" s="13" t="n">
        <f aca="false">IF(ISERROR((2*N564*O564)/(N564+O564)),0,(2*N564*O564)/(N564+O564))</f>
        <v>0.571428571428571</v>
      </c>
      <c r="Q564" s="3" t="n">
        <f aca="false">L564-M564</f>
        <v>1</v>
      </c>
      <c r="R564" s="3" t="n">
        <f aca="false">H564-M564</f>
        <v>1</v>
      </c>
    </row>
    <row r="565" customFormat="false" ht="12.8" hidden="false" customHeight="false" outlineLevel="0" collapsed="false">
      <c r="A565" s="3" t="s">
        <v>3227</v>
      </c>
      <c r="B565" s="3" t="s">
        <v>22</v>
      </c>
      <c r="C565" s="3"/>
      <c r="D565" s="3" t="s">
        <v>23</v>
      </c>
      <c r="E565" s="3" t="s">
        <v>10</v>
      </c>
      <c r="F565" s="3" t="s">
        <v>3228</v>
      </c>
      <c r="G565" s="3" t="n">
        <v>7</v>
      </c>
      <c r="H565" s="3" t="n">
        <v>4</v>
      </c>
      <c r="I565" s="3" t="n">
        <v>4</v>
      </c>
      <c r="J565" s="3" t="n">
        <v>0</v>
      </c>
      <c r="K565" s="3" t="n">
        <v>3</v>
      </c>
      <c r="L565" s="3" t="n">
        <v>2</v>
      </c>
      <c r="M565" s="3" t="n">
        <v>3</v>
      </c>
      <c r="N565" s="13" t="n">
        <f aca="false">IF(ISERROR(I565/(I565+J565)),0,(I565/(I565+J565)))</f>
        <v>1</v>
      </c>
      <c r="O565" s="13" t="n">
        <f aca="false">IF(ISERROR(I565/(I565+K565)),0,(I565/(I565+K565)))</f>
        <v>0.571428571428571</v>
      </c>
      <c r="P565" s="13" t="n">
        <f aca="false">IF(ISERROR((2*N565*O565)/(N565+O565)),0,(2*N565*O565)/(N565+O565))</f>
        <v>0.727272727272727</v>
      </c>
      <c r="Q565" s="3" t="n">
        <f aca="false">L565-M565</f>
        <v>-1</v>
      </c>
      <c r="R565" s="3" t="n">
        <f aca="false">H565-M565</f>
        <v>1</v>
      </c>
    </row>
    <row r="566" customFormat="false" ht="12.8" hidden="false" customHeight="false" outlineLevel="0" collapsed="false">
      <c r="A566" s="3" t="s">
        <v>3229</v>
      </c>
      <c r="B566" s="3" t="s">
        <v>1</v>
      </c>
      <c r="C566" s="3"/>
      <c r="D566" s="3" t="s">
        <v>27</v>
      </c>
      <c r="E566" s="3" t="s">
        <v>33</v>
      </c>
      <c r="F566" s="3" t="s">
        <v>3230</v>
      </c>
      <c r="G566" s="3" t="n">
        <v>7</v>
      </c>
      <c r="H566" s="3" t="n">
        <v>4</v>
      </c>
      <c r="I566" s="3" t="n">
        <v>4</v>
      </c>
      <c r="J566" s="3" t="n">
        <v>0</v>
      </c>
      <c r="K566" s="3" t="n">
        <v>3</v>
      </c>
      <c r="L566" s="3" t="n">
        <v>2</v>
      </c>
      <c r="M566" s="3" t="n">
        <v>3</v>
      </c>
      <c r="N566" s="13" t="n">
        <f aca="false">IF(ISERROR(I566/(I566+J566)),0,(I566/(I566+J566)))</f>
        <v>1</v>
      </c>
      <c r="O566" s="13" t="n">
        <f aca="false">IF(ISERROR(I566/(I566+K566)),0,(I566/(I566+K566)))</f>
        <v>0.571428571428571</v>
      </c>
      <c r="P566" s="13" t="n">
        <f aca="false">IF(ISERROR((2*N566*O566)/(N566+O566)),0,(2*N566*O566)/(N566+O566))</f>
        <v>0.727272727272727</v>
      </c>
      <c r="Q566" s="3" t="n">
        <f aca="false">L566-M566</f>
        <v>-1</v>
      </c>
      <c r="R566" s="3" t="n">
        <f aca="false">H566-M566</f>
        <v>1</v>
      </c>
    </row>
    <row r="567" customFormat="false" ht="12.8" hidden="false" customHeight="false" outlineLevel="0" collapsed="false">
      <c r="A567" s="3" t="s">
        <v>3231</v>
      </c>
      <c r="B567" s="3" t="s">
        <v>1</v>
      </c>
      <c r="C567" s="3"/>
      <c r="D567" s="3" t="s">
        <v>23</v>
      </c>
      <c r="E567" s="3" t="s">
        <v>33</v>
      </c>
      <c r="F567" s="3" t="s">
        <v>3232</v>
      </c>
      <c r="G567" s="3" t="n">
        <v>9</v>
      </c>
      <c r="H567" s="3" t="n">
        <v>6</v>
      </c>
      <c r="I567" s="3" t="n">
        <v>6</v>
      </c>
      <c r="J567" s="3" t="n">
        <v>0</v>
      </c>
      <c r="K567" s="3" t="n">
        <v>3</v>
      </c>
      <c r="L567" s="3" t="n">
        <v>3</v>
      </c>
      <c r="M567" s="3" t="n">
        <v>5</v>
      </c>
      <c r="N567" s="13" t="n">
        <f aca="false">IF(ISERROR(I567/(I567+J567)),0,(I567/(I567+J567)))</f>
        <v>1</v>
      </c>
      <c r="O567" s="13" t="n">
        <f aca="false">IF(ISERROR(I567/(I567+K567)),0,(I567/(I567+K567)))</f>
        <v>0.666666666666667</v>
      </c>
      <c r="P567" s="13" t="n">
        <f aca="false">IF(ISERROR((2*N567*O567)/(N567+O567)),0,(2*N567*O567)/(N567+O567))</f>
        <v>0.8</v>
      </c>
      <c r="Q567" s="3" t="n">
        <f aca="false">L567-M567</f>
        <v>-2</v>
      </c>
      <c r="R567" s="3" t="n">
        <f aca="false">H567-M567</f>
        <v>1</v>
      </c>
    </row>
    <row r="568" customFormat="false" ht="12.8" hidden="false" customHeight="false" outlineLevel="0" collapsed="false">
      <c r="A568" s="3" t="s">
        <v>3233</v>
      </c>
      <c r="B568" s="3" t="s">
        <v>1</v>
      </c>
      <c r="C568" s="3"/>
      <c r="D568" s="3" t="s">
        <v>27</v>
      </c>
      <c r="E568" s="3" t="s">
        <v>33</v>
      </c>
      <c r="F568" s="3" t="s">
        <v>3234</v>
      </c>
      <c r="G568" s="3" t="n">
        <v>6</v>
      </c>
      <c r="H568" s="3" t="n">
        <v>2</v>
      </c>
      <c r="I568" s="3" t="n">
        <v>2</v>
      </c>
      <c r="J568" s="3" t="n">
        <v>0</v>
      </c>
      <c r="K568" s="3" t="n">
        <v>4</v>
      </c>
      <c r="L568" s="3" t="n">
        <v>2</v>
      </c>
      <c r="M568" s="3" t="n">
        <v>1</v>
      </c>
      <c r="N568" s="13" t="n">
        <f aca="false">IF(ISERROR(I568/(I568+J568)),0,(I568/(I568+J568)))</f>
        <v>1</v>
      </c>
      <c r="O568" s="13" t="n">
        <f aca="false">IF(ISERROR(I568/(I568+K568)),0,(I568/(I568+K568)))</f>
        <v>0.333333333333333</v>
      </c>
      <c r="P568" s="13" t="n">
        <f aca="false">IF(ISERROR((2*N568*O568)/(N568+O568)),0,(2*N568*O568)/(N568+O568))</f>
        <v>0.5</v>
      </c>
      <c r="Q568" s="3" t="n">
        <f aca="false">L568-M568</f>
        <v>1</v>
      </c>
      <c r="R568" s="3" t="n">
        <f aca="false">H568-M568</f>
        <v>1</v>
      </c>
    </row>
    <row r="569" customFormat="false" ht="12.8" hidden="false" customHeight="false" outlineLevel="0" collapsed="false">
      <c r="A569" s="3" t="s">
        <v>3235</v>
      </c>
      <c r="B569" s="3" t="s">
        <v>1</v>
      </c>
      <c r="C569" s="3" t="s">
        <v>9</v>
      </c>
      <c r="D569" s="3"/>
      <c r="E569" s="3" t="s">
        <v>33</v>
      </c>
      <c r="F569" s="3" t="s">
        <v>3236</v>
      </c>
      <c r="G569" s="3" t="n">
        <v>6</v>
      </c>
      <c r="H569" s="3" t="n">
        <v>2</v>
      </c>
      <c r="I569" s="3" t="n">
        <v>2</v>
      </c>
      <c r="J569" s="3" t="n">
        <v>0</v>
      </c>
      <c r="K569" s="3" t="n">
        <v>4</v>
      </c>
      <c r="L569" s="3" t="n">
        <v>3</v>
      </c>
      <c r="M569" s="3" t="n">
        <v>1</v>
      </c>
      <c r="N569" s="13" t="n">
        <f aca="false">IF(ISERROR(I569/(I569+J569)),0,(I569/(I569+J569)))</f>
        <v>1</v>
      </c>
      <c r="O569" s="13" t="n">
        <f aca="false">IF(ISERROR(I569/(I569+K569)),0,(I569/(I569+K569)))</f>
        <v>0.333333333333333</v>
      </c>
      <c r="P569" s="13" t="n">
        <f aca="false">IF(ISERROR((2*N569*O569)/(N569+O569)),0,(2*N569*O569)/(N569+O569))</f>
        <v>0.5</v>
      </c>
      <c r="Q569" s="3" t="n">
        <f aca="false">L569-M569</f>
        <v>2</v>
      </c>
      <c r="R569" s="3" t="n">
        <f aca="false">H569-M569</f>
        <v>1</v>
      </c>
    </row>
    <row r="570" customFormat="false" ht="12.8" hidden="false" customHeight="false" outlineLevel="0" collapsed="false">
      <c r="A570" s="3" t="s">
        <v>3237</v>
      </c>
      <c r="B570" s="3" t="s">
        <v>22</v>
      </c>
      <c r="C570" s="3"/>
      <c r="D570" s="3" t="s">
        <v>27</v>
      </c>
      <c r="E570" s="3" t="s">
        <v>33</v>
      </c>
      <c r="F570" s="3" t="s">
        <v>3238</v>
      </c>
      <c r="G570" s="3" t="n">
        <v>7</v>
      </c>
      <c r="H570" s="3" t="n">
        <v>3</v>
      </c>
      <c r="I570" s="3" t="n">
        <v>3</v>
      </c>
      <c r="J570" s="3" t="n">
        <v>0</v>
      </c>
      <c r="K570" s="3" t="n">
        <v>4</v>
      </c>
      <c r="L570" s="3" t="n">
        <v>2</v>
      </c>
      <c r="M570" s="3" t="n">
        <v>2</v>
      </c>
      <c r="N570" s="13" t="n">
        <f aca="false">IF(ISERROR(I570/(I570+J570)),0,(I570/(I570+J570)))</f>
        <v>1</v>
      </c>
      <c r="O570" s="13" t="n">
        <f aca="false">IF(ISERROR(I570/(I570+K570)),0,(I570/(I570+K570)))</f>
        <v>0.428571428571429</v>
      </c>
      <c r="P570" s="13" t="n">
        <f aca="false">IF(ISERROR((2*N570*O570)/(N570+O570)),0,(2*N570*O570)/(N570+O570))</f>
        <v>0.6</v>
      </c>
      <c r="Q570" s="3" t="n">
        <f aca="false">L570-M570</f>
        <v>0</v>
      </c>
      <c r="R570" s="3" t="n">
        <f aca="false">H570-M570</f>
        <v>1</v>
      </c>
    </row>
    <row r="571" customFormat="false" ht="12.8" hidden="false" customHeight="false" outlineLevel="0" collapsed="false">
      <c r="A571" s="3" t="s">
        <v>3239</v>
      </c>
      <c r="B571" s="3" t="s">
        <v>1</v>
      </c>
      <c r="C571" s="3" t="s">
        <v>2</v>
      </c>
      <c r="D571" s="3"/>
      <c r="E571" s="3" t="s">
        <v>33</v>
      </c>
      <c r="F571" s="3" t="s">
        <v>3240</v>
      </c>
      <c r="G571" s="3" t="n">
        <v>12</v>
      </c>
      <c r="H571" s="3" t="n">
        <v>8</v>
      </c>
      <c r="I571" s="3" t="n">
        <v>8</v>
      </c>
      <c r="J571" s="3" t="n">
        <v>0</v>
      </c>
      <c r="K571" s="3" t="n">
        <v>4</v>
      </c>
      <c r="L571" s="3" t="n">
        <v>4</v>
      </c>
      <c r="M571" s="3" t="n">
        <v>7</v>
      </c>
      <c r="N571" s="13" t="n">
        <f aca="false">IF(ISERROR(I571/(I571+J571)),0,(I571/(I571+J571)))</f>
        <v>1</v>
      </c>
      <c r="O571" s="13" t="n">
        <f aca="false">IF(ISERROR(I571/(I571+K571)),0,(I571/(I571+K571)))</f>
        <v>0.666666666666667</v>
      </c>
      <c r="P571" s="13" t="n">
        <f aca="false">IF(ISERROR((2*N571*O571)/(N571+O571)),0,(2*N571*O571)/(N571+O571))</f>
        <v>0.8</v>
      </c>
      <c r="Q571" s="3" t="n">
        <f aca="false">L571-M571</f>
        <v>-3</v>
      </c>
      <c r="R571" s="3" t="n">
        <f aca="false">H571-M571</f>
        <v>1</v>
      </c>
    </row>
    <row r="572" customFormat="false" ht="12.8" hidden="false" customHeight="false" outlineLevel="0" collapsed="false">
      <c r="A572" s="3" t="s">
        <v>3241</v>
      </c>
      <c r="B572" s="3" t="s">
        <v>1</v>
      </c>
      <c r="C572" s="3" t="s">
        <v>9</v>
      </c>
      <c r="D572" s="3"/>
      <c r="E572" s="3" t="s">
        <v>33</v>
      </c>
      <c r="F572" s="3" t="s">
        <v>3242</v>
      </c>
      <c r="G572" s="3" t="n">
        <v>12</v>
      </c>
      <c r="H572" s="3" t="n">
        <v>8</v>
      </c>
      <c r="I572" s="3" t="n">
        <v>8</v>
      </c>
      <c r="J572" s="3" t="n">
        <v>0</v>
      </c>
      <c r="K572" s="3" t="n">
        <v>4</v>
      </c>
      <c r="L572" s="3" t="n">
        <v>7</v>
      </c>
      <c r="M572" s="3" t="n">
        <v>7</v>
      </c>
      <c r="N572" s="13" t="n">
        <f aca="false">IF(ISERROR(I572/(I572+J572)),0,(I572/(I572+J572)))</f>
        <v>1</v>
      </c>
      <c r="O572" s="13" t="n">
        <f aca="false">IF(ISERROR(I572/(I572+K572)),0,(I572/(I572+K572)))</f>
        <v>0.666666666666667</v>
      </c>
      <c r="P572" s="13" t="n">
        <f aca="false">IF(ISERROR((2*N572*O572)/(N572+O572)),0,(2*N572*O572)/(N572+O572))</f>
        <v>0.8</v>
      </c>
      <c r="Q572" s="3" t="n">
        <f aca="false">L572-M572</f>
        <v>0</v>
      </c>
      <c r="R572" s="3" t="n">
        <f aca="false">H572-M572</f>
        <v>1</v>
      </c>
    </row>
    <row r="573" customFormat="false" ht="12.8" hidden="false" customHeight="false" outlineLevel="0" collapsed="false">
      <c r="A573" s="3" t="s">
        <v>3243</v>
      </c>
      <c r="B573" s="3" t="s">
        <v>22</v>
      </c>
      <c r="C573" s="3" t="s">
        <v>9</v>
      </c>
      <c r="D573" s="3"/>
      <c r="E573" s="3" t="s">
        <v>33</v>
      </c>
      <c r="F573" s="3" t="s">
        <v>3244</v>
      </c>
      <c r="G573" s="3" t="n">
        <v>7</v>
      </c>
      <c r="H573" s="3" t="n">
        <v>2</v>
      </c>
      <c r="I573" s="3" t="n">
        <v>2</v>
      </c>
      <c r="J573" s="3" t="n">
        <v>0</v>
      </c>
      <c r="K573" s="3" t="n">
        <v>5</v>
      </c>
      <c r="L573" s="3" t="n">
        <v>3</v>
      </c>
      <c r="M573" s="3" t="n">
        <v>1</v>
      </c>
      <c r="N573" s="13" t="n">
        <f aca="false">IF(ISERROR(I573/(I573+J573)),0,(I573/(I573+J573)))</f>
        <v>1</v>
      </c>
      <c r="O573" s="13" t="n">
        <f aca="false">IF(ISERROR(I573/(I573+K573)),0,(I573/(I573+K573)))</f>
        <v>0.285714285714286</v>
      </c>
      <c r="P573" s="13" t="n">
        <f aca="false">IF(ISERROR((2*N573*O573)/(N573+O573)),0,(2*N573*O573)/(N573+O573))</f>
        <v>0.444444444444444</v>
      </c>
      <c r="Q573" s="3" t="n">
        <f aca="false">L573-M573</f>
        <v>2</v>
      </c>
      <c r="R573" s="3" t="n">
        <f aca="false">H573-M573</f>
        <v>1</v>
      </c>
    </row>
    <row r="574" customFormat="false" ht="12.8" hidden="false" customHeight="false" outlineLevel="0" collapsed="false">
      <c r="A574" s="3" t="s">
        <v>3245</v>
      </c>
      <c r="B574" s="3" t="s">
        <v>22</v>
      </c>
      <c r="C574" s="3" t="s">
        <v>9</v>
      </c>
      <c r="D574" s="3"/>
      <c r="E574" s="3" t="s">
        <v>33</v>
      </c>
      <c r="F574" s="3" t="s">
        <v>3246</v>
      </c>
      <c r="G574" s="3" t="n">
        <v>7</v>
      </c>
      <c r="H574" s="3" t="n">
        <v>2</v>
      </c>
      <c r="I574" s="3" t="n">
        <v>2</v>
      </c>
      <c r="J574" s="3" t="n">
        <v>0</v>
      </c>
      <c r="K574" s="3" t="n">
        <v>5</v>
      </c>
      <c r="L574" s="3" t="n">
        <v>4</v>
      </c>
      <c r="M574" s="3" t="n">
        <v>1</v>
      </c>
      <c r="N574" s="13" t="n">
        <f aca="false">IF(ISERROR(I574/(I574+J574)),0,(I574/(I574+J574)))</f>
        <v>1</v>
      </c>
      <c r="O574" s="13" t="n">
        <f aca="false">IF(ISERROR(I574/(I574+K574)),0,(I574/(I574+K574)))</f>
        <v>0.285714285714286</v>
      </c>
      <c r="P574" s="13" t="n">
        <f aca="false">IF(ISERROR((2*N574*O574)/(N574+O574)),0,(2*N574*O574)/(N574+O574))</f>
        <v>0.444444444444444</v>
      </c>
      <c r="Q574" s="3" t="n">
        <f aca="false">L574-M574</f>
        <v>3</v>
      </c>
      <c r="R574" s="3" t="n">
        <f aca="false">H574-M574</f>
        <v>1</v>
      </c>
    </row>
    <row r="575" customFormat="false" ht="12.8" hidden="false" customHeight="false" outlineLevel="0" collapsed="false">
      <c r="A575" s="3" t="s">
        <v>3247</v>
      </c>
      <c r="B575" s="3" t="s">
        <v>1</v>
      </c>
      <c r="C575" s="3" t="s">
        <v>2</v>
      </c>
      <c r="D575" s="3"/>
      <c r="E575" s="3" t="s">
        <v>33</v>
      </c>
      <c r="F575" s="3" t="s">
        <v>3248</v>
      </c>
      <c r="G575" s="3" t="n">
        <v>12</v>
      </c>
      <c r="H575" s="3" t="n">
        <v>7</v>
      </c>
      <c r="I575" s="3" t="n">
        <v>7</v>
      </c>
      <c r="J575" s="3" t="n">
        <v>0</v>
      </c>
      <c r="K575" s="3" t="n">
        <v>5</v>
      </c>
      <c r="L575" s="3" t="n">
        <v>8</v>
      </c>
      <c r="M575" s="3" t="n">
        <v>6</v>
      </c>
      <c r="N575" s="13" t="n">
        <f aca="false">IF(ISERROR(I575/(I575+J575)),0,(I575/(I575+J575)))</f>
        <v>1</v>
      </c>
      <c r="O575" s="13" t="n">
        <f aca="false">IF(ISERROR(I575/(I575+K575)),0,(I575/(I575+K575)))</f>
        <v>0.583333333333333</v>
      </c>
      <c r="P575" s="13" t="n">
        <f aca="false">IF(ISERROR((2*N575*O575)/(N575+O575)),0,(2*N575*O575)/(N575+O575))</f>
        <v>0.736842105263158</v>
      </c>
      <c r="Q575" s="3" t="n">
        <f aca="false">L575-M575</f>
        <v>2</v>
      </c>
      <c r="R575" s="3" t="n">
        <f aca="false">H575-M575</f>
        <v>1</v>
      </c>
    </row>
    <row r="576" customFormat="false" ht="12.8" hidden="false" customHeight="false" outlineLevel="0" collapsed="false">
      <c r="A576" s="3" t="s">
        <v>3249</v>
      </c>
      <c r="B576" s="3" t="s">
        <v>1</v>
      </c>
      <c r="C576" s="3" t="s">
        <v>9</v>
      </c>
      <c r="D576" s="3"/>
      <c r="E576" s="3" t="s">
        <v>33</v>
      </c>
      <c r="F576" s="3" t="s">
        <v>3250</v>
      </c>
      <c r="G576" s="3" t="n">
        <v>9</v>
      </c>
      <c r="H576" s="3" t="n">
        <v>3</v>
      </c>
      <c r="I576" s="3" t="n">
        <v>3</v>
      </c>
      <c r="J576" s="3" t="n">
        <v>0</v>
      </c>
      <c r="K576" s="3" t="n">
        <v>6</v>
      </c>
      <c r="L576" s="3" t="n">
        <v>3</v>
      </c>
      <c r="M576" s="3" t="n">
        <v>2</v>
      </c>
      <c r="N576" s="13" t="n">
        <f aca="false">IF(ISERROR(I576/(I576+J576)),0,(I576/(I576+J576)))</f>
        <v>1</v>
      </c>
      <c r="O576" s="13" t="n">
        <f aca="false">IF(ISERROR(I576/(I576+K576)),0,(I576/(I576+K576)))</f>
        <v>0.333333333333333</v>
      </c>
      <c r="P576" s="13" t="n">
        <f aca="false">IF(ISERROR((2*N576*O576)/(N576+O576)),0,(2*N576*O576)/(N576+O576))</f>
        <v>0.5</v>
      </c>
      <c r="Q576" s="3" t="n">
        <f aca="false">L576-M576</f>
        <v>1</v>
      </c>
      <c r="R576" s="3" t="n">
        <f aca="false">H576-M576</f>
        <v>1</v>
      </c>
    </row>
    <row r="577" customFormat="false" ht="12.8" hidden="false" customHeight="false" outlineLevel="0" collapsed="false">
      <c r="A577" s="3" t="s">
        <v>3251</v>
      </c>
      <c r="B577" s="3" t="s">
        <v>1</v>
      </c>
      <c r="C577" s="3" t="s">
        <v>2</v>
      </c>
      <c r="D577" s="3"/>
      <c r="E577" s="3" t="s">
        <v>3</v>
      </c>
      <c r="F577" s="3" t="s">
        <v>3252</v>
      </c>
      <c r="G577" s="3" t="n">
        <v>10</v>
      </c>
      <c r="H577" s="3" t="n">
        <v>3</v>
      </c>
      <c r="I577" s="3" t="n">
        <v>3</v>
      </c>
      <c r="J577" s="3" t="n">
        <v>0</v>
      </c>
      <c r="K577" s="3" t="n">
        <v>7</v>
      </c>
      <c r="L577" s="3" t="n">
        <v>2</v>
      </c>
      <c r="M577" s="3" t="n">
        <v>2</v>
      </c>
      <c r="N577" s="13" t="n">
        <f aca="false">IF(ISERROR(I577/(I577+J577)),0,(I577/(I577+J577)))</f>
        <v>1</v>
      </c>
      <c r="O577" s="13" t="n">
        <f aca="false">IF(ISERROR(I577/(I577+K577)),0,(I577/(I577+K577)))</f>
        <v>0.3</v>
      </c>
      <c r="P577" s="13" t="n">
        <f aca="false">IF(ISERROR((2*N577*O577)/(N577+O577)),0,(2*N577*O577)/(N577+O577))</f>
        <v>0.461538461538462</v>
      </c>
      <c r="Q577" s="3" t="n">
        <f aca="false">L577-M577</f>
        <v>0</v>
      </c>
      <c r="R577" s="3" t="n">
        <f aca="false">H577-M577</f>
        <v>1</v>
      </c>
    </row>
    <row r="578" customFormat="false" ht="12.8" hidden="false" customHeight="false" outlineLevel="0" collapsed="false">
      <c r="A578" s="3" t="s">
        <v>3253</v>
      </c>
      <c r="B578" s="3" t="s">
        <v>22</v>
      </c>
      <c r="C578" s="3" t="s">
        <v>9</v>
      </c>
      <c r="D578" s="3"/>
      <c r="E578" s="3" t="s">
        <v>33</v>
      </c>
      <c r="F578" s="3" t="s">
        <v>3254</v>
      </c>
      <c r="G578" s="3" t="n">
        <v>10</v>
      </c>
      <c r="H578" s="3" t="n">
        <v>3</v>
      </c>
      <c r="I578" s="3" t="n">
        <v>3</v>
      </c>
      <c r="J578" s="3" t="n">
        <v>0</v>
      </c>
      <c r="K578" s="3" t="n">
        <v>7</v>
      </c>
      <c r="L578" s="3" t="n">
        <v>4</v>
      </c>
      <c r="M578" s="3" t="n">
        <v>2</v>
      </c>
      <c r="N578" s="13" t="n">
        <f aca="false">IF(ISERROR(I578/(I578+J578)),0,(I578/(I578+J578)))</f>
        <v>1</v>
      </c>
      <c r="O578" s="13" t="n">
        <f aca="false">IF(ISERROR(I578/(I578+K578)),0,(I578/(I578+K578)))</f>
        <v>0.3</v>
      </c>
      <c r="P578" s="13" t="n">
        <f aca="false">IF(ISERROR((2*N578*O578)/(N578+O578)),0,(2*N578*O578)/(N578+O578))</f>
        <v>0.461538461538462</v>
      </c>
      <c r="Q578" s="3" t="n">
        <f aca="false">L578-M578</f>
        <v>2</v>
      </c>
      <c r="R578" s="3" t="n">
        <f aca="false">H578-M578</f>
        <v>1</v>
      </c>
    </row>
    <row r="579" customFormat="false" ht="12.8" hidden="false" customHeight="false" outlineLevel="0" collapsed="false">
      <c r="A579" s="3" t="s">
        <v>3255</v>
      </c>
      <c r="B579" s="3" t="s">
        <v>1</v>
      </c>
      <c r="C579" s="3"/>
      <c r="D579" s="3" t="s">
        <v>23</v>
      </c>
      <c r="E579" s="3" t="s">
        <v>33</v>
      </c>
      <c r="F579" s="3" t="s">
        <v>3256</v>
      </c>
      <c r="G579" s="3" t="n">
        <v>10</v>
      </c>
      <c r="H579" s="3" t="n">
        <v>3</v>
      </c>
      <c r="I579" s="3" t="n">
        <v>3</v>
      </c>
      <c r="J579" s="3" t="n">
        <v>0</v>
      </c>
      <c r="K579" s="3" t="n">
        <v>7</v>
      </c>
      <c r="L579" s="3" t="n">
        <v>3</v>
      </c>
      <c r="M579" s="3" t="n">
        <v>2</v>
      </c>
      <c r="N579" s="13" t="n">
        <f aca="false">IF(ISERROR(I579/(I579+J579)),0,(I579/(I579+J579)))</f>
        <v>1</v>
      </c>
      <c r="O579" s="13" t="n">
        <f aca="false">IF(ISERROR(I579/(I579+K579)),0,(I579/(I579+K579)))</f>
        <v>0.3</v>
      </c>
      <c r="P579" s="13" t="n">
        <f aca="false">IF(ISERROR((2*N579*O579)/(N579+O579)),0,(2*N579*O579)/(N579+O579))</f>
        <v>0.461538461538462</v>
      </c>
      <c r="Q579" s="3" t="n">
        <f aca="false">L579-M579</f>
        <v>1</v>
      </c>
      <c r="R579" s="3" t="n">
        <f aca="false">H579-M579</f>
        <v>1</v>
      </c>
    </row>
    <row r="580" customFormat="false" ht="12.8" hidden="false" customHeight="false" outlineLevel="0" collapsed="false">
      <c r="A580" s="3" t="s">
        <v>3257</v>
      </c>
      <c r="B580" s="3" t="s">
        <v>1</v>
      </c>
      <c r="C580" s="3"/>
      <c r="D580" s="3" t="s">
        <v>23</v>
      </c>
      <c r="E580" s="3" t="s">
        <v>10</v>
      </c>
      <c r="F580" s="3" t="s">
        <v>3258</v>
      </c>
      <c r="G580" s="3" t="n">
        <v>13</v>
      </c>
      <c r="H580" s="3" t="n">
        <v>4</v>
      </c>
      <c r="I580" s="3" t="n">
        <v>4</v>
      </c>
      <c r="J580" s="3" t="n">
        <v>0</v>
      </c>
      <c r="K580" s="3" t="n">
        <v>9</v>
      </c>
      <c r="L580" s="3" t="n">
        <v>4</v>
      </c>
      <c r="M580" s="3" t="n">
        <v>3</v>
      </c>
      <c r="N580" s="13" t="n">
        <f aca="false">IF(ISERROR(I580/(I580+J580)),0,(I580/(I580+J580)))</f>
        <v>1</v>
      </c>
      <c r="O580" s="13" t="n">
        <f aca="false">IF(ISERROR(I580/(I580+K580)),0,(I580/(I580+K580)))</f>
        <v>0.307692307692308</v>
      </c>
      <c r="P580" s="13" t="n">
        <f aca="false">IF(ISERROR((2*N580*O580)/(N580+O580)),0,(2*N580*O580)/(N580+O580))</f>
        <v>0.470588235294118</v>
      </c>
      <c r="Q580" s="3" t="n">
        <f aca="false">L580-M580</f>
        <v>1</v>
      </c>
      <c r="R580" s="3" t="n">
        <f aca="false">H580-M580</f>
        <v>1</v>
      </c>
    </row>
    <row r="581" customFormat="false" ht="12.8" hidden="false" customHeight="false" outlineLevel="0" collapsed="false">
      <c r="A581" s="3" t="s">
        <v>3259</v>
      </c>
      <c r="B581" s="3" t="s">
        <v>22</v>
      </c>
      <c r="C581" s="3" t="s">
        <v>2</v>
      </c>
      <c r="D581" s="3"/>
      <c r="E581" s="3" t="s">
        <v>10</v>
      </c>
      <c r="F581" s="3" t="s">
        <v>3260</v>
      </c>
      <c r="G581" s="3" t="n">
        <v>12</v>
      </c>
      <c r="H581" s="3" t="n">
        <v>2</v>
      </c>
      <c r="I581" s="3" t="n">
        <v>2</v>
      </c>
      <c r="J581" s="3" t="n">
        <v>0</v>
      </c>
      <c r="K581" s="3" t="n">
        <v>10</v>
      </c>
      <c r="L581" s="3" t="n">
        <v>5</v>
      </c>
      <c r="M581" s="3" t="n">
        <v>1</v>
      </c>
      <c r="N581" s="13" t="n">
        <f aca="false">IF(ISERROR(I581/(I581+J581)),0,(I581/(I581+J581)))</f>
        <v>1</v>
      </c>
      <c r="O581" s="13" t="n">
        <f aca="false">IF(ISERROR(I581/(I581+K581)),0,(I581/(I581+K581)))</f>
        <v>0.166666666666667</v>
      </c>
      <c r="P581" s="13" t="n">
        <f aca="false">IF(ISERROR((2*N581*O581)/(N581+O581)),0,(2*N581*O581)/(N581+O581))</f>
        <v>0.285714285714286</v>
      </c>
      <c r="Q581" s="3" t="n">
        <f aca="false">L581-M581</f>
        <v>4</v>
      </c>
      <c r="R581" s="3" t="n">
        <f aca="false">H581-M581</f>
        <v>1</v>
      </c>
    </row>
    <row r="582" customFormat="false" ht="12.8" hidden="false" customHeight="false" outlineLevel="0" collapsed="false">
      <c r="A582" s="3" t="s">
        <v>3261</v>
      </c>
      <c r="B582" s="3" t="s">
        <v>22</v>
      </c>
      <c r="C582" s="3"/>
      <c r="D582" s="3" t="s">
        <v>23</v>
      </c>
      <c r="E582" s="3" t="s">
        <v>33</v>
      </c>
      <c r="F582" s="3" t="s">
        <v>3262</v>
      </c>
      <c r="G582" s="3" t="n">
        <v>15</v>
      </c>
      <c r="H582" s="3" t="n">
        <v>4</v>
      </c>
      <c r="I582" s="3" t="n">
        <v>4</v>
      </c>
      <c r="J582" s="3" t="n">
        <v>0</v>
      </c>
      <c r="K582" s="3" t="n">
        <v>11</v>
      </c>
      <c r="L582" s="3" t="n">
        <v>5</v>
      </c>
      <c r="M582" s="3" t="n">
        <v>3</v>
      </c>
      <c r="N582" s="13" t="n">
        <f aca="false">IF(ISERROR(I582/(I582+J582)),0,(I582/(I582+J582)))</f>
        <v>1</v>
      </c>
      <c r="O582" s="13" t="n">
        <f aca="false">IF(ISERROR(I582/(I582+K582)),0,(I582/(I582+K582)))</f>
        <v>0.266666666666667</v>
      </c>
      <c r="P582" s="13" t="n">
        <f aca="false">IF(ISERROR((2*N582*O582)/(N582+O582)),0,(2*N582*O582)/(N582+O582))</f>
        <v>0.421052631578947</v>
      </c>
      <c r="Q582" s="3" t="n">
        <f aca="false">L582-M582</f>
        <v>2</v>
      </c>
      <c r="R582" s="3" t="n">
        <f aca="false">H582-M582</f>
        <v>1</v>
      </c>
    </row>
    <row r="583" customFormat="false" ht="12.8" hidden="false" customHeight="false" outlineLevel="0" collapsed="false">
      <c r="A583" s="3" t="s">
        <v>3263</v>
      </c>
      <c r="B583" s="3" t="s">
        <v>1</v>
      </c>
      <c r="C583" s="3"/>
      <c r="D583" s="3" t="s">
        <v>23</v>
      </c>
      <c r="E583" s="3" t="s">
        <v>33</v>
      </c>
      <c r="F583" s="3" t="s">
        <v>3264</v>
      </c>
      <c r="G583" s="3" t="n">
        <v>19</v>
      </c>
      <c r="H583" s="3" t="n">
        <v>5</v>
      </c>
      <c r="I583" s="3" t="n">
        <v>5</v>
      </c>
      <c r="J583" s="3" t="n">
        <v>0</v>
      </c>
      <c r="K583" s="3" t="n">
        <v>14</v>
      </c>
      <c r="L583" s="3" t="n">
        <v>8</v>
      </c>
      <c r="M583" s="3" t="n">
        <v>4</v>
      </c>
      <c r="N583" s="13" t="n">
        <f aca="false">IF(ISERROR(I583/(I583+J583)),0,(I583/(I583+J583)))</f>
        <v>1</v>
      </c>
      <c r="O583" s="13" t="n">
        <f aca="false">IF(ISERROR(I583/(I583+K583)),0,(I583/(I583+K583)))</f>
        <v>0.263157894736842</v>
      </c>
      <c r="P583" s="13" t="n">
        <f aca="false">IF(ISERROR((2*N583*O583)/(N583+O583)),0,(2*N583*O583)/(N583+O583))</f>
        <v>0.416666666666667</v>
      </c>
      <c r="Q583" s="3" t="n">
        <f aca="false">L583-M583</f>
        <v>4</v>
      </c>
      <c r="R583" s="3" t="n">
        <f aca="false">H583-M583</f>
        <v>1</v>
      </c>
    </row>
    <row r="584" customFormat="false" ht="12.8" hidden="false" customHeight="false" outlineLevel="0" collapsed="false">
      <c r="A584" s="3" t="s">
        <v>3265</v>
      </c>
      <c r="B584" s="3" t="s">
        <v>1</v>
      </c>
      <c r="C584" s="3" t="s">
        <v>2</v>
      </c>
      <c r="D584" s="3"/>
      <c r="E584" s="3" t="s">
        <v>33</v>
      </c>
      <c r="F584" s="3" t="s">
        <v>3266</v>
      </c>
      <c r="G584" s="3" t="n">
        <v>17</v>
      </c>
      <c r="H584" s="3" t="n">
        <v>2</v>
      </c>
      <c r="I584" s="3" t="n">
        <v>2</v>
      </c>
      <c r="J584" s="3" t="n">
        <v>0</v>
      </c>
      <c r="K584" s="3" t="n">
        <v>15</v>
      </c>
      <c r="L584" s="3" t="n">
        <v>8</v>
      </c>
      <c r="M584" s="3" t="n">
        <v>1</v>
      </c>
      <c r="N584" s="13" t="n">
        <f aca="false">IF(ISERROR(I584/(I584+J584)),0,(I584/(I584+J584)))</f>
        <v>1</v>
      </c>
      <c r="O584" s="13" t="n">
        <f aca="false">IF(ISERROR(I584/(I584+K584)),0,(I584/(I584+K584)))</f>
        <v>0.117647058823529</v>
      </c>
      <c r="P584" s="13" t="n">
        <f aca="false">IF(ISERROR((2*N584*O584)/(N584+O584)),0,(2*N584*O584)/(N584+O584))</f>
        <v>0.210526315789474</v>
      </c>
      <c r="Q584" s="3" t="n">
        <f aca="false">L584-M584</f>
        <v>7</v>
      </c>
      <c r="R584" s="3" t="n">
        <f aca="false">H584-M584</f>
        <v>1</v>
      </c>
    </row>
    <row r="585" customFormat="false" ht="12.8" hidden="false" customHeight="false" outlineLevel="0" collapsed="false">
      <c r="A585" s="3" t="s">
        <v>3267</v>
      </c>
      <c r="B585" s="3" t="s">
        <v>1</v>
      </c>
      <c r="C585" s="3" t="s">
        <v>2</v>
      </c>
      <c r="D585" s="3"/>
      <c r="E585" s="3" t="s">
        <v>33</v>
      </c>
      <c r="F585" s="3" t="s">
        <v>3268</v>
      </c>
      <c r="G585" s="3" t="n">
        <v>32</v>
      </c>
      <c r="H585" s="3" t="n">
        <v>5</v>
      </c>
      <c r="I585" s="3" t="n">
        <v>5</v>
      </c>
      <c r="J585" s="3" t="n">
        <v>0</v>
      </c>
      <c r="K585" s="3" t="n">
        <v>27</v>
      </c>
      <c r="L585" s="3" t="n">
        <v>13</v>
      </c>
      <c r="M585" s="3" t="n">
        <v>4</v>
      </c>
      <c r="N585" s="13" t="n">
        <f aca="false">IF(ISERROR(I585/(I585+J585)),0,(I585/(I585+J585)))</f>
        <v>1</v>
      </c>
      <c r="O585" s="13" t="n">
        <f aca="false">IF(ISERROR(I585/(I585+K585)),0,(I585/(I585+K585)))</f>
        <v>0.15625</v>
      </c>
      <c r="P585" s="13" t="n">
        <f aca="false">IF(ISERROR((2*N585*O585)/(N585+O585)),0,(2*N585*O585)/(N585+O585))</f>
        <v>0.27027027027027</v>
      </c>
      <c r="Q585" s="3" t="n">
        <f aca="false">L585-M585</f>
        <v>9</v>
      </c>
      <c r="R585" s="3" t="n">
        <f aca="false">H585-M585</f>
        <v>1</v>
      </c>
    </row>
    <row r="586" customFormat="false" ht="12.8" hidden="false" customHeight="false" outlineLevel="0" collapsed="false">
      <c r="A586" s="3" t="s">
        <v>3269</v>
      </c>
      <c r="B586" s="3" t="s">
        <v>22</v>
      </c>
      <c r="C586" s="3" t="s">
        <v>2</v>
      </c>
      <c r="D586" s="3"/>
      <c r="E586" s="3" t="s">
        <v>33</v>
      </c>
      <c r="F586" s="3" t="s">
        <v>3270</v>
      </c>
      <c r="G586" s="3" t="n">
        <v>44</v>
      </c>
      <c r="H586" s="3" t="n">
        <v>4</v>
      </c>
      <c r="I586" s="3" t="n">
        <v>4</v>
      </c>
      <c r="J586" s="3" t="n">
        <v>0</v>
      </c>
      <c r="K586" s="3" t="n">
        <v>40</v>
      </c>
      <c r="L586" s="3" t="n">
        <v>20</v>
      </c>
      <c r="M586" s="3" t="n">
        <v>3</v>
      </c>
      <c r="N586" s="13" t="n">
        <f aca="false">IF(ISERROR(I586/(I586+J586)),0,(I586/(I586+J586)))</f>
        <v>1</v>
      </c>
      <c r="O586" s="13" t="n">
        <f aca="false">IF(ISERROR(I586/(I586+K586)),0,(I586/(I586+K586)))</f>
        <v>0.0909090909090909</v>
      </c>
      <c r="P586" s="13" t="n">
        <f aca="false">IF(ISERROR((2*N586*O586)/(N586+O586)),0,(2*N586*O586)/(N586+O586))</f>
        <v>0.166666666666667</v>
      </c>
      <c r="Q586" s="3" t="n">
        <f aca="false">L586-M586</f>
        <v>17</v>
      </c>
      <c r="R586" s="3" t="n">
        <f aca="false">H586-M586</f>
        <v>1</v>
      </c>
    </row>
    <row r="587" customFormat="false" ht="12.8" hidden="false" customHeight="false" outlineLevel="0" collapsed="false">
      <c r="A587" s="3" t="s">
        <v>3271</v>
      </c>
      <c r="B587" s="3" t="s">
        <v>1</v>
      </c>
      <c r="C587" s="3"/>
      <c r="D587" s="3" t="s">
        <v>23</v>
      </c>
      <c r="E587" s="3" t="s">
        <v>10</v>
      </c>
      <c r="F587" s="3" t="s">
        <v>3272</v>
      </c>
      <c r="G587" s="3" t="n">
        <v>4</v>
      </c>
      <c r="H587" s="3" t="n">
        <v>4</v>
      </c>
      <c r="I587" s="3" t="n">
        <v>4</v>
      </c>
      <c r="J587" s="3" t="n">
        <v>0</v>
      </c>
      <c r="K587" s="3" t="n">
        <v>0</v>
      </c>
      <c r="L587" s="3" t="n">
        <v>2</v>
      </c>
      <c r="M587" s="3" t="n">
        <v>2</v>
      </c>
      <c r="N587" s="13" t="n">
        <f aca="false">IF(ISERROR(I587/(I587+J587)),0,(I587/(I587+J587)))</f>
        <v>1</v>
      </c>
      <c r="O587" s="13" t="n">
        <f aca="false">IF(ISERROR(I587/(I587+K587)),0,(I587/(I587+K587)))</f>
        <v>1</v>
      </c>
      <c r="P587" s="13" t="n">
        <f aca="false">IF(ISERROR((2*N587*O587)/(N587+O587)),0,(2*N587*O587)/(N587+O587))</f>
        <v>1</v>
      </c>
      <c r="Q587" s="3" t="n">
        <f aca="false">L587-M587</f>
        <v>0</v>
      </c>
      <c r="R587" s="3" t="n">
        <f aca="false">H587-M587</f>
        <v>2</v>
      </c>
    </row>
    <row r="588" customFormat="false" ht="12.8" hidden="false" customHeight="false" outlineLevel="0" collapsed="false">
      <c r="A588" s="3" t="s">
        <v>3273</v>
      </c>
      <c r="B588" s="3" t="s">
        <v>1</v>
      </c>
      <c r="C588" s="3" t="s">
        <v>9</v>
      </c>
      <c r="D588" s="3" t="s">
        <v>23</v>
      </c>
      <c r="E588" s="3"/>
      <c r="F588" s="3" t="s">
        <v>3274</v>
      </c>
      <c r="G588" s="3" t="n">
        <v>4</v>
      </c>
      <c r="H588" s="3" t="n">
        <v>4</v>
      </c>
      <c r="I588" s="3" t="n">
        <v>4</v>
      </c>
      <c r="J588" s="3" t="n">
        <v>0</v>
      </c>
      <c r="K588" s="3" t="n">
        <v>0</v>
      </c>
      <c r="L588" s="3" t="n">
        <v>2</v>
      </c>
      <c r="M588" s="3" t="n">
        <v>2</v>
      </c>
      <c r="N588" s="13" t="n">
        <f aca="false">IF(ISERROR(I588/(I588+J588)),0,(I588/(I588+J588)))</f>
        <v>1</v>
      </c>
      <c r="O588" s="13" t="n">
        <f aca="false">IF(ISERROR(I588/(I588+K588)),0,(I588/(I588+K588)))</f>
        <v>1</v>
      </c>
      <c r="P588" s="13" t="n">
        <f aca="false">IF(ISERROR((2*N588*O588)/(N588+O588)),0,(2*N588*O588)/(N588+O588))</f>
        <v>1</v>
      </c>
      <c r="Q588" s="3" t="n">
        <f aca="false">L588-M588</f>
        <v>0</v>
      </c>
      <c r="R588" s="3" t="n">
        <f aca="false">H588-M588</f>
        <v>2</v>
      </c>
    </row>
    <row r="589" customFormat="false" ht="12.8" hidden="false" customHeight="false" outlineLevel="0" collapsed="false">
      <c r="A589" s="3" t="s">
        <v>3275</v>
      </c>
      <c r="B589" s="3" t="s">
        <v>1</v>
      </c>
      <c r="C589" s="3"/>
      <c r="D589" s="3" t="s">
        <v>23</v>
      </c>
      <c r="E589" s="3" t="s">
        <v>33</v>
      </c>
      <c r="F589" s="3" t="s">
        <v>3276</v>
      </c>
      <c r="G589" s="3" t="n">
        <v>4</v>
      </c>
      <c r="H589" s="3" t="n">
        <v>3</v>
      </c>
      <c r="I589" s="3" t="n">
        <v>3</v>
      </c>
      <c r="J589" s="3" t="n">
        <v>0</v>
      </c>
      <c r="K589" s="3" t="n">
        <v>1</v>
      </c>
      <c r="L589" s="3" t="n">
        <v>2</v>
      </c>
      <c r="M589" s="3" t="n">
        <v>1</v>
      </c>
      <c r="N589" s="13" t="n">
        <f aca="false">IF(ISERROR(I589/(I589+J589)),0,(I589/(I589+J589)))</f>
        <v>1</v>
      </c>
      <c r="O589" s="13" t="n">
        <f aca="false">IF(ISERROR(I589/(I589+K589)),0,(I589/(I589+K589)))</f>
        <v>0.75</v>
      </c>
      <c r="P589" s="13" t="n">
        <f aca="false">IF(ISERROR((2*N589*O589)/(N589+O589)),0,(2*N589*O589)/(N589+O589))</f>
        <v>0.857142857142857</v>
      </c>
      <c r="Q589" s="3" t="n">
        <f aca="false">L589-M589</f>
        <v>1</v>
      </c>
      <c r="R589" s="3" t="n">
        <f aca="false">H589-M589</f>
        <v>2</v>
      </c>
    </row>
    <row r="590" customFormat="false" ht="12.8" hidden="false" customHeight="false" outlineLevel="0" collapsed="false">
      <c r="A590" s="3" t="s">
        <v>3277</v>
      </c>
      <c r="B590" s="3" t="s">
        <v>22</v>
      </c>
      <c r="C590" s="3"/>
      <c r="D590" s="3" t="s">
        <v>27</v>
      </c>
      <c r="E590" s="3" t="s">
        <v>33</v>
      </c>
      <c r="F590" s="3" t="s">
        <v>3278</v>
      </c>
      <c r="G590" s="3" t="n">
        <v>4</v>
      </c>
      <c r="H590" s="3" t="n">
        <v>3</v>
      </c>
      <c r="I590" s="3" t="n">
        <v>3</v>
      </c>
      <c r="J590" s="3" t="n">
        <v>0</v>
      </c>
      <c r="K590" s="3" t="n">
        <v>1</v>
      </c>
      <c r="L590" s="3" t="n">
        <v>2</v>
      </c>
      <c r="M590" s="3" t="n">
        <v>1</v>
      </c>
      <c r="N590" s="13" t="n">
        <f aca="false">IF(ISERROR(I590/(I590+J590)),0,(I590/(I590+J590)))</f>
        <v>1</v>
      </c>
      <c r="O590" s="13" t="n">
        <f aca="false">IF(ISERROR(I590/(I590+K590)),0,(I590/(I590+K590)))</f>
        <v>0.75</v>
      </c>
      <c r="P590" s="13" t="n">
        <f aca="false">IF(ISERROR((2*N590*O590)/(N590+O590)),0,(2*N590*O590)/(N590+O590))</f>
        <v>0.857142857142857</v>
      </c>
      <c r="Q590" s="3" t="n">
        <f aca="false">L590-M590</f>
        <v>1</v>
      </c>
      <c r="R590" s="3" t="n">
        <f aca="false">H590-M590</f>
        <v>2</v>
      </c>
    </row>
    <row r="591" customFormat="false" ht="12.8" hidden="false" customHeight="false" outlineLevel="0" collapsed="false">
      <c r="A591" s="3" t="s">
        <v>3279</v>
      </c>
      <c r="B591" s="3" t="s">
        <v>1</v>
      </c>
      <c r="C591" s="3"/>
      <c r="D591" s="3" t="s">
        <v>27</v>
      </c>
      <c r="E591" s="3" t="s">
        <v>33</v>
      </c>
      <c r="F591" s="3" t="s">
        <v>3280</v>
      </c>
      <c r="G591" s="3" t="n">
        <v>5</v>
      </c>
      <c r="H591" s="3" t="n">
        <v>4</v>
      </c>
      <c r="I591" s="3" t="n">
        <v>4</v>
      </c>
      <c r="J591" s="3" t="n">
        <v>0</v>
      </c>
      <c r="K591" s="3" t="n">
        <v>1</v>
      </c>
      <c r="L591" s="3" t="n">
        <v>2</v>
      </c>
      <c r="M591" s="3" t="n">
        <v>2</v>
      </c>
      <c r="N591" s="13" t="n">
        <f aca="false">IF(ISERROR(I591/(I591+J591)),0,(I591/(I591+J591)))</f>
        <v>1</v>
      </c>
      <c r="O591" s="13" t="n">
        <f aca="false">IF(ISERROR(I591/(I591+K591)),0,(I591/(I591+K591)))</f>
        <v>0.8</v>
      </c>
      <c r="P591" s="13" t="n">
        <f aca="false">IF(ISERROR((2*N591*O591)/(N591+O591)),0,(2*N591*O591)/(N591+O591))</f>
        <v>0.888888888888889</v>
      </c>
      <c r="Q591" s="3" t="n">
        <f aca="false">L591-M591</f>
        <v>0</v>
      </c>
      <c r="R591" s="3" t="n">
        <f aca="false">H591-M591</f>
        <v>2</v>
      </c>
    </row>
    <row r="592" customFormat="false" ht="12.8" hidden="false" customHeight="false" outlineLevel="0" collapsed="false">
      <c r="A592" s="3" t="s">
        <v>3281</v>
      </c>
      <c r="B592" s="3" t="s">
        <v>1</v>
      </c>
      <c r="C592" s="3"/>
      <c r="D592" s="3" t="s">
        <v>27</v>
      </c>
      <c r="E592" s="3" t="s">
        <v>33</v>
      </c>
      <c r="F592" s="3" t="s">
        <v>3282</v>
      </c>
      <c r="G592" s="3" t="n">
        <v>5</v>
      </c>
      <c r="H592" s="3" t="n">
        <v>4</v>
      </c>
      <c r="I592" s="3" t="n">
        <v>4</v>
      </c>
      <c r="J592" s="3" t="n">
        <v>0</v>
      </c>
      <c r="K592" s="3" t="n">
        <v>1</v>
      </c>
      <c r="L592" s="3" t="n">
        <v>2</v>
      </c>
      <c r="M592" s="3" t="n">
        <v>2</v>
      </c>
      <c r="N592" s="13" t="n">
        <f aca="false">IF(ISERROR(I592/(I592+J592)),0,(I592/(I592+J592)))</f>
        <v>1</v>
      </c>
      <c r="O592" s="13" t="n">
        <f aca="false">IF(ISERROR(I592/(I592+K592)),0,(I592/(I592+K592)))</f>
        <v>0.8</v>
      </c>
      <c r="P592" s="13" t="n">
        <f aca="false">IF(ISERROR((2*N592*O592)/(N592+O592)),0,(2*N592*O592)/(N592+O592))</f>
        <v>0.888888888888889</v>
      </c>
      <c r="Q592" s="3" t="n">
        <f aca="false">L592-M592</f>
        <v>0</v>
      </c>
      <c r="R592" s="3" t="n">
        <f aca="false">H592-M592</f>
        <v>2</v>
      </c>
    </row>
    <row r="593" customFormat="false" ht="12.8" hidden="false" customHeight="false" outlineLevel="0" collapsed="false">
      <c r="A593" s="3" t="s">
        <v>3283</v>
      </c>
      <c r="B593" s="3" t="s">
        <v>22</v>
      </c>
      <c r="C593" s="3"/>
      <c r="D593" s="3" t="s">
        <v>23</v>
      </c>
      <c r="E593" s="3" t="s">
        <v>33</v>
      </c>
      <c r="F593" s="3" t="s">
        <v>3284</v>
      </c>
      <c r="G593" s="3" t="n">
        <v>9</v>
      </c>
      <c r="H593" s="3" t="n">
        <v>7</v>
      </c>
      <c r="I593" s="3" t="n">
        <v>7</v>
      </c>
      <c r="J593" s="3" t="n">
        <v>0</v>
      </c>
      <c r="K593" s="3" t="n">
        <v>2</v>
      </c>
      <c r="L593" s="3" t="n">
        <v>3</v>
      </c>
      <c r="M593" s="3" t="n">
        <v>5</v>
      </c>
      <c r="N593" s="13" t="n">
        <f aca="false">IF(ISERROR(I593/(I593+J593)),0,(I593/(I593+J593)))</f>
        <v>1</v>
      </c>
      <c r="O593" s="13" t="n">
        <f aca="false">IF(ISERROR(I593/(I593+K593)),0,(I593/(I593+K593)))</f>
        <v>0.777777777777778</v>
      </c>
      <c r="P593" s="13" t="n">
        <f aca="false">IF(ISERROR((2*N593*O593)/(N593+O593)),0,(2*N593*O593)/(N593+O593))</f>
        <v>0.875</v>
      </c>
      <c r="Q593" s="3" t="n">
        <f aca="false">L593-M593</f>
        <v>-2</v>
      </c>
      <c r="R593" s="3" t="n">
        <f aca="false">H593-M593</f>
        <v>2</v>
      </c>
    </row>
    <row r="594" customFormat="false" ht="12.8" hidden="false" customHeight="false" outlineLevel="0" collapsed="false">
      <c r="A594" s="3" t="s">
        <v>3285</v>
      </c>
      <c r="B594" s="3" t="s">
        <v>22</v>
      </c>
      <c r="C594" s="3"/>
      <c r="D594" s="3" t="s">
        <v>27</v>
      </c>
      <c r="E594" s="3" t="s">
        <v>33</v>
      </c>
      <c r="F594" s="3" t="s">
        <v>3286</v>
      </c>
      <c r="G594" s="3" t="n">
        <v>7</v>
      </c>
      <c r="H594" s="3" t="n">
        <v>4</v>
      </c>
      <c r="I594" s="3" t="n">
        <v>4</v>
      </c>
      <c r="J594" s="3" t="n">
        <v>0</v>
      </c>
      <c r="K594" s="3" t="n">
        <v>3</v>
      </c>
      <c r="L594" s="3" t="n">
        <v>2</v>
      </c>
      <c r="M594" s="3" t="n">
        <v>2</v>
      </c>
      <c r="N594" s="13" t="n">
        <f aca="false">IF(ISERROR(I594/(I594+J594)),0,(I594/(I594+J594)))</f>
        <v>1</v>
      </c>
      <c r="O594" s="13" t="n">
        <f aca="false">IF(ISERROR(I594/(I594+K594)),0,(I594/(I594+K594)))</f>
        <v>0.571428571428571</v>
      </c>
      <c r="P594" s="13" t="n">
        <f aca="false">IF(ISERROR((2*N594*O594)/(N594+O594)),0,(2*N594*O594)/(N594+O594))</f>
        <v>0.727272727272727</v>
      </c>
      <c r="Q594" s="3" t="n">
        <f aca="false">L594-M594</f>
        <v>0</v>
      </c>
      <c r="R594" s="3" t="n">
        <f aca="false">H594-M594</f>
        <v>2</v>
      </c>
    </row>
    <row r="595" customFormat="false" ht="12.8" hidden="false" customHeight="false" outlineLevel="0" collapsed="false">
      <c r="A595" s="3" t="s">
        <v>3287</v>
      </c>
      <c r="B595" s="3" t="s">
        <v>1</v>
      </c>
      <c r="C595" s="3" t="s">
        <v>2</v>
      </c>
      <c r="D595" s="3"/>
      <c r="E595" s="3" t="s">
        <v>10</v>
      </c>
      <c r="F595" s="3" t="s">
        <v>3288</v>
      </c>
      <c r="G595" s="3" t="n">
        <v>11</v>
      </c>
      <c r="H595" s="3" t="n">
        <v>8</v>
      </c>
      <c r="I595" s="3" t="n">
        <v>8</v>
      </c>
      <c r="J595" s="3" t="n">
        <v>0</v>
      </c>
      <c r="K595" s="3" t="n">
        <v>3</v>
      </c>
      <c r="L595" s="3" t="n">
        <v>3</v>
      </c>
      <c r="M595" s="3" t="n">
        <v>6</v>
      </c>
      <c r="N595" s="13" t="n">
        <f aca="false">IF(ISERROR(I595/(I595+J595)),0,(I595/(I595+J595)))</f>
        <v>1</v>
      </c>
      <c r="O595" s="13" t="n">
        <f aca="false">IF(ISERROR(I595/(I595+K595)),0,(I595/(I595+K595)))</f>
        <v>0.727272727272727</v>
      </c>
      <c r="P595" s="13" t="n">
        <f aca="false">IF(ISERROR((2*N595*O595)/(N595+O595)),0,(2*N595*O595)/(N595+O595))</f>
        <v>0.842105263157895</v>
      </c>
      <c r="Q595" s="3" t="n">
        <f aca="false">L595-M595</f>
        <v>-3</v>
      </c>
      <c r="R595" s="3" t="n">
        <f aca="false">H595-M595</f>
        <v>2</v>
      </c>
    </row>
    <row r="596" customFormat="false" ht="12.8" hidden="false" customHeight="false" outlineLevel="0" collapsed="false">
      <c r="A596" s="3" t="s">
        <v>3289</v>
      </c>
      <c r="B596" s="3" t="s">
        <v>22</v>
      </c>
      <c r="C596" s="3" t="s">
        <v>9</v>
      </c>
      <c r="D596" s="3"/>
      <c r="E596" s="3" t="s">
        <v>33</v>
      </c>
      <c r="F596" s="3" t="s">
        <v>3290</v>
      </c>
      <c r="G596" s="3" t="n">
        <v>9</v>
      </c>
      <c r="H596" s="3" t="n">
        <v>5</v>
      </c>
      <c r="I596" s="3" t="n">
        <v>5</v>
      </c>
      <c r="J596" s="3" t="n">
        <v>0</v>
      </c>
      <c r="K596" s="3" t="n">
        <v>4</v>
      </c>
      <c r="L596" s="3" t="n">
        <v>5</v>
      </c>
      <c r="M596" s="3" t="n">
        <v>3</v>
      </c>
      <c r="N596" s="13" t="n">
        <f aca="false">IF(ISERROR(I596/(I596+J596)),0,(I596/(I596+J596)))</f>
        <v>1</v>
      </c>
      <c r="O596" s="13" t="n">
        <f aca="false">IF(ISERROR(I596/(I596+K596)),0,(I596/(I596+K596)))</f>
        <v>0.555555555555556</v>
      </c>
      <c r="P596" s="13" t="n">
        <f aca="false">IF(ISERROR((2*N596*O596)/(N596+O596)),0,(2*N596*O596)/(N596+O596))</f>
        <v>0.714285714285714</v>
      </c>
      <c r="Q596" s="3" t="n">
        <f aca="false">L596-M596</f>
        <v>2</v>
      </c>
      <c r="R596" s="3" t="n">
        <f aca="false">H596-M596</f>
        <v>2</v>
      </c>
    </row>
    <row r="597" customFormat="false" ht="12.8" hidden="false" customHeight="false" outlineLevel="0" collapsed="false">
      <c r="A597" s="3" t="s">
        <v>3291</v>
      </c>
      <c r="B597" s="3" t="s">
        <v>22</v>
      </c>
      <c r="C597" s="3" t="s">
        <v>2</v>
      </c>
      <c r="D597" s="3"/>
      <c r="E597" s="3" t="s">
        <v>10</v>
      </c>
      <c r="F597" s="3" t="s">
        <v>3292</v>
      </c>
      <c r="G597" s="3" t="n">
        <v>10</v>
      </c>
      <c r="H597" s="3" t="n">
        <v>6</v>
      </c>
      <c r="I597" s="3" t="n">
        <v>6</v>
      </c>
      <c r="J597" s="3" t="n">
        <v>0</v>
      </c>
      <c r="K597" s="3" t="n">
        <v>4</v>
      </c>
      <c r="L597" s="3" t="n">
        <v>3</v>
      </c>
      <c r="M597" s="3" t="n">
        <v>4</v>
      </c>
      <c r="N597" s="13" t="n">
        <f aca="false">IF(ISERROR(I597/(I597+J597)),0,(I597/(I597+J597)))</f>
        <v>1</v>
      </c>
      <c r="O597" s="13" t="n">
        <f aca="false">IF(ISERROR(I597/(I597+K597)),0,(I597/(I597+K597)))</f>
        <v>0.6</v>
      </c>
      <c r="P597" s="13" t="n">
        <f aca="false">IF(ISERROR((2*N597*O597)/(N597+O597)),0,(2*N597*O597)/(N597+O597))</f>
        <v>0.75</v>
      </c>
      <c r="Q597" s="3" t="n">
        <f aca="false">L597-M597</f>
        <v>-1</v>
      </c>
      <c r="R597" s="3" t="n">
        <f aca="false">H597-M597</f>
        <v>2</v>
      </c>
    </row>
    <row r="598" customFormat="false" ht="12.8" hidden="false" customHeight="false" outlineLevel="0" collapsed="false">
      <c r="A598" s="3" t="s">
        <v>3293</v>
      </c>
      <c r="B598" s="3" t="s">
        <v>1</v>
      </c>
      <c r="C598" s="3"/>
      <c r="D598" s="3" t="s">
        <v>27</v>
      </c>
      <c r="E598" s="3" t="s">
        <v>33</v>
      </c>
      <c r="F598" s="3" t="s">
        <v>3294</v>
      </c>
      <c r="G598" s="3" t="n">
        <v>11</v>
      </c>
      <c r="H598" s="3" t="n">
        <v>4</v>
      </c>
      <c r="I598" s="3" t="n">
        <v>4</v>
      </c>
      <c r="J598" s="3" t="n">
        <v>0</v>
      </c>
      <c r="K598" s="3" t="n">
        <v>7</v>
      </c>
      <c r="L598" s="3" t="n">
        <v>2</v>
      </c>
      <c r="M598" s="3" t="n">
        <v>2</v>
      </c>
      <c r="N598" s="13" t="n">
        <f aca="false">IF(ISERROR(I598/(I598+J598)),0,(I598/(I598+J598)))</f>
        <v>1</v>
      </c>
      <c r="O598" s="13" t="n">
        <f aca="false">IF(ISERROR(I598/(I598+K598)),0,(I598/(I598+K598)))</f>
        <v>0.363636363636364</v>
      </c>
      <c r="P598" s="13" t="n">
        <f aca="false">IF(ISERROR((2*N598*O598)/(N598+O598)),0,(2*N598*O598)/(N598+O598))</f>
        <v>0.533333333333333</v>
      </c>
      <c r="Q598" s="3" t="n">
        <f aca="false">L598-M598</f>
        <v>0</v>
      </c>
      <c r="R598" s="3" t="n">
        <f aca="false">H598-M598</f>
        <v>2</v>
      </c>
    </row>
    <row r="599" customFormat="false" ht="12.8" hidden="false" customHeight="false" outlineLevel="0" collapsed="false">
      <c r="A599" s="3" t="s">
        <v>3295</v>
      </c>
      <c r="B599" s="3" t="s">
        <v>1</v>
      </c>
      <c r="C599" s="3" t="s">
        <v>2</v>
      </c>
      <c r="D599" s="3"/>
      <c r="E599" s="3" t="s">
        <v>3</v>
      </c>
      <c r="F599" s="3" t="s">
        <v>3296</v>
      </c>
      <c r="G599" s="3" t="n">
        <v>6</v>
      </c>
      <c r="H599" s="3" t="n">
        <v>6</v>
      </c>
      <c r="I599" s="3" t="n">
        <v>6</v>
      </c>
      <c r="J599" s="3" t="n">
        <v>0</v>
      </c>
      <c r="K599" s="3" t="n">
        <v>0</v>
      </c>
      <c r="L599" s="3" t="n">
        <v>2</v>
      </c>
      <c r="M599" s="3" t="n">
        <v>3</v>
      </c>
      <c r="N599" s="13" t="n">
        <f aca="false">IF(ISERROR(I599/(I599+J599)),0,(I599/(I599+J599)))</f>
        <v>1</v>
      </c>
      <c r="O599" s="13" t="n">
        <f aca="false">IF(ISERROR(I599/(I599+K599)),0,(I599/(I599+K599)))</f>
        <v>1</v>
      </c>
      <c r="P599" s="13" t="n">
        <f aca="false">IF(ISERROR((2*N599*O599)/(N599+O599)),0,(2*N599*O599)/(N599+O599))</f>
        <v>1</v>
      </c>
      <c r="Q599" s="3" t="n">
        <f aca="false">L599-M599</f>
        <v>-1</v>
      </c>
      <c r="R599" s="3" t="n">
        <f aca="false">H599-M599</f>
        <v>3</v>
      </c>
    </row>
    <row r="600" customFormat="false" ht="12.8" hidden="false" customHeight="false" outlineLevel="0" collapsed="false">
      <c r="A600" s="3" t="s">
        <v>3297</v>
      </c>
      <c r="B600" s="3" t="s">
        <v>1</v>
      </c>
      <c r="C600" s="3" t="s">
        <v>2</v>
      </c>
      <c r="D600" s="3"/>
      <c r="E600" s="3" t="s">
        <v>10</v>
      </c>
      <c r="F600" s="3" t="s">
        <v>3298</v>
      </c>
      <c r="G600" s="3" t="n">
        <v>8</v>
      </c>
      <c r="H600" s="3" t="n">
        <v>6</v>
      </c>
      <c r="I600" s="3" t="n">
        <v>6</v>
      </c>
      <c r="J600" s="3" t="n">
        <v>0</v>
      </c>
      <c r="K600" s="3" t="n">
        <v>2</v>
      </c>
      <c r="L600" s="3" t="n">
        <v>2</v>
      </c>
      <c r="M600" s="3" t="n">
        <v>2</v>
      </c>
      <c r="N600" s="13" t="n">
        <f aca="false">IF(ISERROR(I600/(I600+J600)),0,(I600/(I600+J600)))</f>
        <v>1</v>
      </c>
      <c r="O600" s="13" t="n">
        <f aca="false">IF(ISERROR(I600/(I600+K600)),0,(I600/(I600+K600)))</f>
        <v>0.75</v>
      </c>
      <c r="P600" s="13" t="n">
        <f aca="false">IF(ISERROR((2*N600*O600)/(N600+O600)),0,(2*N600*O600)/(N600+O600))</f>
        <v>0.857142857142857</v>
      </c>
      <c r="Q600" s="3" t="n">
        <f aca="false">L600-M600</f>
        <v>0</v>
      </c>
      <c r="R600" s="3" t="n">
        <f aca="false">H600-M600</f>
        <v>4</v>
      </c>
    </row>
    <row r="601" customFormat="false" ht="12.8" hidden="false" customHeight="false" outlineLevel="0" collapsed="false">
      <c r="A601" s="15" t="s">
        <v>3299</v>
      </c>
      <c r="B601" s="15" t="s">
        <v>22</v>
      </c>
      <c r="C601" s="15" t="s">
        <v>2</v>
      </c>
      <c r="D601" s="15"/>
      <c r="E601" s="15" t="s">
        <v>10</v>
      </c>
      <c r="F601" s="15" t="s">
        <v>3300</v>
      </c>
      <c r="G601" s="15" t="n">
        <v>11</v>
      </c>
      <c r="H601" s="15" t="n">
        <v>8</v>
      </c>
      <c r="I601" s="15" t="n">
        <v>8</v>
      </c>
      <c r="J601" s="15" t="n">
        <v>0</v>
      </c>
      <c r="K601" s="15" t="n">
        <v>3</v>
      </c>
      <c r="L601" s="15" t="n">
        <v>3</v>
      </c>
      <c r="M601" s="15" t="n">
        <v>3</v>
      </c>
      <c r="N601" s="16" t="n">
        <f aca="false">IF(ISERROR(I601/(I601+J601)),0,(I601/(I601+J601)))</f>
        <v>1</v>
      </c>
      <c r="O601" s="16" t="n">
        <f aca="false">IF(ISERROR(I601/(I601+K601)),0,(I601/(I601+K601)))</f>
        <v>0.727272727272727</v>
      </c>
      <c r="P601" s="16" t="n">
        <f aca="false">IF(ISERROR((2*N601*O601)/(N601+O601)),0,(2*N601*O601)/(N601+O601))</f>
        <v>0.842105263157895</v>
      </c>
      <c r="Q601" s="15" t="n">
        <f aca="false">L601-M601</f>
        <v>0</v>
      </c>
      <c r="R601" s="15" t="n">
        <f aca="false">H601-M601</f>
        <v>5</v>
      </c>
    </row>
    <row r="602" customFormat="false" ht="12.8" hidden="false" customHeight="false" outlineLevel="0" collapsed="false">
      <c r="A602" s="3" t="s">
        <v>3301</v>
      </c>
      <c r="B602" s="3" t="s">
        <v>1</v>
      </c>
      <c r="C602" s="3" t="s">
        <v>2</v>
      </c>
      <c r="D602" s="3"/>
      <c r="E602" s="3" t="s">
        <v>33</v>
      </c>
      <c r="F602" s="3" t="s">
        <v>3302</v>
      </c>
      <c r="G602" s="3" t="n">
        <v>19</v>
      </c>
      <c r="H602" s="3" t="n">
        <v>15</v>
      </c>
      <c r="I602" s="3" t="n">
        <v>15</v>
      </c>
      <c r="J602" s="3" t="n">
        <v>0</v>
      </c>
      <c r="K602" s="3" t="n">
        <v>4</v>
      </c>
      <c r="L602" s="3" t="n">
        <v>9</v>
      </c>
      <c r="M602" s="3" t="n">
        <v>10</v>
      </c>
      <c r="N602" s="13" t="n">
        <f aca="false">IF(ISERROR(I602/(I602+J602)),0,(I602/(I602+J602)))</f>
        <v>1</v>
      </c>
      <c r="O602" s="13" t="n">
        <f aca="false">IF(ISERROR(I602/(I602+K602)),0,(I602/(I602+K602)))</f>
        <v>0.789473684210526</v>
      </c>
      <c r="P602" s="13" t="n">
        <f aca="false">IF(ISERROR((2*N602*O602)/(N602+O602)),0,(2*N602*O602)/(N602+O602))</f>
        <v>0.882352941176471</v>
      </c>
      <c r="Q602" s="3" t="n">
        <f aca="false">L602-M602</f>
        <v>-1</v>
      </c>
      <c r="R602" s="3" t="n">
        <f aca="false">H602-M602</f>
        <v>5</v>
      </c>
    </row>
    <row r="603" customFormat="false" ht="12.8" hidden="false" customHeight="false" outlineLevel="0" collapsed="false">
      <c r="A603" s="3" t="s">
        <v>3303</v>
      </c>
      <c r="B603" s="3" t="s">
        <v>38</v>
      </c>
      <c r="C603" s="3" t="s">
        <v>9</v>
      </c>
      <c r="D603" s="3"/>
      <c r="E603" s="3" t="s">
        <v>33</v>
      </c>
      <c r="F603" s="3" t="s">
        <v>3304</v>
      </c>
      <c r="G603" s="3" t="n">
        <v>2</v>
      </c>
      <c r="H603" s="3" t="n">
        <v>3</v>
      </c>
      <c r="I603" s="3" t="n">
        <v>2</v>
      </c>
      <c r="J603" s="3" t="n">
        <v>1</v>
      </c>
      <c r="K603" s="3" t="n">
        <v>0</v>
      </c>
      <c r="L603" s="3" t="n">
        <v>2</v>
      </c>
      <c r="M603" s="3" t="n">
        <v>3</v>
      </c>
      <c r="N603" s="13" t="n">
        <f aca="false">IF(ISERROR(I603/(I603+J603)),0,(I603/(I603+J603)))</f>
        <v>0.666666666666667</v>
      </c>
      <c r="O603" s="13" t="n">
        <f aca="false">IF(ISERROR(I603/(I603+K603)),0,(I603/(I603+K603)))</f>
        <v>1</v>
      </c>
      <c r="P603" s="13" t="n">
        <f aca="false">IF(ISERROR((2*N603*O603)/(N603+O603)),0,(2*N603*O603)/(N603+O603))</f>
        <v>0.8</v>
      </c>
      <c r="Q603" s="3" t="n">
        <f aca="false">L603-M603</f>
        <v>-1</v>
      </c>
      <c r="R603" s="3" t="n">
        <f aca="false">H603-M603</f>
        <v>0</v>
      </c>
    </row>
    <row r="604" customFormat="false" ht="12.8" hidden="false" customHeight="false" outlineLevel="0" collapsed="false">
      <c r="A604" s="3" t="s">
        <v>3305</v>
      </c>
      <c r="B604" s="3" t="s">
        <v>38</v>
      </c>
      <c r="C604" s="3" t="s">
        <v>2</v>
      </c>
      <c r="D604" s="3"/>
      <c r="E604" s="3" t="s">
        <v>10</v>
      </c>
      <c r="F604" s="3" t="s">
        <v>3306</v>
      </c>
      <c r="G604" s="3" t="n">
        <v>2</v>
      </c>
      <c r="H604" s="3" t="n">
        <v>3</v>
      </c>
      <c r="I604" s="3" t="n">
        <v>2</v>
      </c>
      <c r="J604" s="3" t="n">
        <v>1</v>
      </c>
      <c r="K604" s="3" t="n">
        <v>0</v>
      </c>
      <c r="L604" s="3" t="n">
        <v>2</v>
      </c>
      <c r="M604" s="3" t="n">
        <v>3</v>
      </c>
      <c r="N604" s="13" t="n">
        <f aca="false">IF(ISERROR(I604/(I604+J604)),0,(I604/(I604+J604)))</f>
        <v>0.666666666666667</v>
      </c>
      <c r="O604" s="13" t="n">
        <f aca="false">IF(ISERROR(I604/(I604+K604)),0,(I604/(I604+K604)))</f>
        <v>1</v>
      </c>
      <c r="P604" s="13" t="n">
        <f aca="false">IF(ISERROR((2*N604*O604)/(N604+O604)),0,(2*N604*O604)/(N604+O604))</f>
        <v>0.8</v>
      </c>
      <c r="Q604" s="3" t="n">
        <f aca="false">L604-M604</f>
        <v>-1</v>
      </c>
      <c r="R604" s="3" t="n">
        <f aca="false">H604-M604</f>
        <v>0</v>
      </c>
    </row>
    <row r="605" customFormat="false" ht="12.8" hidden="false" customHeight="false" outlineLevel="0" collapsed="false">
      <c r="A605" s="3" t="s">
        <v>3307</v>
      </c>
      <c r="B605" s="3" t="s">
        <v>22</v>
      </c>
      <c r="C605" s="3" t="s">
        <v>2</v>
      </c>
      <c r="D605" s="3"/>
      <c r="E605" s="3" t="s">
        <v>10</v>
      </c>
      <c r="F605" s="3" t="s">
        <v>3308</v>
      </c>
      <c r="G605" s="3" t="n">
        <v>2</v>
      </c>
      <c r="H605" s="3" t="n">
        <v>3</v>
      </c>
      <c r="I605" s="3" t="n">
        <v>2</v>
      </c>
      <c r="J605" s="3" t="n">
        <v>1</v>
      </c>
      <c r="K605" s="3" t="n">
        <v>0</v>
      </c>
      <c r="L605" s="3" t="n">
        <v>2</v>
      </c>
      <c r="M605" s="3" t="n">
        <v>3</v>
      </c>
      <c r="N605" s="13" t="n">
        <f aca="false">IF(ISERROR(I605/(I605+J605)),0,(I605/(I605+J605)))</f>
        <v>0.666666666666667</v>
      </c>
      <c r="O605" s="13" t="n">
        <f aca="false">IF(ISERROR(I605/(I605+K605)),0,(I605/(I605+K605)))</f>
        <v>1</v>
      </c>
      <c r="P605" s="13" t="n">
        <f aca="false">IF(ISERROR((2*N605*O605)/(N605+O605)),0,(2*N605*O605)/(N605+O605))</f>
        <v>0.8</v>
      </c>
      <c r="Q605" s="3" t="n">
        <f aca="false">L605-M605</f>
        <v>-1</v>
      </c>
      <c r="R605" s="3" t="n">
        <f aca="false">H605-M605</f>
        <v>0</v>
      </c>
    </row>
    <row r="606" customFormat="false" ht="12.8" hidden="false" customHeight="false" outlineLevel="0" collapsed="false">
      <c r="A606" s="3" t="s">
        <v>3309</v>
      </c>
      <c r="B606" s="3" t="s">
        <v>22</v>
      </c>
      <c r="C606" s="3" t="s">
        <v>2</v>
      </c>
      <c r="D606" s="3"/>
      <c r="E606" s="3" t="s">
        <v>33</v>
      </c>
      <c r="F606" s="3" t="s">
        <v>3310</v>
      </c>
      <c r="G606" s="3" t="n">
        <v>2</v>
      </c>
      <c r="H606" s="3" t="n">
        <v>3</v>
      </c>
      <c r="I606" s="3" t="n">
        <v>2</v>
      </c>
      <c r="J606" s="3" t="n">
        <v>1</v>
      </c>
      <c r="K606" s="3" t="n">
        <v>0</v>
      </c>
      <c r="L606" s="3" t="n">
        <v>2</v>
      </c>
      <c r="M606" s="3" t="n">
        <v>3</v>
      </c>
      <c r="N606" s="13" t="n">
        <f aca="false">IF(ISERROR(I606/(I606+J606)),0,(I606/(I606+J606)))</f>
        <v>0.666666666666667</v>
      </c>
      <c r="O606" s="13" t="n">
        <f aca="false">IF(ISERROR(I606/(I606+K606)),0,(I606/(I606+K606)))</f>
        <v>1</v>
      </c>
      <c r="P606" s="13" t="n">
        <f aca="false">IF(ISERROR((2*N606*O606)/(N606+O606)),0,(2*N606*O606)/(N606+O606))</f>
        <v>0.8</v>
      </c>
      <c r="Q606" s="3" t="n">
        <f aca="false">L606-M606</f>
        <v>-1</v>
      </c>
      <c r="R606" s="3" t="n">
        <f aca="false">H606-M606</f>
        <v>0</v>
      </c>
    </row>
    <row r="607" customFormat="false" ht="12.8" hidden="false" customHeight="false" outlineLevel="0" collapsed="false">
      <c r="A607" s="3" t="s">
        <v>3311</v>
      </c>
      <c r="B607" s="3" t="s">
        <v>22</v>
      </c>
      <c r="C607" s="3" t="s">
        <v>9</v>
      </c>
      <c r="D607" s="3"/>
      <c r="E607" s="3" t="s">
        <v>10</v>
      </c>
      <c r="F607" s="3" t="s">
        <v>3312</v>
      </c>
      <c r="G607" s="3" t="n">
        <v>2</v>
      </c>
      <c r="H607" s="3" t="n">
        <v>3</v>
      </c>
      <c r="I607" s="3" t="n">
        <v>2</v>
      </c>
      <c r="J607" s="3" t="n">
        <v>1</v>
      </c>
      <c r="K607" s="3" t="n">
        <v>0</v>
      </c>
      <c r="L607" s="3" t="n">
        <v>2</v>
      </c>
      <c r="M607" s="3" t="n">
        <v>3</v>
      </c>
      <c r="N607" s="13" t="n">
        <f aca="false">IF(ISERROR(I607/(I607+J607)),0,(I607/(I607+J607)))</f>
        <v>0.666666666666667</v>
      </c>
      <c r="O607" s="13" t="n">
        <f aca="false">IF(ISERROR(I607/(I607+K607)),0,(I607/(I607+K607)))</f>
        <v>1</v>
      </c>
      <c r="P607" s="13" t="n">
        <f aca="false">IF(ISERROR((2*N607*O607)/(N607+O607)),0,(2*N607*O607)/(N607+O607))</f>
        <v>0.8</v>
      </c>
      <c r="Q607" s="3" t="n">
        <f aca="false">L607-M607</f>
        <v>-1</v>
      </c>
      <c r="R607" s="3" t="n">
        <f aca="false">H607-M607</f>
        <v>0</v>
      </c>
    </row>
    <row r="608" customFormat="false" ht="12.8" hidden="false" customHeight="false" outlineLevel="0" collapsed="false">
      <c r="A608" s="3" t="s">
        <v>3313</v>
      </c>
      <c r="B608" s="3" t="s">
        <v>22</v>
      </c>
      <c r="C608" s="3" t="s">
        <v>2</v>
      </c>
      <c r="D608" s="3"/>
      <c r="E608" s="3" t="s">
        <v>10</v>
      </c>
      <c r="F608" s="3" t="s">
        <v>3314</v>
      </c>
      <c r="G608" s="3" t="n">
        <v>3</v>
      </c>
      <c r="H608" s="3" t="n">
        <v>4</v>
      </c>
      <c r="I608" s="3" t="n">
        <v>3</v>
      </c>
      <c r="J608" s="3" t="n">
        <v>1</v>
      </c>
      <c r="K608" s="3" t="n">
        <v>0</v>
      </c>
      <c r="L608" s="3" t="n">
        <v>2</v>
      </c>
      <c r="M608" s="3" t="n">
        <v>4</v>
      </c>
      <c r="N608" s="13" t="n">
        <f aca="false">IF(ISERROR(I608/(I608+J608)),0,(I608/(I608+J608)))</f>
        <v>0.75</v>
      </c>
      <c r="O608" s="13" t="n">
        <f aca="false">IF(ISERROR(I608/(I608+K608)),0,(I608/(I608+K608)))</f>
        <v>1</v>
      </c>
      <c r="P608" s="13" t="n">
        <f aca="false">IF(ISERROR((2*N608*O608)/(N608+O608)),0,(2*N608*O608)/(N608+O608))</f>
        <v>0.857142857142857</v>
      </c>
      <c r="Q608" s="3" t="n">
        <f aca="false">L608-M608</f>
        <v>-2</v>
      </c>
      <c r="R608" s="3" t="n">
        <f aca="false">H608-M608</f>
        <v>0</v>
      </c>
    </row>
    <row r="609" customFormat="false" ht="12.8" hidden="false" customHeight="false" outlineLevel="0" collapsed="false">
      <c r="A609" s="3" t="s">
        <v>3315</v>
      </c>
      <c r="B609" s="3" t="s">
        <v>22</v>
      </c>
      <c r="C609" s="3" t="s">
        <v>9</v>
      </c>
      <c r="D609" s="3"/>
      <c r="E609" s="3" t="s">
        <v>10</v>
      </c>
      <c r="F609" s="3" t="s">
        <v>3316</v>
      </c>
      <c r="G609" s="3" t="n">
        <v>3</v>
      </c>
      <c r="H609" s="3" t="n">
        <v>4</v>
      </c>
      <c r="I609" s="3" t="n">
        <v>3</v>
      </c>
      <c r="J609" s="3" t="n">
        <v>1</v>
      </c>
      <c r="K609" s="3" t="n">
        <v>0</v>
      </c>
      <c r="L609" s="3" t="n">
        <v>2</v>
      </c>
      <c r="M609" s="3" t="n">
        <v>4</v>
      </c>
      <c r="N609" s="13" t="n">
        <f aca="false">IF(ISERROR(I609/(I609+J609)),0,(I609/(I609+J609)))</f>
        <v>0.75</v>
      </c>
      <c r="O609" s="13" t="n">
        <f aca="false">IF(ISERROR(I609/(I609+K609)),0,(I609/(I609+K609)))</f>
        <v>1</v>
      </c>
      <c r="P609" s="13" t="n">
        <f aca="false">IF(ISERROR((2*N609*O609)/(N609+O609)),0,(2*N609*O609)/(N609+O609))</f>
        <v>0.857142857142857</v>
      </c>
      <c r="Q609" s="3" t="n">
        <f aca="false">L609-M609</f>
        <v>-2</v>
      </c>
      <c r="R609" s="3" t="n">
        <f aca="false">H609-M609</f>
        <v>0</v>
      </c>
    </row>
    <row r="610" customFormat="false" ht="12.8" hidden="false" customHeight="false" outlineLevel="0" collapsed="false">
      <c r="A610" s="3" t="s">
        <v>3317</v>
      </c>
      <c r="B610" s="3" t="s">
        <v>22</v>
      </c>
      <c r="C610" s="3"/>
      <c r="D610" s="3" t="s">
        <v>27</v>
      </c>
      <c r="E610" s="3" t="s">
        <v>10</v>
      </c>
      <c r="F610" s="3" t="s">
        <v>3318</v>
      </c>
      <c r="G610" s="3" t="n">
        <v>3</v>
      </c>
      <c r="H610" s="3" t="n">
        <v>4</v>
      </c>
      <c r="I610" s="3" t="n">
        <v>3</v>
      </c>
      <c r="J610" s="3" t="n">
        <v>1</v>
      </c>
      <c r="K610" s="3" t="n">
        <v>0</v>
      </c>
      <c r="L610" s="3" t="n">
        <v>2</v>
      </c>
      <c r="M610" s="3" t="n">
        <v>3</v>
      </c>
      <c r="N610" s="13" t="n">
        <f aca="false">IF(ISERROR(I610/(I610+J610)),0,(I610/(I610+J610)))</f>
        <v>0.75</v>
      </c>
      <c r="O610" s="13" t="n">
        <f aca="false">IF(ISERROR(I610/(I610+K610)),0,(I610/(I610+K610)))</f>
        <v>1</v>
      </c>
      <c r="P610" s="13" t="n">
        <f aca="false">IF(ISERROR((2*N610*O610)/(N610+O610)),0,(2*N610*O610)/(N610+O610))</f>
        <v>0.857142857142857</v>
      </c>
      <c r="Q610" s="3" t="n">
        <f aca="false">L610-M610</f>
        <v>-1</v>
      </c>
      <c r="R610" s="3" t="n">
        <f aca="false">H610-M610</f>
        <v>1</v>
      </c>
    </row>
    <row r="611" customFormat="false" ht="12.8" hidden="false" customHeight="false" outlineLevel="0" collapsed="false">
      <c r="A611" s="3" t="s">
        <v>3319</v>
      </c>
      <c r="B611" s="3" t="s">
        <v>1</v>
      </c>
      <c r="C611" s="3" t="s">
        <v>2</v>
      </c>
      <c r="D611" s="3"/>
      <c r="E611" s="3" t="s">
        <v>10</v>
      </c>
      <c r="F611" s="3" t="s">
        <v>3320</v>
      </c>
      <c r="G611" s="3" t="n">
        <v>3</v>
      </c>
      <c r="H611" s="3" t="n">
        <v>4</v>
      </c>
      <c r="I611" s="3" t="n">
        <v>3</v>
      </c>
      <c r="J611" s="3" t="n">
        <v>1</v>
      </c>
      <c r="K611" s="3" t="n">
        <v>0</v>
      </c>
      <c r="L611" s="3" t="n">
        <v>2</v>
      </c>
      <c r="M611" s="3" t="n">
        <v>3</v>
      </c>
      <c r="N611" s="13" t="n">
        <f aca="false">IF(ISERROR(I611/(I611+J611)),0,(I611/(I611+J611)))</f>
        <v>0.75</v>
      </c>
      <c r="O611" s="13" t="n">
        <f aca="false">IF(ISERROR(I611/(I611+K611)),0,(I611/(I611+K611)))</f>
        <v>1</v>
      </c>
      <c r="P611" s="13" t="n">
        <f aca="false">IF(ISERROR((2*N611*O611)/(N611+O611)),0,(2*N611*O611)/(N611+O611))</f>
        <v>0.857142857142857</v>
      </c>
      <c r="Q611" s="3" t="n">
        <f aca="false">L611-M611</f>
        <v>-1</v>
      </c>
      <c r="R611" s="3" t="n">
        <f aca="false">H611-M611</f>
        <v>1</v>
      </c>
    </row>
    <row r="612" customFormat="false" ht="12.8" hidden="false" customHeight="false" outlineLevel="0" collapsed="false">
      <c r="A612" s="3" t="s">
        <v>3321</v>
      </c>
      <c r="B612" s="3" t="s">
        <v>22</v>
      </c>
      <c r="C612" s="3" t="s">
        <v>9</v>
      </c>
      <c r="D612" s="3"/>
      <c r="E612" s="3" t="s">
        <v>33</v>
      </c>
      <c r="F612" s="3" t="s">
        <v>3322</v>
      </c>
      <c r="G612" s="3" t="n">
        <v>3</v>
      </c>
      <c r="H612" s="3" t="n">
        <v>4</v>
      </c>
      <c r="I612" s="3" t="n">
        <v>3</v>
      </c>
      <c r="J612" s="3" t="n">
        <v>1</v>
      </c>
      <c r="K612" s="3" t="n">
        <v>0</v>
      </c>
      <c r="L612" s="3" t="n">
        <v>2</v>
      </c>
      <c r="M612" s="3" t="n">
        <v>4</v>
      </c>
      <c r="N612" s="13" t="n">
        <f aca="false">IF(ISERROR(I612/(I612+J612)),0,(I612/(I612+J612)))</f>
        <v>0.75</v>
      </c>
      <c r="O612" s="13" t="n">
        <f aca="false">IF(ISERROR(I612/(I612+K612)),0,(I612/(I612+K612)))</f>
        <v>1</v>
      </c>
      <c r="P612" s="13" t="n">
        <f aca="false">IF(ISERROR((2*N612*O612)/(N612+O612)),0,(2*N612*O612)/(N612+O612))</f>
        <v>0.857142857142857</v>
      </c>
      <c r="Q612" s="3" t="n">
        <f aca="false">L612-M612</f>
        <v>-2</v>
      </c>
      <c r="R612" s="3" t="n">
        <f aca="false">H612-M612</f>
        <v>0</v>
      </c>
    </row>
    <row r="613" customFormat="false" ht="12.8" hidden="false" customHeight="false" outlineLevel="0" collapsed="false">
      <c r="A613" s="3" t="s">
        <v>3323</v>
      </c>
      <c r="B613" s="3" t="s">
        <v>22</v>
      </c>
      <c r="C613" s="3" t="s">
        <v>9</v>
      </c>
      <c r="D613" s="3"/>
      <c r="E613" s="3" t="s">
        <v>33</v>
      </c>
      <c r="F613" s="3" t="s">
        <v>3324</v>
      </c>
      <c r="G613" s="3" t="n">
        <v>3</v>
      </c>
      <c r="H613" s="3" t="n">
        <v>4</v>
      </c>
      <c r="I613" s="3" t="n">
        <v>3</v>
      </c>
      <c r="J613" s="3" t="n">
        <v>1</v>
      </c>
      <c r="K613" s="3" t="n">
        <v>0</v>
      </c>
      <c r="L613" s="3" t="n">
        <v>2</v>
      </c>
      <c r="M613" s="3" t="n">
        <v>4</v>
      </c>
      <c r="N613" s="13" t="n">
        <f aca="false">IF(ISERROR(I613/(I613+J613)),0,(I613/(I613+J613)))</f>
        <v>0.75</v>
      </c>
      <c r="O613" s="13" t="n">
        <f aca="false">IF(ISERROR(I613/(I613+K613)),0,(I613/(I613+K613)))</f>
        <v>1</v>
      </c>
      <c r="P613" s="13" t="n">
        <f aca="false">IF(ISERROR((2*N613*O613)/(N613+O613)),0,(2*N613*O613)/(N613+O613))</f>
        <v>0.857142857142857</v>
      </c>
      <c r="Q613" s="3" t="n">
        <f aca="false">L613-M613</f>
        <v>-2</v>
      </c>
      <c r="R613" s="3" t="n">
        <f aca="false">H613-M613</f>
        <v>0</v>
      </c>
    </row>
    <row r="614" customFormat="false" ht="12.8" hidden="false" customHeight="false" outlineLevel="0" collapsed="false">
      <c r="A614" s="3" t="s">
        <v>3325</v>
      </c>
      <c r="B614" s="3" t="s">
        <v>1</v>
      </c>
      <c r="C614" s="3"/>
      <c r="D614" s="3" t="s">
        <v>27</v>
      </c>
      <c r="E614" s="3" t="s">
        <v>10</v>
      </c>
      <c r="F614" s="3" t="s">
        <v>3326</v>
      </c>
      <c r="G614" s="3" t="n">
        <v>3</v>
      </c>
      <c r="H614" s="3" t="n">
        <v>4</v>
      </c>
      <c r="I614" s="3" t="n">
        <v>3</v>
      </c>
      <c r="J614" s="3" t="n">
        <v>1</v>
      </c>
      <c r="K614" s="3" t="n">
        <v>0</v>
      </c>
      <c r="L614" s="3" t="n">
        <v>2</v>
      </c>
      <c r="M614" s="3" t="n">
        <v>3</v>
      </c>
      <c r="N614" s="13" t="n">
        <f aca="false">IF(ISERROR(I614/(I614+J614)),0,(I614/(I614+J614)))</f>
        <v>0.75</v>
      </c>
      <c r="O614" s="13" t="n">
        <f aca="false">IF(ISERROR(I614/(I614+K614)),0,(I614/(I614+K614)))</f>
        <v>1</v>
      </c>
      <c r="P614" s="13" t="n">
        <f aca="false">IF(ISERROR((2*N614*O614)/(N614+O614)),0,(2*N614*O614)/(N614+O614))</f>
        <v>0.857142857142857</v>
      </c>
      <c r="Q614" s="3" t="n">
        <f aca="false">L614-M614</f>
        <v>-1</v>
      </c>
      <c r="R614" s="3" t="n">
        <f aca="false">H614-M614</f>
        <v>1</v>
      </c>
    </row>
    <row r="615" customFormat="false" ht="12.8" hidden="false" customHeight="false" outlineLevel="0" collapsed="false">
      <c r="A615" s="3" t="s">
        <v>3327</v>
      </c>
      <c r="B615" s="3" t="s">
        <v>22</v>
      </c>
      <c r="C615" s="3"/>
      <c r="D615" s="3" t="s">
        <v>23</v>
      </c>
      <c r="E615" s="3" t="s">
        <v>33</v>
      </c>
      <c r="F615" s="3" t="s">
        <v>3328</v>
      </c>
      <c r="G615" s="3" t="n">
        <v>4</v>
      </c>
      <c r="H615" s="3" t="n">
        <v>5</v>
      </c>
      <c r="I615" s="3" t="n">
        <v>4</v>
      </c>
      <c r="J615" s="3" t="n">
        <v>1</v>
      </c>
      <c r="K615" s="3" t="n">
        <v>0</v>
      </c>
      <c r="L615" s="3" t="n">
        <v>2</v>
      </c>
      <c r="M615" s="3" t="n">
        <v>3</v>
      </c>
      <c r="N615" s="13" t="n">
        <f aca="false">IF(ISERROR(I615/(I615+J615)),0,(I615/(I615+J615)))</f>
        <v>0.8</v>
      </c>
      <c r="O615" s="13" t="n">
        <f aca="false">IF(ISERROR(I615/(I615+K615)),0,(I615/(I615+K615)))</f>
        <v>1</v>
      </c>
      <c r="P615" s="13" t="n">
        <f aca="false">IF(ISERROR((2*N615*O615)/(N615+O615)),0,(2*N615*O615)/(N615+O615))</f>
        <v>0.888888888888889</v>
      </c>
      <c r="Q615" s="3" t="n">
        <f aca="false">L615-M615</f>
        <v>-1</v>
      </c>
      <c r="R615" s="3" t="n">
        <f aca="false">H615-M615</f>
        <v>2</v>
      </c>
    </row>
    <row r="616" customFormat="false" ht="12.8" hidden="false" customHeight="false" outlineLevel="0" collapsed="false">
      <c r="A616" s="3" t="s">
        <v>3329</v>
      </c>
      <c r="B616" s="3" t="s">
        <v>22</v>
      </c>
      <c r="C616" s="3" t="s">
        <v>9</v>
      </c>
      <c r="D616" s="3"/>
      <c r="E616" s="3" t="s">
        <v>33</v>
      </c>
      <c r="F616" s="3" t="s">
        <v>3330</v>
      </c>
      <c r="G616" s="3" t="n">
        <v>4</v>
      </c>
      <c r="H616" s="3" t="n">
        <v>5</v>
      </c>
      <c r="I616" s="3" t="n">
        <v>4</v>
      </c>
      <c r="J616" s="3" t="n">
        <v>1</v>
      </c>
      <c r="K616" s="3" t="n">
        <v>0</v>
      </c>
      <c r="L616" s="3" t="n">
        <v>4</v>
      </c>
      <c r="M616" s="3" t="n">
        <v>5</v>
      </c>
      <c r="N616" s="13" t="n">
        <f aca="false">IF(ISERROR(I616/(I616+J616)),0,(I616/(I616+J616)))</f>
        <v>0.8</v>
      </c>
      <c r="O616" s="13" t="n">
        <f aca="false">IF(ISERROR(I616/(I616+K616)),0,(I616/(I616+K616)))</f>
        <v>1</v>
      </c>
      <c r="P616" s="13" t="n">
        <f aca="false">IF(ISERROR((2*N616*O616)/(N616+O616)),0,(2*N616*O616)/(N616+O616))</f>
        <v>0.888888888888889</v>
      </c>
      <c r="Q616" s="3" t="n">
        <f aca="false">L616-M616</f>
        <v>-1</v>
      </c>
      <c r="R616" s="3" t="n">
        <f aca="false">H616-M616</f>
        <v>0</v>
      </c>
    </row>
    <row r="617" customFormat="false" ht="12.8" hidden="false" customHeight="false" outlineLevel="0" collapsed="false">
      <c r="A617" s="3" t="s">
        <v>3331</v>
      </c>
      <c r="B617" s="3" t="s">
        <v>38</v>
      </c>
      <c r="C617" s="3" t="s">
        <v>9</v>
      </c>
      <c r="D617" s="3"/>
      <c r="E617" s="3" t="s">
        <v>10</v>
      </c>
      <c r="F617" s="3" t="s">
        <v>3332</v>
      </c>
      <c r="G617" s="3" t="n">
        <v>5</v>
      </c>
      <c r="H617" s="3" t="n">
        <v>6</v>
      </c>
      <c r="I617" s="3" t="n">
        <v>5</v>
      </c>
      <c r="J617" s="3" t="n">
        <v>1</v>
      </c>
      <c r="K617" s="3" t="n">
        <v>0</v>
      </c>
      <c r="L617" s="3" t="n">
        <v>5</v>
      </c>
      <c r="M617" s="3" t="n">
        <v>6</v>
      </c>
      <c r="N617" s="13" t="n">
        <f aca="false">IF(ISERROR(I617/(I617+J617)),0,(I617/(I617+J617)))</f>
        <v>0.833333333333333</v>
      </c>
      <c r="O617" s="13" t="n">
        <f aca="false">IF(ISERROR(I617/(I617+K617)),0,(I617/(I617+K617)))</f>
        <v>1</v>
      </c>
      <c r="P617" s="13" t="n">
        <f aca="false">IF(ISERROR((2*N617*O617)/(N617+O617)),0,(2*N617*O617)/(N617+O617))</f>
        <v>0.909090909090909</v>
      </c>
      <c r="Q617" s="3" t="n">
        <f aca="false">L617-M617</f>
        <v>-1</v>
      </c>
      <c r="R617" s="3" t="n">
        <f aca="false">H617-M617</f>
        <v>0</v>
      </c>
    </row>
    <row r="618" customFormat="false" ht="12.8" hidden="false" customHeight="false" outlineLevel="0" collapsed="false">
      <c r="A618" s="3" t="s">
        <v>3333</v>
      </c>
      <c r="B618" s="3" t="s">
        <v>22</v>
      </c>
      <c r="C618" s="3" t="s">
        <v>2</v>
      </c>
      <c r="D618" s="3"/>
      <c r="E618" s="3" t="s">
        <v>10</v>
      </c>
      <c r="F618" s="3" t="s">
        <v>3334</v>
      </c>
      <c r="G618" s="3" t="n">
        <v>5</v>
      </c>
      <c r="H618" s="3" t="n">
        <v>6</v>
      </c>
      <c r="I618" s="3" t="n">
        <v>5</v>
      </c>
      <c r="J618" s="3" t="n">
        <v>1</v>
      </c>
      <c r="K618" s="3" t="n">
        <v>0</v>
      </c>
      <c r="L618" s="3" t="n">
        <v>4</v>
      </c>
      <c r="M618" s="3" t="n">
        <v>6</v>
      </c>
      <c r="N618" s="13" t="n">
        <f aca="false">IF(ISERROR(I618/(I618+J618)),0,(I618/(I618+J618)))</f>
        <v>0.833333333333333</v>
      </c>
      <c r="O618" s="13" t="n">
        <f aca="false">IF(ISERROR(I618/(I618+K618)),0,(I618/(I618+K618)))</f>
        <v>1</v>
      </c>
      <c r="P618" s="13" t="n">
        <f aca="false">IF(ISERROR((2*N618*O618)/(N618+O618)),0,(2*N618*O618)/(N618+O618))</f>
        <v>0.909090909090909</v>
      </c>
      <c r="Q618" s="3" t="n">
        <f aca="false">L618-M618</f>
        <v>-2</v>
      </c>
      <c r="R618" s="3" t="n">
        <f aca="false">H618-M618</f>
        <v>0</v>
      </c>
    </row>
    <row r="619" customFormat="false" ht="12.8" hidden="false" customHeight="false" outlineLevel="0" collapsed="false">
      <c r="A619" s="3" t="s">
        <v>3335</v>
      </c>
      <c r="B619" s="3" t="s">
        <v>1</v>
      </c>
      <c r="C619" s="3" t="s">
        <v>2</v>
      </c>
      <c r="D619" s="3"/>
      <c r="E619" s="3" t="s">
        <v>10</v>
      </c>
      <c r="F619" s="3" t="s">
        <v>3336</v>
      </c>
      <c r="G619" s="3" t="n">
        <v>5</v>
      </c>
      <c r="H619" s="3" t="n">
        <v>6</v>
      </c>
      <c r="I619" s="3" t="n">
        <v>5</v>
      </c>
      <c r="J619" s="3" t="n">
        <v>1</v>
      </c>
      <c r="K619" s="3" t="n">
        <v>0</v>
      </c>
      <c r="L619" s="3" t="n">
        <v>2</v>
      </c>
      <c r="M619" s="3" t="n">
        <v>4</v>
      </c>
      <c r="N619" s="13" t="n">
        <f aca="false">IF(ISERROR(I619/(I619+J619)),0,(I619/(I619+J619)))</f>
        <v>0.833333333333333</v>
      </c>
      <c r="O619" s="13" t="n">
        <f aca="false">IF(ISERROR(I619/(I619+K619)),0,(I619/(I619+K619)))</f>
        <v>1</v>
      </c>
      <c r="P619" s="13" t="n">
        <f aca="false">IF(ISERROR((2*N619*O619)/(N619+O619)),0,(2*N619*O619)/(N619+O619))</f>
        <v>0.909090909090909</v>
      </c>
      <c r="Q619" s="3" t="n">
        <f aca="false">L619-M619</f>
        <v>-2</v>
      </c>
      <c r="R619" s="3" t="n">
        <f aca="false">H619-M619</f>
        <v>2</v>
      </c>
    </row>
    <row r="620" customFormat="false" ht="12.8" hidden="false" customHeight="false" outlineLevel="0" collapsed="false">
      <c r="A620" s="3" t="s">
        <v>3337</v>
      </c>
      <c r="B620" s="3" t="s">
        <v>22</v>
      </c>
      <c r="C620" s="3" t="s">
        <v>9</v>
      </c>
      <c r="D620" s="3"/>
      <c r="E620" s="3" t="s">
        <v>33</v>
      </c>
      <c r="F620" s="3" t="s">
        <v>3338</v>
      </c>
      <c r="G620" s="3" t="n">
        <v>5</v>
      </c>
      <c r="H620" s="3" t="n">
        <v>6</v>
      </c>
      <c r="I620" s="3" t="n">
        <v>5</v>
      </c>
      <c r="J620" s="3" t="n">
        <v>1</v>
      </c>
      <c r="K620" s="3" t="n">
        <v>0</v>
      </c>
      <c r="L620" s="3" t="n">
        <v>3</v>
      </c>
      <c r="M620" s="3" t="n">
        <v>6</v>
      </c>
      <c r="N620" s="13" t="n">
        <f aca="false">IF(ISERROR(I620/(I620+J620)),0,(I620/(I620+J620)))</f>
        <v>0.833333333333333</v>
      </c>
      <c r="O620" s="13" t="n">
        <f aca="false">IF(ISERROR(I620/(I620+K620)),0,(I620/(I620+K620)))</f>
        <v>1</v>
      </c>
      <c r="P620" s="13" t="n">
        <f aca="false">IF(ISERROR((2*N620*O620)/(N620+O620)),0,(2*N620*O620)/(N620+O620))</f>
        <v>0.909090909090909</v>
      </c>
      <c r="Q620" s="3" t="n">
        <f aca="false">L620-M620</f>
        <v>-3</v>
      </c>
      <c r="R620" s="3" t="n">
        <f aca="false">H620-M620</f>
        <v>0</v>
      </c>
    </row>
    <row r="621" customFormat="false" ht="12.8" hidden="false" customHeight="false" outlineLevel="0" collapsed="false">
      <c r="A621" s="3" t="s">
        <v>3339</v>
      </c>
      <c r="B621" s="3" t="s">
        <v>38</v>
      </c>
      <c r="C621" s="3" t="s">
        <v>2</v>
      </c>
      <c r="D621" s="3"/>
      <c r="E621" s="3" t="s">
        <v>10</v>
      </c>
      <c r="F621" s="3" t="s">
        <v>3340</v>
      </c>
      <c r="G621" s="3" t="n">
        <v>6</v>
      </c>
      <c r="H621" s="3" t="n">
        <v>7</v>
      </c>
      <c r="I621" s="3" t="n">
        <v>6</v>
      </c>
      <c r="J621" s="3" t="n">
        <v>1</v>
      </c>
      <c r="K621" s="3" t="n">
        <v>0</v>
      </c>
      <c r="L621" s="3" t="n">
        <v>6</v>
      </c>
      <c r="M621" s="3" t="n">
        <v>6</v>
      </c>
      <c r="N621" s="13" t="n">
        <f aca="false">IF(ISERROR(I621/(I621+J621)),0,(I621/(I621+J621)))</f>
        <v>0.857142857142857</v>
      </c>
      <c r="O621" s="13" t="n">
        <f aca="false">IF(ISERROR(I621/(I621+K621)),0,(I621/(I621+K621)))</f>
        <v>1</v>
      </c>
      <c r="P621" s="13" t="n">
        <f aca="false">IF(ISERROR((2*N621*O621)/(N621+O621)),0,(2*N621*O621)/(N621+O621))</f>
        <v>0.923076923076923</v>
      </c>
      <c r="Q621" s="3" t="n">
        <f aca="false">L621-M621</f>
        <v>0</v>
      </c>
      <c r="R621" s="3" t="n">
        <f aca="false">H621-M621</f>
        <v>1</v>
      </c>
    </row>
    <row r="622" customFormat="false" ht="12.8" hidden="false" customHeight="false" outlineLevel="0" collapsed="false">
      <c r="A622" s="3" t="s">
        <v>3341</v>
      </c>
      <c r="B622" s="3" t="s">
        <v>1</v>
      </c>
      <c r="C622" s="3" t="s">
        <v>2</v>
      </c>
      <c r="D622" s="3"/>
      <c r="E622" s="3" t="s">
        <v>33</v>
      </c>
      <c r="F622" s="3" t="s">
        <v>3342</v>
      </c>
      <c r="G622" s="3" t="n">
        <v>7</v>
      </c>
      <c r="H622" s="3" t="n">
        <v>8</v>
      </c>
      <c r="I622" s="3" t="n">
        <v>7</v>
      </c>
      <c r="J622" s="3" t="n">
        <v>1</v>
      </c>
      <c r="K622" s="3" t="n">
        <v>0</v>
      </c>
      <c r="L622" s="3" t="n">
        <v>3</v>
      </c>
      <c r="M622" s="3" t="n">
        <v>7</v>
      </c>
      <c r="N622" s="13" t="n">
        <f aca="false">IF(ISERROR(I622/(I622+J622)),0,(I622/(I622+J622)))</f>
        <v>0.875</v>
      </c>
      <c r="O622" s="13" t="n">
        <f aca="false">IF(ISERROR(I622/(I622+K622)),0,(I622/(I622+K622)))</f>
        <v>1</v>
      </c>
      <c r="P622" s="13" t="n">
        <f aca="false">IF(ISERROR((2*N622*O622)/(N622+O622)),0,(2*N622*O622)/(N622+O622))</f>
        <v>0.933333333333333</v>
      </c>
      <c r="Q622" s="3" t="n">
        <f aca="false">L622-M622</f>
        <v>-4</v>
      </c>
      <c r="R622" s="3" t="n">
        <f aca="false">H622-M622</f>
        <v>1</v>
      </c>
    </row>
    <row r="623" customFormat="false" ht="12.8" hidden="false" customHeight="false" outlineLevel="0" collapsed="false">
      <c r="A623" s="3" t="s">
        <v>3343</v>
      </c>
      <c r="B623" s="3" t="s">
        <v>1</v>
      </c>
      <c r="C623" s="3" t="s">
        <v>9</v>
      </c>
      <c r="D623" s="3"/>
      <c r="E623" s="3" t="s">
        <v>33</v>
      </c>
      <c r="F623" s="3" t="s">
        <v>3344</v>
      </c>
      <c r="G623" s="3" t="n">
        <v>8</v>
      </c>
      <c r="H623" s="3" t="n">
        <v>9</v>
      </c>
      <c r="I623" s="3" t="n">
        <v>8</v>
      </c>
      <c r="J623" s="3" t="n">
        <v>1</v>
      </c>
      <c r="K623" s="3" t="n">
        <v>0</v>
      </c>
      <c r="L623" s="3" t="n">
        <v>4</v>
      </c>
      <c r="M623" s="3" t="n">
        <v>6</v>
      </c>
      <c r="N623" s="13" t="n">
        <f aca="false">IF(ISERROR(I623/(I623+J623)),0,(I623/(I623+J623)))</f>
        <v>0.888888888888889</v>
      </c>
      <c r="O623" s="13" t="n">
        <f aca="false">IF(ISERROR(I623/(I623+K623)),0,(I623/(I623+K623)))</f>
        <v>1</v>
      </c>
      <c r="P623" s="13" t="n">
        <f aca="false">IF(ISERROR((2*N623*O623)/(N623+O623)),0,(2*N623*O623)/(N623+O623))</f>
        <v>0.941176470588235</v>
      </c>
      <c r="Q623" s="3" t="n">
        <f aca="false">L623-M623</f>
        <v>-2</v>
      </c>
      <c r="R623" s="3" t="n">
        <f aca="false">H623-M623</f>
        <v>3</v>
      </c>
    </row>
    <row r="624" customFormat="false" ht="12.8" hidden="false" customHeight="false" outlineLevel="0" collapsed="false">
      <c r="A624" s="3" t="s">
        <v>3345</v>
      </c>
      <c r="B624" s="3" t="s">
        <v>22</v>
      </c>
      <c r="C624" s="3" t="s">
        <v>2</v>
      </c>
      <c r="D624" s="3"/>
      <c r="E624" s="3" t="s">
        <v>33</v>
      </c>
      <c r="F624" s="3" t="s">
        <v>3346</v>
      </c>
      <c r="G624" s="3" t="n">
        <v>2</v>
      </c>
      <c r="H624" s="3" t="n">
        <v>4</v>
      </c>
      <c r="I624" s="3" t="n">
        <v>2</v>
      </c>
      <c r="J624" s="3" t="n">
        <v>2</v>
      </c>
      <c r="K624" s="3" t="n">
        <v>0</v>
      </c>
      <c r="L624" s="3" t="n">
        <v>2</v>
      </c>
      <c r="M624" s="3" t="n">
        <v>4</v>
      </c>
      <c r="N624" s="13" t="n">
        <f aca="false">IF(ISERROR(I624/(I624+J624)),0,(I624/(I624+J624)))</f>
        <v>0.5</v>
      </c>
      <c r="O624" s="13" t="n">
        <f aca="false">IF(ISERROR(I624/(I624+K624)),0,(I624/(I624+K624)))</f>
        <v>1</v>
      </c>
      <c r="P624" s="13" t="n">
        <f aca="false">IF(ISERROR((2*N624*O624)/(N624+O624)),0,(2*N624*O624)/(N624+O624))</f>
        <v>0.666666666666667</v>
      </c>
      <c r="Q624" s="3" t="n">
        <f aca="false">L624-M624</f>
        <v>-2</v>
      </c>
      <c r="R624" s="3" t="n">
        <f aca="false">H624-M624</f>
        <v>0</v>
      </c>
    </row>
    <row r="625" customFormat="false" ht="12.8" hidden="false" customHeight="false" outlineLevel="0" collapsed="false">
      <c r="A625" s="3" t="s">
        <v>3347</v>
      </c>
      <c r="B625" s="3" t="s">
        <v>22</v>
      </c>
      <c r="C625" s="3"/>
      <c r="D625" s="3" t="s">
        <v>23</v>
      </c>
      <c r="E625" s="3" t="s">
        <v>10</v>
      </c>
      <c r="F625" s="3" t="s">
        <v>3348</v>
      </c>
      <c r="G625" s="3" t="n">
        <v>2</v>
      </c>
      <c r="H625" s="3" t="n">
        <v>4</v>
      </c>
      <c r="I625" s="3" t="n">
        <v>2</v>
      </c>
      <c r="J625" s="3" t="n">
        <v>2</v>
      </c>
      <c r="K625" s="3" t="n">
        <v>0</v>
      </c>
      <c r="L625" s="3" t="n">
        <v>2</v>
      </c>
      <c r="M625" s="3" t="n">
        <v>4</v>
      </c>
      <c r="N625" s="13" t="n">
        <f aca="false">IF(ISERROR(I625/(I625+J625)),0,(I625/(I625+J625)))</f>
        <v>0.5</v>
      </c>
      <c r="O625" s="13" t="n">
        <f aca="false">IF(ISERROR(I625/(I625+K625)),0,(I625/(I625+K625)))</f>
        <v>1</v>
      </c>
      <c r="P625" s="13" t="n">
        <f aca="false">IF(ISERROR((2*N625*O625)/(N625+O625)),0,(2*N625*O625)/(N625+O625))</f>
        <v>0.666666666666667</v>
      </c>
      <c r="Q625" s="3" t="n">
        <f aca="false">L625-M625</f>
        <v>-2</v>
      </c>
      <c r="R625" s="3" t="n">
        <f aca="false">H625-M625</f>
        <v>0</v>
      </c>
    </row>
    <row r="626" customFormat="false" ht="12.8" hidden="false" customHeight="false" outlineLevel="0" collapsed="false">
      <c r="A626" s="3" t="s">
        <v>3349</v>
      </c>
      <c r="B626" s="3" t="s">
        <v>22</v>
      </c>
      <c r="C626" s="3" t="s">
        <v>2</v>
      </c>
      <c r="D626" s="3"/>
      <c r="E626" s="3" t="s">
        <v>33</v>
      </c>
      <c r="F626" s="3" t="s">
        <v>3350</v>
      </c>
      <c r="G626" s="3" t="n">
        <v>3</v>
      </c>
      <c r="H626" s="3" t="n">
        <v>5</v>
      </c>
      <c r="I626" s="3" t="n">
        <v>3</v>
      </c>
      <c r="J626" s="3" t="n">
        <v>2</v>
      </c>
      <c r="K626" s="3" t="n">
        <v>0</v>
      </c>
      <c r="L626" s="3" t="n">
        <v>2</v>
      </c>
      <c r="M626" s="3" t="n">
        <v>4</v>
      </c>
      <c r="N626" s="13" t="n">
        <f aca="false">IF(ISERROR(I626/(I626+J626)),0,(I626/(I626+J626)))</f>
        <v>0.6</v>
      </c>
      <c r="O626" s="13" t="n">
        <f aca="false">IF(ISERROR(I626/(I626+K626)),0,(I626/(I626+K626)))</f>
        <v>1</v>
      </c>
      <c r="P626" s="13" t="n">
        <f aca="false">IF(ISERROR((2*N626*O626)/(N626+O626)),0,(2*N626*O626)/(N626+O626))</f>
        <v>0.75</v>
      </c>
      <c r="Q626" s="3" t="n">
        <f aca="false">L626-M626</f>
        <v>-2</v>
      </c>
      <c r="R626" s="3" t="n">
        <f aca="false">H626-M626</f>
        <v>1</v>
      </c>
    </row>
    <row r="627" customFormat="false" ht="12.8" hidden="false" customHeight="false" outlineLevel="0" collapsed="false">
      <c r="A627" s="3" t="s">
        <v>3351</v>
      </c>
      <c r="B627" s="3" t="s">
        <v>22</v>
      </c>
      <c r="C627" s="3" t="s">
        <v>2</v>
      </c>
      <c r="D627" s="3"/>
      <c r="E627" s="3" t="s">
        <v>10</v>
      </c>
      <c r="F627" s="3" t="s">
        <v>3352</v>
      </c>
      <c r="G627" s="3" t="n">
        <v>3</v>
      </c>
      <c r="H627" s="3" t="n">
        <v>5</v>
      </c>
      <c r="I627" s="3" t="n">
        <v>3</v>
      </c>
      <c r="J627" s="3" t="n">
        <v>2</v>
      </c>
      <c r="K627" s="3" t="n">
        <v>0</v>
      </c>
      <c r="L627" s="3" t="n">
        <v>2</v>
      </c>
      <c r="M627" s="3" t="n">
        <v>5</v>
      </c>
      <c r="N627" s="13" t="n">
        <f aca="false">IF(ISERROR(I627/(I627+J627)),0,(I627/(I627+J627)))</f>
        <v>0.6</v>
      </c>
      <c r="O627" s="13" t="n">
        <f aca="false">IF(ISERROR(I627/(I627+K627)),0,(I627/(I627+K627)))</f>
        <v>1</v>
      </c>
      <c r="P627" s="13" t="n">
        <f aca="false">IF(ISERROR((2*N627*O627)/(N627+O627)),0,(2*N627*O627)/(N627+O627))</f>
        <v>0.75</v>
      </c>
      <c r="Q627" s="3" t="n">
        <f aca="false">L627-M627</f>
        <v>-3</v>
      </c>
      <c r="R627" s="3" t="n">
        <f aca="false">H627-M627</f>
        <v>0</v>
      </c>
    </row>
    <row r="628" customFormat="false" ht="12.8" hidden="false" customHeight="false" outlineLevel="0" collapsed="false">
      <c r="A628" s="3" t="s">
        <v>3353</v>
      </c>
      <c r="B628" s="3" t="s">
        <v>22</v>
      </c>
      <c r="C628" s="3" t="s">
        <v>2</v>
      </c>
      <c r="D628" s="3"/>
      <c r="E628" s="3" t="s">
        <v>33</v>
      </c>
      <c r="F628" s="3" t="s">
        <v>3354</v>
      </c>
      <c r="G628" s="3" t="n">
        <v>3</v>
      </c>
      <c r="H628" s="3" t="n">
        <v>5</v>
      </c>
      <c r="I628" s="3" t="n">
        <v>3</v>
      </c>
      <c r="J628" s="3" t="n">
        <v>2</v>
      </c>
      <c r="K628" s="3" t="n">
        <v>0</v>
      </c>
      <c r="L628" s="3" t="n">
        <v>2</v>
      </c>
      <c r="M628" s="3" t="n">
        <v>4</v>
      </c>
      <c r="N628" s="13" t="n">
        <f aca="false">IF(ISERROR(I628/(I628+J628)),0,(I628/(I628+J628)))</f>
        <v>0.6</v>
      </c>
      <c r="O628" s="13" t="n">
        <f aca="false">IF(ISERROR(I628/(I628+K628)),0,(I628/(I628+K628)))</f>
        <v>1</v>
      </c>
      <c r="P628" s="13" t="n">
        <f aca="false">IF(ISERROR((2*N628*O628)/(N628+O628)),0,(2*N628*O628)/(N628+O628))</f>
        <v>0.75</v>
      </c>
      <c r="Q628" s="3" t="n">
        <f aca="false">L628-M628</f>
        <v>-2</v>
      </c>
      <c r="R628" s="3" t="n">
        <f aca="false">H628-M628</f>
        <v>1</v>
      </c>
    </row>
    <row r="629" customFormat="false" ht="12.8" hidden="false" customHeight="false" outlineLevel="0" collapsed="false">
      <c r="A629" s="3" t="s">
        <v>3355</v>
      </c>
      <c r="B629" s="3" t="s">
        <v>22</v>
      </c>
      <c r="C629" s="3" t="s">
        <v>9</v>
      </c>
      <c r="D629" s="3"/>
      <c r="E629" s="3" t="s">
        <v>33</v>
      </c>
      <c r="F629" s="3" t="s">
        <v>3356</v>
      </c>
      <c r="G629" s="3" t="n">
        <v>3</v>
      </c>
      <c r="H629" s="3" t="n">
        <v>5</v>
      </c>
      <c r="I629" s="3" t="n">
        <v>3</v>
      </c>
      <c r="J629" s="3" t="n">
        <v>2</v>
      </c>
      <c r="K629" s="3" t="n">
        <v>0</v>
      </c>
      <c r="L629" s="3" t="n">
        <v>3</v>
      </c>
      <c r="M629" s="3" t="n">
        <v>5</v>
      </c>
      <c r="N629" s="13" t="n">
        <f aca="false">IF(ISERROR(I629/(I629+J629)),0,(I629/(I629+J629)))</f>
        <v>0.6</v>
      </c>
      <c r="O629" s="13" t="n">
        <f aca="false">IF(ISERROR(I629/(I629+K629)),0,(I629/(I629+K629)))</f>
        <v>1</v>
      </c>
      <c r="P629" s="13" t="n">
        <f aca="false">IF(ISERROR((2*N629*O629)/(N629+O629)),0,(2*N629*O629)/(N629+O629))</f>
        <v>0.75</v>
      </c>
      <c r="Q629" s="3" t="n">
        <f aca="false">L629-M629</f>
        <v>-2</v>
      </c>
      <c r="R629" s="3" t="n">
        <f aca="false">H629-M629</f>
        <v>0</v>
      </c>
    </row>
    <row r="630" customFormat="false" ht="12.8" hidden="false" customHeight="false" outlineLevel="0" collapsed="false">
      <c r="A630" s="3" t="s">
        <v>3357</v>
      </c>
      <c r="B630" s="3" t="s">
        <v>1</v>
      </c>
      <c r="C630" s="3" t="s">
        <v>9</v>
      </c>
      <c r="D630" s="3"/>
      <c r="E630" s="3" t="s">
        <v>33</v>
      </c>
      <c r="F630" s="3" t="s">
        <v>3358</v>
      </c>
      <c r="G630" s="3" t="n">
        <v>3</v>
      </c>
      <c r="H630" s="3" t="n">
        <v>5</v>
      </c>
      <c r="I630" s="3" t="n">
        <v>3</v>
      </c>
      <c r="J630" s="3" t="n">
        <v>2</v>
      </c>
      <c r="K630" s="3" t="n">
        <v>0</v>
      </c>
      <c r="L630" s="3" t="n">
        <v>3</v>
      </c>
      <c r="M630" s="3" t="n">
        <v>5</v>
      </c>
      <c r="N630" s="13" t="n">
        <f aca="false">IF(ISERROR(I630/(I630+J630)),0,(I630/(I630+J630)))</f>
        <v>0.6</v>
      </c>
      <c r="O630" s="13" t="n">
        <f aca="false">IF(ISERROR(I630/(I630+K630)),0,(I630/(I630+K630)))</f>
        <v>1</v>
      </c>
      <c r="P630" s="13" t="n">
        <f aca="false">IF(ISERROR((2*N630*O630)/(N630+O630)),0,(2*N630*O630)/(N630+O630))</f>
        <v>0.75</v>
      </c>
      <c r="Q630" s="3" t="n">
        <f aca="false">L630-M630</f>
        <v>-2</v>
      </c>
      <c r="R630" s="3" t="n">
        <f aca="false">H630-M630</f>
        <v>0</v>
      </c>
    </row>
    <row r="631" customFormat="false" ht="12.8" hidden="false" customHeight="false" outlineLevel="0" collapsed="false">
      <c r="A631" s="3" t="s">
        <v>3359</v>
      </c>
      <c r="B631" s="3" t="s">
        <v>1</v>
      </c>
      <c r="C631" s="3"/>
      <c r="D631" s="3" t="s">
        <v>23</v>
      </c>
      <c r="E631" s="3" t="s">
        <v>33</v>
      </c>
      <c r="F631" s="3" t="s">
        <v>3360</v>
      </c>
      <c r="G631" s="3" t="n">
        <v>4</v>
      </c>
      <c r="H631" s="3" t="n">
        <v>6</v>
      </c>
      <c r="I631" s="3" t="n">
        <v>4</v>
      </c>
      <c r="J631" s="3" t="n">
        <v>2</v>
      </c>
      <c r="K631" s="3" t="n">
        <v>0</v>
      </c>
      <c r="L631" s="3" t="n">
        <v>3</v>
      </c>
      <c r="M631" s="3" t="n">
        <v>6</v>
      </c>
      <c r="N631" s="13" t="n">
        <f aca="false">IF(ISERROR(I631/(I631+J631)),0,(I631/(I631+J631)))</f>
        <v>0.666666666666667</v>
      </c>
      <c r="O631" s="13" t="n">
        <f aca="false">IF(ISERROR(I631/(I631+K631)),0,(I631/(I631+K631)))</f>
        <v>1</v>
      </c>
      <c r="P631" s="13" t="n">
        <f aca="false">IF(ISERROR((2*N631*O631)/(N631+O631)),0,(2*N631*O631)/(N631+O631))</f>
        <v>0.8</v>
      </c>
      <c r="Q631" s="3" t="n">
        <f aca="false">L631-M631</f>
        <v>-3</v>
      </c>
      <c r="R631" s="3" t="n">
        <f aca="false">H631-M631</f>
        <v>0</v>
      </c>
    </row>
    <row r="632" customFormat="false" ht="12.8" hidden="false" customHeight="false" outlineLevel="0" collapsed="false">
      <c r="A632" s="3" t="s">
        <v>3361</v>
      </c>
      <c r="B632" s="3" t="s">
        <v>1</v>
      </c>
      <c r="C632" s="3" t="s">
        <v>2</v>
      </c>
      <c r="D632" s="3"/>
      <c r="E632" s="3" t="s">
        <v>33</v>
      </c>
      <c r="F632" s="3" t="s">
        <v>3362</v>
      </c>
      <c r="G632" s="3" t="n">
        <v>4</v>
      </c>
      <c r="H632" s="3" t="n">
        <v>6</v>
      </c>
      <c r="I632" s="3" t="n">
        <v>4</v>
      </c>
      <c r="J632" s="3" t="n">
        <v>2</v>
      </c>
      <c r="K632" s="3" t="n">
        <v>0</v>
      </c>
      <c r="L632" s="3" t="n">
        <v>2</v>
      </c>
      <c r="M632" s="3" t="n">
        <v>6</v>
      </c>
      <c r="N632" s="13" t="n">
        <f aca="false">IF(ISERROR(I632/(I632+J632)),0,(I632/(I632+J632)))</f>
        <v>0.666666666666667</v>
      </c>
      <c r="O632" s="13" t="n">
        <f aca="false">IF(ISERROR(I632/(I632+K632)),0,(I632/(I632+K632)))</f>
        <v>1</v>
      </c>
      <c r="P632" s="13" t="n">
        <f aca="false">IF(ISERROR((2*N632*O632)/(N632+O632)),0,(2*N632*O632)/(N632+O632))</f>
        <v>0.8</v>
      </c>
      <c r="Q632" s="3" t="n">
        <f aca="false">L632-M632</f>
        <v>-4</v>
      </c>
      <c r="R632" s="3" t="n">
        <f aca="false">H632-M632</f>
        <v>0</v>
      </c>
    </row>
    <row r="633" customFormat="false" ht="12.8" hidden="false" customHeight="false" outlineLevel="0" collapsed="false">
      <c r="A633" s="3" t="s">
        <v>3363</v>
      </c>
      <c r="B633" s="3" t="s">
        <v>22</v>
      </c>
      <c r="C633" s="3" t="s">
        <v>2</v>
      </c>
      <c r="D633" s="3"/>
      <c r="E633" s="3" t="s">
        <v>10</v>
      </c>
      <c r="F633" s="3" t="s">
        <v>3364</v>
      </c>
      <c r="G633" s="3" t="n">
        <v>4</v>
      </c>
      <c r="H633" s="3" t="n">
        <v>6</v>
      </c>
      <c r="I633" s="3" t="n">
        <v>4</v>
      </c>
      <c r="J633" s="3" t="n">
        <v>2</v>
      </c>
      <c r="K633" s="3" t="n">
        <v>0</v>
      </c>
      <c r="L633" s="3" t="n">
        <v>2</v>
      </c>
      <c r="M633" s="3" t="n">
        <v>6</v>
      </c>
      <c r="N633" s="13" t="n">
        <f aca="false">IF(ISERROR(I633/(I633+J633)),0,(I633/(I633+J633)))</f>
        <v>0.666666666666667</v>
      </c>
      <c r="O633" s="13" t="n">
        <f aca="false">IF(ISERROR(I633/(I633+K633)),0,(I633/(I633+K633)))</f>
        <v>1</v>
      </c>
      <c r="P633" s="13" t="n">
        <f aca="false">IF(ISERROR((2*N633*O633)/(N633+O633)),0,(2*N633*O633)/(N633+O633))</f>
        <v>0.8</v>
      </c>
      <c r="Q633" s="3" t="n">
        <f aca="false">L633-M633</f>
        <v>-4</v>
      </c>
      <c r="R633" s="3" t="n">
        <f aca="false">H633-M633</f>
        <v>0</v>
      </c>
    </row>
    <row r="634" customFormat="false" ht="12.8" hidden="false" customHeight="false" outlineLevel="0" collapsed="false">
      <c r="A634" s="3" t="s">
        <v>3365</v>
      </c>
      <c r="B634" s="3" t="s">
        <v>1</v>
      </c>
      <c r="C634" s="3" t="s">
        <v>9</v>
      </c>
      <c r="D634" s="3"/>
      <c r="E634" s="3" t="s">
        <v>33</v>
      </c>
      <c r="F634" s="3" t="s">
        <v>3366</v>
      </c>
      <c r="G634" s="3" t="n">
        <v>5</v>
      </c>
      <c r="H634" s="3" t="n">
        <v>7</v>
      </c>
      <c r="I634" s="3" t="n">
        <v>5</v>
      </c>
      <c r="J634" s="3" t="n">
        <v>2</v>
      </c>
      <c r="K634" s="3" t="n">
        <v>0</v>
      </c>
      <c r="L634" s="3" t="n">
        <v>3</v>
      </c>
      <c r="M634" s="3" t="n">
        <v>7</v>
      </c>
      <c r="N634" s="13" t="n">
        <f aca="false">IF(ISERROR(I634/(I634+J634)),0,(I634/(I634+J634)))</f>
        <v>0.714285714285714</v>
      </c>
      <c r="O634" s="13" t="n">
        <f aca="false">IF(ISERROR(I634/(I634+K634)),0,(I634/(I634+K634)))</f>
        <v>1</v>
      </c>
      <c r="P634" s="13" t="n">
        <f aca="false">IF(ISERROR((2*N634*O634)/(N634+O634)),0,(2*N634*O634)/(N634+O634))</f>
        <v>0.833333333333333</v>
      </c>
      <c r="Q634" s="3" t="n">
        <f aca="false">L634-M634</f>
        <v>-4</v>
      </c>
      <c r="R634" s="3" t="n">
        <f aca="false">H634-M634</f>
        <v>0</v>
      </c>
    </row>
    <row r="635" customFormat="false" ht="12.8" hidden="false" customHeight="false" outlineLevel="0" collapsed="false">
      <c r="A635" s="3" t="s">
        <v>3367</v>
      </c>
      <c r="B635" s="3" t="s">
        <v>22</v>
      </c>
      <c r="C635" s="3" t="s">
        <v>2</v>
      </c>
      <c r="D635" s="3"/>
      <c r="E635" s="3" t="s">
        <v>10</v>
      </c>
      <c r="F635" s="3" t="s">
        <v>3368</v>
      </c>
      <c r="G635" s="3" t="n">
        <v>3</v>
      </c>
      <c r="H635" s="3" t="n">
        <v>6</v>
      </c>
      <c r="I635" s="3" t="n">
        <v>3</v>
      </c>
      <c r="J635" s="3" t="n">
        <v>3</v>
      </c>
      <c r="K635" s="3" t="n">
        <v>0</v>
      </c>
      <c r="L635" s="3" t="n">
        <v>2</v>
      </c>
      <c r="M635" s="3" t="n">
        <v>6</v>
      </c>
      <c r="N635" s="13" t="n">
        <f aca="false">IF(ISERROR(I635/(I635+J635)),0,(I635/(I635+J635)))</f>
        <v>0.5</v>
      </c>
      <c r="O635" s="13" t="n">
        <f aca="false">IF(ISERROR(I635/(I635+K635)),0,(I635/(I635+K635)))</f>
        <v>1</v>
      </c>
      <c r="P635" s="13" t="n">
        <f aca="false">IF(ISERROR((2*N635*O635)/(N635+O635)),0,(2*N635*O635)/(N635+O635))</f>
        <v>0.666666666666667</v>
      </c>
      <c r="Q635" s="3" t="n">
        <f aca="false">L635-M635</f>
        <v>-4</v>
      </c>
      <c r="R635" s="3" t="n">
        <f aca="false">H635-M635</f>
        <v>0</v>
      </c>
    </row>
    <row r="636" customFormat="false" ht="12.8" hidden="false" customHeight="false" outlineLevel="0" collapsed="false">
      <c r="A636" s="3" t="s">
        <v>3369</v>
      </c>
      <c r="B636" s="3" t="s">
        <v>1</v>
      </c>
      <c r="C636" s="3" t="s">
        <v>2</v>
      </c>
      <c r="D636" s="3"/>
      <c r="E636" s="3" t="s">
        <v>10</v>
      </c>
      <c r="F636" s="3" t="s">
        <v>3370</v>
      </c>
      <c r="G636" s="3" t="n">
        <v>4</v>
      </c>
      <c r="H636" s="3" t="n">
        <v>7</v>
      </c>
      <c r="I636" s="3" t="n">
        <v>4</v>
      </c>
      <c r="J636" s="3" t="n">
        <v>3</v>
      </c>
      <c r="K636" s="3" t="n">
        <v>0</v>
      </c>
      <c r="L636" s="3" t="n">
        <v>3</v>
      </c>
      <c r="M636" s="3" t="n">
        <v>6</v>
      </c>
      <c r="N636" s="13" t="n">
        <f aca="false">IF(ISERROR(I636/(I636+J636)),0,(I636/(I636+J636)))</f>
        <v>0.571428571428571</v>
      </c>
      <c r="O636" s="13" t="n">
        <f aca="false">IF(ISERROR(I636/(I636+K636)),0,(I636/(I636+K636)))</f>
        <v>1</v>
      </c>
      <c r="P636" s="13" t="n">
        <f aca="false">IF(ISERROR((2*N636*O636)/(N636+O636)),0,(2*N636*O636)/(N636+O636))</f>
        <v>0.727272727272727</v>
      </c>
      <c r="Q636" s="3" t="n">
        <f aca="false">L636-M636</f>
        <v>-3</v>
      </c>
      <c r="R636" s="3" t="n">
        <f aca="false">H636-M636</f>
        <v>1</v>
      </c>
    </row>
    <row r="637" customFormat="false" ht="12.8" hidden="false" customHeight="false" outlineLevel="0" collapsed="false">
      <c r="A637" s="3" t="s">
        <v>3371</v>
      </c>
      <c r="B637" s="3" t="s">
        <v>1</v>
      </c>
      <c r="C637" s="3" t="s">
        <v>2</v>
      </c>
      <c r="D637" s="3"/>
      <c r="E637" s="3" t="s">
        <v>33</v>
      </c>
      <c r="F637" s="3" t="s">
        <v>3372</v>
      </c>
      <c r="G637" s="3" t="n">
        <v>5</v>
      </c>
      <c r="H637" s="3" t="n">
        <v>8</v>
      </c>
      <c r="I637" s="3" t="n">
        <v>5</v>
      </c>
      <c r="J637" s="3" t="n">
        <v>3</v>
      </c>
      <c r="K637" s="3" t="n">
        <v>0</v>
      </c>
      <c r="L637" s="3" t="n">
        <v>4</v>
      </c>
      <c r="M637" s="3" t="n">
        <v>8</v>
      </c>
      <c r="N637" s="13" t="n">
        <f aca="false">IF(ISERROR(I637/(I637+J637)),0,(I637/(I637+J637)))</f>
        <v>0.625</v>
      </c>
      <c r="O637" s="13" t="n">
        <f aca="false">IF(ISERROR(I637/(I637+K637)),0,(I637/(I637+K637)))</f>
        <v>1</v>
      </c>
      <c r="P637" s="13" t="n">
        <f aca="false">IF(ISERROR((2*N637*O637)/(N637+O637)),0,(2*N637*O637)/(N637+O637))</f>
        <v>0.769230769230769</v>
      </c>
      <c r="Q637" s="3" t="n">
        <f aca="false">L637-M637</f>
        <v>-4</v>
      </c>
      <c r="R637" s="3" t="n">
        <f aca="false">H637-M637</f>
        <v>0</v>
      </c>
    </row>
    <row r="638" customFormat="false" ht="12.8" hidden="false" customHeight="false" outlineLevel="0" collapsed="false">
      <c r="A638" s="3" t="s">
        <v>3373</v>
      </c>
      <c r="B638" s="3" t="s">
        <v>22</v>
      </c>
      <c r="C638" s="3" t="s">
        <v>9</v>
      </c>
      <c r="D638" s="3"/>
      <c r="E638" s="3" t="s">
        <v>10</v>
      </c>
      <c r="F638" s="3" t="s">
        <v>3374</v>
      </c>
      <c r="G638" s="3" t="n">
        <v>6</v>
      </c>
      <c r="H638" s="3" t="n">
        <v>9</v>
      </c>
      <c r="I638" s="3" t="n">
        <v>6</v>
      </c>
      <c r="J638" s="3" t="n">
        <v>3</v>
      </c>
      <c r="K638" s="3" t="n">
        <v>0</v>
      </c>
      <c r="L638" s="3" t="n">
        <v>2</v>
      </c>
      <c r="M638" s="3" t="n">
        <v>8</v>
      </c>
      <c r="N638" s="13" t="n">
        <f aca="false">IF(ISERROR(I638/(I638+J638)),0,(I638/(I638+J638)))</f>
        <v>0.666666666666667</v>
      </c>
      <c r="O638" s="13" t="n">
        <f aca="false">IF(ISERROR(I638/(I638+K638)),0,(I638/(I638+K638)))</f>
        <v>1</v>
      </c>
      <c r="P638" s="13" t="n">
        <f aca="false">IF(ISERROR((2*N638*O638)/(N638+O638)),0,(2*N638*O638)/(N638+O638))</f>
        <v>0.8</v>
      </c>
      <c r="Q638" s="3" t="n">
        <f aca="false">L638-M638</f>
        <v>-6</v>
      </c>
      <c r="R638" s="3" t="n">
        <f aca="false">H638-M638</f>
        <v>1</v>
      </c>
    </row>
    <row r="639" customFormat="false" ht="12.8" hidden="false" customHeight="false" outlineLevel="0" collapsed="false">
      <c r="A639" s="3" t="s">
        <v>3375</v>
      </c>
      <c r="B639" s="3" t="s">
        <v>1</v>
      </c>
      <c r="C639" s="3" t="s">
        <v>9</v>
      </c>
      <c r="D639" s="3"/>
      <c r="E639" s="3" t="s">
        <v>33</v>
      </c>
      <c r="F639" s="3" t="s">
        <v>3376</v>
      </c>
      <c r="G639" s="3" t="n">
        <v>3</v>
      </c>
      <c r="H639" s="3" t="n">
        <v>7</v>
      </c>
      <c r="I639" s="3" t="n">
        <v>3</v>
      </c>
      <c r="J639" s="3" t="n">
        <v>4</v>
      </c>
      <c r="K639" s="3" t="n">
        <v>0</v>
      </c>
      <c r="L639" s="3" t="n">
        <v>3</v>
      </c>
      <c r="M639" s="3" t="n">
        <v>6</v>
      </c>
      <c r="N639" s="13" t="n">
        <f aca="false">IF(ISERROR(I639/(I639+J639)),0,(I639/(I639+J639)))</f>
        <v>0.428571428571429</v>
      </c>
      <c r="O639" s="13" t="n">
        <f aca="false">IF(ISERROR(I639/(I639+K639)),0,(I639/(I639+K639)))</f>
        <v>1</v>
      </c>
      <c r="P639" s="13" t="n">
        <f aca="false">IF(ISERROR((2*N639*O639)/(N639+O639)),0,(2*N639*O639)/(N639+O639))</f>
        <v>0.6</v>
      </c>
      <c r="Q639" s="3" t="n">
        <f aca="false">L639-M639</f>
        <v>-3</v>
      </c>
      <c r="R639" s="3" t="n">
        <f aca="false">H639-M639</f>
        <v>1</v>
      </c>
    </row>
    <row r="640" customFormat="false" ht="12.8" hidden="false" customHeight="false" outlineLevel="0" collapsed="false">
      <c r="A640" s="3" t="s">
        <v>3377</v>
      </c>
      <c r="B640" s="3" t="s">
        <v>22</v>
      </c>
      <c r="C640" s="3" t="s">
        <v>9</v>
      </c>
      <c r="D640" s="3"/>
      <c r="E640" s="3" t="s">
        <v>33</v>
      </c>
      <c r="F640" s="3" t="s">
        <v>3378</v>
      </c>
      <c r="G640" s="3" t="n">
        <v>4</v>
      </c>
      <c r="H640" s="3" t="n">
        <v>8</v>
      </c>
      <c r="I640" s="3" t="n">
        <v>4</v>
      </c>
      <c r="J640" s="3" t="n">
        <v>4</v>
      </c>
      <c r="K640" s="3" t="n">
        <v>0</v>
      </c>
      <c r="L640" s="3" t="n">
        <v>3</v>
      </c>
      <c r="M640" s="3" t="n">
        <v>8</v>
      </c>
      <c r="N640" s="13" t="n">
        <f aca="false">IF(ISERROR(I640/(I640+J640)),0,(I640/(I640+J640)))</f>
        <v>0.5</v>
      </c>
      <c r="O640" s="13" t="n">
        <f aca="false">IF(ISERROR(I640/(I640+K640)),0,(I640/(I640+K640)))</f>
        <v>1</v>
      </c>
      <c r="P640" s="13" t="n">
        <f aca="false">IF(ISERROR((2*N640*O640)/(N640+O640)),0,(2*N640*O640)/(N640+O640))</f>
        <v>0.666666666666667</v>
      </c>
      <c r="Q640" s="3" t="n">
        <f aca="false">L640-M640</f>
        <v>-5</v>
      </c>
      <c r="R640" s="3" t="n">
        <f aca="false">H640-M640</f>
        <v>0</v>
      </c>
    </row>
    <row r="641" customFormat="false" ht="12.8" hidden="false" customHeight="false" outlineLevel="0" collapsed="false">
      <c r="A641" s="3" t="s">
        <v>3379</v>
      </c>
      <c r="B641" s="3" t="s">
        <v>22</v>
      </c>
      <c r="C641" s="3" t="s">
        <v>2</v>
      </c>
      <c r="D641" s="3"/>
      <c r="E641" s="3" t="s">
        <v>10</v>
      </c>
      <c r="F641" s="3" t="s">
        <v>3380</v>
      </c>
      <c r="G641" s="3" t="n">
        <v>2</v>
      </c>
      <c r="H641" s="3" t="n">
        <v>7</v>
      </c>
      <c r="I641" s="3" t="n">
        <v>2</v>
      </c>
      <c r="J641" s="3" t="n">
        <v>5</v>
      </c>
      <c r="K641" s="3" t="n">
        <v>0</v>
      </c>
      <c r="L641" s="3" t="n">
        <v>2</v>
      </c>
      <c r="M641" s="3" t="n">
        <v>7</v>
      </c>
      <c r="N641" s="13" t="n">
        <f aca="false">IF(ISERROR(I641/(I641+J641)),0,(I641/(I641+J641)))</f>
        <v>0.285714285714286</v>
      </c>
      <c r="O641" s="13" t="n">
        <f aca="false">IF(ISERROR(I641/(I641+K641)),0,(I641/(I641+K641)))</f>
        <v>1</v>
      </c>
      <c r="P641" s="13" t="n">
        <f aca="false">IF(ISERROR((2*N641*O641)/(N641+O641)),0,(2*N641*O641)/(N641+O641))</f>
        <v>0.444444444444444</v>
      </c>
      <c r="Q641" s="3" t="n">
        <f aca="false">L641-M641</f>
        <v>-5</v>
      </c>
      <c r="R641" s="3" t="n">
        <f aca="false">H641-M641</f>
        <v>0</v>
      </c>
    </row>
    <row r="642" customFormat="false" ht="12.8" hidden="false" customHeight="false" outlineLevel="0" collapsed="false">
      <c r="A642" s="3" t="s">
        <v>3381</v>
      </c>
      <c r="B642" s="3" t="s">
        <v>22</v>
      </c>
      <c r="C642" s="3" t="s">
        <v>9</v>
      </c>
      <c r="D642" s="3"/>
      <c r="E642" s="3" t="s">
        <v>33</v>
      </c>
      <c r="F642" s="3" t="s">
        <v>3382</v>
      </c>
      <c r="G642" s="3" t="n">
        <v>3</v>
      </c>
      <c r="H642" s="3" t="n">
        <v>8</v>
      </c>
      <c r="I642" s="3" t="n">
        <v>3</v>
      </c>
      <c r="J642" s="3" t="n">
        <v>5</v>
      </c>
      <c r="K642" s="3" t="n">
        <v>0</v>
      </c>
      <c r="L642" s="3" t="n">
        <v>2</v>
      </c>
      <c r="M642" s="3" t="n">
        <v>7</v>
      </c>
      <c r="N642" s="13" t="n">
        <f aca="false">IF(ISERROR(I642/(I642+J642)),0,(I642/(I642+J642)))</f>
        <v>0.375</v>
      </c>
      <c r="O642" s="13" t="n">
        <f aca="false">IF(ISERROR(I642/(I642+K642)),0,(I642/(I642+K642)))</f>
        <v>1</v>
      </c>
      <c r="P642" s="13" t="n">
        <f aca="false">IF(ISERROR((2*N642*O642)/(N642+O642)),0,(2*N642*O642)/(N642+O642))</f>
        <v>0.545454545454545</v>
      </c>
      <c r="Q642" s="3" t="n">
        <f aca="false">L642-M642</f>
        <v>-5</v>
      </c>
      <c r="R642" s="3" t="n">
        <f aca="false">H642-M642</f>
        <v>1</v>
      </c>
    </row>
    <row r="643" customFormat="false" ht="12.8" hidden="false" customHeight="false" outlineLevel="0" collapsed="false">
      <c r="A643" s="3" t="s">
        <v>3383</v>
      </c>
      <c r="B643" s="3" t="s">
        <v>22</v>
      </c>
      <c r="C643" s="3" t="s">
        <v>2</v>
      </c>
      <c r="D643" s="3"/>
      <c r="E643" s="3" t="s">
        <v>33</v>
      </c>
      <c r="F643" s="3" t="s">
        <v>3384</v>
      </c>
      <c r="G643" s="3" t="n">
        <v>4</v>
      </c>
      <c r="H643" s="3" t="n">
        <v>9</v>
      </c>
      <c r="I643" s="3" t="n">
        <v>4</v>
      </c>
      <c r="J643" s="3" t="n">
        <v>5</v>
      </c>
      <c r="K643" s="3" t="n">
        <v>0</v>
      </c>
      <c r="L643" s="3" t="n">
        <v>2</v>
      </c>
      <c r="M643" s="3" t="n">
        <v>9</v>
      </c>
      <c r="N643" s="13" t="n">
        <f aca="false">IF(ISERROR(I643/(I643+J643)),0,(I643/(I643+J643)))</f>
        <v>0.444444444444444</v>
      </c>
      <c r="O643" s="13" t="n">
        <f aca="false">IF(ISERROR(I643/(I643+K643)),0,(I643/(I643+K643)))</f>
        <v>1</v>
      </c>
      <c r="P643" s="13" t="n">
        <f aca="false">IF(ISERROR((2*N643*O643)/(N643+O643)),0,(2*N643*O643)/(N643+O643))</f>
        <v>0.615384615384615</v>
      </c>
      <c r="Q643" s="3" t="n">
        <f aca="false">L643-M643</f>
        <v>-7</v>
      </c>
      <c r="R643" s="3" t="n">
        <f aca="false">H643-M643</f>
        <v>0</v>
      </c>
    </row>
    <row r="644" customFormat="false" ht="12.8" hidden="false" customHeight="false" outlineLevel="0" collapsed="false">
      <c r="A644" s="3" t="s">
        <v>3385</v>
      </c>
      <c r="B644" s="3" t="s">
        <v>1</v>
      </c>
      <c r="C644" s="3" t="s">
        <v>9</v>
      </c>
      <c r="D644" s="3"/>
      <c r="E644" s="3" t="s">
        <v>33</v>
      </c>
      <c r="F644" s="3" t="s">
        <v>3386</v>
      </c>
      <c r="G644" s="3" t="n">
        <v>5</v>
      </c>
      <c r="H644" s="3" t="n">
        <v>10</v>
      </c>
      <c r="I644" s="3" t="n">
        <v>5</v>
      </c>
      <c r="J644" s="3" t="n">
        <v>5</v>
      </c>
      <c r="K644" s="3" t="n">
        <v>0</v>
      </c>
      <c r="L644" s="3" t="n">
        <v>2</v>
      </c>
      <c r="M644" s="3" t="n">
        <v>8</v>
      </c>
      <c r="N644" s="13" t="n">
        <f aca="false">IF(ISERROR(I644/(I644+J644)),0,(I644/(I644+J644)))</f>
        <v>0.5</v>
      </c>
      <c r="O644" s="13" t="n">
        <f aca="false">IF(ISERROR(I644/(I644+K644)),0,(I644/(I644+K644)))</f>
        <v>1</v>
      </c>
      <c r="P644" s="13" t="n">
        <f aca="false">IF(ISERROR((2*N644*O644)/(N644+O644)),0,(2*N644*O644)/(N644+O644))</f>
        <v>0.666666666666667</v>
      </c>
      <c r="Q644" s="3" t="n">
        <f aca="false">L644-M644</f>
        <v>-6</v>
      </c>
      <c r="R644" s="3" t="n">
        <f aca="false">H644-M644</f>
        <v>2</v>
      </c>
    </row>
    <row r="645" customFormat="false" ht="12.8" hidden="false" customHeight="false" outlineLevel="0" collapsed="false">
      <c r="A645" s="3" t="s">
        <v>3387</v>
      </c>
      <c r="B645" s="3" t="s">
        <v>22</v>
      </c>
      <c r="C645" s="3" t="s">
        <v>2</v>
      </c>
      <c r="D645" s="3"/>
      <c r="E645" s="3" t="s">
        <v>10</v>
      </c>
      <c r="F645" s="3" t="s">
        <v>3388</v>
      </c>
      <c r="G645" s="3" t="n">
        <v>4</v>
      </c>
      <c r="H645" s="3" t="n">
        <v>10</v>
      </c>
      <c r="I645" s="3" t="n">
        <v>4</v>
      </c>
      <c r="J645" s="3" t="n">
        <v>6</v>
      </c>
      <c r="K645" s="3" t="n">
        <v>0</v>
      </c>
      <c r="L645" s="3" t="n">
        <v>3</v>
      </c>
      <c r="M645" s="3" t="n">
        <v>10</v>
      </c>
      <c r="N645" s="13" t="n">
        <f aca="false">IF(ISERROR(I645/(I645+J645)),0,(I645/(I645+J645)))</f>
        <v>0.4</v>
      </c>
      <c r="O645" s="13" t="n">
        <f aca="false">IF(ISERROR(I645/(I645+K645)),0,(I645/(I645+K645)))</f>
        <v>1</v>
      </c>
      <c r="P645" s="13" t="n">
        <f aca="false">IF(ISERROR((2*N645*O645)/(N645+O645)),0,(2*N645*O645)/(N645+O645))</f>
        <v>0.571428571428571</v>
      </c>
      <c r="Q645" s="3" t="n">
        <f aca="false">L645-M645</f>
        <v>-7</v>
      </c>
      <c r="R645" s="3" t="n">
        <f aca="false">H645-M645</f>
        <v>0</v>
      </c>
    </row>
    <row r="646" customFormat="false" ht="12.8" hidden="false" customHeight="false" outlineLevel="0" collapsed="false">
      <c r="A646" s="3" t="s">
        <v>3389</v>
      </c>
      <c r="B646" s="3" t="s">
        <v>22</v>
      </c>
      <c r="C646" s="3" t="s">
        <v>2</v>
      </c>
      <c r="D646" s="3"/>
      <c r="E646" s="3" t="s">
        <v>33</v>
      </c>
      <c r="F646" s="3" t="s">
        <v>3390</v>
      </c>
      <c r="G646" s="3" t="n">
        <v>5</v>
      </c>
      <c r="H646" s="3" t="n">
        <v>14</v>
      </c>
      <c r="I646" s="3" t="n">
        <v>5</v>
      </c>
      <c r="J646" s="3" t="n">
        <v>9</v>
      </c>
      <c r="K646" s="3" t="n">
        <v>0</v>
      </c>
      <c r="L646" s="3" t="n">
        <v>5</v>
      </c>
      <c r="M646" s="3" t="n">
        <v>13</v>
      </c>
      <c r="N646" s="13" t="n">
        <f aca="false">IF(ISERROR(I646/(I646+J646)),0,(I646/(I646+J646)))</f>
        <v>0.357142857142857</v>
      </c>
      <c r="O646" s="13" t="n">
        <f aca="false">IF(ISERROR(I646/(I646+K646)),0,(I646/(I646+K646)))</f>
        <v>1</v>
      </c>
      <c r="P646" s="13" t="n">
        <f aca="false">IF(ISERROR((2*N646*O646)/(N646+O646)),0,(2*N646*O646)/(N646+O646))</f>
        <v>0.526315789473684</v>
      </c>
      <c r="Q646" s="3" t="n">
        <f aca="false">L646-M646</f>
        <v>-8</v>
      </c>
      <c r="R646" s="3" t="n">
        <f aca="false">H646-M646</f>
        <v>1</v>
      </c>
    </row>
    <row r="647" customFormat="false" ht="12.8" hidden="false" customHeight="false" outlineLevel="0" collapsed="false">
      <c r="A647" s="3" t="s">
        <v>3391</v>
      </c>
      <c r="B647" s="3" t="s">
        <v>22</v>
      </c>
      <c r="C647" s="3" t="s">
        <v>9</v>
      </c>
      <c r="D647" s="3"/>
      <c r="E647" s="3" t="s">
        <v>33</v>
      </c>
      <c r="F647" s="3" t="s">
        <v>3392</v>
      </c>
      <c r="G647" s="3" t="n">
        <v>4</v>
      </c>
      <c r="H647" s="3" t="n">
        <v>14</v>
      </c>
      <c r="I647" s="3" t="n">
        <v>4</v>
      </c>
      <c r="J647" s="3" t="n">
        <v>10</v>
      </c>
      <c r="K647" s="3" t="n">
        <v>0</v>
      </c>
      <c r="L647" s="3" t="n">
        <v>3</v>
      </c>
      <c r="M647" s="3" t="n">
        <v>14</v>
      </c>
      <c r="N647" s="13" t="n">
        <f aca="false">IF(ISERROR(I647/(I647+J647)),0,(I647/(I647+J647)))</f>
        <v>0.285714285714286</v>
      </c>
      <c r="O647" s="13" t="n">
        <f aca="false">IF(ISERROR(I647/(I647+K647)),0,(I647/(I647+K647)))</f>
        <v>1</v>
      </c>
      <c r="P647" s="13" t="n">
        <f aca="false">IF(ISERROR((2*N647*O647)/(N647+O647)),0,(2*N647*O647)/(N647+O647))</f>
        <v>0.444444444444444</v>
      </c>
      <c r="Q647" s="3" t="n">
        <f aca="false">L647-M647</f>
        <v>-11</v>
      </c>
      <c r="R647" s="3" t="n">
        <f aca="false">H647-M647</f>
        <v>0</v>
      </c>
    </row>
    <row r="648" customFormat="false" ht="12.8" hidden="false" customHeight="false" outlineLevel="0" collapsed="false">
      <c r="A648" s="3" t="s">
        <v>3393</v>
      </c>
      <c r="B648" s="3" t="s">
        <v>22</v>
      </c>
      <c r="C648" s="3" t="s">
        <v>2</v>
      </c>
      <c r="D648" s="3"/>
      <c r="E648" s="3" t="s">
        <v>33</v>
      </c>
      <c r="F648" s="3" t="s">
        <v>3394</v>
      </c>
      <c r="G648" s="3" t="n">
        <v>11</v>
      </c>
      <c r="H648" s="3" t="n">
        <v>26</v>
      </c>
      <c r="I648" s="3" t="n">
        <v>11</v>
      </c>
      <c r="J648" s="3" t="n">
        <v>15</v>
      </c>
      <c r="K648" s="3" t="n">
        <v>0</v>
      </c>
      <c r="L648" s="3" t="n">
        <v>6</v>
      </c>
      <c r="M648" s="3" t="n">
        <v>26</v>
      </c>
      <c r="N648" s="13" t="n">
        <f aca="false">IF(ISERROR(I648/(I648+J648)),0,(I648/(I648+J648)))</f>
        <v>0.423076923076923</v>
      </c>
      <c r="O648" s="13" t="n">
        <f aca="false">IF(ISERROR(I648/(I648+K648)),0,(I648/(I648+K648)))</f>
        <v>1</v>
      </c>
      <c r="P648" s="13" t="n">
        <f aca="false">IF(ISERROR((2*N648*O648)/(N648+O648)),0,(2*N648*O648)/(N648+O648))</f>
        <v>0.594594594594595</v>
      </c>
      <c r="Q648" s="3" t="n">
        <f aca="false">L648-M648</f>
        <v>-20</v>
      </c>
      <c r="R648" s="3" t="n">
        <f aca="false">H648-M648</f>
        <v>0</v>
      </c>
    </row>
    <row r="649" customFormat="false" ht="12.8" hidden="false" customHeight="false" outlineLevel="0" collapsed="false">
      <c r="A649" s="3" t="s">
        <v>3395</v>
      </c>
      <c r="B649" s="3" t="s">
        <v>22</v>
      </c>
      <c r="C649" s="3" t="s">
        <v>2</v>
      </c>
      <c r="D649" s="3"/>
      <c r="E649" s="3" t="s">
        <v>33</v>
      </c>
      <c r="F649" s="3" t="s">
        <v>3396</v>
      </c>
      <c r="G649" s="3" t="n">
        <v>5</v>
      </c>
      <c r="H649" s="3" t="n">
        <v>23</v>
      </c>
      <c r="I649" s="3" t="n">
        <v>5</v>
      </c>
      <c r="J649" s="3" t="n">
        <v>18</v>
      </c>
      <c r="K649" s="3" t="n">
        <v>0</v>
      </c>
      <c r="L649" s="3" t="n">
        <v>3</v>
      </c>
      <c r="M649" s="3" t="n">
        <v>20</v>
      </c>
      <c r="N649" s="13" t="n">
        <f aca="false">IF(ISERROR(I649/(I649+J649)),0,(I649/(I649+J649)))</f>
        <v>0.217391304347826</v>
      </c>
      <c r="O649" s="13" t="n">
        <f aca="false">IF(ISERROR(I649/(I649+K649)),0,(I649/(I649+K649)))</f>
        <v>1</v>
      </c>
      <c r="P649" s="13" t="n">
        <f aca="false">IF(ISERROR((2*N649*O649)/(N649+O649)),0,(2*N649*O649)/(N649+O649))</f>
        <v>0.357142857142857</v>
      </c>
      <c r="Q649" s="3" t="n">
        <f aca="false">L649-M649</f>
        <v>-17</v>
      </c>
      <c r="R649" s="3" t="n">
        <f aca="false">H649-M649</f>
        <v>3</v>
      </c>
    </row>
    <row r="650" customFormat="false" ht="12.8" hidden="false" customHeight="false" outlineLevel="0" collapsed="false">
      <c r="A650" s="3" t="s">
        <v>3397</v>
      </c>
      <c r="B650" s="3" t="s">
        <v>22</v>
      </c>
      <c r="C650" s="3" t="s">
        <v>2</v>
      </c>
      <c r="D650" s="3"/>
      <c r="E650" s="3" t="s">
        <v>10</v>
      </c>
      <c r="F650" s="3" t="s">
        <v>3398</v>
      </c>
      <c r="G650" s="3" t="n">
        <v>2</v>
      </c>
      <c r="H650" s="3" t="n">
        <v>2</v>
      </c>
      <c r="I650" s="3" t="n">
        <v>1</v>
      </c>
      <c r="J650" s="3" t="n">
        <v>1</v>
      </c>
      <c r="K650" s="3" t="n">
        <v>1</v>
      </c>
      <c r="L650" s="3" t="n">
        <v>2</v>
      </c>
      <c r="M650" s="3" t="n">
        <v>2</v>
      </c>
      <c r="N650" s="13" t="n">
        <f aca="false">IF(ISERROR(I650/(I650+J650)),0,(I650/(I650+J650)))</f>
        <v>0.5</v>
      </c>
      <c r="O650" s="13" t="n">
        <f aca="false">IF(ISERROR(I650/(I650+K650)),0,(I650/(I650+K650)))</f>
        <v>0.5</v>
      </c>
      <c r="P650" s="13" t="n">
        <f aca="false">IF(ISERROR((2*N650*O650)/(N650+O650)),0,(2*N650*O650)/(N650+O650))</f>
        <v>0.5</v>
      </c>
      <c r="Q650" s="3" t="n">
        <f aca="false">L650-M650</f>
        <v>0</v>
      </c>
      <c r="R650" s="3"/>
    </row>
    <row r="651" customFormat="false" ht="12.8" hidden="false" customHeight="false" outlineLevel="0" collapsed="false">
      <c r="A651" s="3" t="s">
        <v>3399</v>
      </c>
      <c r="B651" s="3" t="s">
        <v>22</v>
      </c>
      <c r="C651" s="3" t="s">
        <v>9</v>
      </c>
      <c r="D651" s="3"/>
      <c r="E651" s="3" t="s">
        <v>33</v>
      </c>
      <c r="F651" s="3" t="s">
        <v>3400</v>
      </c>
      <c r="G651" s="3" t="n">
        <v>2</v>
      </c>
      <c r="H651" s="3" t="n">
        <v>2</v>
      </c>
      <c r="I651" s="3" t="n">
        <v>1</v>
      </c>
      <c r="J651" s="3" t="n">
        <v>1</v>
      </c>
      <c r="K651" s="3" t="n">
        <v>1</v>
      </c>
      <c r="L651" s="3" t="n">
        <v>2</v>
      </c>
      <c r="M651" s="3" t="n">
        <v>2</v>
      </c>
      <c r="N651" s="13" t="n">
        <f aca="false">IF(ISERROR(I651/(I651+J651)),0,(I651/(I651+J651)))</f>
        <v>0.5</v>
      </c>
      <c r="O651" s="13" t="n">
        <f aca="false">IF(ISERROR(I651/(I651+K651)),0,(I651/(I651+K651)))</f>
        <v>0.5</v>
      </c>
      <c r="P651" s="13" t="n">
        <f aca="false">IF(ISERROR((2*N651*O651)/(N651+O651)),0,(2*N651*O651)/(N651+O651))</f>
        <v>0.5</v>
      </c>
      <c r="Q651" s="3" t="n">
        <f aca="false">L651-M651</f>
        <v>0</v>
      </c>
      <c r="R651" s="3"/>
    </row>
    <row r="652" customFormat="false" ht="12.8" hidden="false" customHeight="false" outlineLevel="0" collapsed="false">
      <c r="A652" s="3" t="s">
        <v>3401</v>
      </c>
      <c r="B652" s="3" t="s">
        <v>1</v>
      </c>
      <c r="C652" s="3" t="s">
        <v>2</v>
      </c>
      <c r="D652" s="3"/>
      <c r="E652" s="3" t="s">
        <v>33</v>
      </c>
      <c r="F652" s="3" t="s">
        <v>3402</v>
      </c>
      <c r="G652" s="3" t="n">
        <v>2</v>
      </c>
      <c r="H652" s="3" t="n">
        <v>2</v>
      </c>
      <c r="I652" s="3" t="n">
        <v>1</v>
      </c>
      <c r="J652" s="3" t="n">
        <v>1</v>
      </c>
      <c r="K652" s="3" t="n">
        <v>1</v>
      </c>
      <c r="L652" s="3" t="n">
        <v>2</v>
      </c>
      <c r="M652" s="3" t="n">
        <v>2</v>
      </c>
      <c r="N652" s="13" t="n">
        <f aca="false">IF(ISERROR(I652/(I652+J652)),0,(I652/(I652+J652)))</f>
        <v>0.5</v>
      </c>
      <c r="O652" s="13" t="n">
        <f aca="false">IF(ISERROR(I652/(I652+K652)),0,(I652/(I652+K652)))</f>
        <v>0.5</v>
      </c>
      <c r="P652" s="13" t="n">
        <f aca="false">IF(ISERROR((2*N652*O652)/(N652+O652)),0,(2*N652*O652)/(N652+O652))</f>
        <v>0.5</v>
      </c>
      <c r="Q652" s="3" t="n">
        <f aca="false">L652-M652</f>
        <v>0</v>
      </c>
      <c r="R652" s="3"/>
    </row>
    <row r="653" customFormat="false" ht="12.8" hidden="false" customHeight="false" outlineLevel="0" collapsed="false">
      <c r="A653" s="3" t="s">
        <v>3403</v>
      </c>
      <c r="B653" s="3" t="s">
        <v>1</v>
      </c>
      <c r="C653" s="3"/>
      <c r="D653" s="3" t="s">
        <v>27</v>
      </c>
      <c r="E653" s="3" t="s">
        <v>33</v>
      </c>
      <c r="F653" s="3" t="s">
        <v>3404</v>
      </c>
      <c r="G653" s="3" t="n">
        <v>2</v>
      </c>
      <c r="H653" s="3" t="n">
        <v>2</v>
      </c>
      <c r="I653" s="3" t="n">
        <v>1</v>
      </c>
      <c r="J653" s="3" t="n">
        <v>1</v>
      </c>
      <c r="K653" s="3" t="n">
        <v>1</v>
      </c>
      <c r="L653" s="3" t="n">
        <v>2</v>
      </c>
      <c r="M653" s="3" t="n">
        <v>2</v>
      </c>
      <c r="N653" s="13" t="n">
        <f aca="false">IF(ISERROR(I653/(I653+J653)),0,(I653/(I653+J653)))</f>
        <v>0.5</v>
      </c>
      <c r="O653" s="13" t="n">
        <f aca="false">IF(ISERROR(I653/(I653+K653)),0,(I653/(I653+K653)))</f>
        <v>0.5</v>
      </c>
      <c r="P653" s="13" t="n">
        <f aca="false">IF(ISERROR((2*N653*O653)/(N653+O653)),0,(2*N653*O653)/(N653+O653))</f>
        <v>0.5</v>
      </c>
      <c r="Q653" s="3" t="n">
        <f aca="false">L653-M653</f>
        <v>0</v>
      </c>
      <c r="R653" s="3"/>
    </row>
    <row r="654" customFormat="false" ht="12.8" hidden="false" customHeight="false" outlineLevel="0" collapsed="false">
      <c r="A654" s="3" t="s">
        <v>3405</v>
      </c>
      <c r="B654" s="3" t="s">
        <v>1</v>
      </c>
      <c r="C654" s="3" t="s">
        <v>2</v>
      </c>
      <c r="D654" s="3"/>
      <c r="E654" s="3" t="s">
        <v>3</v>
      </c>
      <c r="F654" s="3" t="s">
        <v>3406</v>
      </c>
      <c r="G654" s="3" t="n">
        <v>3</v>
      </c>
      <c r="H654" s="3" t="n">
        <v>3</v>
      </c>
      <c r="I654" s="3" t="n">
        <v>2</v>
      </c>
      <c r="J654" s="3" t="n">
        <v>1</v>
      </c>
      <c r="K654" s="3" t="n">
        <v>1</v>
      </c>
      <c r="L654" s="3" t="n">
        <v>2</v>
      </c>
      <c r="M654" s="3" t="n">
        <v>2</v>
      </c>
      <c r="N654" s="13" t="n">
        <f aca="false">IF(ISERROR(I654/(I654+J654)),0,(I654/(I654+J654)))</f>
        <v>0.666666666666667</v>
      </c>
      <c r="O654" s="13" t="n">
        <f aca="false">IF(ISERROR(I654/(I654+K654)),0,(I654/(I654+K654)))</f>
        <v>0.666666666666667</v>
      </c>
      <c r="P654" s="13" t="n">
        <f aca="false">IF(ISERROR((2*N654*O654)/(N654+O654)),0,(2*N654*O654)/(N654+O654))</f>
        <v>0.666666666666667</v>
      </c>
      <c r="Q654" s="3" t="n">
        <f aca="false">L654-M654</f>
        <v>0</v>
      </c>
      <c r="R654" s="3"/>
    </row>
    <row r="655" customFormat="false" ht="12.8" hidden="false" customHeight="false" outlineLevel="0" collapsed="false">
      <c r="A655" s="3" t="s">
        <v>3407</v>
      </c>
      <c r="B655" s="3" t="s">
        <v>22</v>
      </c>
      <c r="C655" s="3" t="s">
        <v>2</v>
      </c>
      <c r="D655" s="3"/>
      <c r="E655" s="3" t="s">
        <v>10</v>
      </c>
      <c r="F655" s="3" t="s">
        <v>3408</v>
      </c>
      <c r="G655" s="3" t="n">
        <v>3</v>
      </c>
      <c r="H655" s="3" t="n">
        <v>3</v>
      </c>
      <c r="I655" s="3" t="n">
        <v>2</v>
      </c>
      <c r="J655" s="3" t="n">
        <v>1</v>
      </c>
      <c r="K655" s="3" t="n">
        <v>1</v>
      </c>
      <c r="L655" s="3" t="n">
        <v>3</v>
      </c>
      <c r="M655" s="3" t="n">
        <v>3</v>
      </c>
      <c r="N655" s="13" t="n">
        <f aca="false">IF(ISERROR(I655/(I655+J655)),0,(I655/(I655+J655)))</f>
        <v>0.666666666666667</v>
      </c>
      <c r="O655" s="13" t="n">
        <f aca="false">IF(ISERROR(I655/(I655+K655)),0,(I655/(I655+K655)))</f>
        <v>0.666666666666667</v>
      </c>
      <c r="P655" s="13" t="n">
        <f aca="false">IF(ISERROR((2*N655*O655)/(N655+O655)),0,(2*N655*O655)/(N655+O655))</f>
        <v>0.666666666666667</v>
      </c>
      <c r="Q655" s="3" t="n">
        <f aca="false">L655-M655</f>
        <v>0</v>
      </c>
      <c r="R655" s="3"/>
    </row>
    <row r="656" customFormat="false" ht="12.8" hidden="false" customHeight="false" outlineLevel="0" collapsed="false">
      <c r="A656" s="3" t="s">
        <v>3409</v>
      </c>
      <c r="B656" s="3" t="s">
        <v>22</v>
      </c>
      <c r="C656" s="3"/>
      <c r="D656" s="3" t="s">
        <v>23</v>
      </c>
      <c r="E656" s="3" t="s">
        <v>33</v>
      </c>
      <c r="F656" s="3" t="s">
        <v>3410</v>
      </c>
      <c r="G656" s="3" t="n">
        <v>3</v>
      </c>
      <c r="H656" s="3" t="n">
        <v>3</v>
      </c>
      <c r="I656" s="3" t="n">
        <v>2</v>
      </c>
      <c r="J656" s="3" t="n">
        <v>1</v>
      </c>
      <c r="K656" s="3" t="n">
        <v>1</v>
      </c>
      <c r="L656" s="3" t="n">
        <v>2</v>
      </c>
      <c r="M656" s="3" t="n">
        <v>3</v>
      </c>
      <c r="N656" s="13" t="n">
        <f aca="false">IF(ISERROR(I656/(I656+J656)),0,(I656/(I656+J656)))</f>
        <v>0.666666666666667</v>
      </c>
      <c r="O656" s="13" t="n">
        <f aca="false">IF(ISERROR(I656/(I656+K656)),0,(I656/(I656+K656)))</f>
        <v>0.666666666666667</v>
      </c>
      <c r="P656" s="13" t="n">
        <f aca="false">IF(ISERROR((2*N656*O656)/(N656+O656)),0,(2*N656*O656)/(N656+O656))</f>
        <v>0.666666666666667</v>
      </c>
      <c r="Q656" s="3" t="n">
        <f aca="false">L656-M656</f>
        <v>-1</v>
      </c>
      <c r="R656" s="3"/>
    </row>
    <row r="657" customFormat="false" ht="12.8" hidden="false" customHeight="false" outlineLevel="0" collapsed="false">
      <c r="A657" s="3" t="s">
        <v>3411</v>
      </c>
      <c r="B657" s="3" t="s">
        <v>1</v>
      </c>
      <c r="C657" s="3" t="s">
        <v>2</v>
      </c>
      <c r="D657" s="3"/>
      <c r="E657" s="3" t="s">
        <v>10</v>
      </c>
      <c r="F657" s="3" t="s">
        <v>3412</v>
      </c>
      <c r="G657" s="3" t="n">
        <v>3</v>
      </c>
      <c r="H657" s="3" t="n">
        <v>3</v>
      </c>
      <c r="I657" s="3" t="n">
        <v>2</v>
      </c>
      <c r="J657" s="3" t="n">
        <v>1</v>
      </c>
      <c r="K657" s="3" t="n">
        <v>1</v>
      </c>
      <c r="L657" s="3" t="n">
        <v>2</v>
      </c>
      <c r="M657" s="3" t="n">
        <v>3</v>
      </c>
      <c r="N657" s="13" t="n">
        <f aca="false">IF(ISERROR(I657/(I657+J657)),0,(I657/(I657+J657)))</f>
        <v>0.666666666666667</v>
      </c>
      <c r="O657" s="13" t="n">
        <f aca="false">IF(ISERROR(I657/(I657+K657)),0,(I657/(I657+K657)))</f>
        <v>0.666666666666667</v>
      </c>
      <c r="P657" s="13" t="n">
        <f aca="false">IF(ISERROR((2*N657*O657)/(N657+O657)),0,(2*N657*O657)/(N657+O657))</f>
        <v>0.666666666666667</v>
      </c>
      <c r="Q657" s="3" t="n">
        <f aca="false">L657-M657</f>
        <v>-1</v>
      </c>
      <c r="R657" s="3"/>
    </row>
    <row r="658" customFormat="false" ht="12.8" hidden="false" customHeight="false" outlineLevel="0" collapsed="false">
      <c r="A658" s="3" t="s">
        <v>3413</v>
      </c>
      <c r="B658" s="3" t="s">
        <v>22</v>
      </c>
      <c r="C658" s="3" t="s">
        <v>2</v>
      </c>
      <c r="D658" s="3"/>
      <c r="E658" s="3" t="s">
        <v>10</v>
      </c>
      <c r="F658" s="3" t="s">
        <v>3414</v>
      </c>
      <c r="G658" s="3" t="n">
        <v>3</v>
      </c>
      <c r="H658" s="3" t="n">
        <v>3</v>
      </c>
      <c r="I658" s="3" t="n">
        <v>2</v>
      </c>
      <c r="J658" s="3" t="n">
        <v>1</v>
      </c>
      <c r="K658" s="3" t="n">
        <v>1</v>
      </c>
      <c r="L658" s="3" t="n">
        <v>2</v>
      </c>
      <c r="M658" s="3" t="n">
        <v>3</v>
      </c>
      <c r="N658" s="13" t="n">
        <f aca="false">IF(ISERROR(I658/(I658+J658)),0,(I658/(I658+J658)))</f>
        <v>0.666666666666667</v>
      </c>
      <c r="O658" s="13" t="n">
        <f aca="false">IF(ISERROR(I658/(I658+K658)),0,(I658/(I658+K658)))</f>
        <v>0.666666666666667</v>
      </c>
      <c r="P658" s="13" t="n">
        <f aca="false">IF(ISERROR((2*N658*O658)/(N658+O658)),0,(2*N658*O658)/(N658+O658))</f>
        <v>0.666666666666667</v>
      </c>
      <c r="Q658" s="3" t="n">
        <f aca="false">L658-M658</f>
        <v>-1</v>
      </c>
      <c r="R658" s="3"/>
    </row>
    <row r="659" customFormat="false" ht="12.8" hidden="false" customHeight="false" outlineLevel="0" collapsed="false">
      <c r="A659" s="3" t="s">
        <v>3415</v>
      </c>
      <c r="B659" s="3" t="s">
        <v>1</v>
      </c>
      <c r="C659" s="3"/>
      <c r="D659" s="3" t="s">
        <v>27</v>
      </c>
      <c r="E659" s="3" t="s">
        <v>10</v>
      </c>
      <c r="F659" s="3" t="s">
        <v>3416</v>
      </c>
      <c r="G659" s="3" t="n">
        <v>3</v>
      </c>
      <c r="H659" s="3" t="n">
        <v>3</v>
      </c>
      <c r="I659" s="3" t="n">
        <v>2</v>
      </c>
      <c r="J659" s="3" t="n">
        <v>1</v>
      </c>
      <c r="K659" s="3" t="n">
        <v>1</v>
      </c>
      <c r="L659" s="3" t="n">
        <v>2</v>
      </c>
      <c r="M659" s="3" t="n">
        <v>2</v>
      </c>
      <c r="N659" s="13" t="n">
        <f aca="false">IF(ISERROR(I659/(I659+J659)),0,(I659/(I659+J659)))</f>
        <v>0.666666666666667</v>
      </c>
      <c r="O659" s="13" t="n">
        <f aca="false">IF(ISERROR(I659/(I659+K659)),0,(I659/(I659+K659)))</f>
        <v>0.666666666666667</v>
      </c>
      <c r="P659" s="13" t="n">
        <f aca="false">IF(ISERROR((2*N659*O659)/(N659+O659)),0,(2*N659*O659)/(N659+O659))</f>
        <v>0.666666666666667</v>
      </c>
      <c r="Q659" s="3" t="n">
        <f aca="false">L659-M659</f>
        <v>0</v>
      </c>
      <c r="R659" s="3"/>
    </row>
    <row r="660" customFormat="false" ht="12.8" hidden="false" customHeight="false" outlineLevel="0" collapsed="false">
      <c r="A660" s="3" t="s">
        <v>3417</v>
      </c>
      <c r="B660" s="3" t="s">
        <v>22</v>
      </c>
      <c r="C660" s="3" t="s">
        <v>2</v>
      </c>
      <c r="D660" s="3"/>
      <c r="E660" s="3" t="s">
        <v>10</v>
      </c>
      <c r="F660" s="3" t="s">
        <v>3418</v>
      </c>
      <c r="G660" s="3" t="n">
        <v>4</v>
      </c>
      <c r="H660" s="3" t="n">
        <v>4</v>
      </c>
      <c r="I660" s="3" t="n">
        <v>3</v>
      </c>
      <c r="J660" s="3" t="n">
        <v>1</v>
      </c>
      <c r="K660" s="3" t="n">
        <v>1</v>
      </c>
      <c r="L660" s="3" t="n">
        <v>2</v>
      </c>
      <c r="M660" s="3" t="n">
        <v>4</v>
      </c>
      <c r="N660" s="13" t="n">
        <f aca="false">IF(ISERROR(I660/(I660+J660)),0,(I660/(I660+J660)))</f>
        <v>0.75</v>
      </c>
      <c r="O660" s="13" t="n">
        <f aca="false">IF(ISERROR(I660/(I660+K660)),0,(I660/(I660+K660)))</f>
        <v>0.75</v>
      </c>
      <c r="P660" s="13" t="n">
        <f aca="false">IF(ISERROR((2*N660*O660)/(N660+O660)),0,(2*N660*O660)/(N660+O660))</f>
        <v>0.75</v>
      </c>
      <c r="Q660" s="3" t="n">
        <f aca="false">L660-M660</f>
        <v>-2</v>
      </c>
      <c r="R660" s="3"/>
    </row>
    <row r="661" customFormat="false" ht="12.8" hidden="false" customHeight="false" outlineLevel="0" collapsed="false">
      <c r="A661" s="3" t="s">
        <v>3419</v>
      </c>
      <c r="B661" s="3" t="s">
        <v>22</v>
      </c>
      <c r="C661" s="3" t="s">
        <v>2</v>
      </c>
      <c r="D661" s="3"/>
      <c r="E661" s="3" t="s">
        <v>33</v>
      </c>
      <c r="F661" s="3" t="s">
        <v>3420</v>
      </c>
      <c r="G661" s="3" t="n">
        <v>4</v>
      </c>
      <c r="H661" s="3" t="n">
        <v>4</v>
      </c>
      <c r="I661" s="3" t="n">
        <v>3</v>
      </c>
      <c r="J661" s="3" t="n">
        <v>1</v>
      </c>
      <c r="K661" s="3" t="n">
        <v>1</v>
      </c>
      <c r="L661" s="3" t="n">
        <v>2</v>
      </c>
      <c r="M661" s="3" t="n">
        <v>3</v>
      </c>
      <c r="N661" s="13" t="n">
        <f aca="false">IF(ISERROR(I661/(I661+J661)),0,(I661/(I661+J661)))</f>
        <v>0.75</v>
      </c>
      <c r="O661" s="13" t="n">
        <f aca="false">IF(ISERROR(I661/(I661+K661)),0,(I661/(I661+K661)))</f>
        <v>0.75</v>
      </c>
      <c r="P661" s="13" t="n">
        <f aca="false">IF(ISERROR((2*N661*O661)/(N661+O661)),0,(2*N661*O661)/(N661+O661))</f>
        <v>0.75</v>
      </c>
      <c r="Q661" s="3" t="n">
        <f aca="false">L661-M661</f>
        <v>-1</v>
      </c>
      <c r="R661" s="3"/>
    </row>
    <row r="662" customFormat="false" ht="12.8" hidden="false" customHeight="false" outlineLevel="0" collapsed="false">
      <c r="A662" s="3" t="s">
        <v>3421</v>
      </c>
      <c r="B662" s="3" t="s">
        <v>22</v>
      </c>
      <c r="C662" s="3" t="s">
        <v>2</v>
      </c>
      <c r="D662" s="3"/>
      <c r="E662" s="3" t="s">
        <v>3</v>
      </c>
      <c r="F662" s="3" t="s">
        <v>3422</v>
      </c>
      <c r="G662" s="3" t="n">
        <v>4</v>
      </c>
      <c r="H662" s="3" t="n">
        <v>4</v>
      </c>
      <c r="I662" s="3" t="n">
        <v>3</v>
      </c>
      <c r="J662" s="3" t="n">
        <v>1</v>
      </c>
      <c r="K662" s="3" t="n">
        <v>1</v>
      </c>
      <c r="L662" s="3" t="n">
        <v>2</v>
      </c>
      <c r="M662" s="3" t="n">
        <v>4</v>
      </c>
      <c r="N662" s="13" t="n">
        <f aca="false">IF(ISERROR(I662/(I662+J662)),0,(I662/(I662+J662)))</f>
        <v>0.75</v>
      </c>
      <c r="O662" s="13" t="n">
        <f aca="false">IF(ISERROR(I662/(I662+K662)),0,(I662/(I662+K662)))</f>
        <v>0.75</v>
      </c>
      <c r="P662" s="13" t="n">
        <f aca="false">IF(ISERROR((2*N662*O662)/(N662+O662)),0,(2*N662*O662)/(N662+O662))</f>
        <v>0.75</v>
      </c>
      <c r="Q662" s="3" t="n">
        <f aca="false">L662-M662</f>
        <v>-2</v>
      </c>
      <c r="R662" s="3"/>
    </row>
    <row r="663" customFormat="false" ht="12.8" hidden="false" customHeight="false" outlineLevel="0" collapsed="false">
      <c r="A663" s="3" t="s">
        <v>3423</v>
      </c>
      <c r="B663" s="3" t="s">
        <v>22</v>
      </c>
      <c r="C663" s="3" t="s">
        <v>9</v>
      </c>
      <c r="D663" s="3"/>
      <c r="E663" s="3" t="s">
        <v>33</v>
      </c>
      <c r="F663" s="3" t="s">
        <v>3424</v>
      </c>
      <c r="G663" s="3" t="n">
        <v>4</v>
      </c>
      <c r="H663" s="3" t="n">
        <v>4</v>
      </c>
      <c r="I663" s="3" t="n">
        <v>3</v>
      </c>
      <c r="J663" s="3" t="n">
        <v>1</v>
      </c>
      <c r="K663" s="3" t="n">
        <v>1</v>
      </c>
      <c r="L663" s="3" t="n">
        <v>2</v>
      </c>
      <c r="M663" s="3" t="n">
        <v>4</v>
      </c>
      <c r="N663" s="13" t="n">
        <f aca="false">IF(ISERROR(I663/(I663+J663)),0,(I663/(I663+J663)))</f>
        <v>0.75</v>
      </c>
      <c r="O663" s="13" t="n">
        <f aca="false">IF(ISERROR(I663/(I663+K663)),0,(I663/(I663+K663)))</f>
        <v>0.75</v>
      </c>
      <c r="P663" s="13" t="n">
        <f aca="false">IF(ISERROR((2*N663*O663)/(N663+O663)),0,(2*N663*O663)/(N663+O663))</f>
        <v>0.75</v>
      </c>
      <c r="Q663" s="3" t="n">
        <f aca="false">L663-M663</f>
        <v>-2</v>
      </c>
      <c r="R663" s="3"/>
    </row>
    <row r="664" customFormat="false" ht="12.8" hidden="false" customHeight="false" outlineLevel="0" collapsed="false">
      <c r="A664" s="3" t="s">
        <v>3425</v>
      </c>
      <c r="B664" s="3" t="s">
        <v>22</v>
      </c>
      <c r="C664" s="3" t="s">
        <v>2</v>
      </c>
      <c r="D664" s="3"/>
      <c r="E664" s="3" t="s">
        <v>3</v>
      </c>
      <c r="F664" s="3" t="s">
        <v>3426</v>
      </c>
      <c r="G664" s="3" t="n">
        <v>5</v>
      </c>
      <c r="H664" s="3" t="n">
        <v>5</v>
      </c>
      <c r="I664" s="3" t="n">
        <v>4</v>
      </c>
      <c r="J664" s="3" t="n">
        <v>1</v>
      </c>
      <c r="K664" s="3" t="n">
        <v>1</v>
      </c>
      <c r="L664" s="3" t="n">
        <v>2</v>
      </c>
      <c r="M664" s="3" t="n">
        <v>5</v>
      </c>
      <c r="N664" s="13" t="n">
        <f aca="false">IF(ISERROR(I664/(I664+J664)),0,(I664/(I664+J664)))</f>
        <v>0.8</v>
      </c>
      <c r="O664" s="13" t="n">
        <f aca="false">IF(ISERROR(I664/(I664+K664)),0,(I664/(I664+K664)))</f>
        <v>0.8</v>
      </c>
      <c r="P664" s="13" t="n">
        <f aca="false">IF(ISERROR((2*N664*O664)/(N664+O664)),0,(2*N664*O664)/(N664+O664))</f>
        <v>0.8</v>
      </c>
      <c r="Q664" s="3" t="n">
        <f aca="false">L664-M664</f>
        <v>-3</v>
      </c>
      <c r="R664" s="3"/>
    </row>
    <row r="665" customFormat="false" ht="12.8" hidden="false" customHeight="false" outlineLevel="0" collapsed="false">
      <c r="A665" s="3" t="s">
        <v>3427</v>
      </c>
      <c r="B665" s="3" t="s">
        <v>1</v>
      </c>
      <c r="C665" s="3" t="s">
        <v>2</v>
      </c>
      <c r="D665" s="3" t="s">
        <v>23</v>
      </c>
      <c r="E665" s="3"/>
      <c r="F665" s="3" t="s">
        <v>3428</v>
      </c>
      <c r="G665" s="3" t="n">
        <v>5</v>
      </c>
      <c r="H665" s="3" t="n">
        <v>5</v>
      </c>
      <c r="I665" s="3" t="n">
        <v>4</v>
      </c>
      <c r="J665" s="3" t="n">
        <v>1</v>
      </c>
      <c r="K665" s="3" t="n">
        <v>1</v>
      </c>
      <c r="L665" s="3" t="n">
        <v>2</v>
      </c>
      <c r="M665" s="3" t="n">
        <v>4</v>
      </c>
      <c r="N665" s="13" t="n">
        <f aca="false">IF(ISERROR(I665/(I665+J665)),0,(I665/(I665+J665)))</f>
        <v>0.8</v>
      </c>
      <c r="O665" s="13" t="n">
        <f aca="false">IF(ISERROR(I665/(I665+K665)),0,(I665/(I665+K665)))</f>
        <v>0.8</v>
      </c>
      <c r="P665" s="13" t="n">
        <f aca="false">IF(ISERROR((2*N665*O665)/(N665+O665)),0,(2*N665*O665)/(N665+O665))</f>
        <v>0.8</v>
      </c>
      <c r="Q665" s="3" t="n">
        <f aca="false">L665-M665</f>
        <v>-2</v>
      </c>
      <c r="R665" s="3"/>
    </row>
    <row r="666" customFormat="false" ht="12.8" hidden="false" customHeight="false" outlineLevel="0" collapsed="false">
      <c r="A666" s="3" t="s">
        <v>3429</v>
      </c>
      <c r="B666" s="3" t="s">
        <v>1</v>
      </c>
      <c r="C666" s="3" t="s">
        <v>2</v>
      </c>
      <c r="D666" s="3" t="s">
        <v>27</v>
      </c>
      <c r="E666" s="3"/>
      <c r="F666" s="3" t="s">
        <v>3430</v>
      </c>
      <c r="G666" s="3" t="n">
        <v>5</v>
      </c>
      <c r="H666" s="3" t="n">
        <v>5</v>
      </c>
      <c r="I666" s="3" t="n">
        <v>4</v>
      </c>
      <c r="J666" s="3" t="n">
        <v>1</v>
      </c>
      <c r="K666" s="3" t="n">
        <v>1</v>
      </c>
      <c r="L666" s="3" t="n">
        <v>2</v>
      </c>
      <c r="M666" s="3" t="n">
        <v>3</v>
      </c>
      <c r="N666" s="13" t="n">
        <f aca="false">IF(ISERROR(I666/(I666+J666)),0,(I666/(I666+J666)))</f>
        <v>0.8</v>
      </c>
      <c r="O666" s="13" t="n">
        <f aca="false">IF(ISERROR(I666/(I666+K666)),0,(I666/(I666+K666)))</f>
        <v>0.8</v>
      </c>
      <c r="P666" s="13" t="n">
        <f aca="false">IF(ISERROR((2*N666*O666)/(N666+O666)),0,(2*N666*O666)/(N666+O666))</f>
        <v>0.8</v>
      </c>
      <c r="Q666" s="3" t="n">
        <f aca="false">L666-M666</f>
        <v>-1</v>
      </c>
      <c r="R666" s="3"/>
    </row>
    <row r="667" customFormat="false" ht="12.8" hidden="false" customHeight="false" outlineLevel="0" collapsed="false">
      <c r="A667" s="3" t="s">
        <v>3431</v>
      </c>
      <c r="B667" s="3" t="s">
        <v>22</v>
      </c>
      <c r="C667" s="3" t="s">
        <v>2</v>
      </c>
      <c r="D667" s="3"/>
      <c r="E667" s="3" t="s">
        <v>10</v>
      </c>
      <c r="F667" s="3" t="s">
        <v>3432</v>
      </c>
      <c r="G667" s="3" t="n">
        <v>7</v>
      </c>
      <c r="H667" s="3" t="n">
        <v>7</v>
      </c>
      <c r="I667" s="3" t="n">
        <v>6</v>
      </c>
      <c r="J667" s="3" t="n">
        <v>1</v>
      </c>
      <c r="K667" s="3" t="n">
        <v>1</v>
      </c>
      <c r="L667" s="3" t="n">
        <v>5</v>
      </c>
      <c r="M667" s="3" t="n">
        <v>6</v>
      </c>
      <c r="N667" s="13" t="n">
        <f aca="false">IF(ISERROR(I667/(I667+J667)),0,(I667/(I667+J667)))</f>
        <v>0.857142857142857</v>
      </c>
      <c r="O667" s="13" t="n">
        <f aca="false">IF(ISERROR(I667/(I667+K667)),0,(I667/(I667+K667)))</f>
        <v>0.857142857142857</v>
      </c>
      <c r="P667" s="13" t="n">
        <f aca="false">IF(ISERROR((2*N667*O667)/(N667+O667)),0,(2*N667*O667)/(N667+O667))</f>
        <v>0.857142857142857</v>
      </c>
      <c r="Q667" s="3" t="n">
        <f aca="false">L667-M667</f>
        <v>-1</v>
      </c>
      <c r="R667" s="3"/>
    </row>
    <row r="668" customFormat="false" ht="12.8" hidden="false" customHeight="false" outlineLevel="0" collapsed="false">
      <c r="A668" s="3" t="s">
        <v>3433</v>
      </c>
      <c r="B668" s="3" t="s">
        <v>22</v>
      </c>
      <c r="C668" s="3" t="s">
        <v>2</v>
      </c>
      <c r="D668" s="3"/>
      <c r="E668" s="3" t="s">
        <v>10</v>
      </c>
      <c r="F668" s="3" t="s">
        <v>3434</v>
      </c>
      <c r="G668" s="3" t="n">
        <v>7</v>
      </c>
      <c r="H668" s="3" t="n">
        <v>7</v>
      </c>
      <c r="I668" s="3" t="n">
        <v>6</v>
      </c>
      <c r="J668" s="3" t="n">
        <v>1</v>
      </c>
      <c r="K668" s="3" t="n">
        <v>1</v>
      </c>
      <c r="L668" s="3" t="n">
        <v>3</v>
      </c>
      <c r="M668" s="3" t="n">
        <v>5</v>
      </c>
      <c r="N668" s="13" t="n">
        <f aca="false">IF(ISERROR(I668/(I668+J668)),0,(I668/(I668+J668)))</f>
        <v>0.857142857142857</v>
      </c>
      <c r="O668" s="13" t="n">
        <f aca="false">IF(ISERROR(I668/(I668+K668)),0,(I668/(I668+K668)))</f>
        <v>0.857142857142857</v>
      </c>
      <c r="P668" s="13" t="n">
        <f aca="false">IF(ISERROR((2*N668*O668)/(N668+O668)),0,(2*N668*O668)/(N668+O668))</f>
        <v>0.857142857142857</v>
      </c>
      <c r="Q668" s="3" t="n">
        <f aca="false">L668-M668</f>
        <v>-2</v>
      </c>
      <c r="R668" s="3"/>
    </row>
    <row r="669" customFormat="false" ht="12.8" hidden="false" customHeight="false" outlineLevel="0" collapsed="false">
      <c r="A669" s="3" t="s">
        <v>3435</v>
      </c>
      <c r="B669" s="3" t="s">
        <v>22</v>
      </c>
      <c r="C669" s="3" t="s">
        <v>2</v>
      </c>
      <c r="D669" s="3"/>
      <c r="E669" s="3" t="s">
        <v>10</v>
      </c>
      <c r="F669" s="3" t="s">
        <v>3436</v>
      </c>
      <c r="G669" s="3" t="n">
        <v>8</v>
      </c>
      <c r="H669" s="3" t="n">
        <v>8</v>
      </c>
      <c r="I669" s="3" t="n">
        <v>7</v>
      </c>
      <c r="J669" s="3" t="n">
        <v>1</v>
      </c>
      <c r="K669" s="3" t="n">
        <v>1</v>
      </c>
      <c r="L669" s="3" t="n">
        <v>3</v>
      </c>
      <c r="M669" s="3" t="n">
        <v>8</v>
      </c>
      <c r="N669" s="13" t="n">
        <f aca="false">IF(ISERROR(I669/(I669+J669)),0,(I669/(I669+J669)))</f>
        <v>0.875</v>
      </c>
      <c r="O669" s="13" t="n">
        <f aca="false">IF(ISERROR(I669/(I669+K669)),0,(I669/(I669+K669)))</f>
        <v>0.875</v>
      </c>
      <c r="P669" s="13" t="n">
        <f aca="false">IF(ISERROR((2*N669*O669)/(N669+O669)),0,(2*N669*O669)/(N669+O669))</f>
        <v>0.875</v>
      </c>
      <c r="Q669" s="3" t="n">
        <f aca="false">L669-M669</f>
        <v>-5</v>
      </c>
      <c r="R669" s="3"/>
    </row>
    <row r="670" customFormat="false" ht="12.8" hidden="false" customHeight="false" outlineLevel="0" collapsed="false">
      <c r="A670" s="3" t="s">
        <v>3437</v>
      </c>
      <c r="B670" s="3" t="s">
        <v>22</v>
      </c>
      <c r="C670" s="3" t="s">
        <v>2</v>
      </c>
      <c r="D670" s="3"/>
      <c r="E670" s="3" t="s">
        <v>33</v>
      </c>
      <c r="F670" s="3" t="s">
        <v>3438</v>
      </c>
      <c r="G670" s="3" t="n">
        <v>9</v>
      </c>
      <c r="H670" s="3" t="n">
        <v>9</v>
      </c>
      <c r="I670" s="3" t="n">
        <v>8</v>
      </c>
      <c r="J670" s="3" t="n">
        <v>1</v>
      </c>
      <c r="K670" s="3" t="n">
        <v>1</v>
      </c>
      <c r="L670" s="3" t="n">
        <v>8</v>
      </c>
      <c r="M670" s="3" t="n">
        <v>9</v>
      </c>
      <c r="N670" s="13" t="n">
        <f aca="false">IF(ISERROR(I670/(I670+J670)),0,(I670/(I670+J670)))</f>
        <v>0.888888888888889</v>
      </c>
      <c r="O670" s="13" t="n">
        <f aca="false">IF(ISERROR(I670/(I670+K670)),0,(I670/(I670+K670)))</f>
        <v>0.888888888888889</v>
      </c>
      <c r="P670" s="13" t="n">
        <f aca="false">IF(ISERROR((2*N670*O670)/(N670+O670)),0,(2*N670*O670)/(N670+O670))</f>
        <v>0.888888888888889</v>
      </c>
      <c r="Q670" s="3" t="n">
        <f aca="false">L670-M670</f>
        <v>-1</v>
      </c>
      <c r="R670" s="3"/>
    </row>
    <row r="671" customFormat="false" ht="12.8" hidden="false" customHeight="false" outlineLevel="0" collapsed="false">
      <c r="A671" s="3" t="s">
        <v>3439</v>
      </c>
      <c r="B671" s="3" t="s">
        <v>1</v>
      </c>
      <c r="C671" s="3" t="s">
        <v>2</v>
      </c>
      <c r="D671" s="3"/>
      <c r="E671" s="3" t="s">
        <v>10</v>
      </c>
      <c r="F671" s="3" t="s">
        <v>3440</v>
      </c>
      <c r="G671" s="3" t="n">
        <v>9</v>
      </c>
      <c r="H671" s="3" t="n">
        <v>9</v>
      </c>
      <c r="I671" s="3" t="n">
        <v>8</v>
      </c>
      <c r="J671" s="3" t="n">
        <v>1</v>
      </c>
      <c r="K671" s="3" t="n">
        <v>1</v>
      </c>
      <c r="L671" s="3" t="n">
        <v>4</v>
      </c>
      <c r="M671" s="3" t="n">
        <v>9</v>
      </c>
      <c r="N671" s="13" t="n">
        <f aca="false">IF(ISERROR(I671/(I671+J671)),0,(I671/(I671+J671)))</f>
        <v>0.888888888888889</v>
      </c>
      <c r="O671" s="13" t="n">
        <f aca="false">IF(ISERROR(I671/(I671+K671)),0,(I671/(I671+K671)))</f>
        <v>0.888888888888889</v>
      </c>
      <c r="P671" s="13" t="n">
        <f aca="false">IF(ISERROR((2*N671*O671)/(N671+O671)),0,(2*N671*O671)/(N671+O671))</f>
        <v>0.888888888888889</v>
      </c>
      <c r="Q671" s="3" t="n">
        <f aca="false">L671-M671</f>
        <v>-5</v>
      </c>
      <c r="R671" s="3"/>
    </row>
    <row r="672" customFormat="false" ht="12.8" hidden="false" customHeight="false" outlineLevel="0" collapsed="false">
      <c r="A672" s="3" t="s">
        <v>3441</v>
      </c>
      <c r="B672" s="3" t="s">
        <v>22</v>
      </c>
      <c r="C672" s="3" t="s">
        <v>9</v>
      </c>
      <c r="D672" s="3"/>
      <c r="E672" s="3" t="s">
        <v>33</v>
      </c>
      <c r="F672" s="3" t="s">
        <v>3442</v>
      </c>
      <c r="G672" s="3" t="n">
        <v>9</v>
      </c>
      <c r="H672" s="3" t="n">
        <v>9</v>
      </c>
      <c r="I672" s="3" t="n">
        <v>8</v>
      </c>
      <c r="J672" s="3" t="n">
        <v>1</v>
      </c>
      <c r="K672" s="3" t="n">
        <v>1</v>
      </c>
      <c r="L672" s="3" t="n">
        <v>5</v>
      </c>
      <c r="M672" s="3" t="n">
        <v>9</v>
      </c>
      <c r="N672" s="13" t="n">
        <f aca="false">IF(ISERROR(I672/(I672+J672)),0,(I672/(I672+J672)))</f>
        <v>0.888888888888889</v>
      </c>
      <c r="O672" s="13" t="n">
        <f aca="false">IF(ISERROR(I672/(I672+K672)),0,(I672/(I672+K672)))</f>
        <v>0.888888888888889</v>
      </c>
      <c r="P672" s="13" t="n">
        <f aca="false">IF(ISERROR((2*N672*O672)/(N672+O672)),0,(2*N672*O672)/(N672+O672))</f>
        <v>0.888888888888889</v>
      </c>
      <c r="Q672" s="3" t="n">
        <f aca="false">L672-M672</f>
        <v>-4</v>
      </c>
      <c r="R672" s="3"/>
    </row>
    <row r="673" customFormat="false" ht="12.8" hidden="false" customHeight="false" outlineLevel="0" collapsed="false">
      <c r="A673" s="3" t="s">
        <v>3443</v>
      </c>
      <c r="B673" s="3" t="s">
        <v>38</v>
      </c>
      <c r="C673" s="3" t="s">
        <v>2</v>
      </c>
      <c r="D673" s="3"/>
      <c r="E673" s="3" t="s">
        <v>33</v>
      </c>
      <c r="F673" s="3" t="s">
        <v>3444</v>
      </c>
      <c r="G673" s="3" t="n">
        <v>49</v>
      </c>
      <c r="H673" s="3" t="n">
        <v>49</v>
      </c>
      <c r="I673" s="3" t="n">
        <v>48</v>
      </c>
      <c r="J673" s="3" t="n">
        <v>1</v>
      </c>
      <c r="K673" s="3" t="n">
        <v>1</v>
      </c>
      <c r="L673" s="3" t="n">
        <v>49</v>
      </c>
      <c r="M673" s="3" t="n">
        <v>46</v>
      </c>
      <c r="N673" s="13" t="n">
        <f aca="false">IF(ISERROR(I673/(I673+J673)),0,(I673/(I673+J673)))</f>
        <v>0.979591836734694</v>
      </c>
      <c r="O673" s="13" t="n">
        <f aca="false">IF(ISERROR(I673/(I673+K673)),0,(I673/(I673+K673)))</f>
        <v>0.979591836734694</v>
      </c>
      <c r="P673" s="13" t="n">
        <f aca="false">IF(ISERROR((2*N673*O673)/(N673+O673)),0,(2*N673*O673)/(N673+O673))</f>
        <v>0.979591836734694</v>
      </c>
      <c r="Q673" s="3" t="n">
        <f aca="false">L673-M673</f>
        <v>3</v>
      </c>
      <c r="R673" s="3"/>
    </row>
    <row r="674" customFormat="false" ht="12.8" hidden="false" customHeight="false" outlineLevel="0" collapsed="false">
      <c r="A674" s="3" t="s">
        <v>3445</v>
      </c>
      <c r="B674" s="3" t="s">
        <v>1</v>
      </c>
      <c r="C674" s="3" t="s">
        <v>2</v>
      </c>
      <c r="D674" s="3"/>
      <c r="E674" s="3" t="s">
        <v>10</v>
      </c>
      <c r="F674" s="3" t="s">
        <v>3446</v>
      </c>
      <c r="G674" s="3" t="n">
        <v>3</v>
      </c>
      <c r="H674" s="3" t="n">
        <v>4</v>
      </c>
      <c r="I674" s="3" t="n">
        <v>2</v>
      </c>
      <c r="J674" s="3" t="n">
        <v>2</v>
      </c>
      <c r="K674" s="3" t="n">
        <v>1</v>
      </c>
      <c r="L674" s="3" t="n">
        <v>2</v>
      </c>
      <c r="M674" s="3" t="n">
        <v>3</v>
      </c>
      <c r="N674" s="13" t="n">
        <f aca="false">IF(ISERROR(I674/(I674+J674)),0,(I674/(I674+J674)))</f>
        <v>0.5</v>
      </c>
      <c r="O674" s="13" t="n">
        <f aca="false">IF(ISERROR(I674/(I674+K674)),0,(I674/(I674+K674)))</f>
        <v>0.666666666666667</v>
      </c>
      <c r="P674" s="13" t="n">
        <f aca="false">IF(ISERROR((2*N674*O674)/(N674+O674)),0,(2*N674*O674)/(N674+O674))</f>
        <v>0.571428571428571</v>
      </c>
      <c r="Q674" s="3" t="n">
        <f aca="false">L674-M674</f>
        <v>-1</v>
      </c>
      <c r="R674" s="3"/>
    </row>
    <row r="675" customFormat="false" ht="12.8" hidden="false" customHeight="false" outlineLevel="0" collapsed="false">
      <c r="A675" s="3" t="s">
        <v>3447</v>
      </c>
      <c r="B675" s="3" t="s">
        <v>22</v>
      </c>
      <c r="C675" s="3" t="s">
        <v>2</v>
      </c>
      <c r="D675" s="3"/>
      <c r="E675" s="3" t="s">
        <v>10</v>
      </c>
      <c r="F675" s="3" t="s">
        <v>3448</v>
      </c>
      <c r="G675" s="3" t="n">
        <v>3</v>
      </c>
      <c r="H675" s="3" t="n">
        <v>4</v>
      </c>
      <c r="I675" s="3" t="n">
        <v>2</v>
      </c>
      <c r="J675" s="3" t="n">
        <v>2</v>
      </c>
      <c r="K675" s="3" t="n">
        <v>1</v>
      </c>
      <c r="L675" s="3" t="n">
        <v>2</v>
      </c>
      <c r="M675" s="3" t="n">
        <v>4</v>
      </c>
      <c r="N675" s="13" t="n">
        <f aca="false">IF(ISERROR(I675/(I675+J675)),0,(I675/(I675+J675)))</f>
        <v>0.5</v>
      </c>
      <c r="O675" s="13" t="n">
        <f aca="false">IF(ISERROR(I675/(I675+K675)),0,(I675/(I675+K675)))</f>
        <v>0.666666666666667</v>
      </c>
      <c r="P675" s="13" t="n">
        <f aca="false">IF(ISERROR((2*N675*O675)/(N675+O675)),0,(2*N675*O675)/(N675+O675))</f>
        <v>0.571428571428571</v>
      </c>
      <c r="Q675" s="3" t="n">
        <f aca="false">L675-M675</f>
        <v>-2</v>
      </c>
      <c r="R675" s="3"/>
    </row>
    <row r="676" customFormat="false" ht="12.8" hidden="false" customHeight="false" outlineLevel="0" collapsed="false">
      <c r="A676" s="3" t="s">
        <v>3449</v>
      </c>
      <c r="B676" s="3" t="s">
        <v>1</v>
      </c>
      <c r="C676" s="3" t="s">
        <v>2</v>
      </c>
      <c r="D676" s="3"/>
      <c r="E676" s="3" t="s">
        <v>33</v>
      </c>
      <c r="F676" s="3" t="s">
        <v>3450</v>
      </c>
      <c r="G676" s="3" t="n">
        <v>3</v>
      </c>
      <c r="H676" s="3" t="n">
        <v>4</v>
      </c>
      <c r="I676" s="3" t="n">
        <v>2</v>
      </c>
      <c r="J676" s="3" t="n">
        <v>2</v>
      </c>
      <c r="K676" s="3" t="n">
        <v>1</v>
      </c>
      <c r="L676" s="3" t="n">
        <v>2</v>
      </c>
      <c r="M676" s="3" t="n">
        <v>3</v>
      </c>
      <c r="N676" s="13" t="n">
        <f aca="false">IF(ISERROR(I676/(I676+J676)),0,(I676/(I676+J676)))</f>
        <v>0.5</v>
      </c>
      <c r="O676" s="13" t="n">
        <f aca="false">IF(ISERROR(I676/(I676+K676)),0,(I676/(I676+K676)))</f>
        <v>0.666666666666667</v>
      </c>
      <c r="P676" s="13" t="n">
        <f aca="false">IF(ISERROR((2*N676*O676)/(N676+O676)),0,(2*N676*O676)/(N676+O676))</f>
        <v>0.571428571428571</v>
      </c>
      <c r="Q676" s="3" t="n">
        <f aca="false">L676-M676</f>
        <v>-1</v>
      </c>
      <c r="R676" s="3"/>
    </row>
    <row r="677" customFormat="false" ht="12.8" hidden="false" customHeight="false" outlineLevel="0" collapsed="false">
      <c r="A677" s="3" t="s">
        <v>3451</v>
      </c>
      <c r="B677" s="3" t="s">
        <v>22</v>
      </c>
      <c r="C677" s="3" t="s">
        <v>2</v>
      </c>
      <c r="D677" s="3"/>
      <c r="E677" s="3" t="s">
        <v>10</v>
      </c>
      <c r="F677" s="3" t="s">
        <v>3452</v>
      </c>
      <c r="G677" s="3" t="n">
        <v>3</v>
      </c>
      <c r="H677" s="3" t="n">
        <v>4</v>
      </c>
      <c r="I677" s="3" t="n">
        <v>2</v>
      </c>
      <c r="J677" s="3" t="n">
        <v>2</v>
      </c>
      <c r="K677" s="3" t="n">
        <v>1</v>
      </c>
      <c r="L677" s="3" t="n">
        <v>2</v>
      </c>
      <c r="M677" s="3" t="n">
        <v>4</v>
      </c>
      <c r="N677" s="13" t="n">
        <f aca="false">IF(ISERROR(I677/(I677+J677)),0,(I677/(I677+J677)))</f>
        <v>0.5</v>
      </c>
      <c r="O677" s="13" t="n">
        <f aca="false">IF(ISERROR(I677/(I677+K677)),0,(I677/(I677+K677)))</f>
        <v>0.666666666666667</v>
      </c>
      <c r="P677" s="13" t="n">
        <f aca="false">IF(ISERROR((2*N677*O677)/(N677+O677)),0,(2*N677*O677)/(N677+O677))</f>
        <v>0.571428571428571</v>
      </c>
      <c r="Q677" s="3" t="n">
        <f aca="false">L677-M677</f>
        <v>-2</v>
      </c>
      <c r="R677" s="3"/>
    </row>
    <row r="678" customFormat="false" ht="12.8" hidden="false" customHeight="false" outlineLevel="0" collapsed="false">
      <c r="A678" s="3" t="s">
        <v>3453</v>
      </c>
      <c r="B678" s="3" t="s">
        <v>1</v>
      </c>
      <c r="C678" s="3"/>
      <c r="D678" s="3" t="s">
        <v>23</v>
      </c>
      <c r="E678" s="3" t="s">
        <v>33</v>
      </c>
      <c r="F678" s="3" t="s">
        <v>3454</v>
      </c>
      <c r="G678" s="3" t="n">
        <v>3</v>
      </c>
      <c r="H678" s="3" t="n">
        <v>4</v>
      </c>
      <c r="I678" s="3" t="n">
        <v>2</v>
      </c>
      <c r="J678" s="3" t="n">
        <v>2</v>
      </c>
      <c r="K678" s="3" t="n">
        <v>1</v>
      </c>
      <c r="L678" s="3" t="n">
        <v>2</v>
      </c>
      <c r="M678" s="3" t="n">
        <v>3</v>
      </c>
      <c r="N678" s="13" t="n">
        <f aca="false">IF(ISERROR(I678/(I678+J678)),0,(I678/(I678+J678)))</f>
        <v>0.5</v>
      </c>
      <c r="O678" s="13" t="n">
        <f aca="false">IF(ISERROR(I678/(I678+K678)),0,(I678/(I678+K678)))</f>
        <v>0.666666666666667</v>
      </c>
      <c r="P678" s="13" t="n">
        <f aca="false">IF(ISERROR((2*N678*O678)/(N678+O678)),0,(2*N678*O678)/(N678+O678))</f>
        <v>0.571428571428571</v>
      </c>
      <c r="Q678" s="3" t="n">
        <f aca="false">L678-M678</f>
        <v>-1</v>
      </c>
      <c r="R678" s="3"/>
    </row>
    <row r="679" customFormat="false" ht="12.8" hidden="false" customHeight="false" outlineLevel="0" collapsed="false">
      <c r="A679" s="3" t="s">
        <v>3455</v>
      </c>
      <c r="B679" s="3" t="s">
        <v>22</v>
      </c>
      <c r="C679" s="3" t="s">
        <v>2</v>
      </c>
      <c r="D679" s="3"/>
      <c r="E679" s="3" t="s">
        <v>33</v>
      </c>
      <c r="F679" s="3" t="s">
        <v>3456</v>
      </c>
      <c r="G679" s="3" t="n">
        <v>4</v>
      </c>
      <c r="H679" s="3" t="n">
        <v>5</v>
      </c>
      <c r="I679" s="3" t="n">
        <v>3</v>
      </c>
      <c r="J679" s="3" t="n">
        <v>2</v>
      </c>
      <c r="K679" s="3" t="n">
        <v>1</v>
      </c>
      <c r="L679" s="3" t="n">
        <v>3</v>
      </c>
      <c r="M679" s="3" t="n">
        <v>5</v>
      </c>
      <c r="N679" s="13" t="n">
        <f aca="false">IF(ISERROR(I679/(I679+J679)),0,(I679/(I679+J679)))</f>
        <v>0.6</v>
      </c>
      <c r="O679" s="13" t="n">
        <f aca="false">IF(ISERROR(I679/(I679+K679)),0,(I679/(I679+K679)))</f>
        <v>0.75</v>
      </c>
      <c r="P679" s="13" t="n">
        <f aca="false">IF(ISERROR((2*N679*O679)/(N679+O679)),0,(2*N679*O679)/(N679+O679))</f>
        <v>0.666666666666667</v>
      </c>
      <c r="Q679" s="3" t="n">
        <f aca="false">L679-M679</f>
        <v>-2</v>
      </c>
      <c r="R679" s="3"/>
    </row>
    <row r="680" customFormat="false" ht="12.8" hidden="false" customHeight="false" outlineLevel="0" collapsed="false">
      <c r="A680" s="3" t="s">
        <v>3457</v>
      </c>
      <c r="B680" s="3" t="s">
        <v>1</v>
      </c>
      <c r="C680" s="3" t="s">
        <v>9</v>
      </c>
      <c r="D680" s="3"/>
      <c r="E680" s="3" t="s">
        <v>33</v>
      </c>
      <c r="F680" s="3" t="s">
        <v>3458</v>
      </c>
      <c r="G680" s="3" t="n">
        <v>5</v>
      </c>
      <c r="H680" s="3" t="n">
        <v>6</v>
      </c>
      <c r="I680" s="3" t="n">
        <v>4</v>
      </c>
      <c r="J680" s="3" t="n">
        <v>2</v>
      </c>
      <c r="K680" s="3" t="n">
        <v>1</v>
      </c>
      <c r="L680" s="3" t="n">
        <v>3</v>
      </c>
      <c r="M680" s="3" t="n">
        <v>6</v>
      </c>
      <c r="N680" s="13" t="n">
        <f aca="false">IF(ISERROR(I680/(I680+J680)),0,(I680/(I680+J680)))</f>
        <v>0.666666666666667</v>
      </c>
      <c r="O680" s="13" t="n">
        <f aca="false">IF(ISERROR(I680/(I680+K680)),0,(I680/(I680+K680)))</f>
        <v>0.8</v>
      </c>
      <c r="P680" s="13" t="n">
        <f aca="false">IF(ISERROR((2*N680*O680)/(N680+O680)),0,(2*N680*O680)/(N680+O680))</f>
        <v>0.727272727272727</v>
      </c>
      <c r="Q680" s="3" t="n">
        <f aca="false">L680-M680</f>
        <v>-3</v>
      </c>
      <c r="R680" s="3"/>
    </row>
    <row r="681" customFormat="false" ht="12.8" hidden="false" customHeight="false" outlineLevel="0" collapsed="false">
      <c r="A681" s="3" t="s">
        <v>3459</v>
      </c>
      <c r="B681" s="3" t="s">
        <v>1</v>
      </c>
      <c r="C681" s="3" t="s">
        <v>2</v>
      </c>
      <c r="D681" s="3"/>
      <c r="E681" s="3" t="s">
        <v>33</v>
      </c>
      <c r="F681" s="3" t="s">
        <v>3460</v>
      </c>
      <c r="G681" s="3" t="n">
        <v>6</v>
      </c>
      <c r="H681" s="3" t="n">
        <v>7</v>
      </c>
      <c r="I681" s="3" t="n">
        <v>5</v>
      </c>
      <c r="J681" s="3" t="n">
        <v>2</v>
      </c>
      <c r="K681" s="3" t="n">
        <v>1</v>
      </c>
      <c r="L681" s="3" t="n">
        <v>3</v>
      </c>
      <c r="M681" s="3" t="n">
        <v>7</v>
      </c>
      <c r="N681" s="13" t="n">
        <f aca="false">IF(ISERROR(I681/(I681+J681)),0,(I681/(I681+J681)))</f>
        <v>0.714285714285714</v>
      </c>
      <c r="O681" s="13" t="n">
        <f aca="false">IF(ISERROR(I681/(I681+K681)),0,(I681/(I681+K681)))</f>
        <v>0.833333333333333</v>
      </c>
      <c r="P681" s="13" t="n">
        <f aca="false">IF(ISERROR((2*N681*O681)/(N681+O681)),0,(2*N681*O681)/(N681+O681))</f>
        <v>0.769230769230769</v>
      </c>
      <c r="Q681" s="3" t="n">
        <f aca="false">L681-M681</f>
        <v>-4</v>
      </c>
      <c r="R681" s="3"/>
    </row>
    <row r="682" customFormat="false" ht="12.8" hidden="false" customHeight="false" outlineLevel="0" collapsed="false">
      <c r="A682" s="3" t="s">
        <v>3461</v>
      </c>
      <c r="B682" s="3" t="s">
        <v>22</v>
      </c>
      <c r="C682" s="3" t="s">
        <v>2</v>
      </c>
      <c r="D682" s="3"/>
      <c r="E682" s="3" t="s">
        <v>33</v>
      </c>
      <c r="F682" s="3" t="s">
        <v>3462</v>
      </c>
      <c r="G682" s="3" t="n">
        <v>7</v>
      </c>
      <c r="H682" s="3" t="n">
        <v>8</v>
      </c>
      <c r="I682" s="3" t="n">
        <v>6</v>
      </c>
      <c r="J682" s="3" t="n">
        <v>2</v>
      </c>
      <c r="K682" s="3" t="n">
        <v>1</v>
      </c>
      <c r="L682" s="3" t="n">
        <v>6</v>
      </c>
      <c r="M682" s="3" t="n">
        <v>8</v>
      </c>
      <c r="N682" s="13" t="n">
        <f aca="false">IF(ISERROR(I682/(I682+J682)),0,(I682/(I682+J682)))</f>
        <v>0.75</v>
      </c>
      <c r="O682" s="13" t="n">
        <f aca="false">IF(ISERROR(I682/(I682+K682)),0,(I682/(I682+K682)))</f>
        <v>0.857142857142857</v>
      </c>
      <c r="P682" s="13" t="n">
        <f aca="false">IF(ISERROR((2*N682*O682)/(N682+O682)),0,(2*N682*O682)/(N682+O682))</f>
        <v>0.8</v>
      </c>
      <c r="Q682" s="3" t="n">
        <f aca="false">L682-M682</f>
        <v>-2</v>
      </c>
      <c r="R682" s="3"/>
    </row>
    <row r="683" customFormat="false" ht="12.8" hidden="false" customHeight="false" outlineLevel="0" collapsed="false">
      <c r="A683" s="3" t="s">
        <v>3463</v>
      </c>
      <c r="B683" s="3" t="s">
        <v>22</v>
      </c>
      <c r="C683" s="3" t="s">
        <v>2</v>
      </c>
      <c r="D683" s="3"/>
      <c r="E683" s="3" t="s">
        <v>33</v>
      </c>
      <c r="F683" s="3" t="s">
        <v>3464</v>
      </c>
      <c r="G683" s="3" t="n">
        <v>14</v>
      </c>
      <c r="H683" s="3" t="n">
        <v>15</v>
      </c>
      <c r="I683" s="3" t="n">
        <v>13</v>
      </c>
      <c r="J683" s="3" t="n">
        <v>2</v>
      </c>
      <c r="K683" s="3" t="n">
        <v>1</v>
      </c>
      <c r="L683" s="3" t="n">
        <v>7</v>
      </c>
      <c r="M683" s="3" t="n">
        <v>14</v>
      </c>
      <c r="N683" s="13" t="n">
        <f aca="false">IF(ISERROR(I683/(I683+J683)),0,(I683/(I683+J683)))</f>
        <v>0.866666666666667</v>
      </c>
      <c r="O683" s="13" t="n">
        <f aca="false">IF(ISERROR(I683/(I683+K683)),0,(I683/(I683+K683)))</f>
        <v>0.928571428571429</v>
      </c>
      <c r="P683" s="13" t="n">
        <f aca="false">IF(ISERROR((2*N683*O683)/(N683+O683)),0,(2*N683*O683)/(N683+O683))</f>
        <v>0.896551724137931</v>
      </c>
      <c r="Q683" s="3" t="n">
        <f aca="false">L683-M683</f>
        <v>-7</v>
      </c>
      <c r="R683" s="3"/>
    </row>
    <row r="684" customFormat="false" ht="12.8" hidden="false" customHeight="false" outlineLevel="0" collapsed="false">
      <c r="A684" s="3" t="s">
        <v>3465</v>
      </c>
      <c r="B684" s="3" t="s">
        <v>22</v>
      </c>
      <c r="C684" s="3"/>
      <c r="D684" s="3" t="s">
        <v>27</v>
      </c>
      <c r="E684" s="3" t="s">
        <v>33</v>
      </c>
      <c r="F684" s="3" t="s">
        <v>3466</v>
      </c>
      <c r="G684" s="3" t="n">
        <v>2</v>
      </c>
      <c r="H684" s="3" t="n">
        <v>4</v>
      </c>
      <c r="I684" s="3" t="n">
        <v>1</v>
      </c>
      <c r="J684" s="3" t="n">
        <v>3</v>
      </c>
      <c r="K684" s="3" t="n">
        <v>1</v>
      </c>
      <c r="L684" s="3" t="n">
        <v>2</v>
      </c>
      <c r="M684" s="3" t="n">
        <v>3</v>
      </c>
      <c r="N684" s="13" t="n">
        <f aca="false">IF(ISERROR(I684/(I684+J684)),0,(I684/(I684+J684)))</f>
        <v>0.25</v>
      </c>
      <c r="O684" s="13" t="n">
        <f aca="false">IF(ISERROR(I684/(I684+K684)),0,(I684/(I684+K684)))</f>
        <v>0.5</v>
      </c>
      <c r="P684" s="13" t="n">
        <f aca="false">IF(ISERROR((2*N684*O684)/(N684+O684)),0,(2*N684*O684)/(N684+O684))</f>
        <v>0.333333333333333</v>
      </c>
      <c r="Q684" s="3" t="n">
        <f aca="false">L684-M684</f>
        <v>-1</v>
      </c>
      <c r="R684" s="3"/>
    </row>
    <row r="685" customFormat="false" ht="12.8" hidden="false" customHeight="false" outlineLevel="0" collapsed="false">
      <c r="A685" s="3" t="s">
        <v>3467</v>
      </c>
      <c r="B685" s="3" t="s">
        <v>1</v>
      </c>
      <c r="C685" s="3" t="s">
        <v>9</v>
      </c>
      <c r="D685" s="3"/>
      <c r="E685" s="3" t="s">
        <v>33</v>
      </c>
      <c r="F685" s="3" t="s">
        <v>3468</v>
      </c>
      <c r="G685" s="3" t="n">
        <v>2</v>
      </c>
      <c r="H685" s="3" t="n">
        <v>4</v>
      </c>
      <c r="I685" s="3" t="n">
        <v>1</v>
      </c>
      <c r="J685" s="3" t="n">
        <v>3</v>
      </c>
      <c r="K685" s="3" t="n">
        <v>1</v>
      </c>
      <c r="L685" s="3" t="n">
        <v>2</v>
      </c>
      <c r="M685" s="3" t="n">
        <v>3</v>
      </c>
      <c r="N685" s="13" t="n">
        <f aca="false">IF(ISERROR(I685/(I685+J685)),0,(I685/(I685+J685)))</f>
        <v>0.25</v>
      </c>
      <c r="O685" s="13" t="n">
        <f aca="false">IF(ISERROR(I685/(I685+K685)),0,(I685/(I685+K685)))</f>
        <v>0.5</v>
      </c>
      <c r="P685" s="13" t="n">
        <f aca="false">IF(ISERROR((2*N685*O685)/(N685+O685)),0,(2*N685*O685)/(N685+O685))</f>
        <v>0.333333333333333</v>
      </c>
      <c r="Q685" s="3" t="n">
        <f aca="false">L685-M685</f>
        <v>-1</v>
      </c>
      <c r="R685" s="3"/>
    </row>
    <row r="686" customFormat="false" ht="12.8" hidden="false" customHeight="false" outlineLevel="0" collapsed="false">
      <c r="A686" s="3" t="s">
        <v>3469</v>
      </c>
      <c r="B686" s="3" t="s">
        <v>22</v>
      </c>
      <c r="C686" s="3" t="s">
        <v>2</v>
      </c>
      <c r="D686" s="3"/>
      <c r="E686" s="3" t="s">
        <v>10</v>
      </c>
      <c r="F686" s="3" t="s">
        <v>3470</v>
      </c>
      <c r="G686" s="3" t="n">
        <v>3</v>
      </c>
      <c r="H686" s="3" t="n">
        <v>5</v>
      </c>
      <c r="I686" s="3" t="n">
        <v>2</v>
      </c>
      <c r="J686" s="3" t="n">
        <v>3</v>
      </c>
      <c r="K686" s="3" t="n">
        <v>1</v>
      </c>
      <c r="L686" s="3" t="n">
        <v>2</v>
      </c>
      <c r="M686" s="3" t="n">
        <v>3</v>
      </c>
      <c r="N686" s="13" t="n">
        <f aca="false">IF(ISERROR(I686/(I686+J686)),0,(I686/(I686+J686)))</f>
        <v>0.4</v>
      </c>
      <c r="O686" s="13" t="n">
        <f aca="false">IF(ISERROR(I686/(I686+K686)),0,(I686/(I686+K686)))</f>
        <v>0.666666666666667</v>
      </c>
      <c r="P686" s="13" t="n">
        <f aca="false">IF(ISERROR((2*N686*O686)/(N686+O686)),0,(2*N686*O686)/(N686+O686))</f>
        <v>0.5</v>
      </c>
      <c r="Q686" s="3" t="n">
        <f aca="false">L686-M686</f>
        <v>-1</v>
      </c>
      <c r="R686" s="3"/>
    </row>
    <row r="687" customFormat="false" ht="12.8" hidden="false" customHeight="false" outlineLevel="0" collapsed="false">
      <c r="A687" s="3" t="s">
        <v>3471</v>
      </c>
      <c r="B687" s="3" t="s">
        <v>22</v>
      </c>
      <c r="C687" s="3"/>
      <c r="D687" s="3" t="s">
        <v>27</v>
      </c>
      <c r="E687" s="3" t="s">
        <v>33</v>
      </c>
      <c r="F687" s="3" t="s">
        <v>3472</v>
      </c>
      <c r="G687" s="3" t="n">
        <v>3</v>
      </c>
      <c r="H687" s="3" t="n">
        <v>5</v>
      </c>
      <c r="I687" s="3" t="n">
        <v>2</v>
      </c>
      <c r="J687" s="3" t="n">
        <v>3</v>
      </c>
      <c r="K687" s="3" t="n">
        <v>1</v>
      </c>
      <c r="L687" s="3" t="n">
        <v>2</v>
      </c>
      <c r="M687" s="3" t="n">
        <v>4</v>
      </c>
      <c r="N687" s="13" t="n">
        <f aca="false">IF(ISERROR(I687/(I687+J687)),0,(I687/(I687+J687)))</f>
        <v>0.4</v>
      </c>
      <c r="O687" s="13" t="n">
        <f aca="false">IF(ISERROR(I687/(I687+K687)),0,(I687/(I687+K687)))</f>
        <v>0.666666666666667</v>
      </c>
      <c r="P687" s="13" t="n">
        <f aca="false">IF(ISERROR((2*N687*O687)/(N687+O687)),0,(2*N687*O687)/(N687+O687))</f>
        <v>0.5</v>
      </c>
      <c r="Q687" s="3" t="n">
        <f aca="false">L687-M687</f>
        <v>-2</v>
      </c>
      <c r="R687" s="3"/>
    </row>
    <row r="688" customFormat="false" ht="12.8" hidden="false" customHeight="false" outlineLevel="0" collapsed="false">
      <c r="A688" s="3" t="s">
        <v>3473</v>
      </c>
      <c r="B688" s="3" t="s">
        <v>22</v>
      </c>
      <c r="C688" s="3" t="s">
        <v>2</v>
      </c>
      <c r="D688" s="3"/>
      <c r="E688" s="3" t="s">
        <v>33</v>
      </c>
      <c r="F688" s="3" t="s">
        <v>3474</v>
      </c>
      <c r="G688" s="3" t="n">
        <v>4</v>
      </c>
      <c r="H688" s="3" t="n">
        <v>6</v>
      </c>
      <c r="I688" s="3" t="n">
        <v>3</v>
      </c>
      <c r="J688" s="3" t="n">
        <v>3</v>
      </c>
      <c r="K688" s="3" t="n">
        <v>1</v>
      </c>
      <c r="L688" s="3" t="n">
        <v>4</v>
      </c>
      <c r="M688" s="3" t="n">
        <v>6</v>
      </c>
      <c r="N688" s="13" t="n">
        <f aca="false">IF(ISERROR(I688/(I688+J688)),0,(I688/(I688+J688)))</f>
        <v>0.5</v>
      </c>
      <c r="O688" s="13" t="n">
        <f aca="false">IF(ISERROR(I688/(I688+K688)),0,(I688/(I688+K688)))</f>
        <v>0.75</v>
      </c>
      <c r="P688" s="13" t="n">
        <f aca="false">IF(ISERROR((2*N688*O688)/(N688+O688)),0,(2*N688*O688)/(N688+O688))</f>
        <v>0.6</v>
      </c>
      <c r="Q688" s="3" t="n">
        <f aca="false">L688-M688</f>
        <v>-2</v>
      </c>
      <c r="R688" s="3"/>
    </row>
    <row r="689" customFormat="false" ht="12.8" hidden="false" customHeight="false" outlineLevel="0" collapsed="false">
      <c r="A689" s="3" t="s">
        <v>3475</v>
      </c>
      <c r="B689" s="3" t="s">
        <v>22</v>
      </c>
      <c r="C689" s="3" t="s">
        <v>9</v>
      </c>
      <c r="D689" s="3"/>
      <c r="E689" s="3" t="s">
        <v>33</v>
      </c>
      <c r="F689" s="3" t="s">
        <v>3476</v>
      </c>
      <c r="G689" s="3" t="n">
        <v>7</v>
      </c>
      <c r="H689" s="3" t="n">
        <v>9</v>
      </c>
      <c r="I689" s="3" t="n">
        <v>6</v>
      </c>
      <c r="J689" s="3" t="n">
        <v>3</v>
      </c>
      <c r="K689" s="3" t="n">
        <v>1</v>
      </c>
      <c r="L689" s="3" t="n">
        <v>3</v>
      </c>
      <c r="M689" s="3" t="n">
        <v>8</v>
      </c>
      <c r="N689" s="13" t="n">
        <f aca="false">IF(ISERROR(I689/(I689+J689)),0,(I689/(I689+J689)))</f>
        <v>0.666666666666667</v>
      </c>
      <c r="O689" s="13" t="n">
        <f aca="false">IF(ISERROR(I689/(I689+K689)),0,(I689/(I689+K689)))</f>
        <v>0.857142857142857</v>
      </c>
      <c r="P689" s="13" t="n">
        <f aca="false">IF(ISERROR((2*N689*O689)/(N689+O689)),0,(2*N689*O689)/(N689+O689))</f>
        <v>0.75</v>
      </c>
      <c r="Q689" s="3" t="n">
        <f aca="false">L689-M689</f>
        <v>-5</v>
      </c>
      <c r="R689" s="3"/>
    </row>
    <row r="690" customFormat="false" ht="12.8" hidden="false" customHeight="false" outlineLevel="0" collapsed="false">
      <c r="A690" s="3" t="s">
        <v>3477</v>
      </c>
      <c r="B690" s="3" t="s">
        <v>22</v>
      </c>
      <c r="C690" s="3" t="s">
        <v>2</v>
      </c>
      <c r="D690" s="3"/>
      <c r="E690" s="3" t="s">
        <v>10</v>
      </c>
      <c r="F690" s="3" t="s">
        <v>3478</v>
      </c>
      <c r="G690" s="3" t="n">
        <v>7</v>
      </c>
      <c r="H690" s="3" t="n">
        <v>9</v>
      </c>
      <c r="I690" s="3" t="n">
        <v>6</v>
      </c>
      <c r="J690" s="3" t="n">
        <v>3</v>
      </c>
      <c r="K690" s="3" t="n">
        <v>1</v>
      </c>
      <c r="L690" s="3" t="n">
        <v>2</v>
      </c>
      <c r="M690" s="3" t="n">
        <v>8</v>
      </c>
      <c r="N690" s="13" t="n">
        <f aca="false">IF(ISERROR(I690/(I690+J690)),0,(I690/(I690+J690)))</f>
        <v>0.666666666666667</v>
      </c>
      <c r="O690" s="13" t="n">
        <f aca="false">IF(ISERROR(I690/(I690+K690)),0,(I690/(I690+K690)))</f>
        <v>0.857142857142857</v>
      </c>
      <c r="P690" s="13" t="n">
        <f aca="false">IF(ISERROR((2*N690*O690)/(N690+O690)),0,(2*N690*O690)/(N690+O690))</f>
        <v>0.75</v>
      </c>
      <c r="Q690" s="3" t="n">
        <f aca="false">L690-M690</f>
        <v>-6</v>
      </c>
      <c r="R690" s="3"/>
    </row>
    <row r="691" customFormat="false" ht="12.8" hidden="false" customHeight="false" outlineLevel="0" collapsed="false">
      <c r="A691" s="3" t="s">
        <v>3479</v>
      </c>
      <c r="B691" s="3" t="s">
        <v>1</v>
      </c>
      <c r="C691" s="3" t="s">
        <v>2</v>
      </c>
      <c r="D691" s="3"/>
      <c r="E691" s="3" t="s">
        <v>33</v>
      </c>
      <c r="F691" s="3" t="s">
        <v>3480</v>
      </c>
      <c r="G691" s="3" t="n">
        <v>3</v>
      </c>
      <c r="H691" s="3" t="n">
        <v>6</v>
      </c>
      <c r="I691" s="3" t="n">
        <v>2</v>
      </c>
      <c r="J691" s="3" t="n">
        <v>4</v>
      </c>
      <c r="K691" s="3" t="n">
        <v>1</v>
      </c>
      <c r="L691" s="3" t="n">
        <v>2</v>
      </c>
      <c r="M691" s="3" t="n">
        <v>6</v>
      </c>
      <c r="N691" s="13" t="n">
        <f aca="false">IF(ISERROR(I691/(I691+J691)),0,(I691/(I691+J691)))</f>
        <v>0.333333333333333</v>
      </c>
      <c r="O691" s="13" t="n">
        <f aca="false">IF(ISERROR(I691/(I691+K691)),0,(I691/(I691+K691)))</f>
        <v>0.666666666666667</v>
      </c>
      <c r="P691" s="13" t="n">
        <f aca="false">IF(ISERROR((2*N691*O691)/(N691+O691)),0,(2*N691*O691)/(N691+O691))</f>
        <v>0.444444444444444</v>
      </c>
      <c r="Q691" s="3" t="n">
        <f aca="false">L691-M691</f>
        <v>-4</v>
      </c>
      <c r="R691" s="3"/>
    </row>
    <row r="692" customFormat="false" ht="12.8" hidden="false" customHeight="false" outlineLevel="0" collapsed="false">
      <c r="A692" s="3" t="s">
        <v>3481</v>
      </c>
      <c r="B692" s="3" t="s">
        <v>22</v>
      </c>
      <c r="C692" s="3"/>
      <c r="D692" s="3" t="s">
        <v>23</v>
      </c>
      <c r="E692" s="3" t="s">
        <v>33</v>
      </c>
      <c r="F692" s="3" t="s">
        <v>3482</v>
      </c>
      <c r="G692" s="3" t="n">
        <v>3</v>
      </c>
      <c r="H692" s="3" t="n">
        <v>6</v>
      </c>
      <c r="I692" s="3" t="n">
        <v>2</v>
      </c>
      <c r="J692" s="3" t="n">
        <v>4</v>
      </c>
      <c r="K692" s="3" t="n">
        <v>1</v>
      </c>
      <c r="L692" s="3" t="n">
        <v>3</v>
      </c>
      <c r="M692" s="3" t="n">
        <v>6</v>
      </c>
      <c r="N692" s="13" t="n">
        <f aca="false">IF(ISERROR(I692/(I692+J692)),0,(I692/(I692+J692)))</f>
        <v>0.333333333333333</v>
      </c>
      <c r="O692" s="13" t="n">
        <f aca="false">IF(ISERROR(I692/(I692+K692)),0,(I692/(I692+K692)))</f>
        <v>0.666666666666667</v>
      </c>
      <c r="P692" s="13" t="n">
        <f aca="false">IF(ISERROR((2*N692*O692)/(N692+O692)),0,(2*N692*O692)/(N692+O692))</f>
        <v>0.444444444444444</v>
      </c>
      <c r="Q692" s="3" t="n">
        <f aca="false">L692-M692</f>
        <v>-3</v>
      </c>
      <c r="R692" s="3"/>
    </row>
    <row r="693" customFormat="false" ht="12.8" hidden="false" customHeight="false" outlineLevel="0" collapsed="false">
      <c r="A693" s="3" t="s">
        <v>3483</v>
      </c>
      <c r="B693" s="3" t="s">
        <v>22</v>
      </c>
      <c r="C693" s="3" t="s">
        <v>2</v>
      </c>
      <c r="D693" s="3"/>
      <c r="E693" s="3" t="s">
        <v>33</v>
      </c>
      <c r="F693" s="3" t="s">
        <v>3484</v>
      </c>
      <c r="G693" s="3" t="n">
        <v>4</v>
      </c>
      <c r="H693" s="3" t="n">
        <v>7</v>
      </c>
      <c r="I693" s="3" t="n">
        <v>3</v>
      </c>
      <c r="J693" s="3" t="n">
        <v>4</v>
      </c>
      <c r="K693" s="3" t="n">
        <v>1</v>
      </c>
      <c r="L693" s="3" t="n">
        <v>4</v>
      </c>
      <c r="M693" s="3" t="n">
        <v>7</v>
      </c>
      <c r="N693" s="13" t="n">
        <f aca="false">IF(ISERROR(I693/(I693+J693)),0,(I693/(I693+J693)))</f>
        <v>0.428571428571429</v>
      </c>
      <c r="O693" s="13" t="n">
        <f aca="false">IF(ISERROR(I693/(I693+K693)),0,(I693/(I693+K693)))</f>
        <v>0.75</v>
      </c>
      <c r="P693" s="13" t="n">
        <f aca="false">IF(ISERROR((2*N693*O693)/(N693+O693)),0,(2*N693*O693)/(N693+O693))</f>
        <v>0.545454545454545</v>
      </c>
      <c r="Q693" s="3" t="n">
        <f aca="false">L693-M693</f>
        <v>-3</v>
      </c>
      <c r="R693" s="3"/>
    </row>
    <row r="694" customFormat="false" ht="12.8" hidden="false" customHeight="false" outlineLevel="0" collapsed="false">
      <c r="A694" s="3" t="s">
        <v>3485</v>
      </c>
      <c r="B694" s="3" t="s">
        <v>22</v>
      </c>
      <c r="C694" s="3" t="s">
        <v>9</v>
      </c>
      <c r="D694" s="3"/>
      <c r="E694" s="3" t="s">
        <v>33</v>
      </c>
      <c r="F694" s="3" t="s">
        <v>3486</v>
      </c>
      <c r="G694" s="3" t="n">
        <v>4</v>
      </c>
      <c r="H694" s="3" t="n">
        <v>7</v>
      </c>
      <c r="I694" s="3" t="n">
        <v>3</v>
      </c>
      <c r="J694" s="3" t="n">
        <v>4</v>
      </c>
      <c r="K694" s="3" t="n">
        <v>1</v>
      </c>
      <c r="L694" s="3" t="n">
        <v>4</v>
      </c>
      <c r="M694" s="3" t="n">
        <v>6</v>
      </c>
      <c r="N694" s="13" t="n">
        <f aca="false">IF(ISERROR(I694/(I694+J694)),0,(I694/(I694+J694)))</f>
        <v>0.428571428571429</v>
      </c>
      <c r="O694" s="13" t="n">
        <f aca="false">IF(ISERROR(I694/(I694+K694)),0,(I694/(I694+K694)))</f>
        <v>0.75</v>
      </c>
      <c r="P694" s="13" t="n">
        <f aca="false">IF(ISERROR((2*N694*O694)/(N694+O694)),0,(2*N694*O694)/(N694+O694))</f>
        <v>0.545454545454545</v>
      </c>
      <c r="Q694" s="3" t="n">
        <f aca="false">L694-M694</f>
        <v>-2</v>
      </c>
      <c r="R694" s="3"/>
    </row>
    <row r="695" customFormat="false" ht="12.8" hidden="false" customHeight="false" outlineLevel="0" collapsed="false">
      <c r="A695" s="3" t="s">
        <v>3487</v>
      </c>
      <c r="B695" s="3" t="s">
        <v>22</v>
      </c>
      <c r="C695" s="3" t="s">
        <v>9</v>
      </c>
      <c r="D695" s="3"/>
      <c r="E695" s="3" t="s">
        <v>33</v>
      </c>
      <c r="F695" s="3" t="s">
        <v>3488</v>
      </c>
      <c r="G695" s="3" t="n">
        <v>5</v>
      </c>
      <c r="H695" s="3" t="n">
        <v>8</v>
      </c>
      <c r="I695" s="3" t="n">
        <v>4</v>
      </c>
      <c r="J695" s="3" t="n">
        <v>4</v>
      </c>
      <c r="K695" s="3" t="n">
        <v>1</v>
      </c>
      <c r="L695" s="3" t="n">
        <v>2</v>
      </c>
      <c r="M695" s="3" t="n">
        <v>8</v>
      </c>
      <c r="N695" s="13" t="n">
        <f aca="false">IF(ISERROR(I695/(I695+J695)),0,(I695/(I695+J695)))</f>
        <v>0.5</v>
      </c>
      <c r="O695" s="13" t="n">
        <f aca="false">IF(ISERROR(I695/(I695+K695)),0,(I695/(I695+K695)))</f>
        <v>0.8</v>
      </c>
      <c r="P695" s="13" t="n">
        <f aca="false">IF(ISERROR((2*N695*O695)/(N695+O695)),0,(2*N695*O695)/(N695+O695))</f>
        <v>0.615384615384615</v>
      </c>
      <c r="Q695" s="3" t="n">
        <f aca="false">L695-M695</f>
        <v>-6</v>
      </c>
      <c r="R695" s="3"/>
    </row>
    <row r="696" customFormat="false" ht="12.8" hidden="false" customHeight="false" outlineLevel="0" collapsed="false">
      <c r="A696" s="3" t="s">
        <v>3489</v>
      </c>
      <c r="B696" s="3" t="s">
        <v>22</v>
      </c>
      <c r="C696" s="3" t="s">
        <v>9</v>
      </c>
      <c r="D696" s="3"/>
      <c r="E696" s="3" t="s">
        <v>33</v>
      </c>
      <c r="F696" s="3" t="s">
        <v>3490</v>
      </c>
      <c r="G696" s="3" t="n">
        <v>13</v>
      </c>
      <c r="H696" s="3" t="n">
        <v>16</v>
      </c>
      <c r="I696" s="3" t="n">
        <v>12</v>
      </c>
      <c r="J696" s="3" t="n">
        <v>4</v>
      </c>
      <c r="K696" s="3" t="n">
        <v>1</v>
      </c>
      <c r="L696" s="3" t="n">
        <v>6</v>
      </c>
      <c r="M696" s="3" t="n">
        <v>11</v>
      </c>
      <c r="N696" s="13" t="n">
        <f aca="false">IF(ISERROR(I696/(I696+J696)),0,(I696/(I696+J696)))</f>
        <v>0.75</v>
      </c>
      <c r="O696" s="13" t="n">
        <f aca="false">IF(ISERROR(I696/(I696+K696)),0,(I696/(I696+K696)))</f>
        <v>0.923076923076923</v>
      </c>
      <c r="P696" s="13" t="n">
        <f aca="false">IF(ISERROR((2*N696*O696)/(N696+O696)),0,(2*N696*O696)/(N696+O696))</f>
        <v>0.827586206896552</v>
      </c>
      <c r="Q696" s="3" t="n">
        <f aca="false">L696-M696</f>
        <v>-5</v>
      </c>
      <c r="R696" s="3"/>
    </row>
    <row r="697" customFormat="false" ht="12.8" hidden="false" customHeight="false" outlineLevel="0" collapsed="false">
      <c r="A697" s="3" t="s">
        <v>3491</v>
      </c>
      <c r="B697" s="3" t="s">
        <v>22</v>
      </c>
      <c r="C697" s="3" t="s">
        <v>2</v>
      </c>
      <c r="D697" s="3"/>
      <c r="E697" s="3" t="s">
        <v>10</v>
      </c>
      <c r="F697" s="3" t="s">
        <v>3492</v>
      </c>
      <c r="G697" s="3" t="n">
        <v>3</v>
      </c>
      <c r="H697" s="3" t="n">
        <v>7</v>
      </c>
      <c r="I697" s="3" t="n">
        <v>2</v>
      </c>
      <c r="J697" s="3" t="n">
        <v>5</v>
      </c>
      <c r="K697" s="3" t="n">
        <v>1</v>
      </c>
      <c r="L697" s="3" t="n">
        <v>2</v>
      </c>
      <c r="M697" s="3" t="n">
        <v>7</v>
      </c>
      <c r="N697" s="13" t="n">
        <f aca="false">IF(ISERROR(I697/(I697+J697)),0,(I697/(I697+J697)))</f>
        <v>0.285714285714286</v>
      </c>
      <c r="O697" s="13" t="n">
        <f aca="false">IF(ISERROR(I697/(I697+K697)),0,(I697/(I697+K697)))</f>
        <v>0.666666666666667</v>
      </c>
      <c r="P697" s="13" t="n">
        <f aca="false">IF(ISERROR((2*N697*O697)/(N697+O697)),0,(2*N697*O697)/(N697+O697))</f>
        <v>0.4</v>
      </c>
      <c r="Q697" s="3" t="n">
        <f aca="false">L697-M697</f>
        <v>-5</v>
      </c>
      <c r="R697" s="3"/>
    </row>
    <row r="698" customFormat="false" ht="12.8" hidden="false" customHeight="false" outlineLevel="0" collapsed="false">
      <c r="A698" s="3" t="s">
        <v>3493</v>
      </c>
      <c r="B698" s="3" t="s">
        <v>22</v>
      </c>
      <c r="C698" s="3" t="s">
        <v>9</v>
      </c>
      <c r="D698" s="3"/>
      <c r="E698" s="3" t="s">
        <v>33</v>
      </c>
      <c r="F698" s="3" t="s">
        <v>3494</v>
      </c>
      <c r="G698" s="3" t="n">
        <v>3</v>
      </c>
      <c r="H698" s="3" t="n">
        <v>7</v>
      </c>
      <c r="I698" s="3" t="n">
        <v>2</v>
      </c>
      <c r="J698" s="3" t="n">
        <v>5</v>
      </c>
      <c r="K698" s="3" t="n">
        <v>1</v>
      </c>
      <c r="L698" s="3" t="n">
        <v>2</v>
      </c>
      <c r="M698" s="3" t="n">
        <v>6</v>
      </c>
      <c r="N698" s="13" t="n">
        <f aca="false">IF(ISERROR(I698/(I698+J698)),0,(I698/(I698+J698)))</f>
        <v>0.285714285714286</v>
      </c>
      <c r="O698" s="13" t="n">
        <f aca="false">IF(ISERROR(I698/(I698+K698)),0,(I698/(I698+K698)))</f>
        <v>0.666666666666667</v>
      </c>
      <c r="P698" s="13" t="n">
        <f aca="false">IF(ISERROR((2*N698*O698)/(N698+O698)),0,(2*N698*O698)/(N698+O698))</f>
        <v>0.4</v>
      </c>
      <c r="Q698" s="3" t="n">
        <f aca="false">L698-M698</f>
        <v>-4</v>
      </c>
      <c r="R698" s="3"/>
    </row>
    <row r="699" customFormat="false" ht="12.8" hidden="false" customHeight="false" outlineLevel="0" collapsed="false">
      <c r="A699" s="3" t="s">
        <v>3495</v>
      </c>
      <c r="B699" s="3" t="s">
        <v>1</v>
      </c>
      <c r="C699" s="3" t="s">
        <v>2</v>
      </c>
      <c r="D699" s="3"/>
      <c r="E699" s="3" t="s">
        <v>33</v>
      </c>
      <c r="F699" s="3" t="s">
        <v>3496</v>
      </c>
      <c r="G699" s="3" t="n">
        <v>4</v>
      </c>
      <c r="H699" s="3" t="n">
        <v>8</v>
      </c>
      <c r="I699" s="3" t="n">
        <v>3</v>
      </c>
      <c r="J699" s="3" t="n">
        <v>5</v>
      </c>
      <c r="K699" s="3" t="n">
        <v>1</v>
      </c>
      <c r="L699" s="3" t="n">
        <v>2</v>
      </c>
      <c r="M699" s="3" t="n">
        <v>8</v>
      </c>
      <c r="N699" s="13" t="n">
        <f aca="false">IF(ISERROR(I699/(I699+J699)),0,(I699/(I699+J699)))</f>
        <v>0.375</v>
      </c>
      <c r="O699" s="13" t="n">
        <f aca="false">IF(ISERROR(I699/(I699+K699)),0,(I699/(I699+K699)))</f>
        <v>0.75</v>
      </c>
      <c r="P699" s="13" t="n">
        <f aca="false">IF(ISERROR((2*N699*O699)/(N699+O699)),0,(2*N699*O699)/(N699+O699))</f>
        <v>0.5</v>
      </c>
      <c r="Q699" s="3" t="n">
        <f aca="false">L699-M699</f>
        <v>-6</v>
      </c>
      <c r="R699" s="3"/>
    </row>
    <row r="700" customFormat="false" ht="12.8" hidden="false" customHeight="false" outlineLevel="0" collapsed="false">
      <c r="A700" s="3" t="s">
        <v>3497</v>
      </c>
      <c r="B700" s="3" t="s">
        <v>22</v>
      </c>
      <c r="C700" s="3" t="s">
        <v>2</v>
      </c>
      <c r="D700" s="3"/>
      <c r="E700" s="3" t="s">
        <v>10</v>
      </c>
      <c r="F700" s="3" t="s">
        <v>3498</v>
      </c>
      <c r="G700" s="3" t="n">
        <v>5</v>
      </c>
      <c r="H700" s="3" t="n">
        <v>9</v>
      </c>
      <c r="I700" s="3" t="n">
        <v>4</v>
      </c>
      <c r="J700" s="3" t="n">
        <v>5</v>
      </c>
      <c r="K700" s="3" t="n">
        <v>1</v>
      </c>
      <c r="L700" s="3" t="n">
        <v>3</v>
      </c>
      <c r="M700" s="3" t="n">
        <v>7</v>
      </c>
      <c r="N700" s="13" t="n">
        <f aca="false">IF(ISERROR(I700/(I700+J700)),0,(I700/(I700+J700)))</f>
        <v>0.444444444444444</v>
      </c>
      <c r="O700" s="13" t="n">
        <f aca="false">IF(ISERROR(I700/(I700+K700)),0,(I700/(I700+K700)))</f>
        <v>0.8</v>
      </c>
      <c r="P700" s="13" t="n">
        <f aca="false">IF(ISERROR((2*N700*O700)/(N700+O700)),0,(2*N700*O700)/(N700+O700))</f>
        <v>0.571428571428571</v>
      </c>
      <c r="Q700" s="3" t="n">
        <f aca="false">L700-M700</f>
        <v>-4</v>
      </c>
      <c r="R700" s="3"/>
    </row>
    <row r="701" customFormat="false" ht="12.8" hidden="false" customHeight="false" outlineLevel="0" collapsed="false">
      <c r="A701" s="3" t="s">
        <v>3499</v>
      </c>
      <c r="B701" s="3" t="s">
        <v>22</v>
      </c>
      <c r="C701" s="3" t="s">
        <v>9</v>
      </c>
      <c r="D701" s="3"/>
      <c r="E701" s="3" t="s">
        <v>33</v>
      </c>
      <c r="F701" s="3" t="s">
        <v>3500</v>
      </c>
      <c r="G701" s="3" t="n">
        <v>7</v>
      </c>
      <c r="H701" s="3" t="n">
        <v>11</v>
      </c>
      <c r="I701" s="3" t="n">
        <v>6</v>
      </c>
      <c r="J701" s="3" t="n">
        <v>5</v>
      </c>
      <c r="K701" s="3" t="n">
        <v>1</v>
      </c>
      <c r="L701" s="3" t="n">
        <v>6</v>
      </c>
      <c r="M701" s="3" t="n">
        <v>10</v>
      </c>
      <c r="N701" s="13" t="n">
        <f aca="false">IF(ISERROR(I701/(I701+J701)),0,(I701/(I701+J701)))</f>
        <v>0.545454545454545</v>
      </c>
      <c r="O701" s="13" t="n">
        <f aca="false">IF(ISERROR(I701/(I701+K701)),0,(I701/(I701+K701)))</f>
        <v>0.857142857142857</v>
      </c>
      <c r="P701" s="13" t="n">
        <f aca="false">IF(ISERROR((2*N701*O701)/(N701+O701)),0,(2*N701*O701)/(N701+O701))</f>
        <v>0.666666666666667</v>
      </c>
      <c r="Q701" s="3" t="n">
        <f aca="false">L701-M701</f>
        <v>-4</v>
      </c>
      <c r="R701" s="3"/>
    </row>
    <row r="702" customFormat="false" ht="12.8" hidden="false" customHeight="false" outlineLevel="0" collapsed="false">
      <c r="A702" s="3" t="s">
        <v>3501</v>
      </c>
      <c r="B702" s="3" t="s">
        <v>1</v>
      </c>
      <c r="C702" s="3" t="s">
        <v>9</v>
      </c>
      <c r="D702" s="3"/>
      <c r="E702" s="3" t="s">
        <v>33</v>
      </c>
      <c r="F702" s="3" t="s">
        <v>3502</v>
      </c>
      <c r="G702" s="3" t="n">
        <v>9</v>
      </c>
      <c r="H702" s="3" t="n">
        <v>13</v>
      </c>
      <c r="I702" s="3" t="n">
        <v>8</v>
      </c>
      <c r="J702" s="3" t="n">
        <v>5</v>
      </c>
      <c r="K702" s="3" t="n">
        <v>1</v>
      </c>
      <c r="L702" s="3" t="n">
        <v>4</v>
      </c>
      <c r="M702" s="3" t="n">
        <v>12</v>
      </c>
      <c r="N702" s="13" t="n">
        <f aca="false">IF(ISERROR(I702/(I702+J702)),0,(I702/(I702+J702)))</f>
        <v>0.615384615384615</v>
      </c>
      <c r="O702" s="13" t="n">
        <f aca="false">IF(ISERROR(I702/(I702+K702)),0,(I702/(I702+K702)))</f>
        <v>0.888888888888889</v>
      </c>
      <c r="P702" s="13" t="n">
        <f aca="false">IF(ISERROR((2*N702*O702)/(N702+O702)),0,(2*N702*O702)/(N702+O702))</f>
        <v>0.727272727272727</v>
      </c>
      <c r="Q702" s="3" t="n">
        <f aca="false">L702-M702</f>
        <v>-8</v>
      </c>
      <c r="R702" s="3"/>
    </row>
    <row r="703" customFormat="false" ht="12.8" hidden="false" customHeight="false" outlineLevel="0" collapsed="false">
      <c r="A703" s="3" t="s">
        <v>3503</v>
      </c>
      <c r="B703" s="3" t="s">
        <v>1</v>
      </c>
      <c r="C703" s="3" t="s">
        <v>2</v>
      </c>
      <c r="D703" s="3"/>
      <c r="E703" s="3" t="s">
        <v>33</v>
      </c>
      <c r="F703" s="3" t="s">
        <v>3504</v>
      </c>
      <c r="G703" s="3" t="n">
        <v>14</v>
      </c>
      <c r="H703" s="3" t="n">
        <v>18</v>
      </c>
      <c r="I703" s="3" t="n">
        <v>13</v>
      </c>
      <c r="J703" s="3" t="n">
        <v>5</v>
      </c>
      <c r="K703" s="3" t="n">
        <v>1</v>
      </c>
      <c r="L703" s="3" t="n">
        <v>10</v>
      </c>
      <c r="M703" s="3" t="n">
        <v>18</v>
      </c>
      <c r="N703" s="13" t="n">
        <f aca="false">IF(ISERROR(I703/(I703+J703)),0,(I703/(I703+J703)))</f>
        <v>0.722222222222222</v>
      </c>
      <c r="O703" s="13" t="n">
        <f aca="false">IF(ISERROR(I703/(I703+K703)),0,(I703/(I703+K703)))</f>
        <v>0.928571428571429</v>
      </c>
      <c r="P703" s="13" t="n">
        <f aca="false">IF(ISERROR((2*N703*O703)/(N703+O703)),0,(2*N703*O703)/(N703+O703))</f>
        <v>0.8125</v>
      </c>
      <c r="Q703" s="3" t="n">
        <f aca="false">L703-M703</f>
        <v>-8</v>
      </c>
      <c r="R703" s="3"/>
    </row>
    <row r="704" customFormat="false" ht="12.8" hidden="false" customHeight="false" outlineLevel="0" collapsed="false">
      <c r="A704" s="3" t="s">
        <v>3505</v>
      </c>
      <c r="B704" s="3" t="s">
        <v>22</v>
      </c>
      <c r="C704" s="3"/>
      <c r="D704" s="3" t="s">
        <v>27</v>
      </c>
      <c r="E704" s="3" t="s">
        <v>33</v>
      </c>
      <c r="F704" s="3" t="s">
        <v>3506</v>
      </c>
      <c r="G704" s="3" t="n">
        <v>3</v>
      </c>
      <c r="H704" s="3" t="n">
        <v>8</v>
      </c>
      <c r="I704" s="3" t="n">
        <v>2</v>
      </c>
      <c r="J704" s="3" t="n">
        <v>6</v>
      </c>
      <c r="K704" s="3" t="n">
        <v>1</v>
      </c>
      <c r="L704" s="3" t="n">
        <v>2</v>
      </c>
      <c r="M704" s="3" t="n">
        <v>6</v>
      </c>
      <c r="N704" s="13" t="n">
        <f aca="false">IF(ISERROR(I704/(I704+J704)),0,(I704/(I704+J704)))</f>
        <v>0.25</v>
      </c>
      <c r="O704" s="13" t="n">
        <f aca="false">IF(ISERROR(I704/(I704+K704)),0,(I704/(I704+K704)))</f>
        <v>0.666666666666667</v>
      </c>
      <c r="P704" s="13" t="n">
        <f aca="false">IF(ISERROR((2*N704*O704)/(N704+O704)),0,(2*N704*O704)/(N704+O704))</f>
        <v>0.363636363636364</v>
      </c>
      <c r="Q704" s="3" t="n">
        <f aca="false">L704-M704</f>
        <v>-4</v>
      </c>
      <c r="R704" s="3"/>
    </row>
    <row r="705" customFormat="false" ht="12.8" hidden="false" customHeight="false" outlineLevel="0" collapsed="false">
      <c r="A705" s="3" t="s">
        <v>3507</v>
      </c>
      <c r="B705" s="3" t="s">
        <v>22</v>
      </c>
      <c r="C705" s="3" t="s">
        <v>9</v>
      </c>
      <c r="D705" s="3"/>
      <c r="E705" s="3" t="s">
        <v>33</v>
      </c>
      <c r="F705" s="3" t="s">
        <v>3508</v>
      </c>
      <c r="G705" s="3" t="n">
        <v>5</v>
      </c>
      <c r="H705" s="3" t="n">
        <v>11</v>
      </c>
      <c r="I705" s="3" t="n">
        <v>4</v>
      </c>
      <c r="J705" s="3" t="n">
        <v>7</v>
      </c>
      <c r="K705" s="3" t="n">
        <v>1</v>
      </c>
      <c r="L705" s="3" t="n">
        <v>4</v>
      </c>
      <c r="M705" s="3" t="n">
        <v>9</v>
      </c>
      <c r="N705" s="13" t="n">
        <f aca="false">IF(ISERROR(I705/(I705+J705)),0,(I705/(I705+J705)))</f>
        <v>0.363636363636364</v>
      </c>
      <c r="O705" s="13" t="n">
        <f aca="false">IF(ISERROR(I705/(I705+K705)),0,(I705/(I705+K705)))</f>
        <v>0.8</v>
      </c>
      <c r="P705" s="13" t="n">
        <f aca="false">IF(ISERROR((2*N705*O705)/(N705+O705)),0,(2*N705*O705)/(N705+O705))</f>
        <v>0.5</v>
      </c>
      <c r="Q705" s="3" t="n">
        <f aca="false">L705-M705</f>
        <v>-5</v>
      </c>
      <c r="R705" s="3"/>
    </row>
    <row r="706" customFormat="false" ht="12.8" hidden="false" customHeight="false" outlineLevel="0" collapsed="false">
      <c r="A706" s="3" t="s">
        <v>3509</v>
      </c>
      <c r="B706" s="3" t="s">
        <v>22</v>
      </c>
      <c r="C706" s="3" t="s">
        <v>9</v>
      </c>
      <c r="D706" s="3"/>
      <c r="E706" s="3" t="s">
        <v>33</v>
      </c>
      <c r="F706" s="3" t="s">
        <v>3510</v>
      </c>
      <c r="G706" s="3" t="n">
        <v>6</v>
      </c>
      <c r="H706" s="3" t="n">
        <v>12</v>
      </c>
      <c r="I706" s="3" t="n">
        <v>5</v>
      </c>
      <c r="J706" s="3" t="n">
        <v>7</v>
      </c>
      <c r="K706" s="3" t="n">
        <v>1</v>
      </c>
      <c r="L706" s="3" t="n">
        <v>5</v>
      </c>
      <c r="M706" s="3" t="n">
        <v>12</v>
      </c>
      <c r="N706" s="13" t="n">
        <f aca="false">IF(ISERROR(I706/(I706+J706)),0,(I706/(I706+J706)))</f>
        <v>0.416666666666667</v>
      </c>
      <c r="O706" s="13" t="n">
        <f aca="false">IF(ISERROR(I706/(I706+K706)),0,(I706/(I706+K706)))</f>
        <v>0.833333333333333</v>
      </c>
      <c r="P706" s="13" t="n">
        <f aca="false">IF(ISERROR((2*N706*O706)/(N706+O706)),0,(2*N706*O706)/(N706+O706))</f>
        <v>0.555555555555556</v>
      </c>
      <c r="Q706" s="3" t="n">
        <f aca="false">L706-M706</f>
        <v>-7</v>
      </c>
      <c r="R706" s="3"/>
    </row>
    <row r="707" customFormat="false" ht="12.8" hidden="false" customHeight="false" outlineLevel="0" collapsed="false">
      <c r="A707" s="3" t="s">
        <v>3511</v>
      </c>
      <c r="B707" s="3" t="s">
        <v>22</v>
      </c>
      <c r="C707" s="3" t="s">
        <v>2</v>
      </c>
      <c r="D707" s="3"/>
      <c r="E707" s="3" t="s">
        <v>10</v>
      </c>
      <c r="F707" s="3" t="s">
        <v>3512</v>
      </c>
      <c r="G707" s="3" t="n">
        <v>4</v>
      </c>
      <c r="H707" s="3" t="n">
        <v>12</v>
      </c>
      <c r="I707" s="3" t="n">
        <v>3</v>
      </c>
      <c r="J707" s="3" t="n">
        <v>9</v>
      </c>
      <c r="K707" s="3" t="n">
        <v>1</v>
      </c>
      <c r="L707" s="3" t="n">
        <v>2</v>
      </c>
      <c r="M707" s="3" t="n">
        <v>8</v>
      </c>
      <c r="N707" s="13" t="n">
        <f aca="false">IF(ISERROR(I707/(I707+J707)),0,(I707/(I707+J707)))</f>
        <v>0.25</v>
      </c>
      <c r="O707" s="13" t="n">
        <f aca="false">IF(ISERROR(I707/(I707+K707)),0,(I707/(I707+K707)))</f>
        <v>0.75</v>
      </c>
      <c r="P707" s="13" t="n">
        <f aca="false">IF(ISERROR((2*N707*O707)/(N707+O707)),0,(2*N707*O707)/(N707+O707))</f>
        <v>0.375</v>
      </c>
      <c r="Q707" s="3" t="n">
        <f aca="false">L707-M707</f>
        <v>-6</v>
      </c>
      <c r="R707" s="3"/>
    </row>
    <row r="708" customFormat="false" ht="12.8" hidden="false" customHeight="false" outlineLevel="0" collapsed="false">
      <c r="A708" s="3" t="s">
        <v>3513</v>
      </c>
      <c r="B708" s="3" t="s">
        <v>22</v>
      </c>
      <c r="C708" s="3" t="s">
        <v>9</v>
      </c>
      <c r="D708" s="3"/>
      <c r="E708" s="3" t="s">
        <v>33</v>
      </c>
      <c r="F708" s="3" t="s">
        <v>3514</v>
      </c>
      <c r="G708" s="3" t="n">
        <v>11</v>
      </c>
      <c r="H708" s="3" t="n">
        <v>19</v>
      </c>
      <c r="I708" s="3" t="n">
        <v>10</v>
      </c>
      <c r="J708" s="3" t="n">
        <v>9</v>
      </c>
      <c r="K708" s="3" t="n">
        <v>1</v>
      </c>
      <c r="L708" s="3" t="n">
        <v>4</v>
      </c>
      <c r="M708" s="3" t="n">
        <v>13</v>
      </c>
      <c r="N708" s="13" t="n">
        <f aca="false">IF(ISERROR(I708/(I708+J708)),0,(I708/(I708+J708)))</f>
        <v>0.526315789473684</v>
      </c>
      <c r="O708" s="13" t="n">
        <f aca="false">IF(ISERROR(I708/(I708+K708)),0,(I708/(I708+K708)))</f>
        <v>0.909090909090909</v>
      </c>
      <c r="P708" s="13" t="n">
        <f aca="false">IF(ISERROR((2*N708*O708)/(N708+O708)),0,(2*N708*O708)/(N708+O708))</f>
        <v>0.666666666666667</v>
      </c>
      <c r="Q708" s="3" t="n">
        <f aca="false">L708-M708</f>
        <v>-9</v>
      </c>
      <c r="R708" s="3"/>
    </row>
    <row r="709" customFormat="false" ht="12.8" hidden="false" customHeight="false" outlineLevel="0" collapsed="false">
      <c r="A709" s="3" t="s">
        <v>3515</v>
      </c>
      <c r="B709" s="3" t="s">
        <v>22</v>
      </c>
      <c r="C709" s="3" t="s">
        <v>9</v>
      </c>
      <c r="D709" s="3"/>
      <c r="E709" s="3" t="s">
        <v>33</v>
      </c>
      <c r="F709" s="3" t="s">
        <v>3516</v>
      </c>
      <c r="G709" s="3" t="n">
        <v>7</v>
      </c>
      <c r="H709" s="3" t="n">
        <v>16</v>
      </c>
      <c r="I709" s="3" t="n">
        <v>6</v>
      </c>
      <c r="J709" s="3" t="n">
        <v>10</v>
      </c>
      <c r="K709" s="3" t="n">
        <v>1</v>
      </c>
      <c r="L709" s="3" t="n">
        <v>5</v>
      </c>
      <c r="M709" s="3" t="n">
        <v>15</v>
      </c>
      <c r="N709" s="13" t="n">
        <f aca="false">IF(ISERROR(I709/(I709+J709)),0,(I709/(I709+J709)))</f>
        <v>0.375</v>
      </c>
      <c r="O709" s="13" t="n">
        <f aca="false">IF(ISERROR(I709/(I709+K709)),0,(I709/(I709+K709)))</f>
        <v>0.857142857142857</v>
      </c>
      <c r="P709" s="13" t="n">
        <f aca="false">IF(ISERROR((2*N709*O709)/(N709+O709)),0,(2*N709*O709)/(N709+O709))</f>
        <v>0.521739130434782</v>
      </c>
      <c r="Q709" s="3" t="n">
        <f aca="false">L709-M709</f>
        <v>-10</v>
      </c>
      <c r="R709" s="3"/>
    </row>
    <row r="710" customFormat="false" ht="12.8" hidden="false" customHeight="false" outlineLevel="0" collapsed="false">
      <c r="A710" s="3" t="s">
        <v>3517</v>
      </c>
      <c r="B710" s="3" t="s">
        <v>22</v>
      </c>
      <c r="C710" s="3" t="s">
        <v>2</v>
      </c>
      <c r="D710" s="3"/>
      <c r="E710" s="3" t="s">
        <v>33</v>
      </c>
      <c r="F710" s="3" t="s">
        <v>3518</v>
      </c>
      <c r="G710" s="3" t="n">
        <v>2</v>
      </c>
      <c r="H710" s="3" t="n">
        <v>12</v>
      </c>
      <c r="I710" s="3" t="n">
        <v>1</v>
      </c>
      <c r="J710" s="3" t="n">
        <v>11</v>
      </c>
      <c r="K710" s="3" t="n">
        <v>1</v>
      </c>
      <c r="L710" s="3" t="n">
        <v>2</v>
      </c>
      <c r="M710" s="3" t="n">
        <v>9</v>
      </c>
      <c r="N710" s="13" t="n">
        <f aca="false">IF(ISERROR(I710/(I710+J710)),0,(I710/(I710+J710)))</f>
        <v>0.0833333333333333</v>
      </c>
      <c r="O710" s="13" t="n">
        <f aca="false">IF(ISERROR(I710/(I710+K710)),0,(I710/(I710+K710)))</f>
        <v>0.5</v>
      </c>
      <c r="P710" s="13" t="n">
        <f aca="false">IF(ISERROR((2*N710*O710)/(N710+O710)),0,(2*N710*O710)/(N710+O710))</f>
        <v>0.142857142857143</v>
      </c>
      <c r="Q710" s="3" t="n">
        <f aca="false">L710-M710</f>
        <v>-7</v>
      </c>
      <c r="R710" s="3"/>
    </row>
    <row r="711" customFormat="false" ht="12.8" hidden="false" customHeight="false" outlineLevel="0" collapsed="false">
      <c r="A711" s="3" t="s">
        <v>3519</v>
      </c>
      <c r="B711" s="3" t="s">
        <v>22</v>
      </c>
      <c r="C711" s="3" t="s">
        <v>2</v>
      </c>
      <c r="D711" s="3"/>
      <c r="E711" s="3" t="s">
        <v>10</v>
      </c>
      <c r="F711" s="3" t="s">
        <v>3520</v>
      </c>
      <c r="G711" s="3" t="n">
        <v>9</v>
      </c>
      <c r="H711" s="3" t="n">
        <v>19</v>
      </c>
      <c r="I711" s="3" t="n">
        <v>8</v>
      </c>
      <c r="J711" s="3" t="n">
        <v>11</v>
      </c>
      <c r="K711" s="3" t="n">
        <v>1</v>
      </c>
      <c r="L711" s="3" t="n">
        <v>3</v>
      </c>
      <c r="M711" s="3" t="n">
        <v>15</v>
      </c>
      <c r="N711" s="13" t="n">
        <f aca="false">IF(ISERROR(I711/(I711+J711)),0,(I711/(I711+J711)))</f>
        <v>0.421052631578947</v>
      </c>
      <c r="O711" s="13" t="n">
        <f aca="false">IF(ISERROR(I711/(I711+K711)),0,(I711/(I711+K711)))</f>
        <v>0.888888888888889</v>
      </c>
      <c r="P711" s="13" t="n">
        <f aca="false">IF(ISERROR((2*N711*O711)/(N711+O711)),0,(2*N711*O711)/(N711+O711))</f>
        <v>0.571428571428571</v>
      </c>
      <c r="Q711" s="3" t="n">
        <f aca="false">L711-M711</f>
        <v>-12</v>
      </c>
      <c r="R711" s="3"/>
    </row>
    <row r="712" customFormat="false" ht="12.8" hidden="false" customHeight="false" outlineLevel="0" collapsed="false">
      <c r="A712" s="3" t="s">
        <v>3521</v>
      </c>
      <c r="B712" s="3" t="s">
        <v>22</v>
      </c>
      <c r="C712" s="3" t="s">
        <v>2</v>
      </c>
      <c r="D712" s="3"/>
      <c r="E712" s="3" t="s">
        <v>33</v>
      </c>
      <c r="F712" s="3" t="s">
        <v>3522</v>
      </c>
      <c r="G712" s="3" t="n">
        <v>12</v>
      </c>
      <c r="H712" s="3" t="n">
        <v>22</v>
      </c>
      <c r="I712" s="3" t="n">
        <v>11</v>
      </c>
      <c r="J712" s="3" t="n">
        <v>11</v>
      </c>
      <c r="K712" s="3" t="n">
        <v>1</v>
      </c>
      <c r="L712" s="3" t="n">
        <v>10</v>
      </c>
      <c r="M712" s="3" t="n">
        <v>21</v>
      </c>
      <c r="N712" s="13" t="n">
        <f aca="false">IF(ISERROR(I712/(I712+J712)),0,(I712/(I712+J712)))</f>
        <v>0.5</v>
      </c>
      <c r="O712" s="13" t="n">
        <f aca="false">IF(ISERROR(I712/(I712+K712)),0,(I712/(I712+K712)))</f>
        <v>0.916666666666667</v>
      </c>
      <c r="P712" s="13" t="n">
        <f aca="false">IF(ISERROR((2*N712*O712)/(N712+O712)),0,(2*N712*O712)/(N712+O712))</f>
        <v>0.647058823529412</v>
      </c>
      <c r="Q712" s="3" t="n">
        <f aca="false">L712-M712</f>
        <v>-11</v>
      </c>
      <c r="R712" s="3"/>
    </row>
    <row r="713" customFormat="false" ht="12.8" hidden="false" customHeight="false" outlineLevel="0" collapsed="false">
      <c r="A713" s="3" t="s">
        <v>3523</v>
      </c>
      <c r="B713" s="3" t="s">
        <v>22</v>
      </c>
      <c r="C713" s="3" t="s">
        <v>9</v>
      </c>
      <c r="D713" s="3"/>
      <c r="E713" s="3" t="s">
        <v>33</v>
      </c>
      <c r="F713" s="3" t="s">
        <v>3524</v>
      </c>
      <c r="G713" s="3" t="n">
        <v>2</v>
      </c>
      <c r="H713" s="3" t="n">
        <v>14</v>
      </c>
      <c r="I713" s="3" t="n">
        <v>1</v>
      </c>
      <c r="J713" s="3" t="n">
        <v>13</v>
      </c>
      <c r="K713" s="3" t="n">
        <v>1</v>
      </c>
      <c r="L713" s="3" t="n">
        <v>2</v>
      </c>
      <c r="M713" s="3" t="n">
        <v>13</v>
      </c>
      <c r="N713" s="13" t="n">
        <f aca="false">IF(ISERROR(I713/(I713+J713)),0,(I713/(I713+J713)))</f>
        <v>0.0714285714285714</v>
      </c>
      <c r="O713" s="13" t="n">
        <f aca="false">IF(ISERROR(I713/(I713+K713)),0,(I713/(I713+K713)))</f>
        <v>0.5</v>
      </c>
      <c r="P713" s="13" t="n">
        <f aca="false">IF(ISERROR((2*N713*O713)/(N713+O713)),0,(2*N713*O713)/(N713+O713))</f>
        <v>0.125</v>
      </c>
      <c r="Q713" s="3" t="n">
        <f aca="false">L713-M713</f>
        <v>-11</v>
      </c>
      <c r="R713" s="3"/>
    </row>
    <row r="714" customFormat="false" ht="12.8" hidden="false" customHeight="false" outlineLevel="0" collapsed="false">
      <c r="A714" s="3" t="s">
        <v>3525</v>
      </c>
      <c r="B714" s="3" t="s">
        <v>22</v>
      </c>
      <c r="C714" s="3" t="s">
        <v>2</v>
      </c>
      <c r="D714" s="3"/>
      <c r="E714" s="3" t="s">
        <v>33</v>
      </c>
      <c r="F714" s="3" t="s">
        <v>3526</v>
      </c>
      <c r="G714" s="3" t="n">
        <v>14</v>
      </c>
      <c r="H714" s="3" t="n">
        <v>26</v>
      </c>
      <c r="I714" s="3" t="n">
        <v>13</v>
      </c>
      <c r="J714" s="3" t="n">
        <v>13</v>
      </c>
      <c r="K714" s="3" t="n">
        <v>1</v>
      </c>
      <c r="L714" s="3" t="n">
        <v>11</v>
      </c>
      <c r="M714" s="3" t="n">
        <v>26</v>
      </c>
      <c r="N714" s="13" t="n">
        <f aca="false">IF(ISERROR(I714/(I714+J714)),0,(I714/(I714+J714)))</f>
        <v>0.5</v>
      </c>
      <c r="O714" s="13" t="n">
        <f aca="false">IF(ISERROR(I714/(I714+K714)),0,(I714/(I714+K714)))</f>
        <v>0.928571428571429</v>
      </c>
      <c r="P714" s="13" t="n">
        <f aca="false">IF(ISERROR((2*N714*O714)/(N714+O714)),0,(2*N714*O714)/(N714+O714))</f>
        <v>0.65</v>
      </c>
      <c r="Q714" s="3" t="n">
        <f aca="false">L714-M714</f>
        <v>-15</v>
      </c>
      <c r="R714" s="3"/>
    </row>
    <row r="715" customFormat="false" ht="12.8" hidden="false" customHeight="false" outlineLevel="0" collapsed="false">
      <c r="A715" s="3" t="s">
        <v>3527</v>
      </c>
      <c r="B715" s="3" t="s">
        <v>22</v>
      </c>
      <c r="C715" s="3" t="s">
        <v>9</v>
      </c>
      <c r="D715" s="3"/>
      <c r="E715" s="3" t="s">
        <v>33</v>
      </c>
      <c r="F715" s="3" t="s">
        <v>3528</v>
      </c>
      <c r="G715" s="3" t="n">
        <v>3</v>
      </c>
      <c r="H715" s="3" t="n">
        <v>16</v>
      </c>
      <c r="I715" s="3" t="n">
        <v>2</v>
      </c>
      <c r="J715" s="3" t="n">
        <v>14</v>
      </c>
      <c r="K715" s="3" t="n">
        <v>1</v>
      </c>
      <c r="L715" s="3" t="n">
        <v>2</v>
      </c>
      <c r="M715" s="3" t="n">
        <v>15</v>
      </c>
      <c r="N715" s="13" t="n">
        <f aca="false">IF(ISERROR(I715/(I715+J715)),0,(I715/(I715+J715)))</f>
        <v>0.125</v>
      </c>
      <c r="O715" s="13" t="n">
        <f aca="false">IF(ISERROR(I715/(I715+K715)),0,(I715/(I715+K715)))</f>
        <v>0.666666666666667</v>
      </c>
      <c r="P715" s="13" t="n">
        <f aca="false">IF(ISERROR((2*N715*O715)/(N715+O715)),0,(2*N715*O715)/(N715+O715))</f>
        <v>0.210526315789474</v>
      </c>
      <c r="Q715" s="3" t="n">
        <f aca="false">L715-M715</f>
        <v>-13</v>
      </c>
      <c r="R715" s="3"/>
    </row>
    <row r="716" customFormat="false" ht="12.8" hidden="false" customHeight="false" outlineLevel="0" collapsed="false">
      <c r="A716" s="3" t="s">
        <v>3529</v>
      </c>
      <c r="B716" s="3" t="s">
        <v>22</v>
      </c>
      <c r="C716" s="3" t="s">
        <v>2</v>
      </c>
      <c r="D716" s="3"/>
      <c r="E716" s="3" t="s">
        <v>10</v>
      </c>
      <c r="F716" s="3" t="s">
        <v>3530</v>
      </c>
      <c r="G716" s="3" t="n">
        <v>2</v>
      </c>
      <c r="H716" s="3" t="n">
        <v>1</v>
      </c>
      <c r="I716" s="3" t="n">
        <v>0</v>
      </c>
      <c r="J716" s="3" t="n">
        <v>1</v>
      </c>
      <c r="K716" s="3" t="n">
        <v>2</v>
      </c>
      <c r="L716" s="3" t="n">
        <v>2</v>
      </c>
      <c r="M716" s="3" t="n">
        <v>1</v>
      </c>
      <c r="N716" s="13" t="n">
        <f aca="false">IF(ISERROR(I716/(I716+J716)),0,(I716/(I716+J716)))</f>
        <v>0</v>
      </c>
      <c r="O716" s="13" t="n">
        <f aca="false">IF(ISERROR(I716/(I716+K716)),0,(I716/(I716+K716)))</f>
        <v>0</v>
      </c>
      <c r="P716" s="13" t="n">
        <f aca="false">IF(ISERROR((2*N716*O716)/(N716+O716)),0,(2*N716*O716)/(N716+O716))</f>
        <v>0</v>
      </c>
      <c r="Q716" s="3" t="n">
        <f aca="false">L716-M716</f>
        <v>1</v>
      </c>
      <c r="R716" s="3"/>
    </row>
    <row r="717" customFormat="false" ht="12.8" hidden="false" customHeight="false" outlineLevel="0" collapsed="false">
      <c r="A717" s="3" t="s">
        <v>3531</v>
      </c>
      <c r="B717" s="3" t="s">
        <v>22</v>
      </c>
      <c r="C717" s="3" t="s">
        <v>9</v>
      </c>
      <c r="D717" s="3"/>
      <c r="E717" s="3" t="s">
        <v>33</v>
      </c>
      <c r="F717" s="3" t="s">
        <v>3532</v>
      </c>
      <c r="G717" s="3" t="n">
        <v>3</v>
      </c>
      <c r="H717" s="3" t="n">
        <v>2</v>
      </c>
      <c r="I717" s="3" t="n">
        <v>1</v>
      </c>
      <c r="J717" s="3" t="n">
        <v>1</v>
      </c>
      <c r="K717" s="3" t="n">
        <v>2</v>
      </c>
      <c r="L717" s="3" t="n">
        <v>2</v>
      </c>
      <c r="M717" s="3" t="n">
        <v>2</v>
      </c>
      <c r="N717" s="13" t="n">
        <f aca="false">IF(ISERROR(I717/(I717+J717)),0,(I717/(I717+J717)))</f>
        <v>0.5</v>
      </c>
      <c r="O717" s="13" t="n">
        <f aca="false">IF(ISERROR(I717/(I717+K717)),0,(I717/(I717+K717)))</f>
        <v>0.333333333333333</v>
      </c>
      <c r="P717" s="13" t="n">
        <f aca="false">IF(ISERROR((2*N717*O717)/(N717+O717)),0,(2*N717*O717)/(N717+O717))</f>
        <v>0.4</v>
      </c>
      <c r="Q717" s="3" t="n">
        <f aca="false">L717-M717</f>
        <v>0</v>
      </c>
      <c r="R717" s="3"/>
    </row>
    <row r="718" customFormat="false" ht="12.8" hidden="false" customHeight="false" outlineLevel="0" collapsed="false">
      <c r="A718" s="3" t="s">
        <v>3533</v>
      </c>
      <c r="B718" s="3" t="s">
        <v>22</v>
      </c>
      <c r="C718" s="3" t="s">
        <v>2</v>
      </c>
      <c r="D718" s="3"/>
      <c r="E718" s="3" t="s">
        <v>10</v>
      </c>
      <c r="F718" s="3" t="s">
        <v>3534</v>
      </c>
      <c r="G718" s="3" t="n">
        <v>3</v>
      </c>
      <c r="H718" s="3" t="n">
        <v>2</v>
      </c>
      <c r="I718" s="3" t="n">
        <v>1</v>
      </c>
      <c r="J718" s="3" t="n">
        <v>1</v>
      </c>
      <c r="K718" s="3" t="n">
        <v>2</v>
      </c>
      <c r="L718" s="3" t="n">
        <v>3</v>
      </c>
      <c r="M718" s="3" t="n">
        <v>2</v>
      </c>
      <c r="N718" s="13" t="n">
        <f aca="false">IF(ISERROR(I718/(I718+J718)),0,(I718/(I718+J718)))</f>
        <v>0.5</v>
      </c>
      <c r="O718" s="13" t="n">
        <f aca="false">IF(ISERROR(I718/(I718+K718)),0,(I718/(I718+K718)))</f>
        <v>0.333333333333333</v>
      </c>
      <c r="P718" s="13" t="n">
        <f aca="false">IF(ISERROR((2*N718*O718)/(N718+O718)),0,(2*N718*O718)/(N718+O718))</f>
        <v>0.4</v>
      </c>
      <c r="Q718" s="3" t="n">
        <f aca="false">L718-M718</f>
        <v>1</v>
      </c>
      <c r="R718" s="3"/>
    </row>
    <row r="719" customFormat="false" ht="12.8" hidden="false" customHeight="false" outlineLevel="0" collapsed="false">
      <c r="A719" s="3" t="s">
        <v>3535</v>
      </c>
      <c r="B719" s="3" t="s">
        <v>22</v>
      </c>
      <c r="C719" s="3" t="s">
        <v>2</v>
      </c>
      <c r="D719" s="3"/>
      <c r="E719" s="3" t="s">
        <v>10</v>
      </c>
      <c r="F719" s="3" t="s">
        <v>3536</v>
      </c>
      <c r="G719" s="3" t="n">
        <v>3</v>
      </c>
      <c r="H719" s="3" t="n">
        <v>2</v>
      </c>
      <c r="I719" s="3" t="n">
        <v>1</v>
      </c>
      <c r="J719" s="3" t="n">
        <v>1</v>
      </c>
      <c r="K719" s="3" t="n">
        <v>2</v>
      </c>
      <c r="L719" s="3" t="n">
        <v>3</v>
      </c>
      <c r="M719" s="3" t="n">
        <v>2</v>
      </c>
      <c r="N719" s="13" t="n">
        <f aca="false">IF(ISERROR(I719/(I719+J719)),0,(I719/(I719+J719)))</f>
        <v>0.5</v>
      </c>
      <c r="O719" s="13" t="n">
        <f aca="false">IF(ISERROR(I719/(I719+K719)),0,(I719/(I719+K719)))</f>
        <v>0.333333333333333</v>
      </c>
      <c r="P719" s="13" t="n">
        <f aca="false">IF(ISERROR((2*N719*O719)/(N719+O719)),0,(2*N719*O719)/(N719+O719))</f>
        <v>0.4</v>
      </c>
      <c r="Q719" s="3" t="n">
        <f aca="false">L719-M719</f>
        <v>1</v>
      </c>
      <c r="R719" s="3"/>
    </row>
    <row r="720" customFormat="false" ht="12.8" hidden="false" customHeight="false" outlineLevel="0" collapsed="false">
      <c r="A720" s="3" t="s">
        <v>3537</v>
      </c>
      <c r="B720" s="3" t="s">
        <v>22</v>
      </c>
      <c r="C720" s="3" t="s">
        <v>2</v>
      </c>
      <c r="D720" s="3"/>
      <c r="E720" s="3" t="s">
        <v>33</v>
      </c>
      <c r="F720" s="3" t="s">
        <v>3538</v>
      </c>
      <c r="G720" s="3" t="n">
        <v>3</v>
      </c>
      <c r="H720" s="3" t="n">
        <v>2</v>
      </c>
      <c r="I720" s="3" t="n">
        <v>1</v>
      </c>
      <c r="J720" s="3" t="n">
        <v>1</v>
      </c>
      <c r="K720" s="3" t="n">
        <v>2</v>
      </c>
      <c r="L720" s="3" t="n">
        <v>3</v>
      </c>
      <c r="M720" s="3" t="n">
        <v>2</v>
      </c>
      <c r="N720" s="13" t="n">
        <f aca="false">IF(ISERROR(I720/(I720+J720)),0,(I720/(I720+J720)))</f>
        <v>0.5</v>
      </c>
      <c r="O720" s="13" t="n">
        <f aca="false">IF(ISERROR(I720/(I720+K720)),0,(I720/(I720+K720)))</f>
        <v>0.333333333333333</v>
      </c>
      <c r="P720" s="13" t="n">
        <f aca="false">IF(ISERROR((2*N720*O720)/(N720+O720)),0,(2*N720*O720)/(N720+O720))</f>
        <v>0.4</v>
      </c>
      <c r="Q720" s="3" t="n">
        <f aca="false">L720-M720</f>
        <v>1</v>
      </c>
      <c r="R720" s="3"/>
    </row>
    <row r="721" customFormat="false" ht="12.8" hidden="false" customHeight="false" outlineLevel="0" collapsed="false">
      <c r="A721" s="3" t="s">
        <v>3539</v>
      </c>
      <c r="B721" s="3" t="s">
        <v>1</v>
      </c>
      <c r="C721" s="3" t="s">
        <v>9</v>
      </c>
      <c r="D721" s="3"/>
      <c r="E721" s="3" t="s">
        <v>33</v>
      </c>
      <c r="F721" s="3" t="s">
        <v>3540</v>
      </c>
      <c r="G721" s="3" t="n">
        <v>3</v>
      </c>
      <c r="H721" s="3" t="n">
        <v>2</v>
      </c>
      <c r="I721" s="3" t="n">
        <v>1</v>
      </c>
      <c r="J721" s="3" t="n">
        <v>1</v>
      </c>
      <c r="K721" s="3" t="n">
        <v>2</v>
      </c>
      <c r="L721" s="3" t="n">
        <v>2</v>
      </c>
      <c r="M721" s="3" t="n">
        <v>2</v>
      </c>
      <c r="N721" s="13" t="n">
        <f aca="false">IF(ISERROR(I721/(I721+J721)),0,(I721/(I721+J721)))</f>
        <v>0.5</v>
      </c>
      <c r="O721" s="13" t="n">
        <f aca="false">IF(ISERROR(I721/(I721+K721)),0,(I721/(I721+K721)))</f>
        <v>0.333333333333333</v>
      </c>
      <c r="P721" s="13" t="n">
        <f aca="false">IF(ISERROR((2*N721*O721)/(N721+O721)),0,(2*N721*O721)/(N721+O721))</f>
        <v>0.4</v>
      </c>
      <c r="Q721" s="3" t="n">
        <f aca="false">L721-M721</f>
        <v>0</v>
      </c>
      <c r="R721" s="3"/>
    </row>
    <row r="722" customFormat="false" ht="12.8" hidden="false" customHeight="false" outlineLevel="0" collapsed="false">
      <c r="A722" s="3" t="s">
        <v>3541</v>
      </c>
      <c r="B722" s="3" t="s">
        <v>1</v>
      </c>
      <c r="C722" s="3" t="s">
        <v>9</v>
      </c>
      <c r="D722" s="3"/>
      <c r="E722" s="3" t="s">
        <v>10</v>
      </c>
      <c r="F722" s="3" t="s">
        <v>3542</v>
      </c>
      <c r="G722" s="3" t="n">
        <v>4</v>
      </c>
      <c r="H722" s="3" t="n">
        <v>3</v>
      </c>
      <c r="I722" s="3" t="n">
        <v>2</v>
      </c>
      <c r="J722" s="3" t="n">
        <v>1</v>
      </c>
      <c r="K722" s="3" t="n">
        <v>2</v>
      </c>
      <c r="L722" s="3" t="n">
        <v>2</v>
      </c>
      <c r="M722" s="3" t="n">
        <v>3</v>
      </c>
      <c r="N722" s="13" t="n">
        <f aca="false">IF(ISERROR(I722/(I722+J722)),0,(I722/(I722+J722)))</f>
        <v>0.666666666666667</v>
      </c>
      <c r="O722" s="13" t="n">
        <f aca="false">IF(ISERROR(I722/(I722+K722)),0,(I722/(I722+K722)))</f>
        <v>0.5</v>
      </c>
      <c r="P722" s="13" t="n">
        <f aca="false">IF(ISERROR((2*N722*O722)/(N722+O722)),0,(2*N722*O722)/(N722+O722))</f>
        <v>0.571428571428571</v>
      </c>
      <c r="Q722" s="3" t="n">
        <f aca="false">L722-M722</f>
        <v>-1</v>
      </c>
      <c r="R722" s="3"/>
    </row>
    <row r="723" customFormat="false" ht="12.8" hidden="false" customHeight="false" outlineLevel="0" collapsed="false">
      <c r="A723" s="3" t="s">
        <v>3543</v>
      </c>
      <c r="B723" s="3" t="s">
        <v>1</v>
      </c>
      <c r="C723" s="3"/>
      <c r="D723" s="3" t="s">
        <v>27</v>
      </c>
      <c r="E723" s="3" t="s">
        <v>33</v>
      </c>
      <c r="F723" s="3" t="s">
        <v>3544</v>
      </c>
      <c r="G723" s="3" t="n">
        <v>4</v>
      </c>
      <c r="H723" s="3" t="n">
        <v>3</v>
      </c>
      <c r="I723" s="3" t="n">
        <v>2</v>
      </c>
      <c r="J723" s="3" t="n">
        <v>1</v>
      </c>
      <c r="K723" s="3" t="n">
        <v>2</v>
      </c>
      <c r="L723" s="3" t="n">
        <v>2</v>
      </c>
      <c r="M723" s="3" t="n">
        <v>3</v>
      </c>
      <c r="N723" s="13" t="n">
        <f aca="false">IF(ISERROR(I723/(I723+J723)),0,(I723/(I723+J723)))</f>
        <v>0.666666666666667</v>
      </c>
      <c r="O723" s="13" t="n">
        <f aca="false">IF(ISERROR(I723/(I723+K723)),0,(I723/(I723+K723)))</f>
        <v>0.5</v>
      </c>
      <c r="P723" s="13" t="n">
        <f aca="false">IF(ISERROR((2*N723*O723)/(N723+O723)),0,(2*N723*O723)/(N723+O723))</f>
        <v>0.571428571428571</v>
      </c>
      <c r="Q723" s="3" t="n">
        <f aca="false">L723-M723</f>
        <v>-1</v>
      </c>
      <c r="R723" s="3"/>
    </row>
    <row r="724" customFormat="false" ht="12.8" hidden="false" customHeight="false" outlineLevel="0" collapsed="false">
      <c r="A724" s="3" t="s">
        <v>3545</v>
      </c>
      <c r="B724" s="3" t="s">
        <v>22</v>
      </c>
      <c r="C724" s="3"/>
      <c r="D724" s="3" t="s">
        <v>27</v>
      </c>
      <c r="E724" s="3" t="s">
        <v>33</v>
      </c>
      <c r="F724" s="3" t="s">
        <v>3546</v>
      </c>
      <c r="G724" s="3" t="n">
        <v>4</v>
      </c>
      <c r="H724" s="3" t="n">
        <v>3</v>
      </c>
      <c r="I724" s="3" t="n">
        <v>2</v>
      </c>
      <c r="J724" s="3" t="n">
        <v>1</v>
      </c>
      <c r="K724" s="3" t="n">
        <v>2</v>
      </c>
      <c r="L724" s="3" t="n">
        <v>2</v>
      </c>
      <c r="M724" s="3" t="n">
        <v>3</v>
      </c>
      <c r="N724" s="13" t="n">
        <f aca="false">IF(ISERROR(I724/(I724+J724)),0,(I724/(I724+J724)))</f>
        <v>0.666666666666667</v>
      </c>
      <c r="O724" s="13" t="n">
        <f aca="false">IF(ISERROR(I724/(I724+K724)),0,(I724/(I724+K724)))</f>
        <v>0.5</v>
      </c>
      <c r="P724" s="13" t="n">
        <f aca="false">IF(ISERROR((2*N724*O724)/(N724+O724)),0,(2*N724*O724)/(N724+O724))</f>
        <v>0.571428571428571</v>
      </c>
      <c r="Q724" s="3" t="n">
        <f aca="false">L724-M724</f>
        <v>-1</v>
      </c>
      <c r="R724" s="3"/>
    </row>
    <row r="725" customFormat="false" ht="12.8" hidden="false" customHeight="false" outlineLevel="0" collapsed="false">
      <c r="A725" s="3" t="s">
        <v>3547</v>
      </c>
      <c r="B725" s="3" t="s">
        <v>1</v>
      </c>
      <c r="C725" s="3" t="s">
        <v>2</v>
      </c>
      <c r="D725" s="3"/>
      <c r="E725" s="3" t="s">
        <v>33</v>
      </c>
      <c r="F725" s="3" t="s">
        <v>3548</v>
      </c>
      <c r="G725" s="3" t="n">
        <v>4</v>
      </c>
      <c r="H725" s="3" t="n">
        <v>3</v>
      </c>
      <c r="I725" s="3" t="n">
        <v>2</v>
      </c>
      <c r="J725" s="3" t="n">
        <v>1</v>
      </c>
      <c r="K725" s="3" t="n">
        <v>2</v>
      </c>
      <c r="L725" s="3" t="n">
        <v>2</v>
      </c>
      <c r="M725" s="3" t="n">
        <v>3</v>
      </c>
      <c r="N725" s="13" t="n">
        <f aca="false">IF(ISERROR(I725/(I725+J725)),0,(I725/(I725+J725)))</f>
        <v>0.666666666666667</v>
      </c>
      <c r="O725" s="13" t="n">
        <f aca="false">IF(ISERROR(I725/(I725+K725)),0,(I725/(I725+K725)))</f>
        <v>0.5</v>
      </c>
      <c r="P725" s="13" t="n">
        <f aca="false">IF(ISERROR((2*N725*O725)/(N725+O725)),0,(2*N725*O725)/(N725+O725))</f>
        <v>0.571428571428571</v>
      </c>
      <c r="Q725" s="3" t="n">
        <f aca="false">L725-M725</f>
        <v>-1</v>
      </c>
      <c r="R725" s="3"/>
    </row>
    <row r="726" customFormat="false" ht="12.8" hidden="false" customHeight="false" outlineLevel="0" collapsed="false">
      <c r="A726" s="3" t="s">
        <v>3549</v>
      </c>
      <c r="B726" s="3" t="s">
        <v>1</v>
      </c>
      <c r="C726" s="3"/>
      <c r="D726" s="3" t="s">
        <v>27</v>
      </c>
      <c r="E726" s="3" t="s">
        <v>33</v>
      </c>
      <c r="F726" s="3" t="s">
        <v>3550</v>
      </c>
      <c r="G726" s="3" t="n">
        <v>4</v>
      </c>
      <c r="H726" s="3" t="n">
        <v>3</v>
      </c>
      <c r="I726" s="3" t="n">
        <v>2</v>
      </c>
      <c r="J726" s="3" t="n">
        <v>1</v>
      </c>
      <c r="K726" s="3" t="n">
        <v>2</v>
      </c>
      <c r="L726" s="3" t="n">
        <v>2</v>
      </c>
      <c r="M726" s="3" t="n">
        <v>2</v>
      </c>
      <c r="N726" s="13" t="n">
        <f aca="false">IF(ISERROR(I726/(I726+J726)),0,(I726/(I726+J726)))</f>
        <v>0.666666666666667</v>
      </c>
      <c r="O726" s="13" t="n">
        <f aca="false">IF(ISERROR(I726/(I726+K726)),0,(I726/(I726+K726)))</f>
        <v>0.5</v>
      </c>
      <c r="P726" s="13" t="n">
        <f aca="false">IF(ISERROR((2*N726*O726)/(N726+O726)),0,(2*N726*O726)/(N726+O726))</f>
        <v>0.571428571428571</v>
      </c>
      <c r="Q726" s="3" t="n">
        <f aca="false">L726-M726</f>
        <v>0</v>
      </c>
      <c r="R726" s="3"/>
    </row>
    <row r="727" customFormat="false" ht="12.8" hidden="false" customHeight="false" outlineLevel="0" collapsed="false">
      <c r="A727" s="3" t="s">
        <v>3551</v>
      </c>
      <c r="B727" s="3" t="s">
        <v>22</v>
      </c>
      <c r="C727" s="3"/>
      <c r="D727" s="3" t="s">
        <v>23</v>
      </c>
      <c r="E727" s="3" t="s">
        <v>33</v>
      </c>
      <c r="F727" s="3" t="s">
        <v>3552</v>
      </c>
      <c r="G727" s="3" t="n">
        <v>4</v>
      </c>
      <c r="H727" s="3" t="n">
        <v>3</v>
      </c>
      <c r="I727" s="3" t="n">
        <v>2</v>
      </c>
      <c r="J727" s="3" t="n">
        <v>1</v>
      </c>
      <c r="K727" s="3" t="n">
        <v>2</v>
      </c>
      <c r="L727" s="3" t="n">
        <v>2</v>
      </c>
      <c r="M727" s="3" t="n">
        <v>2</v>
      </c>
      <c r="N727" s="13" t="n">
        <f aca="false">IF(ISERROR(I727/(I727+J727)),0,(I727/(I727+J727)))</f>
        <v>0.666666666666667</v>
      </c>
      <c r="O727" s="13" t="n">
        <f aca="false">IF(ISERROR(I727/(I727+K727)),0,(I727/(I727+K727)))</f>
        <v>0.5</v>
      </c>
      <c r="P727" s="13" t="n">
        <f aca="false">IF(ISERROR((2*N727*O727)/(N727+O727)),0,(2*N727*O727)/(N727+O727))</f>
        <v>0.571428571428571</v>
      </c>
      <c r="Q727" s="3" t="n">
        <f aca="false">L727-M727</f>
        <v>0</v>
      </c>
      <c r="R727" s="3"/>
    </row>
    <row r="728" customFormat="false" ht="12.8" hidden="false" customHeight="false" outlineLevel="0" collapsed="false">
      <c r="A728" s="3" t="s">
        <v>3553</v>
      </c>
      <c r="B728" s="3" t="s">
        <v>1</v>
      </c>
      <c r="C728" s="3"/>
      <c r="D728" s="3" t="s">
        <v>23</v>
      </c>
      <c r="E728" s="3" t="s">
        <v>33</v>
      </c>
      <c r="F728" s="3" t="s">
        <v>3554</v>
      </c>
      <c r="G728" s="3" t="n">
        <v>4</v>
      </c>
      <c r="H728" s="3" t="n">
        <v>3</v>
      </c>
      <c r="I728" s="3" t="n">
        <v>2</v>
      </c>
      <c r="J728" s="3" t="n">
        <v>1</v>
      </c>
      <c r="K728" s="3" t="n">
        <v>2</v>
      </c>
      <c r="L728" s="3" t="n">
        <v>2</v>
      </c>
      <c r="M728" s="3" t="n">
        <v>3</v>
      </c>
      <c r="N728" s="13" t="n">
        <f aca="false">IF(ISERROR(I728/(I728+J728)),0,(I728/(I728+J728)))</f>
        <v>0.666666666666667</v>
      </c>
      <c r="O728" s="13" t="n">
        <f aca="false">IF(ISERROR(I728/(I728+K728)),0,(I728/(I728+K728)))</f>
        <v>0.5</v>
      </c>
      <c r="P728" s="13" t="n">
        <f aca="false">IF(ISERROR((2*N728*O728)/(N728+O728)),0,(2*N728*O728)/(N728+O728))</f>
        <v>0.571428571428571</v>
      </c>
      <c r="Q728" s="3" t="n">
        <f aca="false">L728-M728</f>
        <v>-1</v>
      </c>
      <c r="R728" s="3"/>
    </row>
    <row r="729" customFormat="false" ht="12.8" hidden="false" customHeight="false" outlineLevel="0" collapsed="false">
      <c r="A729" s="3" t="s">
        <v>3555</v>
      </c>
      <c r="B729" s="3" t="s">
        <v>1</v>
      </c>
      <c r="C729" s="3" t="s">
        <v>9</v>
      </c>
      <c r="D729" s="3"/>
      <c r="E729" s="3" t="s">
        <v>33</v>
      </c>
      <c r="F729" s="3" t="s">
        <v>3556</v>
      </c>
      <c r="G729" s="3" t="n">
        <v>4</v>
      </c>
      <c r="H729" s="3" t="n">
        <v>3</v>
      </c>
      <c r="I729" s="3" t="n">
        <v>2</v>
      </c>
      <c r="J729" s="3" t="n">
        <v>1</v>
      </c>
      <c r="K729" s="3" t="n">
        <v>2</v>
      </c>
      <c r="L729" s="3" t="n">
        <v>2</v>
      </c>
      <c r="M729" s="3" t="n">
        <v>2</v>
      </c>
      <c r="N729" s="13" t="n">
        <f aca="false">IF(ISERROR(I729/(I729+J729)),0,(I729/(I729+J729)))</f>
        <v>0.666666666666667</v>
      </c>
      <c r="O729" s="13" t="n">
        <f aca="false">IF(ISERROR(I729/(I729+K729)),0,(I729/(I729+K729)))</f>
        <v>0.5</v>
      </c>
      <c r="P729" s="13" t="n">
        <f aca="false">IF(ISERROR((2*N729*O729)/(N729+O729)),0,(2*N729*O729)/(N729+O729))</f>
        <v>0.571428571428571</v>
      </c>
      <c r="Q729" s="3" t="n">
        <f aca="false">L729-M729</f>
        <v>0</v>
      </c>
      <c r="R729" s="3"/>
    </row>
    <row r="730" customFormat="false" ht="12.8" hidden="false" customHeight="false" outlineLevel="0" collapsed="false">
      <c r="A730" s="3" t="s">
        <v>3557</v>
      </c>
      <c r="B730" s="3" t="s">
        <v>1</v>
      </c>
      <c r="C730" s="3" t="s">
        <v>9</v>
      </c>
      <c r="D730" s="3"/>
      <c r="E730" s="3" t="s">
        <v>33</v>
      </c>
      <c r="F730" s="3" t="s">
        <v>3558</v>
      </c>
      <c r="G730" s="3" t="n">
        <v>4</v>
      </c>
      <c r="H730" s="3" t="n">
        <v>3</v>
      </c>
      <c r="I730" s="3" t="n">
        <v>2</v>
      </c>
      <c r="J730" s="3" t="n">
        <v>1</v>
      </c>
      <c r="K730" s="3" t="n">
        <v>2</v>
      </c>
      <c r="L730" s="3" t="n">
        <v>2</v>
      </c>
      <c r="M730" s="3" t="n">
        <v>3</v>
      </c>
      <c r="N730" s="13" t="n">
        <f aca="false">IF(ISERROR(I730/(I730+J730)),0,(I730/(I730+J730)))</f>
        <v>0.666666666666667</v>
      </c>
      <c r="O730" s="13" t="n">
        <f aca="false">IF(ISERROR(I730/(I730+K730)),0,(I730/(I730+K730)))</f>
        <v>0.5</v>
      </c>
      <c r="P730" s="13" t="n">
        <f aca="false">IF(ISERROR((2*N730*O730)/(N730+O730)),0,(2*N730*O730)/(N730+O730))</f>
        <v>0.571428571428571</v>
      </c>
      <c r="Q730" s="3" t="n">
        <f aca="false">L730-M730</f>
        <v>-1</v>
      </c>
      <c r="R730" s="3"/>
    </row>
    <row r="731" customFormat="false" ht="12.8" hidden="false" customHeight="false" outlineLevel="0" collapsed="false">
      <c r="A731" s="3" t="s">
        <v>3559</v>
      </c>
      <c r="B731" s="3" t="s">
        <v>22</v>
      </c>
      <c r="C731" s="3" t="s">
        <v>2</v>
      </c>
      <c r="D731" s="3"/>
      <c r="E731" s="3" t="s">
        <v>10</v>
      </c>
      <c r="F731" s="3" t="s">
        <v>3560</v>
      </c>
      <c r="G731" s="3" t="n">
        <v>6</v>
      </c>
      <c r="H731" s="3" t="n">
        <v>5</v>
      </c>
      <c r="I731" s="3" t="n">
        <v>4</v>
      </c>
      <c r="J731" s="3" t="n">
        <v>1</v>
      </c>
      <c r="K731" s="3" t="n">
        <v>2</v>
      </c>
      <c r="L731" s="3" t="n">
        <v>3</v>
      </c>
      <c r="M731" s="3" t="n">
        <v>5</v>
      </c>
      <c r="N731" s="13" t="n">
        <f aca="false">IF(ISERROR(I731/(I731+J731)),0,(I731/(I731+J731)))</f>
        <v>0.8</v>
      </c>
      <c r="O731" s="13" t="n">
        <f aca="false">IF(ISERROR(I731/(I731+K731)),0,(I731/(I731+K731)))</f>
        <v>0.666666666666667</v>
      </c>
      <c r="P731" s="13" t="n">
        <f aca="false">IF(ISERROR((2*N731*O731)/(N731+O731)),0,(2*N731*O731)/(N731+O731))</f>
        <v>0.727272727272727</v>
      </c>
      <c r="Q731" s="3" t="n">
        <f aca="false">L731-M731</f>
        <v>-2</v>
      </c>
      <c r="R731" s="3"/>
    </row>
    <row r="732" customFormat="false" ht="12.8" hidden="false" customHeight="false" outlineLevel="0" collapsed="false">
      <c r="A732" s="3" t="s">
        <v>3561</v>
      </c>
      <c r="B732" s="3" t="s">
        <v>1</v>
      </c>
      <c r="C732" s="3"/>
      <c r="D732" s="3" t="s">
        <v>23</v>
      </c>
      <c r="E732" s="3" t="s">
        <v>33</v>
      </c>
      <c r="F732" s="3" t="s">
        <v>3562</v>
      </c>
      <c r="G732" s="3" t="n">
        <v>6</v>
      </c>
      <c r="H732" s="3" t="n">
        <v>5</v>
      </c>
      <c r="I732" s="3" t="n">
        <v>4</v>
      </c>
      <c r="J732" s="3" t="n">
        <v>1</v>
      </c>
      <c r="K732" s="3" t="n">
        <v>2</v>
      </c>
      <c r="L732" s="3" t="n">
        <v>3</v>
      </c>
      <c r="M732" s="3" t="n">
        <v>3</v>
      </c>
      <c r="N732" s="13" t="n">
        <f aca="false">IF(ISERROR(I732/(I732+J732)),0,(I732/(I732+J732)))</f>
        <v>0.8</v>
      </c>
      <c r="O732" s="13" t="n">
        <f aca="false">IF(ISERROR(I732/(I732+K732)),0,(I732/(I732+K732)))</f>
        <v>0.666666666666667</v>
      </c>
      <c r="P732" s="13" t="n">
        <f aca="false">IF(ISERROR((2*N732*O732)/(N732+O732)),0,(2*N732*O732)/(N732+O732))</f>
        <v>0.727272727272727</v>
      </c>
      <c r="Q732" s="3" t="n">
        <f aca="false">L732-M732</f>
        <v>0</v>
      </c>
      <c r="R732" s="3"/>
    </row>
    <row r="733" customFormat="false" ht="12.8" hidden="false" customHeight="false" outlineLevel="0" collapsed="false">
      <c r="A733" s="3" t="s">
        <v>3563</v>
      </c>
      <c r="B733" s="3" t="s">
        <v>22</v>
      </c>
      <c r="C733" s="3" t="s">
        <v>2</v>
      </c>
      <c r="D733" s="3"/>
      <c r="E733" s="3" t="s">
        <v>33</v>
      </c>
      <c r="F733" s="3" t="s">
        <v>3564</v>
      </c>
      <c r="G733" s="3" t="n">
        <v>7</v>
      </c>
      <c r="H733" s="3" t="n">
        <v>6</v>
      </c>
      <c r="I733" s="3" t="n">
        <v>5</v>
      </c>
      <c r="J733" s="3" t="n">
        <v>1</v>
      </c>
      <c r="K733" s="3" t="n">
        <v>2</v>
      </c>
      <c r="L733" s="3" t="n">
        <v>5</v>
      </c>
      <c r="M733" s="3" t="n">
        <v>5</v>
      </c>
      <c r="N733" s="13" t="n">
        <f aca="false">IF(ISERROR(I733/(I733+J733)),0,(I733/(I733+J733)))</f>
        <v>0.833333333333333</v>
      </c>
      <c r="O733" s="13" t="n">
        <f aca="false">IF(ISERROR(I733/(I733+K733)),0,(I733/(I733+K733)))</f>
        <v>0.714285714285714</v>
      </c>
      <c r="P733" s="13" t="n">
        <f aca="false">IF(ISERROR((2*N733*O733)/(N733+O733)),0,(2*N733*O733)/(N733+O733))</f>
        <v>0.769230769230769</v>
      </c>
      <c r="Q733" s="3" t="n">
        <f aca="false">L733-M733</f>
        <v>0</v>
      </c>
      <c r="R733" s="3"/>
    </row>
    <row r="734" customFormat="false" ht="12.8" hidden="false" customHeight="false" outlineLevel="0" collapsed="false">
      <c r="A734" s="3" t="s">
        <v>3565</v>
      </c>
      <c r="B734" s="3" t="s">
        <v>22</v>
      </c>
      <c r="C734" s="3" t="s">
        <v>2</v>
      </c>
      <c r="D734" s="3"/>
      <c r="E734" s="3" t="s">
        <v>33</v>
      </c>
      <c r="F734" s="3" t="s">
        <v>3566</v>
      </c>
      <c r="G734" s="3" t="n">
        <v>10</v>
      </c>
      <c r="H734" s="3" t="n">
        <v>9</v>
      </c>
      <c r="I734" s="3" t="n">
        <v>8</v>
      </c>
      <c r="J734" s="3" t="n">
        <v>1</v>
      </c>
      <c r="K734" s="3" t="n">
        <v>2</v>
      </c>
      <c r="L734" s="3" t="n">
        <v>4</v>
      </c>
      <c r="M734" s="3" t="n">
        <v>9</v>
      </c>
      <c r="N734" s="13" t="n">
        <f aca="false">IF(ISERROR(I734/(I734+J734)),0,(I734/(I734+J734)))</f>
        <v>0.888888888888889</v>
      </c>
      <c r="O734" s="13" t="n">
        <f aca="false">IF(ISERROR(I734/(I734+K734)),0,(I734/(I734+K734)))</f>
        <v>0.8</v>
      </c>
      <c r="P734" s="13" t="n">
        <f aca="false">IF(ISERROR((2*N734*O734)/(N734+O734)),0,(2*N734*O734)/(N734+O734))</f>
        <v>0.842105263157895</v>
      </c>
      <c r="Q734" s="3" t="n">
        <f aca="false">L734-M734</f>
        <v>-5</v>
      </c>
      <c r="R734" s="3"/>
    </row>
    <row r="735" customFormat="false" ht="12.8" hidden="false" customHeight="false" outlineLevel="0" collapsed="false">
      <c r="A735" s="3" t="s">
        <v>3567</v>
      </c>
      <c r="B735" s="3" t="s">
        <v>22</v>
      </c>
      <c r="C735" s="3" t="s">
        <v>2</v>
      </c>
      <c r="D735" s="3"/>
      <c r="E735" s="3" t="s">
        <v>33</v>
      </c>
      <c r="F735" s="3" t="s">
        <v>3568</v>
      </c>
      <c r="G735" s="3" t="n">
        <v>10</v>
      </c>
      <c r="H735" s="3" t="n">
        <v>9</v>
      </c>
      <c r="I735" s="3" t="n">
        <v>8</v>
      </c>
      <c r="J735" s="3" t="n">
        <v>1</v>
      </c>
      <c r="K735" s="3" t="n">
        <v>2</v>
      </c>
      <c r="L735" s="3" t="n">
        <v>6</v>
      </c>
      <c r="M735" s="3" t="n">
        <v>8</v>
      </c>
      <c r="N735" s="13" t="n">
        <f aca="false">IF(ISERROR(I735/(I735+J735)),0,(I735/(I735+J735)))</f>
        <v>0.888888888888889</v>
      </c>
      <c r="O735" s="13" t="n">
        <f aca="false">IF(ISERROR(I735/(I735+K735)),0,(I735/(I735+K735)))</f>
        <v>0.8</v>
      </c>
      <c r="P735" s="13" t="n">
        <f aca="false">IF(ISERROR((2*N735*O735)/(N735+O735)),0,(2*N735*O735)/(N735+O735))</f>
        <v>0.842105263157895</v>
      </c>
      <c r="Q735" s="3" t="n">
        <f aca="false">L735-M735</f>
        <v>-2</v>
      </c>
      <c r="R735" s="3"/>
    </row>
    <row r="736" customFormat="false" ht="12.8" hidden="false" customHeight="false" outlineLevel="0" collapsed="false">
      <c r="A736" s="3" t="s">
        <v>3569</v>
      </c>
      <c r="B736" s="3" t="s">
        <v>22</v>
      </c>
      <c r="C736" s="3" t="s">
        <v>2</v>
      </c>
      <c r="D736" s="3"/>
      <c r="E736" s="3" t="s">
        <v>10</v>
      </c>
      <c r="F736" s="3" t="s">
        <v>3570</v>
      </c>
      <c r="G736" s="3" t="n">
        <v>2</v>
      </c>
      <c r="H736" s="3" t="n">
        <v>2</v>
      </c>
      <c r="I736" s="3" t="n">
        <v>0</v>
      </c>
      <c r="J736" s="3" t="n">
        <v>2</v>
      </c>
      <c r="K736" s="3" t="n">
        <v>2</v>
      </c>
      <c r="L736" s="3" t="n">
        <v>2</v>
      </c>
      <c r="M736" s="3" t="n">
        <v>2</v>
      </c>
      <c r="N736" s="13" t="n">
        <f aca="false">IF(ISERROR(I736/(I736+J736)),0,(I736/(I736+J736)))</f>
        <v>0</v>
      </c>
      <c r="O736" s="13" t="n">
        <f aca="false">IF(ISERROR(I736/(I736+K736)),0,(I736/(I736+K736)))</f>
        <v>0</v>
      </c>
      <c r="P736" s="13" t="n">
        <f aca="false">IF(ISERROR((2*N736*O736)/(N736+O736)),0,(2*N736*O736)/(N736+O736))</f>
        <v>0</v>
      </c>
      <c r="Q736" s="3" t="n">
        <f aca="false">L736-M736</f>
        <v>0</v>
      </c>
      <c r="R736" s="3"/>
    </row>
    <row r="737" customFormat="false" ht="12.8" hidden="false" customHeight="false" outlineLevel="0" collapsed="false">
      <c r="A737" s="3" t="s">
        <v>3571</v>
      </c>
      <c r="B737" s="3" t="s">
        <v>22</v>
      </c>
      <c r="C737" s="3" t="s">
        <v>2</v>
      </c>
      <c r="D737" s="3"/>
      <c r="E737" s="3" t="s">
        <v>33</v>
      </c>
      <c r="F737" s="3" t="s">
        <v>3572</v>
      </c>
      <c r="G737" s="3" t="n">
        <v>3</v>
      </c>
      <c r="H737" s="3" t="n">
        <v>3</v>
      </c>
      <c r="I737" s="3" t="n">
        <v>1</v>
      </c>
      <c r="J737" s="3" t="n">
        <v>2</v>
      </c>
      <c r="K737" s="3" t="n">
        <v>2</v>
      </c>
      <c r="L737" s="3" t="n">
        <v>3</v>
      </c>
      <c r="M737" s="3" t="n">
        <v>3</v>
      </c>
      <c r="N737" s="13" t="n">
        <f aca="false">IF(ISERROR(I737/(I737+J737)),0,(I737/(I737+J737)))</f>
        <v>0.333333333333333</v>
      </c>
      <c r="O737" s="13" t="n">
        <f aca="false">IF(ISERROR(I737/(I737+K737)),0,(I737/(I737+K737)))</f>
        <v>0.333333333333333</v>
      </c>
      <c r="P737" s="13" t="n">
        <f aca="false">IF(ISERROR((2*N737*O737)/(N737+O737)),0,(2*N737*O737)/(N737+O737))</f>
        <v>0.333333333333333</v>
      </c>
      <c r="Q737" s="3" t="n">
        <f aca="false">L737-M737</f>
        <v>0</v>
      </c>
      <c r="R737" s="3"/>
    </row>
    <row r="738" customFormat="false" ht="12.8" hidden="false" customHeight="false" outlineLevel="0" collapsed="false">
      <c r="A738" s="3" t="s">
        <v>3573</v>
      </c>
      <c r="B738" s="3" t="s">
        <v>22</v>
      </c>
      <c r="C738" s="3" t="s">
        <v>9</v>
      </c>
      <c r="D738" s="3"/>
      <c r="E738" s="3" t="s">
        <v>33</v>
      </c>
      <c r="F738" s="3" t="s">
        <v>3574</v>
      </c>
      <c r="G738" s="3" t="n">
        <v>3</v>
      </c>
      <c r="H738" s="3" t="n">
        <v>3</v>
      </c>
      <c r="I738" s="3" t="n">
        <v>1</v>
      </c>
      <c r="J738" s="3" t="n">
        <v>2</v>
      </c>
      <c r="K738" s="3" t="n">
        <v>2</v>
      </c>
      <c r="L738" s="3" t="n">
        <v>2</v>
      </c>
      <c r="M738" s="3" t="n">
        <v>2</v>
      </c>
      <c r="N738" s="13" t="n">
        <f aca="false">IF(ISERROR(I738/(I738+J738)),0,(I738/(I738+J738)))</f>
        <v>0.333333333333333</v>
      </c>
      <c r="O738" s="13" t="n">
        <f aca="false">IF(ISERROR(I738/(I738+K738)),0,(I738/(I738+K738)))</f>
        <v>0.333333333333333</v>
      </c>
      <c r="P738" s="13" t="n">
        <f aca="false">IF(ISERROR((2*N738*O738)/(N738+O738)),0,(2*N738*O738)/(N738+O738))</f>
        <v>0.333333333333333</v>
      </c>
      <c r="Q738" s="3" t="n">
        <f aca="false">L738-M738</f>
        <v>0</v>
      </c>
      <c r="R738" s="3"/>
    </row>
    <row r="739" customFormat="false" ht="12.8" hidden="false" customHeight="false" outlineLevel="0" collapsed="false">
      <c r="A739" s="3" t="s">
        <v>3575</v>
      </c>
      <c r="B739" s="3" t="s">
        <v>1</v>
      </c>
      <c r="C739" s="3"/>
      <c r="D739" s="3" t="s">
        <v>27</v>
      </c>
      <c r="E739" s="3" t="s">
        <v>33</v>
      </c>
      <c r="F739" s="3" t="s">
        <v>3576</v>
      </c>
      <c r="G739" s="3" t="n">
        <v>3</v>
      </c>
      <c r="H739" s="3" t="n">
        <v>3</v>
      </c>
      <c r="I739" s="3" t="n">
        <v>1</v>
      </c>
      <c r="J739" s="3" t="n">
        <v>2</v>
      </c>
      <c r="K739" s="3" t="n">
        <v>2</v>
      </c>
      <c r="L739" s="3" t="n">
        <v>3</v>
      </c>
      <c r="M739" s="3" t="n">
        <v>3</v>
      </c>
      <c r="N739" s="13" t="n">
        <f aca="false">IF(ISERROR(I739/(I739+J739)),0,(I739/(I739+J739)))</f>
        <v>0.333333333333333</v>
      </c>
      <c r="O739" s="13" t="n">
        <f aca="false">IF(ISERROR(I739/(I739+K739)),0,(I739/(I739+K739)))</f>
        <v>0.333333333333333</v>
      </c>
      <c r="P739" s="13" t="n">
        <f aca="false">IF(ISERROR((2*N739*O739)/(N739+O739)),0,(2*N739*O739)/(N739+O739))</f>
        <v>0.333333333333333</v>
      </c>
      <c r="Q739" s="3" t="n">
        <f aca="false">L739-M739</f>
        <v>0</v>
      </c>
      <c r="R739" s="3"/>
    </row>
    <row r="740" customFormat="false" ht="12.8" hidden="false" customHeight="false" outlineLevel="0" collapsed="false">
      <c r="A740" s="3" t="s">
        <v>3577</v>
      </c>
      <c r="B740" s="3" t="s">
        <v>22</v>
      </c>
      <c r="C740" s="3" t="s">
        <v>2</v>
      </c>
      <c r="D740" s="3"/>
      <c r="E740" s="3" t="s">
        <v>10</v>
      </c>
      <c r="F740" s="3" t="s">
        <v>3578</v>
      </c>
      <c r="G740" s="3" t="n">
        <v>3</v>
      </c>
      <c r="H740" s="3" t="n">
        <v>3</v>
      </c>
      <c r="I740" s="3" t="n">
        <v>1</v>
      </c>
      <c r="J740" s="3" t="n">
        <v>2</v>
      </c>
      <c r="K740" s="3" t="n">
        <v>2</v>
      </c>
      <c r="L740" s="3" t="n">
        <v>3</v>
      </c>
      <c r="M740" s="3" t="n">
        <v>3</v>
      </c>
      <c r="N740" s="13" t="n">
        <f aca="false">IF(ISERROR(I740/(I740+J740)),0,(I740/(I740+J740)))</f>
        <v>0.333333333333333</v>
      </c>
      <c r="O740" s="13" t="n">
        <f aca="false">IF(ISERROR(I740/(I740+K740)),0,(I740/(I740+K740)))</f>
        <v>0.333333333333333</v>
      </c>
      <c r="P740" s="13" t="n">
        <f aca="false">IF(ISERROR((2*N740*O740)/(N740+O740)),0,(2*N740*O740)/(N740+O740))</f>
        <v>0.333333333333333</v>
      </c>
      <c r="Q740" s="3" t="n">
        <f aca="false">L740-M740</f>
        <v>0</v>
      </c>
      <c r="R740" s="3"/>
    </row>
    <row r="741" customFormat="false" ht="12.8" hidden="false" customHeight="false" outlineLevel="0" collapsed="false">
      <c r="A741" s="3" t="s">
        <v>3579</v>
      </c>
      <c r="B741" s="3" t="s">
        <v>22</v>
      </c>
      <c r="C741" s="3"/>
      <c r="D741" s="3" t="s">
        <v>23</v>
      </c>
      <c r="E741" s="3" t="s">
        <v>33</v>
      </c>
      <c r="F741" s="3" t="s">
        <v>3580</v>
      </c>
      <c r="G741" s="3" t="n">
        <v>3</v>
      </c>
      <c r="H741" s="3" t="n">
        <v>3</v>
      </c>
      <c r="I741" s="3" t="n">
        <v>1</v>
      </c>
      <c r="J741" s="3" t="n">
        <v>2</v>
      </c>
      <c r="K741" s="3" t="n">
        <v>2</v>
      </c>
      <c r="L741" s="3" t="n">
        <v>2</v>
      </c>
      <c r="M741" s="3" t="n">
        <v>3</v>
      </c>
      <c r="N741" s="13" t="n">
        <f aca="false">IF(ISERROR(I741/(I741+J741)),0,(I741/(I741+J741)))</f>
        <v>0.333333333333333</v>
      </c>
      <c r="O741" s="13" t="n">
        <f aca="false">IF(ISERROR(I741/(I741+K741)),0,(I741/(I741+K741)))</f>
        <v>0.333333333333333</v>
      </c>
      <c r="P741" s="13" t="n">
        <f aca="false">IF(ISERROR((2*N741*O741)/(N741+O741)),0,(2*N741*O741)/(N741+O741))</f>
        <v>0.333333333333333</v>
      </c>
      <c r="Q741" s="3" t="n">
        <f aca="false">L741-M741</f>
        <v>-1</v>
      </c>
      <c r="R741" s="3"/>
    </row>
    <row r="742" customFormat="false" ht="12.8" hidden="false" customHeight="false" outlineLevel="0" collapsed="false">
      <c r="A742" s="3" t="s">
        <v>3581</v>
      </c>
      <c r="B742" s="3" t="s">
        <v>22</v>
      </c>
      <c r="C742" s="3"/>
      <c r="D742" s="3" t="s">
        <v>23</v>
      </c>
      <c r="E742" s="3" t="s">
        <v>33</v>
      </c>
      <c r="F742" s="3" t="s">
        <v>3582</v>
      </c>
      <c r="G742" s="3" t="n">
        <v>3</v>
      </c>
      <c r="H742" s="3" t="n">
        <v>3</v>
      </c>
      <c r="I742" s="3" t="n">
        <v>1</v>
      </c>
      <c r="J742" s="3" t="n">
        <v>2</v>
      </c>
      <c r="K742" s="3" t="n">
        <v>2</v>
      </c>
      <c r="L742" s="3" t="n">
        <v>2</v>
      </c>
      <c r="M742" s="3" t="n">
        <v>3</v>
      </c>
      <c r="N742" s="13" t="n">
        <f aca="false">IF(ISERROR(I742/(I742+J742)),0,(I742/(I742+J742)))</f>
        <v>0.333333333333333</v>
      </c>
      <c r="O742" s="13" t="n">
        <f aca="false">IF(ISERROR(I742/(I742+K742)),0,(I742/(I742+K742)))</f>
        <v>0.333333333333333</v>
      </c>
      <c r="P742" s="13" t="n">
        <f aca="false">IF(ISERROR((2*N742*O742)/(N742+O742)),0,(2*N742*O742)/(N742+O742))</f>
        <v>0.333333333333333</v>
      </c>
      <c r="Q742" s="3" t="n">
        <f aca="false">L742-M742</f>
        <v>-1</v>
      </c>
      <c r="R742" s="3"/>
    </row>
    <row r="743" customFormat="false" ht="12.8" hidden="false" customHeight="false" outlineLevel="0" collapsed="false">
      <c r="A743" s="3" t="s">
        <v>3583</v>
      </c>
      <c r="B743" s="3" t="s">
        <v>1</v>
      </c>
      <c r="C743" s="3" t="s">
        <v>2</v>
      </c>
      <c r="D743" s="3" t="s">
        <v>27</v>
      </c>
      <c r="E743" s="3"/>
      <c r="F743" s="3" t="s">
        <v>3584</v>
      </c>
      <c r="G743" s="3" t="n">
        <v>3</v>
      </c>
      <c r="H743" s="3" t="n">
        <v>3</v>
      </c>
      <c r="I743" s="3" t="n">
        <v>1</v>
      </c>
      <c r="J743" s="3" t="n">
        <v>2</v>
      </c>
      <c r="K743" s="3" t="n">
        <v>2</v>
      </c>
      <c r="L743" s="3" t="n">
        <v>2</v>
      </c>
      <c r="M743" s="3" t="n">
        <v>2</v>
      </c>
      <c r="N743" s="13" t="n">
        <f aca="false">IF(ISERROR(I743/(I743+J743)),0,(I743/(I743+J743)))</f>
        <v>0.333333333333333</v>
      </c>
      <c r="O743" s="13" t="n">
        <f aca="false">IF(ISERROR(I743/(I743+K743)),0,(I743/(I743+K743)))</f>
        <v>0.333333333333333</v>
      </c>
      <c r="P743" s="13" t="n">
        <f aca="false">IF(ISERROR((2*N743*O743)/(N743+O743)),0,(2*N743*O743)/(N743+O743))</f>
        <v>0.333333333333333</v>
      </c>
      <c r="Q743" s="3" t="n">
        <f aca="false">L743-M743</f>
        <v>0</v>
      </c>
      <c r="R743" s="3"/>
    </row>
    <row r="744" customFormat="false" ht="12.8" hidden="false" customHeight="false" outlineLevel="0" collapsed="false">
      <c r="A744" s="3" t="s">
        <v>3585</v>
      </c>
      <c r="B744" s="3" t="s">
        <v>1</v>
      </c>
      <c r="C744" s="3"/>
      <c r="D744" s="3" t="s">
        <v>27</v>
      </c>
      <c r="E744" s="3" t="s">
        <v>10</v>
      </c>
      <c r="F744" s="3" t="s">
        <v>3586</v>
      </c>
      <c r="G744" s="3" t="n">
        <v>3</v>
      </c>
      <c r="H744" s="3" t="n">
        <v>3</v>
      </c>
      <c r="I744" s="3" t="n">
        <v>1</v>
      </c>
      <c r="J744" s="3" t="n">
        <v>2</v>
      </c>
      <c r="K744" s="3" t="n">
        <v>2</v>
      </c>
      <c r="L744" s="3" t="n">
        <v>2</v>
      </c>
      <c r="M744" s="3" t="n">
        <v>3</v>
      </c>
      <c r="N744" s="13" t="n">
        <f aca="false">IF(ISERROR(I744/(I744+J744)),0,(I744/(I744+J744)))</f>
        <v>0.333333333333333</v>
      </c>
      <c r="O744" s="13" t="n">
        <f aca="false">IF(ISERROR(I744/(I744+K744)),0,(I744/(I744+K744)))</f>
        <v>0.333333333333333</v>
      </c>
      <c r="P744" s="13" t="n">
        <f aca="false">IF(ISERROR((2*N744*O744)/(N744+O744)),0,(2*N744*O744)/(N744+O744))</f>
        <v>0.333333333333333</v>
      </c>
      <c r="Q744" s="3" t="n">
        <f aca="false">L744-M744</f>
        <v>-1</v>
      </c>
      <c r="R744" s="3"/>
    </row>
    <row r="745" customFormat="false" ht="12.8" hidden="false" customHeight="false" outlineLevel="0" collapsed="false">
      <c r="A745" s="3" t="s">
        <v>3587</v>
      </c>
      <c r="B745" s="3" t="s">
        <v>22</v>
      </c>
      <c r="C745" s="3" t="s">
        <v>2</v>
      </c>
      <c r="D745" s="3"/>
      <c r="E745" s="3" t="s">
        <v>10</v>
      </c>
      <c r="F745" s="3" t="s">
        <v>3588</v>
      </c>
      <c r="G745" s="3" t="n">
        <v>4</v>
      </c>
      <c r="H745" s="3" t="n">
        <v>4</v>
      </c>
      <c r="I745" s="3" t="n">
        <v>2</v>
      </c>
      <c r="J745" s="3" t="n">
        <v>2</v>
      </c>
      <c r="K745" s="3" t="n">
        <v>2</v>
      </c>
      <c r="L745" s="3" t="n">
        <v>3</v>
      </c>
      <c r="M745" s="3" t="n">
        <v>4</v>
      </c>
      <c r="N745" s="13" t="n">
        <f aca="false">IF(ISERROR(I745/(I745+J745)),0,(I745/(I745+J745)))</f>
        <v>0.5</v>
      </c>
      <c r="O745" s="13" t="n">
        <f aca="false">IF(ISERROR(I745/(I745+K745)),0,(I745/(I745+K745)))</f>
        <v>0.5</v>
      </c>
      <c r="P745" s="13" t="n">
        <f aca="false">IF(ISERROR((2*N745*O745)/(N745+O745)),0,(2*N745*O745)/(N745+O745))</f>
        <v>0.5</v>
      </c>
      <c r="Q745" s="3" t="n">
        <f aca="false">L745-M745</f>
        <v>-1</v>
      </c>
      <c r="R745" s="3"/>
    </row>
    <row r="746" customFormat="false" ht="12.8" hidden="false" customHeight="false" outlineLevel="0" collapsed="false">
      <c r="A746" s="3" t="s">
        <v>3589</v>
      </c>
      <c r="B746" s="3" t="s">
        <v>1</v>
      </c>
      <c r="C746" s="3" t="s">
        <v>2</v>
      </c>
      <c r="D746" s="3"/>
      <c r="E746" s="3" t="s">
        <v>33</v>
      </c>
      <c r="F746" s="3" t="s">
        <v>3590</v>
      </c>
      <c r="G746" s="3" t="n">
        <v>4</v>
      </c>
      <c r="H746" s="3" t="n">
        <v>4</v>
      </c>
      <c r="I746" s="3" t="n">
        <v>2</v>
      </c>
      <c r="J746" s="3" t="n">
        <v>2</v>
      </c>
      <c r="K746" s="3" t="n">
        <v>2</v>
      </c>
      <c r="L746" s="3" t="n">
        <v>4</v>
      </c>
      <c r="M746" s="3" t="n">
        <v>4</v>
      </c>
      <c r="N746" s="13" t="n">
        <f aca="false">IF(ISERROR(I746/(I746+J746)),0,(I746/(I746+J746)))</f>
        <v>0.5</v>
      </c>
      <c r="O746" s="13" t="n">
        <f aca="false">IF(ISERROR(I746/(I746+K746)),0,(I746/(I746+K746)))</f>
        <v>0.5</v>
      </c>
      <c r="P746" s="13" t="n">
        <f aca="false">IF(ISERROR((2*N746*O746)/(N746+O746)),0,(2*N746*O746)/(N746+O746))</f>
        <v>0.5</v>
      </c>
      <c r="Q746" s="3" t="n">
        <f aca="false">L746-M746</f>
        <v>0</v>
      </c>
      <c r="R746" s="3"/>
    </row>
    <row r="747" customFormat="false" ht="12.8" hidden="false" customHeight="false" outlineLevel="0" collapsed="false">
      <c r="A747" s="3" t="s">
        <v>3591</v>
      </c>
      <c r="B747" s="3" t="s">
        <v>22</v>
      </c>
      <c r="C747" s="3"/>
      <c r="D747" s="3" t="s">
        <v>23</v>
      </c>
      <c r="E747" s="3" t="s">
        <v>33</v>
      </c>
      <c r="F747" s="3" t="s">
        <v>3592</v>
      </c>
      <c r="G747" s="3" t="n">
        <v>4</v>
      </c>
      <c r="H747" s="3" t="n">
        <v>4</v>
      </c>
      <c r="I747" s="3" t="n">
        <v>2</v>
      </c>
      <c r="J747" s="3" t="n">
        <v>2</v>
      </c>
      <c r="K747" s="3" t="n">
        <v>2</v>
      </c>
      <c r="L747" s="3" t="n">
        <v>2</v>
      </c>
      <c r="M747" s="3" t="n">
        <v>3</v>
      </c>
      <c r="N747" s="13" t="n">
        <f aca="false">IF(ISERROR(I747/(I747+J747)),0,(I747/(I747+J747)))</f>
        <v>0.5</v>
      </c>
      <c r="O747" s="13" t="n">
        <f aca="false">IF(ISERROR(I747/(I747+K747)),0,(I747/(I747+K747)))</f>
        <v>0.5</v>
      </c>
      <c r="P747" s="13" t="n">
        <f aca="false">IF(ISERROR((2*N747*O747)/(N747+O747)),0,(2*N747*O747)/(N747+O747))</f>
        <v>0.5</v>
      </c>
      <c r="Q747" s="3" t="n">
        <f aca="false">L747-M747</f>
        <v>-1</v>
      </c>
      <c r="R747" s="3"/>
    </row>
    <row r="748" customFormat="false" ht="12.8" hidden="false" customHeight="false" outlineLevel="0" collapsed="false">
      <c r="A748" s="3" t="s">
        <v>3593</v>
      </c>
      <c r="B748" s="3" t="s">
        <v>22</v>
      </c>
      <c r="C748" s="3"/>
      <c r="D748" s="3" t="s">
        <v>27</v>
      </c>
      <c r="E748" s="3" t="s">
        <v>33</v>
      </c>
      <c r="F748" s="3" t="s">
        <v>3594</v>
      </c>
      <c r="G748" s="3" t="n">
        <v>4</v>
      </c>
      <c r="H748" s="3" t="n">
        <v>4</v>
      </c>
      <c r="I748" s="3" t="n">
        <v>2</v>
      </c>
      <c r="J748" s="3" t="n">
        <v>2</v>
      </c>
      <c r="K748" s="3" t="n">
        <v>2</v>
      </c>
      <c r="L748" s="3" t="n">
        <v>3</v>
      </c>
      <c r="M748" s="3" t="n">
        <v>3</v>
      </c>
      <c r="N748" s="13" t="n">
        <f aca="false">IF(ISERROR(I748/(I748+J748)),0,(I748/(I748+J748)))</f>
        <v>0.5</v>
      </c>
      <c r="O748" s="13" t="n">
        <f aca="false">IF(ISERROR(I748/(I748+K748)),0,(I748/(I748+K748)))</f>
        <v>0.5</v>
      </c>
      <c r="P748" s="13" t="n">
        <f aca="false">IF(ISERROR((2*N748*O748)/(N748+O748)),0,(2*N748*O748)/(N748+O748))</f>
        <v>0.5</v>
      </c>
      <c r="Q748" s="3" t="n">
        <f aca="false">L748-M748</f>
        <v>0</v>
      </c>
      <c r="R748" s="3"/>
    </row>
    <row r="749" customFormat="false" ht="12.8" hidden="false" customHeight="false" outlineLevel="0" collapsed="false">
      <c r="A749" s="3" t="s">
        <v>3595</v>
      </c>
      <c r="B749" s="3" t="s">
        <v>22</v>
      </c>
      <c r="C749" s="3"/>
      <c r="D749" s="3" t="s">
        <v>23</v>
      </c>
      <c r="E749" s="3" t="s">
        <v>33</v>
      </c>
      <c r="F749" s="3" t="s">
        <v>3596</v>
      </c>
      <c r="G749" s="3" t="n">
        <v>5</v>
      </c>
      <c r="H749" s="3" t="n">
        <v>5</v>
      </c>
      <c r="I749" s="3" t="n">
        <v>3</v>
      </c>
      <c r="J749" s="3" t="n">
        <v>2</v>
      </c>
      <c r="K749" s="3" t="n">
        <v>2</v>
      </c>
      <c r="L749" s="3" t="n">
        <v>3</v>
      </c>
      <c r="M749" s="3" t="n">
        <v>5</v>
      </c>
      <c r="N749" s="13" t="n">
        <f aca="false">IF(ISERROR(I749/(I749+J749)),0,(I749/(I749+J749)))</f>
        <v>0.6</v>
      </c>
      <c r="O749" s="13" t="n">
        <f aca="false">IF(ISERROR(I749/(I749+K749)),0,(I749/(I749+K749)))</f>
        <v>0.6</v>
      </c>
      <c r="P749" s="13" t="n">
        <f aca="false">IF(ISERROR((2*N749*O749)/(N749+O749)),0,(2*N749*O749)/(N749+O749))</f>
        <v>0.6</v>
      </c>
      <c r="Q749" s="3" t="n">
        <f aca="false">L749-M749</f>
        <v>-2</v>
      </c>
      <c r="R749" s="3"/>
    </row>
    <row r="750" customFormat="false" ht="12.8" hidden="false" customHeight="false" outlineLevel="0" collapsed="false">
      <c r="A750" s="3" t="s">
        <v>3597</v>
      </c>
      <c r="B750" s="3" t="s">
        <v>1</v>
      </c>
      <c r="C750" s="3" t="s">
        <v>2</v>
      </c>
      <c r="D750" s="3"/>
      <c r="E750" s="3" t="s">
        <v>33</v>
      </c>
      <c r="F750" s="3" t="s">
        <v>3598</v>
      </c>
      <c r="G750" s="3" t="n">
        <v>5</v>
      </c>
      <c r="H750" s="3" t="n">
        <v>5</v>
      </c>
      <c r="I750" s="3" t="n">
        <v>3</v>
      </c>
      <c r="J750" s="3" t="n">
        <v>2</v>
      </c>
      <c r="K750" s="3" t="n">
        <v>2</v>
      </c>
      <c r="L750" s="3" t="n">
        <v>4</v>
      </c>
      <c r="M750" s="3" t="n">
        <v>4</v>
      </c>
      <c r="N750" s="13" t="n">
        <f aca="false">IF(ISERROR(I750/(I750+J750)),0,(I750/(I750+J750)))</f>
        <v>0.6</v>
      </c>
      <c r="O750" s="13" t="n">
        <f aca="false">IF(ISERROR(I750/(I750+K750)),0,(I750/(I750+K750)))</f>
        <v>0.6</v>
      </c>
      <c r="P750" s="13" t="n">
        <f aca="false">IF(ISERROR((2*N750*O750)/(N750+O750)),0,(2*N750*O750)/(N750+O750))</f>
        <v>0.6</v>
      </c>
      <c r="Q750" s="3" t="n">
        <f aca="false">L750-M750</f>
        <v>0</v>
      </c>
      <c r="R750" s="3"/>
    </row>
    <row r="751" customFormat="false" ht="12.8" hidden="false" customHeight="false" outlineLevel="0" collapsed="false">
      <c r="A751" s="3" t="s">
        <v>3599</v>
      </c>
      <c r="B751" s="3" t="s">
        <v>1</v>
      </c>
      <c r="C751" s="3" t="s">
        <v>2</v>
      </c>
      <c r="D751" s="3"/>
      <c r="E751" s="3" t="s">
        <v>33</v>
      </c>
      <c r="F751" s="3" t="s">
        <v>3600</v>
      </c>
      <c r="G751" s="3" t="n">
        <v>5</v>
      </c>
      <c r="H751" s="3" t="n">
        <v>5</v>
      </c>
      <c r="I751" s="3" t="n">
        <v>3</v>
      </c>
      <c r="J751" s="3" t="n">
        <v>2</v>
      </c>
      <c r="K751" s="3" t="n">
        <v>2</v>
      </c>
      <c r="L751" s="3" t="n">
        <v>5</v>
      </c>
      <c r="M751" s="3" t="n">
        <v>5</v>
      </c>
      <c r="N751" s="13" t="n">
        <f aca="false">IF(ISERROR(I751/(I751+J751)),0,(I751/(I751+J751)))</f>
        <v>0.6</v>
      </c>
      <c r="O751" s="13" t="n">
        <f aca="false">IF(ISERROR(I751/(I751+K751)),0,(I751/(I751+K751)))</f>
        <v>0.6</v>
      </c>
      <c r="P751" s="13" t="n">
        <f aca="false">IF(ISERROR((2*N751*O751)/(N751+O751)),0,(2*N751*O751)/(N751+O751))</f>
        <v>0.6</v>
      </c>
      <c r="Q751" s="3" t="n">
        <f aca="false">L751-M751</f>
        <v>0</v>
      </c>
      <c r="R751" s="3"/>
    </row>
    <row r="752" customFormat="false" ht="12.8" hidden="false" customHeight="false" outlineLevel="0" collapsed="false">
      <c r="A752" s="3" t="s">
        <v>3601</v>
      </c>
      <c r="B752" s="3" t="s">
        <v>1</v>
      </c>
      <c r="C752" s="3" t="s">
        <v>2</v>
      </c>
      <c r="D752" s="3"/>
      <c r="E752" s="3" t="s">
        <v>10</v>
      </c>
      <c r="F752" s="3" t="s">
        <v>3602</v>
      </c>
      <c r="G752" s="3" t="n">
        <v>6</v>
      </c>
      <c r="H752" s="3" t="n">
        <v>6</v>
      </c>
      <c r="I752" s="3" t="n">
        <v>4</v>
      </c>
      <c r="J752" s="3" t="n">
        <v>2</v>
      </c>
      <c r="K752" s="3" t="n">
        <v>2</v>
      </c>
      <c r="L752" s="3" t="n">
        <v>3</v>
      </c>
      <c r="M752" s="3" t="n">
        <v>4</v>
      </c>
      <c r="N752" s="13" t="n">
        <f aca="false">IF(ISERROR(I752/(I752+J752)),0,(I752/(I752+J752)))</f>
        <v>0.666666666666667</v>
      </c>
      <c r="O752" s="13" t="n">
        <f aca="false">IF(ISERROR(I752/(I752+K752)),0,(I752/(I752+K752)))</f>
        <v>0.666666666666667</v>
      </c>
      <c r="P752" s="13" t="n">
        <f aca="false">IF(ISERROR((2*N752*O752)/(N752+O752)),0,(2*N752*O752)/(N752+O752))</f>
        <v>0.666666666666667</v>
      </c>
      <c r="Q752" s="3" t="n">
        <f aca="false">L752-M752</f>
        <v>-1</v>
      </c>
      <c r="R752" s="3"/>
    </row>
    <row r="753" customFormat="false" ht="12.8" hidden="false" customHeight="false" outlineLevel="0" collapsed="false">
      <c r="A753" s="3" t="s">
        <v>3603</v>
      </c>
      <c r="B753" s="3" t="s">
        <v>1</v>
      </c>
      <c r="C753" s="3" t="s">
        <v>2</v>
      </c>
      <c r="D753" s="3"/>
      <c r="E753" s="3" t="s">
        <v>10</v>
      </c>
      <c r="F753" s="3" t="s">
        <v>3604</v>
      </c>
      <c r="G753" s="3" t="n">
        <v>6</v>
      </c>
      <c r="H753" s="3" t="n">
        <v>6</v>
      </c>
      <c r="I753" s="3" t="n">
        <v>4</v>
      </c>
      <c r="J753" s="3" t="n">
        <v>2</v>
      </c>
      <c r="K753" s="3" t="n">
        <v>2</v>
      </c>
      <c r="L753" s="3" t="n">
        <v>4</v>
      </c>
      <c r="M753" s="3" t="n">
        <v>6</v>
      </c>
      <c r="N753" s="13" t="n">
        <f aca="false">IF(ISERROR(I753/(I753+J753)),0,(I753/(I753+J753)))</f>
        <v>0.666666666666667</v>
      </c>
      <c r="O753" s="13" t="n">
        <f aca="false">IF(ISERROR(I753/(I753+K753)),0,(I753/(I753+K753)))</f>
        <v>0.666666666666667</v>
      </c>
      <c r="P753" s="13" t="n">
        <f aca="false">IF(ISERROR((2*N753*O753)/(N753+O753)),0,(2*N753*O753)/(N753+O753))</f>
        <v>0.666666666666667</v>
      </c>
      <c r="Q753" s="3" t="n">
        <f aca="false">L753-M753</f>
        <v>-2</v>
      </c>
      <c r="R753" s="3"/>
    </row>
    <row r="754" customFormat="false" ht="12.8" hidden="false" customHeight="false" outlineLevel="0" collapsed="false">
      <c r="A754" s="3" t="s">
        <v>3605</v>
      </c>
      <c r="B754" s="3" t="s">
        <v>1</v>
      </c>
      <c r="C754" s="3" t="s">
        <v>9</v>
      </c>
      <c r="D754" s="3"/>
      <c r="E754" s="3" t="s">
        <v>33</v>
      </c>
      <c r="F754" s="3" t="s">
        <v>3606</v>
      </c>
      <c r="G754" s="3" t="n">
        <v>6</v>
      </c>
      <c r="H754" s="3" t="n">
        <v>6</v>
      </c>
      <c r="I754" s="3" t="n">
        <v>4</v>
      </c>
      <c r="J754" s="3" t="n">
        <v>2</v>
      </c>
      <c r="K754" s="3" t="n">
        <v>2</v>
      </c>
      <c r="L754" s="3" t="n">
        <v>3</v>
      </c>
      <c r="M754" s="3" t="n">
        <v>6</v>
      </c>
      <c r="N754" s="13" t="n">
        <f aca="false">IF(ISERROR(I754/(I754+J754)),0,(I754/(I754+J754)))</f>
        <v>0.666666666666667</v>
      </c>
      <c r="O754" s="13" t="n">
        <f aca="false">IF(ISERROR(I754/(I754+K754)),0,(I754/(I754+K754)))</f>
        <v>0.666666666666667</v>
      </c>
      <c r="P754" s="13" t="n">
        <f aca="false">IF(ISERROR((2*N754*O754)/(N754+O754)),0,(2*N754*O754)/(N754+O754))</f>
        <v>0.666666666666667</v>
      </c>
      <c r="Q754" s="3" t="n">
        <f aca="false">L754-M754</f>
        <v>-3</v>
      </c>
      <c r="R754" s="3"/>
    </row>
    <row r="755" customFormat="false" ht="12.8" hidden="false" customHeight="false" outlineLevel="0" collapsed="false">
      <c r="A755" s="3" t="s">
        <v>3607</v>
      </c>
      <c r="B755" s="3" t="s">
        <v>22</v>
      </c>
      <c r="C755" s="3" t="s">
        <v>2</v>
      </c>
      <c r="D755" s="3"/>
      <c r="E755" s="3" t="s">
        <v>33</v>
      </c>
      <c r="F755" s="3" t="s">
        <v>3608</v>
      </c>
      <c r="G755" s="3" t="n">
        <v>2</v>
      </c>
      <c r="H755" s="3" t="n">
        <v>3</v>
      </c>
      <c r="I755" s="3" t="n">
        <v>0</v>
      </c>
      <c r="J755" s="3" t="n">
        <v>3</v>
      </c>
      <c r="K755" s="3" t="n">
        <v>2</v>
      </c>
      <c r="L755" s="3" t="n">
        <v>2</v>
      </c>
      <c r="M755" s="3" t="n">
        <v>2</v>
      </c>
      <c r="N755" s="13" t="n">
        <f aca="false">IF(ISERROR(I755/(I755+J755)),0,(I755/(I755+J755)))</f>
        <v>0</v>
      </c>
      <c r="O755" s="13" t="n">
        <f aca="false">IF(ISERROR(I755/(I755+K755)),0,(I755/(I755+K755)))</f>
        <v>0</v>
      </c>
      <c r="P755" s="13" t="n">
        <f aca="false">IF(ISERROR((2*N755*O755)/(N755+O755)),0,(2*N755*O755)/(N755+O755))</f>
        <v>0</v>
      </c>
      <c r="Q755" s="3" t="n">
        <f aca="false">L755-M755</f>
        <v>0</v>
      </c>
      <c r="R755" s="3"/>
    </row>
    <row r="756" customFormat="false" ht="12.8" hidden="false" customHeight="false" outlineLevel="0" collapsed="false">
      <c r="A756" s="3" t="s">
        <v>3609</v>
      </c>
      <c r="B756" s="3" t="s">
        <v>22</v>
      </c>
      <c r="C756" s="3"/>
      <c r="D756" s="3" t="s">
        <v>23</v>
      </c>
      <c r="E756" s="3" t="s">
        <v>33</v>
      </c>
      <c r="F756" s="3" t="s">
        <v>3610</v>
      </c>
      <c r="G756" s="3" t="n">
        <v>2</v>
      </c>
      <c r="H756" s="3" t="n">
        <v>3</v>
      </c>
      <c r="I756" s="3" t="n">
        <v>0</v>
      </c>
      <c r="J756" s="3" t="n">
        <v>3</v>
      </c>
      <c r="K756" s="3" t="n">
        <v>2</v>
      </c>
      <c r="L756" s="3" t="n">
        <v>2</v>
      </c>
      <c r="M756" s="3" t="n">
        <v>1</v>
      </c>
      <c r="N756" s="13" t="n">
        <f aca="false">IF(ISERROR(I756/(I756+J756)),0,(I756/(I756+J756)))</f>
        <v>0</v>
      </c>
      <c r="O756" s="13" t="n">
        <f aca="false">IF(ISERROR(I756/(I756+K756)),0,(I756/(I756+K756)))</f>
        <v>0</v>
      </c>
      <c r="P756" s="13" t="n">
        <f aca="false">IF(ISERROR((2*N756*O756)/(N756+O756)),0,(2*N756*O756)/(N756+O756))</f>
        <v>0</v>
      </c>
      <c r="Q756" s="3" t="n">
        <f aca="false">L756-M756</f>
        <v>1</v>
      </c>
      <c r="R756" s="3"/>
    </row>
    <row r="757" customFormat="false" ht="12.8" hidden="false" customHeight="false" outlineLevel="0" collapsed="false">
      <c r="A757" s="3" t="s">
        <v>3611</v>
      </c>
      <c r="B757" s="3" t="s">
        <v>1</v>
      </c>
      <c r="C757" s="3"/>
      <c r="D757" s="3" t="s">
        <v>27</v>
      </c>
      <c r="E757" s="3" t="s">
        <v>33</v>
      </c>
      <c r="F757" s="3" t="s">
        <v>3612</v>
      </c>
      <c r="G757" s="3" t="n">
        <v>3</v>
      </c>
      <c r="H757" s="3" t="n">
        <v>4</v>
      </c>
      <c r="I757" s="3" t="n">
        <v>1</v>
      </c>
      <c r="J757" s="3" t="n">
        <v>3</v>
      </c>
      <c r="K757" s="3" t="n">
        <v>2</v>
      </c>
      <c r="L757" s="3" t="n">
        <v>2</v>
      </c>
      <c r="M757" s="3" t="n">
        <v>4</v>
      </c>
      <c r="N757" s="13" t="n">
        <f aca="false">IF(ISERROR(I757/(I757+J757)),0,(I757/(I757+J757)))</f>
        <v>0.25</v>
      </c>
      <c r="O757" s="13" t="n">
        <f aca="false">IF(ISERROR(I757/(I757+K757)),0,(I757/(I757+K757)))</f>
        <v>0.333333333333333</v>
      </c>
      <c r="P757" s="13" t="n">
        <f aca="false">IF(ISERROR((2*N757*O757)/(N757+O757)),0,(2*N757*O757)/(N757+O757))</f>
        <v>0.285714285714286</v>
      </c>
      <c r="Q757" s="3" t="n">
        <f aca="false">L757-M757</f>
        <v>-2</v>
      </c>
      <c r="R757" s="3"/>
    </row>
    <row r="758" customFormat="false" ht="12.8" hidden="false" customHeight="false" outlineLevel="0" collapsed="false">
      <c r="A758" s="3" t="s">
        <v>3613</v>
      </c>
      <c r="B758" s="3" t="s">
        <v>22</v>
      </c>
      <c r="C758" s="3" t="s">
        <v>2</v>
      </c>
      <c r="D758" s="3"/>
      <c r="E758" s="3" t="s">
        <v>33</v>
      </c>
      <c r="F758" s="3" t="s">
        <v>3614</v>
      </c>
      <c r="G758" s="3" t="n">
        <v>4</v>
      </c>
      <c r="H758" s="3" t="n">
        <v>5</v>
      </c>
      <c r="I758" s="3" t="n">
        <v>2</v>
      </c>
      <c r="J758" s="3" t="n">
        <v>3</v>
      </c>
      <c r="K758" s="3" t="n">
        <v>2</v>
      </c>
      <c r="L758" s="3" t="n">
        <v>4</v>
      </c>
      <c r="M758" s="3" t="n">
        <v>5</v>
      </c>
      <c r="N758" s="13" t="n">
        <f aca="false">IF(ISERROR(I758/(I758+J758)),0,(I758/(I758+J758)))</f>
        <v>0.4</v>
      </c>
      <c r="O758" s="13" t="n">
        <f aca="false">IF(ISERROR(I758/(I758+K758)),0,(I758/(I758+K758)))</f>
        <v>0.5</v>
      </c>
      <c r="P758" s="13" t="n">
        <f aca="false">IF(ISERROR((2*N758*O758)/(N758+O758)),0,(2*N758*O758)/(N758+O758))</f>
        <v>0.444444444444444</v>
      </c>
      <c r="Q758" s="3" t="n">
        <f aca="false">L758-M758</f>
        <v>-1</v>
      </c>
      <c r="R758" s="3"/>
    </row>
    <row r="759" customFormat="false" ht="12.8" hidden="false" customHeight="false" outlineLevel="0" collapsed="false">
      <c r="A759" s="3" t="s">
        <v>3615</v>
      </c>
      <c r="B759" s="3" t="s">
        <v>22</v>
      </c>
      <c r="C759" s="3" t="s">
        <v>2</v>
      </c>
      <c r="D759" s="3"/>
      <c r="E759" s="3" t="s">
        <v>10</v>
      </c>
      <c r="F759" s="3" t="s">
        <v>3616</v>
      </c>
      <c r="G759" s="3" t="n">
        <v>4</v>
      </c>
      <c r="H759" s="3" t="n">
        <v>5</v>
      </c>
      <c r="I759" s="3" t="n">
        <v>2</v>
      </c>
      <c r="J759" s="3" t="n">
        <v>3</v>
      </c>
      <c r="K759" s="3" t="n">
        <v>2</v>
      </c>
      <c r="L759" s="3" t="n">
        <v>2</v>
      </c>
      <c r="M759" s="3" t="n">
        <v>4</v>
      </c>
      <c r="N759" s="13" t="n">
        <f aca="false">IF(ISERROR(I759/(I759+J759)),0,(I759/(I759+J759)))</f>
        <v>0.4</v>
      </c>
      <c r="O759" s="13" t="n">
        <f aca="false">IF(ISERROR(I759/(I759+K759)),0,(I759/(I759+K759)))</f>
        <v>0.5</v>
      </c>
      <c r="P759" s="13" t="n">
        <f aca="false">IF(ISERROR((2*N759*O759)/(N759+O759)),0,(2*N759*O759)/(N759+O759))</f>
        <v>0.444444444444444</v>
      </c>
      <c r="Q759" s="3" t="n">
        <f aca="false">L759-M759</f>
        <v>-2</v>
      </c>
      <c r="R759" s="3"/>
    </row>
    <row r="760" customFormat="false" ht="12.8" hidden="false" customHeight="false" outlineLevel="0" collapsed="false">
      <c r="A760" s="3" t="s">
        <v>3617</v>
      </c>
      <c r="B760" s="3" t="s">
        <v>1</v>
      </c>
      <c r="C760" s="3"/>
      <c r="D760" s="3" t="s">
        <v>23</v>
      </c>
      <c r="E760" s="3" t="s">
        <v>10</v>
      </c>
      <c r="F760" s="3" t="s">
        <v>3618</v>
      </c>
      <c r="G760" s="3" t="n">
        <v>4</v>
      </c>
      <c r="H760" s="3" t="n">
        <v>5</v>
      </c>
      <c r="I760" s="3" t="n">
        <v>2</v>
      </c>
      <c r="J760" s="3" t="n">
        <v>3</v>
      </c>
      <c r="K760" s="3" t="n">
        <v>2</v>
      </c>
      <c r="L760" s="3" t="n">
        <v>2</v>
      </c>
      <c r="M760" s="3" t="n">
        <v>4</v>
      </c>
      <c r="N760" s="13" t="n">
        <f aca="false">IF(ISERROR(I760/(I760+J760)),0,(I760/(I760+J760)))</f>
        <v>0.4</v>
      </c>
      <c r="O760" s="13" t="n">
        <f aca="false">IF(ISERROR(I760/(I760+K760)),0,(I760/(I760+K760)))</f>
        <v>0.5</v>
      </c>
      <c r="P760" s="13" t="n">
        <f aca="false">IF(ISERROR((2*N760*O760)/(N760+O760)),0,(2*N760*O760)/(N760+O760))</f>
        <v>0.444444444444444</v>
      </c>
      <c r="Q760" s="3" t="n">
        <f aca="false">L760-M760</f>
        <v>-2</v>
      </c>
      <c r="R760" s="3"/>
    </row>
    <row r="761" customFormat="false" ht="12.8" hidden="false" customHeight="false" outlineLevel="0" collapsed="false">
      <c r="A761" s="3" t="s">
        <v>3619</v>
      </c>
      <c r="B761" s="3" t="s">
        <v>22</v>
      </c>
      <c r="C761" s="3" t="s">
        <v>9</v>
      </c>
      <c r="D761" s="3"/>
      <c r="E761" s="3" t="s">
        <v>33</v>
      </c>
      <c r="F761" s="3" t="s">
        <v>3620</v>
      </c>
      <c r="G761" s="3" t="n">
        <v>5</v>
      </c>
      <c r="H761" s="3" t="n">
        <v>6</v>
      </c>
      <c r="I761" s="3" t="n">
        <v>3</v>
      </c>
      <c r="J761" s="3" t="n">
        <v>3</v>
      </c>
      <c r="K761" s="3" t="n">
        <v>2</v>
      </c>
      <c r="L761" s="3" t="n">
        <v>3</v>
      </c>
      <c r="M761" s="3" t="n">
        <v>6</v>
      </c>
      <c r="N761" s="13" t="n">
        <f aca="false">IF(ISERROR(I761/(I761+J761)),0,(I761/(I761+J761)))</f>
        <v>0.5</v>
      </c>
      <c r="O761" s="13" t="n">
        <f aca="false">IF(ISERROR(I761/(I761+K761)),0,(I761/(I761+K761)))</f>
        <v>0.6</v>
      </c>
      <c r="P761" s="13" t="n">
        <f aca="false">IF(ISERROR((2*N761*O761)/(N761+O761)),0,(2*N761*O761)/(N761+O761))</f>
        <v>0.545454545454545</v>
      </c>
      <c r="Q761" s="3" t="n">
        <f aca="false">L761-M761</f>
        <v>-3</v>
      </c>
      <c r="R761" s="3"/>
    </row>
    <row r="762" customFormat="false" ht="12.8" hidden="false" customHeight="false" outlineLevel="0" collapsed="false">
      <c r="A762" s="3" t="s">
        <v>3621</v>
      </c>
      <c r="B762" s="3" t="s">
        <v>22</v>
      </c>
      <c r="C762" s="3" t="s">
        <v>2</v>
      </c>
      <c r="D762" s="3"/>
      <c r="E762" s="3" t="s">
        <v>10</v>
      </c>
      <c r="F762" s="3" t="s">
        <v>3622</v>
      </c>
      <c r="G762" s="3" t="n">
        <v>6</v>
      </c>
      <c r="H762" s="3" t="n">
        <v>7</v>
      </c>
      <c r="I762" s="3" t="n">
        <v>4</v>
      </c>
      <c r="J762" s="3" t="n">
        <v>3</v>
      </c>
      <c r="K762" s="3" t="n">
        <v>2</v>
      </c>
      <c r="L762" s="3" t="n">
        <v>4</v>
      </c>
      <c r="M762" s="3" t="n">
        <v>6</v>
      </c>
      <c r="N762" s="13" t="n">
        <f aca="false">IF(ISERROR(I762/(I762+J762)),0,(I762/(I762+J762)))</f>
        <v>0.571428571428571</v>
      </c>
      <c r="O762" s="13" t="n">
        <f aca="false">IF(ISERROR(I762/(I762+K762)),0,(I762/(I762+K762)))</f>
        <v>0.666666666666667</v>
      </c>
      <c r="P762" s="13" t="n">
        <f aca="false">IF(ISERROR((2*N762*O762)/(N762+O762)),0,(2*N762*O762)/(N762+O762))</f>
        <v>0.615384615384615</v>
      </c>
      <c r="Q762" s="3" t="n">
        <f aca="false">L762-M762</f>
        <v>-2</v>
      </c>
      <c r="R762" s="3"/>
    </row>
    <row r="763" customFormat="false" ht="12.8" hidden="false" customHeight="false" outlineLevel="0" collapsed="false">
      <c r="A763" s="3" t="s">
        <v>3623</v>
      </c>
      <c r="B763" s="3" t="s">
        <v>1</v>
      </c>
      <c r="C763" s="3" t="s">
        <v>2</v>
      </c>
      <c r="D763" s="3"/>
      <c r="E763" s="3" t="s">
        <v>33</v>
      </c>
      <c r="F763" s="3" t="s">
        <v>3624</v>
      </c>
      <c r="G763" s="3" t="n">
        <v>8</v>
      </c>
      <c r="H763" s="3" t="n">
        <v>9</v>
      </c>
      <c r="I763" s="3" t="n">
        <v>6</v>
      </c>
      <c r="J763" s="3" t="n">
        <v>3</v>
      </c>
      <c r="K763" s="3" t="n">
        <v>2</v>
      </c>
      <c r="L763" s="3" t="n">
        <v>3</v>
      </c>
      <c r="M763" s="3" t="n">
        <v>9</v>
      </c>
      <c r="N763" s="13" t="n">
        <f aca="false">IF(ISERROR(I763/(I763+J763)),0,(I763/(I763+J763)))</f>
        <v>0.666666666666667</v>
      </c>
      <c r="O763" s="13" t="n">
        <f aca="false">IF(ISERROR(I763/(I763+K763)),0,(I763/(I763+K763)))</f>
        <v>0.75</v>
      </c>
      <c r="P763" s="13" t="n">
        <f aca="false">IF(ISERROR((2*N763*O763)/(N763+O763)),0,(2*N763*O763)/(N763+O763))</f>
        <v>0.705882352941176</v>
      </c>
      <c r="Q763" s="3" t="n">
        <f aca="false">L763-M763</f>
        <v>-6</v>
      </c>
      <c r="R763" s="3"/>
    </row>
    <row r="764" customFormat="false" ht="12.8" hidden="false" customHeight="false" outlineLevel="0" collapsed="false">
      <c r="A764" s="3" t="s">
        <v>3625</v>
      </c>
      <c r="B764" s="3" t="s">
        <v>1</v>
      </c>
      <c r="C764" s="3" t="s">
        <v>2</v>
      </c>
      <c r="D764" s="3"/>
      <c r="E764" s="3" t="s">
        <v>33</v>
      </c>
      <c r="F764" s="3" t="s">
        <v>3626</v>
      </c>
      <c r="G764" s="3" t="n">
        <v>13</v>
      </c>
      <c r="H764" s="3" t="n">
        <v>14</v>
      </c>
      <c r="I764" s="3" t="n">
        <v>11</v>
      </c>
      <c r="J764" s="3" t="n">
        <v>3</v>
      </c>
      <c r="K764" s="3" t="n">
        <v>2</v>
      </c>
      <c r="L764" s="3" t="n">
        <v>4</v>
      </c>
      <c r="M764" s="3" t="n">
        <v>12</v>
      </c>
      <c r="N764" s="13" t="n">
        <f aca="false">IF(ISERROR(I764/(I764+J764)),0,(I764/(I764+J764)))</f>
        <v>0.785714285714286</v>
      </c>
      <c r="O764" s="13" t="n">
        <f aca="false">IF(ISERROR(I764/(I764+K764)),0,(I764/(I764+K764)))</f>
        <v>0.846153846153846</v>
      </c>
      <c r="P764" s="13" t="n">
        <f aca="false">IF(ISERROR((2*N764*O764)/(N764+O764)),0,(2*N764*O764)/(N764+O764))</f>
        <v>0.814814814814815</v>
      </c>
      <c r="Q764" s="3" t="n">
        <f aca="false">L764-M764</f>
        <v>-8</v>
      </c>
      <c r="R764" s="3"/>
    </row>
    <row r="765" customFormat="false" ht="12.8" hidden="false" customHeight="false" outlineLevel="0" collapsed="false">
      <c r="A765" s="3" t="s">
        <v>3627</v>
      </c>
      <c r="B765" s="3" t="s">
        <v>22</v>
      </c>
      <c r="C765" s="3" t="s">
        <v>9</v>
      </c>
      <c r="D765" s="3"/>
      <c r="E765" s="3" t="s">
        <v>33</v>
      </c>
      <c r="F765" s="3" t="s">
        <v>3628</v>
      </c>
      <c r="G765" s="3" t="n">
        <v>4</v>
      </c>
      <c r="H765" s="3" t="n">
        <v>6</v>
      </c>
      <c r="I765" s="3" t="n">
        <v>2</v>
      </c>
      <c r="J765" s="3" t="n">
        <v>4</v>
      </c>
      <c r="K765" s="3" t="n">
        <v>2</v>
      </c>
      <c r="L765" s="3" t="n">
        <v>3</v>
      </c>
      <c r="M765" s="3" t="n">
        <v>6</v>
      </c>
      <c r="N765" s="13" t="n">
        <f aca="false">IF(ISERROR(I765/(I765+J765)),0,(I765/(I765+J765)))</f>
        <v>0.333333333333333</v>
      </c>
      <c r="O765" s="13" t="n">
        <f aca="false">IF(ISERROR(I765/(I765+K765)),0,(I765/(I765+K765)))</f>
        <v>0.5</v>
      </c>
      <c r="P765" s="13" t="n">
        <f aca="false">IF(ISERROR((2*N765*O765)/(N765+O765)),0,(2*N765*O765)/(N765+O765))</f>
        <v>0.4</v>
      </c>
      <c r="Q765" s="3" t="n">
        <f aca="false">L765-M765</f>
        <v>-3</v>
      </c>
      <c r="R765" s="3"/>
    </row>
    <row r="766" customFormat="false" ht="12.8" hidden="false" customHeight="false" outlineLevel="0" collapsed="false">
      <c r="A766" s="3" t="s">
        <v>3629</v>
      </c>
      <c r="B766" s="3" t="s">
        <v>1</v>
      </c>
      <c r="C766" s="3" t="s">
        <v>2</v>
      </c>
      <c r="D766" s="3"/>
      <c r="E766" s="3" t="s">
        <v>33</v>
      </c>
      <c r="F766" s="3" t="s">
        <v>3630</v>
      </c>
      <c r="G766" s="3" t="n">
        <v>6</v>
      </c>
      <c r="H766" s="3" t="n">
        <v>8</v>
      </c>
      <c r="I766" s="3" t="n">
        <v>4</v>
      </c>
      <c r="J766" s="3" t="n">
        <v>4</v>
      </c>
      <c r="K766" s="3" t="n">
        <v>2</v>
      </c>
      <c r="L766" s="3" t="n">
        <v>6</v>
      </c>
      <c r="M766" s="3" t="n">
        <v>8</v>
      </c>
      <c r="N766" s="13" t="n">
        <f aca="false">IF(ISERROR(I766/(I766+J766)),0,(I766/(I766+J766)))</f>
        <v>0.5</v>
      </c>
      <c r="O766" s="13" t="n">
        <f aca="false">IF(ISERROR(I766/(I766+K766)),0,(I766/(I766+K766)))</f>
        <v>0.666666666666667</v>
      </c>
      <c r="P766" s="13" t="n">
        <f aca="false">IF(ISERROR((2*N766*O766)/(N766+O766)),0,(2*N766*O766)/(N766+O766))</f>
        <v>0.571428571428571</v>
      </c>
      <c r="Q766" s="3" t="n">
        <f aca="false">L766-M766</f>
        <v>-2</v>
      </c>
      <c r="R766" s="3"/>
    </row>
    <row r="767" customFormat="false" ht="12.8" hidden="false" customHeight="false" outlineLevel="0" collapsed="false">
      <c r="A767" s="3" t="s">
        <v>3631</v>
      </c>
      <c r="B767" s="3" t="s">
        <v>22</v>
      </c>
      <c r="C767" s="3" t="s">
        <v>2</v>
      </c>
      <c r="D767" s="3"/>
      <c r="E767" s="3" t="s">
        <v>33</v>
      </c>
      <c r="F767" s="3" t="s">
        <v>3632</v>
      </c>
      <c r="G767" s="3" t="n">
        <v>4</v>
      </c>
      <c r="H767" s="3" t="n">
        <v>7</v>
      </c>
      <c r="I767" s="3" t="n">
        <v>2</v>
      </c>
      <c r="J767" s="3" t="n">
        <v>5</v>
      </c>
      <c r="K767" s="3" t="n">
        <v>2</v>
      </c>
      <c r="L767" s="3" t="n">
        <v>3</v>
      </c>
      <c r="M767" s="3" t="n">
        <v>5</v>
      </c>
      <c r="N767" s="13" t="n">
        <f aca="false">IF(ISERROR(I767/(I767+J767)),0,(I767/(I767+J767)))</f>
        <v>0.285714285714286</v>
      </c>
      <c r="O767" s="13" t="n">
        <f aca="false">IF(ISERROR(I767/(I767+K767)),0,(I767/(I767+K767)))</f>
        <v>0.5</v>
      </c>
      <c r="P767" s="13" t="n">
        <f aca="false">IF(ISERROR((2*N767*O767)/(N767+O767)),0,(2*N767*O767)/(N767+O767))</f>
        <v>0.363636363636364</v>
      </c>
      <c r="Q767" s="3" t="n">
        <f aca="false">L767-M767</f>
        <v>-2</v>
      </c>
      <c r="R767" s="3"/>
    </row>
    <row r="768" customFormat="false" ht="12.8" hidden="false" customHeight="false" outlineLevel="0" collapsed="false">
      <c r="A768" s="3" t="s">
        <v>3633</v>
      </c>
      <c r="B768" s="3" t="s">
        <v>22</v>
      </c>
      <c r="C768" s="3" t="s">
        <v>9</v>
      </c>
      <c r="D768" s="3"/>
      <c r="E768" s="3" t="s">
        <v>33</v>
      </c>
      <c r="F768" s="3" t="s">
        <v>3634</v>
      </c>
      <c r="G768" s="3" t="n">
        <v>4</v>
      </c>
      <c r="H768" s="3" t="n">
        <v>7</v>
      </c>
      <c r="I768" s="3" t="n">
        <v>2</v>
      </c>
      <c r="J768" s="3" t="n">
        <v>5</v>
      </c>
      <c r="K768" s="3" t="n">
        <v>2</v>
      </c>
      <c r="L768" s="3" t="n">
        <v>3</v>
      </c>
      <c r="M768" s="3" t="n">
        <v>6</v>
      </c>
      <c r="N768" s="13" t="n">
        <f aca="false">IF(ISERROR(I768/(I768+J768)),0,(I768/(I768+J768)))</f>
        <v>0.285714285714286</v>
      </c>
      <c r="O768" s="13" t="n">
        <f aca="false">IF(ISERROR(I768/(I768+K768)),0,(I768/(I768+K768)))</f>
        <v>0.5</v>
      </c>
      <c r="P768" s="13" t="n">
        <f aca="false">IF(ISERROR((2*N768*O768)/(N768+O768)),0,(2*N768*O768)/(N768+O768))</f>
        <v>0.363636363636364</v>
      </c>
      <c r="Q768" s="3" t="n">
        <f aca="false">L768-M768</f>
        <v>-3</v>
      </c>
      <c r="R768" s="3"/>
    </row>
    <row r="769" customFormat="false" ht="12.8" hidden="false" customHeight="false" outlineLevel="0" collapsed="false">
      <c r="A769" s="3" t="s">
        <v>3635</v>
      </c>
      <c r="B769" s="3" t="s">
        <v>22</v>
      </c>
      <c r="C769" s="3" t="s">
        <v>2</v>
      </c>
      <c r="D769" s="3"/>
      <c r="E769" s="3" t="s">
        <v>10</v>
      </c>
      <c r="F769" s="3" t="s">
        <v>3636</v>
      </c>
      <c r="G769" s="3" t="n">
        <v>2</v>
      </c>
      <c r="H769" s="3" t="n">
        <v>6</v>
      </c>
      <c r="I769" s="3" t="n">
        <v>0</v>
      </c>
      <c r="J769" s="3" t="n">
        <v>6</v>
      </c>
      <c r="K769" s="3" t="n">
        <v>2</v>
      </c>
      <c r="L769" s="3" t="n">
        <v>2</v>
      </c>
      <c r="M769" s="3" t="n">
        <v>4</v>
      </c>
      <c r="N769" s="13" t="n">
        <f aca="false">IF(ISERROR(I769/(I769+J769)),0,(I769/(I769+J769)))</f>
        <v>0</v>
      </c>
      <c r="O769" s="13" t="n">
        <f aca="false">IF(ISERROR(I769/(I769+K769)),0,(I769/(I769+K769)))</f>
        <v>0</v>
      </c>
      <c r="P769" s="13" t="n">
        <f aca="false">IF(ISERROR((2*N769*O769)/(N769+O769)),0,(2*N769*O769)/(N769+O769))</f>
        <v>0</v>
      </c>
      <c r="Q769" s="3" t="n">
        <f aca="false">L769-M769</f>
        <v>-2</v>
      </c>
      <c r="R769" s="3"/>
    </row>
    <row r="770" customFormat="false" ht="12.8" hidden="false" customHeight="false" outlineLevel="0" collapsed="false">
      <c r="A770" s="3" t="s">
        <v>3637</v>
      </c>
      <c r="B770" s="3" t="s">
        <v>22</v>
      </c>
      <c r="C770" s="3"/>
      <c r="D770" s="3" t="s">
        <v>23</v>
      </c>
      <c r="E770" s="3" t="s">
        <v>33</v>
      </c>
      <c r="F770" s="3" t="s">
        <v>3638</v>
      </c>
      <c r="G770" s="3" t="n">
        <v>4</v>
      </c>
      <c r="H770" s="3" t="n">
        <v>8</v>
      </c>
      <c r="I770" s="3" t="n">
        <v>2</v>
      </c>
      <c r="J770" s="3" t="n">
        <v>6</v>
      </c>
      <c r="K770" s="3" t="n">
        <v>2</v>
      </c>
      <c r="L770" s="3" t="n">
        <v>4</v>
      </c>
      <c r="M770" s="3" t="n">
        <v>7</v>
      </c>
      <c r="N770" s="13" t="n">
        <f aca="false">IF(ISERROR(I770/(I770+J770)),0,(I770/(I770+J770)))</f>
        <v>0.25</v>
      </c>
      <c r="O770" s="13" t="n">
        <f aca="false">IF(ISERROR(I770/(I770+K770)),0,(I770/(I770+K770)))</f>
        <v>0.5</v>
      </c>
      <c r="P770" s="13" t="n">
        <f aca="false">IF(ISERROR((2*N770*O770)/(N770+O770)),0,(2*N770*O770)/(N770+O770))</f>
        <v>0.333333333333333</v>
      </c>
      <c r="Q770" s="3" t="n">
        <f aca="false">L770-M770</f>
        <v>-3</v>
      </c>
      <c r="R770" s="3"/>
    </row>
    <row r="771" customFormat="false" ht="12.8" hidden="false" customHeight="false" outlineLevel="0" collapsed="false">
      <c r="A771" s="3" t="s">
        <v>3639</v>
      </c>
      <c r="B771" s="3" t="s">
        <v>22</v>
      </c>
      <c r="C771" s="3" t="s">
        <v>2</v>
      </c>
      <c r="D771" s="3"/>
      <c r="E771" s="3" t="s">
        <v>33</v>
      </c>
      <c r="F771" s="3" t="s">
        <v>3640</v>
      </c>
      <c r="G771" s="3" t="n">
        <v>7</v>
      </c>
      <c r="H771" s="3" t="n">
        <v>11</v>
      </c>
      <c r="I771" s="3" t="n">
        <v>5</v>
      </c>
      <c r="J771" s="3" t="n">
        <v>6</v>
      </c>
      <c r="K771" s="3" t="n">
        <v>2</v>
      </c>
      <c r="L771" s="3" t="n">
        <v>6</v>
      </c>
      <c r="M771" s="3" t="n">
        <v>10</v>
      </c>
      <c r="N771" s="13" t="n">
        <f aca="false">IF(ISERROR(I771/(I771+J771)),0,(I771/(I771+J771)))</f>
        <v>0.454545454545455</v>
      </c>
      <c r="O771" s="13" t="n">
        <f aca="false">IF(ISERROR(I771/(I771+K771)),0,(I771/(I771+K771)))</f>
        <v>0.714285714285714</v>
      </c>
      <c r="P771" s="13" t="n">
        <f aca="false">IF(ISERROR((2*N771*O771)/(N771+O771)),0,(2*N771*O771)/(N771+O771))</f>
        <v>0.555555555555556</v>
      </c>
      <c r="Q771" s="3" t="n">
        <f aca="false">L771-M771</f>
        <v>-4</v>
      </c>
      <c r="R771" s="3"/>
    </row>
    <row r="772" customFormat="false" ht="12.8" hidden="false" customHeight="false" outlineLevel="0" collapsed="false">
      <c r="A772" s="3" t="s">
        <v>3641</v>
      </c>
      <c r="B772" s="3" t="s">
        <v>1</v>
      </c>
      <c r="C772" s="3" t="s">
        <v>2</v>
      </c>
      <c r="D772" s="3"/>
      <c r="E772" s="3" t="s">
        <v>33</v>
      </c>
      <c r="F772" s="3" t="s">
        <v>3642</v>
      </c>
      <c r="G772" s="3" t="n">
        <v>7</v>
      </c>
      <c r="H772" s="3" t="n">
        <v>11</v>
      </c>
      <c r="I772" s="3" t="n">
        <v>5</v>
      </c>
      <c r="J772" s="3" t="n">
        <v>6</v>
      </c>
      <c r="K772" s="3" t="n">
        <v>2</v>
      </c>
      <c r="L772" s="3" t="n">
        <v>4</v>
      </c>
      <c r="M772" s="3" t="n">
        <v>7</v>
      </c>
      <c r="N772" s="13" t="n">
        <f aca="false">IF(ISERROR(I772/(I772+J772)),0,(I772/(I772+J772)))</f>
        <v>0.454545454545455</v>
      </c>
      <c r="O772" s="13" t="n">
        <f aca="false">IF(ISERROR(I772/(I772+K772)),0,(I772/(I772+K772)))</f>
        <v>0.714285714285714</v>
      </c>
      <c r="P772" s="13" t="n">
        <f aca="false">IF(ISERROR((2*N772*O772)/(N772+O772)),0,(2*N772*O772)/(N772+O772))</f>
        <v>0.555555555555556</v>
      </c>
      <c r="Q772" s="3" t="n">
        <f aca="false">L772-M772</f>
        <v>-3</v>
      </c>
      <c r="R772" s="3"/>
    </row>
    <row r="773" customFormat="false" ht="12.8" hidden="false" customHeight="false" outlineLevel="0" collapsed="false">
      <c r="A773" s="3" t="s">
        <v>3643</v>
      </c>
      <c r="B773" s="3" t="s">
        <v>22</v>
      </c>
      <c r="C773" s="3" t="s">
        <v>9</v>
      </c>
      <c r="D773" s="3"/>
      <c r="E773" s="3" t="s">
        <v>33</v>
      </c>
      <c r="F773" s="3" t="s">
        <v>3644</v>
      </c>
      <c r="G773" s="3" t="n">
        <v>13</v>
      </c>
      <c r="H773" s="3" t="n">
        <v>17</v>
      </c>
      <c r="I773" s="3" t="n">
        <v>11</v>
      </c>
      <c r="J773" s="3" t="n">
        <v>6</v>
      </c>
      <c r="K773" s="3" t="n">
        <v>2</v>
      </c>
      <c r="L773" s="3" t="n">
        <v>5</v>
      </c>
      <c r="M773" s="3" t="n">
        <v>16</v>
      </c>
      <c r="N773" s="13" t="n">
        <f aca="false">IF(ISERROR(I773/(I773+J773)),0,(I773/(I773+J773)))</f>
        <v>0.647058823529412</v>
      </c>
      <c r="O773" s="13" t="n">
        <f aca="false">IF(ISERROR(I773/(I773+K773)),0,(I773/(I773+K773)))</f>
        <v>0.846153846153846</v>
      </c>
      <c r="P773" s="13" t="n">
        <f aca="false">IF(ISERROR((2*N773*O773)/(N773+O773)),0,(2*N773*O773)/(N773+O773))</f>
        <v>0.733333333333333</v>
      </c>
      <c r="Q773" s="3" t="n">
        <f aca="false">L773-M773</f>
        <v>-11</v>
      </c>
      <c r="R773" s="3"/>
    </row>
    <row r="774" customFormat="false" ht="12.8" hidden="false" customHeight="false" outlineLevel="0" collapsed="false">
      <c r="A774" s="3" t="s">
        <v>3645</v>
      </c>
      <c r="B774" s="3" t="s">
        <v>22</v>
      </c>
      <c r="C774" s="3"/>
      <c r="D774" s="3" t="s">
        <v>27</v>
      </c>
      <c r="E774" s="3" t="s">
        <v>33</v>
      </c>
      <c r="F774" s="3" t="s">
        <v>3646</v>
      </c>
      <c r="G774" s="3" t="n">
        <v>3</v>
      </c>
      <c r="H774" s="3" t="n">
        <v>1</v>
      </c>
      <c r="I774" s="3" t="n">
        <v>0</v>
      </c>
      <c r="J774" s="3" t="n">
        <v>1</v>
      </c>
      <c r="K774" s="3" t="n">
        <v>3</v>
      </c>
      <c r="L774" s="3" t="n">
        <v>2</v>
      </c>
      <c r="M774" s="3" t="n">
        <v>1</v>
      </c>
      <c r="N774" s="13" t="n">
        <f aca="false">IF(ISERROR(I774/(I774+J774)),0,(I774/(I774+J774)))</f>
        <v>0</v>
      </c>
      <c r="O774" s="13" t="n">
        <f aca="false">IF(ISERROR(I774/(I774+K774)),0,(I774/(I774+K774)))</f>
        <v>0</v>
      </c>
      <c r="P774" s="13" t="n">
        <f aca="false">IF(ISERROR((2*N774*O774)/(N774+O774)),0,(2*N774*O774)/(N774+O774))</f>
        <v>0</v>
      </c>
      <c r="Q774" s="3" t="n">
        <f aca="false">L774-M774</f>
        <v>1</v>
      </c>
      <c r="R774" s="3"/>
    </row>
    <row r="775" customFormat="false" ht="12.8" hidden="false" customHeight="false" outlineLevel="0" collapsed="false">
      <c r="A775" s="3" t="s">
        <v>3647</v>
      </c>
      <c r="B775" s="3" t="s">
        <v>1</v>
      </c>
      <c r="C775" s="3"/>
      <c r="D775" s="3" t="s">
        <v>27</v>
      </c>
      <c r="E775" s="3" t="s">
        <v>33</v>
      </c>
      <c r="F775" s="3" t="s">
        <v>3648</v>
      </c>
      <c r="G775" s="3" t="n">
        <v>3</v>
      </c>
      <c r="H775" s="3" t="n">
        <v>1</v>
      </c>
      <c r="I775" s="3" t="n">
        <v>0</v>
      </c>
      <c r="J775" s="3" t="n">
        <v>1</v>
      </c>
      <c r="K775" s="3" t="n">
        <v>3</v>
      </c>
      <c r="L775" s="3" t="n">
        <v>2</v>
      </c>
      <c r="M775" s="3" t="n">
        <v>1</v>
      </c>
      <c r="N775" s="13" t="n">
        <f aca="false">IF(ISERROR(I775/(I775+J775)),0,(I775/(I775+J775)))</f>
        <v>0</v>
      </c>
      <c r="O775" s="13" t="n">
        <f aca="false">IF(ISERROR(I775/(I775+K775)),0,(I775/(I775+K775)))</f>
        <v>0</v>
      </c>
      <c r="P775" s="13" t="n">
        <f aca="false">IF(ISERROR((2*N775*O775)/(N775+O775)),0,(2*N775*O775)/(N775+O775))</f>
        <v>0</v>
      </c>
      <c r="Q775" s="3" t="n">
        <f aca="false">L775-M775</f>
        <v>1</v>
      </c>
      <c r="R775" s="3"/>
    </row>
    <row r="776" customFormat="false" ht="12.8" hidden="false" customHeight="false" outlineLevel="0" collapsed="false">
      <c r="A776" s="3" t="s">
        <v>3649</v>
      </c>
      <c r="B776" s="3" t="s">
        <v>22</v>
      </c>
      <c r="C776" s="3" t="s">
        <v>9</v>
      </c>
      <c r="D776" s="3"/>
      <c r="E776" s="3" t="s">
        <v>10</v>
      </c>
      <c r="F776" s="3" t="s">
        <v>3650</v>
      </c>
      <c r="G776" s="3" t="n">
        <v>3</v>
      </c>
      <c r="H776" s="3" t="n">
        <v>1</v>
      </c>
      <c r="I776" s="3" t="n">
        <v>0</v>
      </c>
      <c r="J776" s="3" t="n">
        <v>1</v>
      </c>
      <c r="K776" s="3" t="n">
        <v>3</v>
      </c>
      <c r="L776" s="3" t="n">
        <v>2</v>
      </c>
      <c r="M776" s="3" t="n">
        <v>1</v>
      </c>
      <c r="N776" s="13" t="n">
        <f aca="false">IF(ISERROR(I776/(I776+J776)),0,(I776/(I776+J776)))</f>
        <v>0</v>
      </c>
      <c r="O776" s="13" t="n">
        <f aca="false">IF(ISERROR(I776/(I776+K776)),0,(I776/(I776+K776)))</f>
        <v>0</v>
      </c>
      <c r="P776" s="13" t="n">
        <f aca="false">IF(ISERROR((2*N776*O776)/(N776+O776)),0,(2*N776*O776)/(N776+O776))</f>
        <v>0</v>
      </c>
      <c r="Q776" s="3" t="n">
        <f aca="false">L776-M776</f>
        <v>1</v>
      </c>
      <c r="R776" s="3"/>
    </row>
    <row r="777" customFormat="false" ht="12.8" hidden="false" customHeight="false" outlineLevel="0" collapsed="false">
      <c r="A777" s="3" t="s">
        <v>3651</v>
      </c>
      <c r="B777" s="3" t="s">
        <v>22</v>
      </c>
      <c r="C777" s="3" t="s">
        <v>9</v>
      </c>
      <c r="D777" s="3"/>
      <c r="E777" s="3" t="s">
        <v>33</v>
      </c>
      <c r="F777" s="3" t="s">
        <v>3652</v>
      </c>
      <c r="G777" s="3" t="n">
        <v>3</v>
      </c>
      <c r="H777" s="3" t="n">
        <v>1</v>
      </c>
      <c r="I777" s="3" t="n">
        <v>0</v>
      </c>
      <c r="J777" s="3" t="n">
        <v>1</v>
      </c>
      <c r="K777" s="3" t="n">
        <v>3</v>
      </c>
      <c r="L777" s="3" t="n">
        <v>3</v>
      </c>
      <c r="M777" s="3" t="n">
        <v>1</v>
      </c>
      <c r="N777" s="13" t="n">
        <f aca="false">IF(ISERROR(I777/(I777+J777)),0,(I777/(I777+J777)))</f>
        <v>0</v>
      </c>
      <c r="O777" s="13" t="n">
        <f aca="false">IF(ISERROR(I777/(I777+K777)),0,(I777/(I777+K777)))</f>
        <v>0</v>
      </c>
      <c r="P777" s="13" t="n">
        <f aca="false">IF(ISERROR((2*N777*O777)/(N777+O777)),0,(2*N777*O777)/(N777+O777))</f>
        <v>0</v>
      </c>
      <c r="Q777" s="3" t="n">
        <f aca="false">L777-M777</f>
        <v>2</v>
      </c>
      <c r="R777" s="3"/>
    </row>
    <row r="778" customFormat="false" ht="12.8" hidden="false" customHeight="false" outlineLevel="0" collapsed="false">
      <c r="A778" s="3" t="s">
        <v>3653</v>
      </c>
      <c r="B778" s="3" t="s">
        <v>22</v>
      </c>
      <c r="C778" s="3"/>
      <c r="D778" s="3" t="s">
        <v>23</v>
      </c>
      <c r="E778" s="3" t="s">
        <v>33</v>
      </c>
      <c r="F778" s="3" t="s">
        <v>3654</v>
      </c>
      <c r="G778" s="3" t="n">
        <v>3</v>
      </c>
      <c r="H778" s="3" t="n">
        <v>1</v>
      </c>
      <c r="I778" s="3" t="n">
        <v>0</v>
      </c>
      <c r="J778" s="3" t="n">
        <v>1</v>
      </c>
      <c r="K778" s="3" t="n">
        <v>3</v>
      </c>
      <c r="L778" s="3" t="n">
        <v>2</v>
      </c>
      <c r="M778" s="3" t="n">
        <v>1</v>
      </c>
      <c r="N778" s="13" t="n">
        <f aca="false">IF(ISERROR(I778/(I778+J778)),0,(I778/(I778+J778)))</f>
        <v>0</v>
      </c>
      <c r="O778" s="13" t="n">
        <f aca="false">IF(ISERROR(I778/(I778+K778)),0,(I778/(I778+K778)))</f>
        <v>0</v>
      </c>
      <c r="P778" s="13" t="n">
        <f aca="false">IF(ISERROR((2*N778*O778)/(N778+O778)),0,(2*N778*O778)/(N778+O778))</f>
        <v>0</v>
      </c>
      <c r="Q778" s="3" t="n">
        <f aca="false">L778-M778</f>
        <v>1</v>
      </c>
      <c r="R778" s="3"/>
    </row>
    <row r="779" customFormat="false" ht="12.8" hidden="false" customHeight="false" outlineLevel="0" collapsed="false">
      <c r="A779" s="3" t="s">
        <v>3655</v>
      </c>
      <c r="B779" s="3" t="s">
        <v>22</v>
      </c>
      <c r="C779" s="3" t="s">
        <v>9</v>
      </c>
      <c r="D779" s="3"/>
      <c r="E779" s="3" t="s">
        <v>33</v>
      </c>
      <c r="F779" s="3" t="s">
        <v>3656</v>
      </c>
      <c r="G779" s="3" t="n">
        <v>4</v>
      </c>
      <c r="H779" s="3" t="n">
        <v>2</v>
      </c>
      <c r="I779" s="3" t="n">
        <v>1</v>
      </c>
      <c r="J779" s="3" t="n">
        <v>1</v>
      </c>
      <c r="K779" s="3" t="n">
        <v>3</v>
      </c>
      <c r="L779" s="3" t="n">
        <v>3</v>
      </c>
      <c r="M779" s="3" t="n">
        <v>2</v>
      </c>
      <c r="N779" s="13" t="n">
        <f aca="false">IF(ISERROR(I779/(I779+J779)),0,(I779/(I779+J779)))</f>
        <v>0.5</v>
      </c>
      <c r="O779" s="13" t="n">
        <f aca="false">IF(ISERROR(I779/(I779+K779)),0,(I779/(I779+K779)))</f>
        <v>0.25</v>
      </c>
      <c r="P779" s="13" t="n">
        <f aca="false">IF(ISERROR((2*N779*O779)/(N779+O779)),0,(2*N779*O779)/(N779+O779))</f>
        <v>0.333333333333333</v>
      </c>
      <c r="Q779" s="3" t="n">
        <f aca="false">L779-M779</f>
        <v>1</v>
      </c>
      <c r="R779" s="3"/>
    </row>
    <row r="780" customFormat="false" ht="12.8" hidden="false" customHeight="false" outlineLevel="0" collapsed="false">
      <c r="A780" s="3" t="s">
        <v>3657</v>
      </c>
      <c r="B780" s="3" t="s">
        <v>1</v>
      </c>
      <c r="C780" s="3"/>
      <c r="D780" s="3" t="s">
        <v>23</v>
      </c>
      <c r="E780" s="3" t="s">
        <v>33</v>
      </c>
      <c r="F780" s="3" t="s">
        <v>3658</v>
      </c>
      <c r="G780" s="3" t="n">
        <v>4</v>
      </c>
      <c r="H780" s="3" t="n">
        <v>2</v>
      </c>
      <c r="I780" s="3" t="n">
        <v>1</v>
      </c>
      <c r="J780" s="3" t="n">
        <v>1</v>
      </c>
      <c r="K780" s="3" t="n">
        <v>3</v>
      </c>
      <c r="L780" s="3" t="n">
        <v>2</v>
      </c>
      <c r="M780" s="3" t="n">
        <v>2</v>
      </c>
      <c r="N780" s="13" t="n">
        <f aca="false">IF(ISERROR(I780/(I780+J780)),0,(I780/(I780+J780)))</f>
        <v>0.5</v>
      </c>
      <c r="O780" s="13" t="n">
        <f aca="false">IF(ISERROR(I780/(I780+K780)),0,(I780/(I780+K780)))</f>
        <v>0.25</v>
      </c>
      <c r="P780" s="13" t="n">
        <f aca="false">IF(ISERROR((2*N780*O780)/(N780+O780)),0,(2*N780*O780)/(N780+O780))</f>
        <v>0.333333333333333</v>
      </c>
      <c r="Q780" s="3" t="n">
        <f aca="false">L780-M780</f>
        <v>0</v>
      </c>
      <c r="R780" s="3"/>
    </row>
    <row r="781" customFormat="false" ht="12.8" hidden="false" customHeight="false" outlineLevel="0" collapsed="false">
      <c r="A781" s="3" t="s">
        <v>3659</v>
      </c>
      <c r="B781" s="3" t="s">
        <v>1</v>
      </c>
      <c r="C781" s="3"/>
      <c r="D781" s="3" t="s">
        <v>23</v>
      </c>
      <c r="E781" s="3" t="s">
        <v>33</v>
      </c>
      <c r="F781" s="3" t="s">
        <v>3660</v>
      </c>
      <c r="G781" s="3" t="n">
        <v>4</v>
      </c>
      <c r="H781" s="3" t="n">
        <v>2</v>
      </c>
      <c r="I781" s="3" t="n">
        <v>1</v>
      </c>
      <c r="J781" s="3" t="n">
        <v>1</v>
      </c>
      <c r="K781" s="3" t="n">
        <v>3</v>
      </c>
      <c r="L781" s="3" t="n">
        <v>3</v>
      </c>
      <c r="M781" s="3" t="n">
        <v>2</v>
      </c>
      <c r="N781" s="13" t="n">
        <f aca="false">IF(ISERROR(I781/(I781+J781)),0,(I781/(I781+J781)))</f>
        <v>0.5</v>
      </c>
      <c r="O781" s="13" t="n">
        <f aca="false">IF(ISERROR(I781/(I781+K781)),0,(I781/(I781+K781)))</f>
        <v>0.25</v>
      </c>
      <c r="P781" s="13" t="n">
        <f aca="false">IF(ISERROR((2*N781*O781)/(N781+O781)),0,(2*N781*O781)/(N781+O781))</f>
        <v>0.333333333333333</v>
      </c>
      <c r="Q781" s="3" t="n">
        <f aca="false">L781-M781</f>
        <v>1</v>
      </c>
      <c r="R781" s="3"/>
    </row>
    <row r="782" customFormat="false" ht="12.8" hidden="false" customHeight="false" outlineLevel="0" collapsed="false">
      <c r="A782" s="3" t="s">
        <v>3661</v>
      </c>
      <c r="B782" s="3" t="s">
        <v>22</v>
      </c>
      <c r="C782" s="3"/>
      <c r="D782" s="3" t="s">
        <v>23</v>
      </c>
      <c r="E782" s="3" t="s">
        <v>10</v>
      </c>
      <c r="F782" s="3" t="s">
        <v>3662</v>
      </c>
      <c r="G782" s="3" t="n">
        <v>4</v>
      </c>
      <c r="H782" s="3" t="n">
        <v>2</v>
      </c>
      <c r="I782" s="3" t="n">
        <v>1</v>
      </c>
      <c r="J782" s="3" t="n">
        <v>1</v>
      </c>
      <c r="K782" s="3" t="n">
        <v>3</v>
      </c>
      <c r="L782" s="3" t="n">
        <v>2</v>
      </c>
      <c r="M782" s="3" t="n">
        <v>2</v>
      </c>
      <c r="N782" s="13" t="n">
        <f aca="false">IF(ISERROR(I782/(I782+J782)),0,(I782/(I782+J782)))</f>
        <v>0.5</v>
      </c>
      <c r="O782" s="13" t="n">
        <f aca="false">IF(ISERROR(I782/(I782+K782)),0,(I782/(I782+K782)))</f>
        <v>0.25</v>
      </c>
      <c r="P782" s="13" t="n">
        <f aca="false">IF(ISERROR((2*N782*O782)/(N782+O782)),0,(2*N782*O782)/(N782+O782))</f>
        <v>0.333333333333333</v>
      </c>
      <c r="Q782" s="3" t="n">
        <f aca="false">L782-M782</f>
        <v>0</v>
      </c>
      <c r="R782" s="3"/>
    </row>
    <row r="783" customFormat="false" ht="12.8" hidden="false" customHeight="false" outlineLevel="0" collapsed="false">
      <c r="A783" s="3" t="s">
        <v>3663</v>
      </c>
      <c r="B783" s="3" t="s">
        <v>1</v>
      </c>
      <c r="C783" s="3"/>
      <c r="D783" s="3" t="s">
        <v>23</v>
      </c>
      <c r="E783" s="3" t="s">
        <v>33</v>
      </c>
      <c r="F783" s="3" t="s">
        <v>3664</v>
      </c>
      <c r="G783" s="3" t="n">
        <v>4</v>
      </c>
      <c r="H783" s="3" t="n">
        <v>2</v>
      </c>
      <c r="I783" s="3" t="n">
        <v>1</v>
      </c>
      <c r="J783" s="3" t="n">
        <v>1</v>
      </c>
      <c r="K783" s="3" t="n">
        <v>3</v>
      </c>
      <c r="L783" s="3" t="n">
        <v>2</v>
      </c>
      <c r="M783" s="3" t="n">
        <v>2</v>
      </c>
      <c r="N783" s="13" t="n">
        <f aca="false">IF(ISERROR(I783/(I783+J783)),0,(I783/(I783+J783)))</f>
        <v>0.5</v>
      </c>
      <c r="O783" s="13" t="n">
        <f aca="false">IF(ISERROR(I783/(I783+K783)),0,(I783/(I783+K783)))</f>
        <v>0.25</v>
      </c>
      <c r="P783" s="13" t="n">
        <f aca="false">IF(ISERROR((2*N783*O783)/(N783+O783)),0,(2*N783*O783)/(N783+O783))</f>
        <v>0.333333333333333</v>
      </c>
      <c r="Q783" s="3" t="n">
        <f aca="false">L783-M783</f>
        <v>0</v>
      </c>
      <c r="R783" s="3"/>
    </row>
    <row r="784" customFormat="false" ht="12.8" hidden="false" customHeight="false" outlineLevel="0" collapsed="false">
      <c r="A784" s="3" t="s">
        <v>3665</v>
      </c>
      <c r="B784" s="3" t="s">
        <v>1</v>
      </c>
      <c r="C784" s="3"/>
      <c r="D784" s="3" t="s">
        <v>23</v>
      </c>
      <c r="E784" s="3" t="s">
        <v>33</v>
      </c>
      <c r="F784" s="3" t="s">
        <v>3666</v>
      </c>
      <c r="G784" s="3" t="n">
        <v>4</v>
      </c>
      <c r="H784" s="3" t="n">
        <v>2</v>
      </c>
      <c r="I784" s="3" t="n">
        <v>1</v>
      </c>
      <c r="J784" s="3" t="n">
        <v>1</v>
      </c>
      <c r="K784" s="3" t="n">
        <v>3</v>
      </c>
      <c r="L784" s="3" t="n">
        <v>2</v>
      </c>
      <c r="M784" s="3" t="n">
        <v>2</v>
      </c>
      <c r="N784" s="13" t="n">
        <f aca="false">IF(ISERROR(I784/(I784+J784)),0,(I784/(I784+J784)))</f>
        <v>0.5</v>
      </c>
      <c r="O784" s="13" t="n">
        <f aca="false">IF(ISERROR(I784/(I784+K784)),0,(I784/(I784+K784)))</f>
        <v>0.25</v>
      </c>
      <c r="P784" s="13" t="n">
        <f aca="false">IF(ISERROR((2*N784*O784)/(N784+O784)),0,(2*N784*O784)/(N784+O784))</f>
        <v>0.333333333333333</v>
      </c>
      <c r="Q784" s="3" t="n">
        <f aca="false">L784-M784</f>
        <v>0</v>
      </c>
      <c r="R784" s="3"/>
    </row>
    <row r="785" customFormat="false" ht="12.8" hidden="false" customHeight="false" outlineLevel="0" collapsed="false">
      <c r="A785" s="3" t="s">
        <v>3667</v>
      </c>
      <c r="B785" s="3" t="s">
        <v>1</v>
      </c>
      <c r="C785" s="3" t="s">
        <v>2</v>
      </c>
      <c r="D785" s="3"/>
      <c r="E785" s="3" t="s">
        <v>33</v>
      </c>
      <c r="F785" s="3" t="s">
        <v>3668</v>
      </c>
      <c r="G785" s="3" t="n">
        <v>4</v>
      </c>
      <c r="H785" s="3" t="n">
        <v>2</v>
      </c>
      <c r="I785" s="3" t="n">
        <v>1</v>
      </c>
      <c r="J785" s="3" t="n">
        <v>1</v>
      </c>
      <c r="K785" s="3" t="n">
        <v>3</v>
      </c>
      <c r="L785" s="3" t="n">
        <v>2</v>
      </c>
      <c r="M785" s="3" t="n">
        <v>2</v>
      </c>
      <c r="N785" s="13" t="n">
        <f aca="false">IF(ISERROR(I785/(I785+J785)),0,(I785/(I785+J785)))</f>
        <v>0.5</v>
      </c>
      <c r="O785" s="13" t="n">
        <f aca="false">IF(ISERROR(I785/(I785+K785)),0,(I785/(I785+K785)))</f>
        <v>0.25</v>
      </c>
      <c r="P785" s="13" t="n">
        <f aca="false">IF(ISERROR((2*N785*O785)/(N785+O785)),0,(2*N785*O785)/(N785+O785))</f>
        <v>0.333333333333333</v>
      </c>
      <c r="Q785" s="3" t="n">
        <f aca="false">L785-M785</f>
        <v>0</v>
      </c>
      <c r="R785" s="3"/>
    </row>
    <row r="786" customFormat="false" ht="12.8" hidden="false" customHeight="false" outlineLevel="0" collapsed="false">
      <c r="A786" s="3" t="s">
        <v>3669</v>
      </c>
      <c r="B786" s="3" t="s">
        <v>1</v>
      </c>
      <c r="C786" s="3" t="s">
        <v>2</v>
      </c>
      <c r="D786" s="3" t="s">
        <v>23</v>
      </c>
      <c r="E786" s="3"/>
      <c r="F786" s="3" t="s">
        <v>3670</v>
      </c>
      <c r="G786" s="3" t="n">
        <v>4</v>
      </c>
      <c r="H786" s="3" t="n">
        <v>2</v>
      </c>
      <c r="I786" s="3" t="n">
        <v>1</v>
      </c>
      <c r="J786" s="3" t="n">
        <v>1</v>
      </c>
      <c r="K786" s="3" t="n">
        <v>3</v>
      </c>
      <c r="L786" s="3" t="n">
        <v>2</v>
      </c>
      <c r="M786" s="3" t="n">
        <v>2</v>
      </c>
      <c r="N786" s="13" t="n">
        <f aca="false">IF(ISERROR(I786/(I786+J786)),0,(I786/(I786+J786)))</f>
        <v>0.5</v>
      </c>
      <c r="O786" s="13" t="n">
        <f aca="false">IF(ISERROR(I786/(I786+K786)),0,(I786/(I786+K786)))</f>
        <v>0.25</v>
      </c>
      <c r="P786" s="13" t="n">
        <f aca="false">IF(ISERROR((2*N786*O786)/(N786+O786)),0,(2*N786*O786)/(N786+O786))</f>
        <v>0.333333333333333</v>
      </c>
      <c r="Q786" s="3" t="n">
        <f aca="false">L786-M786</f>
        <v>0</v>
      </c>
      <c r="R786" s="3"/>
    </row>
    <row r="787" customFormat="false" ht="12.8" hidden="false" customHeight="false" outlineLevel="0" collapsed="false">
      <c r="A787" s="3" t="s">
        <v>3671</v>
      </c>
      <c r="B787" s="3" t="s">
        <v>1</v>
      </c>
      <c r="C787" s="3"/>
      <c r="D787" s="3" t="s">
        <v>23</v>
      </c>
      <c r="E787" s="3" t="s">
        <v>33</v>
      </c>
      <c r="F787" s="3" t="s">
        <v>3672</v>
      </c>
      <c r="G787" s="3" t="n">
        <v>5</v>
      </c>
      <c r="H787" s="3" t="n">
        <v>3</v>
      </c>
      <c r="I787" s="3" t="n">
        <v>2</v>
      </c>
      <c r="J787" s="3" t="n">
        <v>1</v>
      </c>
      <c r="K787" s="3" t="n">
        <v>3</v>
      </c>
      <c r="L787" s="3" t="n">
        <v>2</v>
      </c>
      <c r="M787" s="3" t="n">
        <v>2</v>
      </c>
      <c r="N787" s="13" t="n">
        <f aca="false">IF(ISERROR(I787/(I787+J787)),0,(I787/(I787+J787)))</f>
        <v>0.666666666666667</v>
      </c>
      <c r="O787" s="13" t="n">
        <f aca="false">IF(ISERROR(I787/(I787+K787)),0,(I787/(I787+K787)))</f>
        <v>0.4</v>
      </c>
      <c r="P787" s="13" t="n">
        <f aca="false">IF(ISERROR((2*N787*O787)/(N787+O787)),0,(2*N787*O787)/(N787+O787))</f>
        <v>0.5</v>
      </c>
      <c r="Q787" s="3" t="n">
        <f aca="false">L787-M787</f>
        <v>0</v>
      </c>
      <c r="R787" s="3"/>
    </row>
    <row r="788" customFormat="false" ht="12.8" hidden="false" customHeight="false" outlineLevel="0" collapsed="false">
      <c r="A788" s="3" t="s">
        <v>3673</v>
      </c>
      <c r="B788" s="3" t="s">
        <v>38</v>
      </c>
      <c r="C788" s="3" t="s">
        <v>9</v>
      </c>
      <c r="D788" s="3"/>
      <c r="E788" s="3" t="s">
        <v>10</v>
      </c>
      <c r="F788" s="3" t="s">
        <v>3674</v>
      </c>
      <c r="G788" s="3" t="n">
        <v>8</v>
      </c>
      <c r="H788" s="3" t="n">
        <v>6</v>
      </c>
      <c r="I788" s="3" t="n">
        <v>5</v>
      </c>
      <c r="J788" s="3" t="n">
        <v>1</v>
      </c>
      <c r="K788" s="3" t="n">
        <v>3</v>
      </c>
      <c r="L788" s="3" t="n">
        <v>8</v>
      </c>
      <c r="M788" s="3" t="n">
        <v>6</v>
      </c>
      <c r="N788" s="13" t="n">
        <f aca="false">IF(ISERROR(I788/(I788+J788)),0,(I788/(I788+J788)))</f>
        <v>0.833333333333333</v>
      </c>
      <c r="O788" s="13" t="n">
        <f aca="false">IF(ISERROR(I788/(I788+K788)),0,(I788/(I788+K788)))</f>
        <v>0.625</v>
      </c>
      <c r="P788" s="13" t="n">
        <f aca="false">IF(ISERROR((2*N788*O788)/(N788+O788)),0,(2*N788*O788)/(N788+O788))</f>
        <v>0.714285714285714</v>
      </c>
      <c r="Q788" s="3" t="n">
        <f aca="false">L788-M788</f>
        <v>2</v>
      </c>
      <c r="R788" s="3"/>
    </row>
    <row r="789" customFormat="false" ht="12.8" hidden="false" customHeight="false" outlineLevel="0" collapsed="false">
      <c r="A789" s="3" t="s">
        <v>3675</v>
      </c>
      <c r="B789" s="3" t="s">
        <v>22</v>
      </c>
      <c r="C789" s="3" t="s">
        <v>2</v>
      </c>
      <c r="D789" s="3"/>
      <c r="E789" s="3" t="s">
        <v>33</v>
      </c>
      <c r="F789" s="3" t="s">
        <v>3676</v>
      </c>
      <c r="G789" s="3" t="n">
        <v>8</v>
      </c>
      <c r="H789" s="3" t="n">
        <v>6</v>
      </c>
      <c r="I789" s="3" t="n">
        <v>5</v>
      </c>
      <c r="J789" s="3" t="n">
        <v>1</v>
      </c>
      <c r="K789" s="3" t="n">
        <v>3</v>
      </c>
      <c r="L789" s="3" t="n">
        <v>8</v>
      </c>
      <c r="M789" s="3" t="n">
        <v>6</v>
      </c>
      <c r="N789" s="13" t="n">
        <f aca="false">IF(ISERROR(I789/(I789+J789)),0,(I789/(I789+J789)))</f>
        <v>0.833333333333333</v>
      </c>
      <c r="O789" s="13" t="n">
        <f aca="false">IF(ISERROR(I789/(I789+K789)),0,(I789/(I789+K789)))</f>
        <v>0.625</v>
      </c>
      <c r="P789" s="13" t="n">
        <f aca="false">IF(ISERROR((2*N789*O789)/(N789+O789)),0,(2*N789*O789)/(N789+O789))</f>
        <v>0.714285714285714</v>
      </c>
      <c r="Q789" s="3" t="n">
        <f aca="false">L789-M789</f>
        <v>2</v>
      </c>
      <c r="R789" s="3"/>
    </row>
    <row r="790" customFormat="false" ht="12.8" hidden="false" customHeight="false" outlineLevel="0" collapsed="false">
      <c r="A790" s="3" t="s">
        <v>3677</v>
      </c>
      <c r="B790" s="3" t="s">
        <v>1</v>
      </c>
      <c r="C790" s="3"/>
      <c r="D790" s="3" t="s">
        <v>27</v>
      </c>
      <c r="E790" s="3" t="s">
        <v>33</v>
      </c>
      <c r="F790" s="3" t="s">
        <v>3678</v>
      </c>
      <c r="G790" s="3" t="n">
        <v>9</v>
      </c>
      <c r="H790" s="3" t="n">
        <v>7</v>
      </c>
      <c r="I790" s="3" t="n">
        <v>6</v>
      </c>
      <c r="J790" s="3" t="n">
        <v>1</v>
      </c>
      <c r="K790" s="3" t="n">
        <v>3</v>
      </c>
      <c r="L790" s="3" t="n">
        <v>3</v>
      </c>
      <c r="M790" s="3" t="n">
        <v>5</v>
      </c>
      <c r="N790" s="13" t="n">
        <f aca="false">IF(ISERROR(I790/(I790+J790)),0,(I790/(I790+J790)))</f>
        <v>0.857142857142857</v>
      </c>
      <c r="O790" s="13" t="n">
        <f aca="false">IF(ISERROR(I790/(I790+K790)),0,(I790/(I790+K790)))</f>
        <v>0.666666666666667</v>
      </c>
      <c r="P790" s="13" t="n">
        <f aca="false">IF(ISERROR((2*N790*O790)/(N790+O790)),0,(2*N790*O790)/(N790+O790))</f>
        <v>0.75</v>
      </c>
      <c r="Q790" s="3" t="n">
        <f aca="false">L790-M790</f>
        <v>-2</v>
      </c>
      <c r="R790" s="3"/>
    </row>
    <row r="791" customFormat="false" ht="12.8" hidden="false" customHeight="false" outlineLevel="0" collapsed="false">
      <c r="A791" s="3" t="s">
        <v>3679</v>
      </c>
      <c r="B791" s="3" t="s">
        <v>22</v>
      </c>
      <c r="C791" s="3" t="s">
        <v>9</v>
      </c>
      <c r="D791" s="3"/>
      <c r="E791" s="3" t="s">
        <v>10</v>
      </c>
      <c r="F791" s="3" t="s">
        <v>3680</v>
      </c>
      <c r="G791" s="3" t="n">
        <v>9</v>
      </c>
      <c r="H791" s="3" t="n">
        <v>7</v>
      </c>
      <c r="I791" s="3" t="n">
        <v>6</v>
      </c>
      <c r="J791" s="3" t="n">
        <v>1</v>
      </c>
      <c r="K791" s="3" t="n">
        <v>3</v>
      </c>
      <c r="L791" s="3" t="n">
        <v>2</v>
      </c>
      <c r="M791" s="3" t="n">
        <v>7</v>
      </c>
      <c r="N791" s="13" t="n">
        <f aca="false">IF(ISERROR(I791/(I791+J791)),0,(I791/(I791+J791)))</f>
        <v>0.857142857142857</v>
      </c>
      <c r="O791" s="13" t="n">
        <f aca="false">IF(ISERROR(I791/(I791+K791)),0,(I791/(I791+K791)))</f>
        <v>0.666666666666667</v>
      </c>
      <c r="P791" s="13" t="n">
        <f aca="false">IF(ISERROR((2*N791*O791)/(N791+O791)),0,(2*N791*O791)/(N791+O791))</f>
        <v>0.75</v>
      </c>
      <c r="Q791" s="3" t="n">
        <f aca="false">L791-M791</f>
        <v>-5</v>
      </c>
      <c r="R791" s="3"/>
    </row>
    <row r="792" customFormat="false" ht="12.8" hidden="false" customHeight="false" outlineLevel="0" collapsed="false">
      <c r="A792" s="3" t="s">
        <v>3681</v>
      </c>
      <c r="B792" s="3" t="s">
        <v>22</v>
      </c>
      <c r="C792" s="3" t="s">
        <v>9</v>
      </c>
      <c r="D792" s="3"/>
      <c r="E792" s="3" t="s">
        <v>33</v>
      </c>
      <c r="F792" s="3" t="s">
        <v>3682</v>
      </c>
      <c r="G792" s="3" t="n">
        <v>3</v>
      </c>
      <c r="H792" s="3" t="n">
        <v>2</v>
      </c>
      <c r="I792" s="3" t="n">
        <v>0</v>
      </c>
      <c r="J792" s="3" t="n">
        <v>2</v>
      </c>
      <c r="K792" s="3" t="n">
        <v>3</v>
      </c>
      <c r="L792" s="3" t="n">
        <v>2</v>
      </c>
      <c r="M792" s="3" t="n">
        <v>2</v>
      </c>
      <c r="N792" s="13" t="n">
        <f aca="false">IF(ISERROR(I792/(I792+J792)),0,(I792/(I792+J792)))</f>
        <v>0</v>
      </c>
      <c r="O792" s="13" t="n">
        <f aca="false">IF(ISERROR(I792/(I792+K792)),0,(I792/(I792+K792)))</f>
        <v>0</v>
      </c>
      <c r="P792" s="13" t="n">
        <f aca="false">IF(ISERROR((2*N792*O792)/(N792+O792)),0,(2*N792*O792)/(N792+O792))</f>
        <v>0</v>
      </c>
      <c r="Q792" s="3" t="n">
        <f aca="false">L792-M792</f>
        <v>0</v>
      </c>
      <c r="R792" s="3"/>
    </row>
    <row r="793" customFormat="false" ht="12.8" hidden="false" customHeight="false" outlineLevel="0" collapsed="false">
      <c r="A793" s="3" t="s">
        <v>3683</v>
      </c>
      <c r="B793" s="3" t="s">
        <v>1</v>
      </c>
      <c r="C793" s="3"/>
      <c r="D793" s="3" t="s">
        <v>27</v>
      </c>
      <c r="E793" s="3" t="s">
        <v>33</v>
      </c>
      <c r="F793" s="3" t="s">
        <v>3684</v>
      </c>
      <c r="G793" s="3" t="n">
        <v>3</v>
      </c>
      <c r="H793" s="3" t="n">
        <v>2</v>
      </c>
      <c r="I793" s="3" t="n">
        <v>0</v>
      </c>
      <c r="J793" s="3" t="n">
        <v>2</v>
      </c>
      <c r="K793" s="3" t="n">
        <v>3</v>
      </c>
      <c r="L793" s="3" t="n">
        <v>2</v>
      </c>
      <c r="M793" s="3" t="n">
        <v>1</v>
      </c>
      <c r="N793" s="13" t="n">
        <f aca="false">IF(ISERROR(I793/(I793+J793)),0,(I793/(I793+J793)))</f>
        <v>0</v>
      </c>
      <c r="O793" s="13" t="n">
        <f aca="false">IF(ISERROR(I793/(I793+K793)),0,(I793/(I793+K793)))</f>
        <v>0</v>
      </c>
      <c r="P793" s="13" t="n">
        <f aca="false">IF(ISERROR((2*N793*O793)/(N793+O793)),0,(2*N793*O793)/(N793+O793))</f>
        <v>0</v>
      </c>
      <c r="Q793" s="3" t="n">
        <f aca="false">L793-M793</f>
        <v>1</v>
      </c>
      <c r="R793" s="3"/>
    </row>
    <row r="794" customFormat="false" ht="12.8" hidden="false" customHeight="false" outlineLevel="0" collapsed="false">
      <c r="A794" s="3" t="s">
        <v>3685</v>
      </c>
      <c r="B794" s="3" t="s">
        <v>22</v>
      </c>
      <c r="C794" s="3" t="s">
        <v>2</v>
      </c>
      <c r="D794" s="3"/>
      <c r="E794" s="3" t="s">
        <v>33</v>
      </c>
      <c r="F794" s="3" t="s">
        <v>3686</v>
      </c>
      <c r="G794" s="3" t="n">
        <v>4</v>
      </c>
      <c r="H794" s="3" t="n">
        <v>3</v>
      </c>
      <c r="I794" s="3" t="n">
        <v>1</v>
      </c>
      <c r="J794" s="3" t="n">
        <v>2</v>
      </c>
      <c r="K794" s="3" t="n">
        <v>3</v>
      </c>
      <c r="L794" s="3" t="n">
        <v>2</v>
      </c>
      <c r="M794" s="3" t="n">
        <v>3</v>
      </c>
      <c r="N794" s="13" t="n">
        <f aca="false">IF(ISERROR(I794/(I794+J794)),0,(I794/(I794+J794)))</f>
        <v>0.333333333333333</v>
      </c>
      <c r="O794" s="13" t="n">
        <f aca="false">IF(ISERROR(I794/(I794+K794)),0,(I794/(I794+K794)))</f>
        <v>0.25</v>
      </c>
      <c r="P794" s="13" t="n">
        <f aca="false">IF(ISERROR((2*N794*O794)/(N794+O794)),0,(2*N794*O794)/(N794+O794))</f>
        <v>0.285714285714286</v>
      </c>
      <c r="Q794" s="3" t="n">
        <f aca="false">L794-M794</f>
        <v>-1</v>
      </c>
      <c r="R794" s="3"/>
    </row>
    <row r="795" customFormat="false" ht="12.8" hidden="false" customHeight="false" outlineLevel="0" collapsed="false">
      <c r="A795" s="3" t="s">
        <v>3687</v>
      </c>
      <c r="B795" s="3" t="s">
        <v>22</v>
      </c>
      <c r="C795" s="3" t="s">
        <v>2</v>
      </c>
      <c r="D795" s="3"/>
      <c r="E795" s="3" t="s">
        <v>10</v>
      </c>
      <c r="F795" s="3" t="s">
        <v>3688</v>
      </c>
      <c r="G795" s="3" t="n">
        <v>4</v>
      </c>
      <c r="H795" s="3" t="n">
        <v>3</v>
      </c>
      <c r="I795" s="3" t="n">
        <v>1</v>
      </c>
      <c r="J795" s="3" t="n">
        <v>2</v>
      </c>
      <c r="K795" s="3" t="n">
        <v>3</v>
      </c>
      <c r="L795" s="3" t="n">
        <v>2</v>
      </c>
      <c r="M795" s="3" t="n">
        <v>3</v>
      </c>
      <c r="N795" s="13" t="n">
        <f aca="false">IF(ISERROR(I795/(I795+J795)),0,(I795/(I795+J795)))</f>
        <v>0.333333333333333</v>
      </c>
      <c r="O795" s="13" t="n">
        <f aca="false">IF(ISERROR(I795/(I795+K795)),0,(I795/(I795+K795)))</f>
        <v>0.25</v>
      </c>
      <c r="P795" s="13" t="n">
        <f aca="false">IF(ISERROR((2*N795*O795)/(N795+O795)),0,(2*N795*O795)/(N795+O795))</f>
        <v>0.285714285714286</v>
      </c>
      <c r="Q795" s="3" t="n">
        <f aca="false">L795-M795</f>
        <v>-1</v>
      </c>
      <c r="R795" s="3"/>
    </row>
    <row r="796" customFormat="false" ht="12.8" hidden="false" customHeight="false" outlineLevel="0" collapsed="false">
      <c r="A796" s="3" t="s">
        <v>3689</v>
      </c>
      <c r="B796" s="3" t="s">
        <v>1</v>
      </c>
      <c r="C796" s="3" t="s">
        <v>2</v>
      </c>
      <c r="D796" s="3"/>
      <c r="E796" s="3" t="s">
        <v>10</v>
      </c>
      <c r="F796" s="3" t="s">
        <v>3690</v>
      </c>
      <c r="G796" s="3" t="n">
        <v>4</v>
      </c>
      <c r="H796" s="3" t="n">
        <v>3</v>
      </c>
      <c r="I796" s="3" t="n">
        <v>1</v>
      </c>
      <c r="J796" s="3" t="n">
        <v>2</v>
      </c>
      <c r="K796" s="3" t="n">
        <v>3</v>
      </c>
      <c r="L796" s="3" t="n">
        <v>3</v>
      </c>
      <c r="M796" s="3" t="n">
        <v>3</v>
      </c>
      <c r="N796" s="13" t="n">
        <f aca="false">IF(ISERROR(I796/(I796+J796)),0,(I796/(I796+J796)))</f>
        <v>0.333333333333333</v>
      </c>
      <c r="O796" s="13" t="n">
        <f aca="false">IF(ISERROR(I796/(I796+K796)),0,(I796/(I796+K796)))</f>
        <v>0.25</v>
      </c>
      <c r="P796" s="13" t="n">
        <f aca="false">IF(ISERROR((2*N796*O796)/(N796+O796)),0,(2*N796*O796)/(N796+O796))</f>
        <v>0.285714285714286</v>
      </c>
      <c r="Q796" s="3" t="n">
        <f aca="false">L796-M796</f>
        <v>0</v>
      </c>
      <c r="R796" s="3"/>
    </row>
    <row r="797" customFormat="false" ht="12.8" hidden="false" customHeight="false" outlineLevel="0" collapsed="false">
      <c r="A797" s="3" t="s">
        <v>3691</v>
      </c>
      <c r="B797" s="3" t="s">
        <v>22</v>
      </c>
      <c r="C797" s="3" t="s">
        <v>9</v>
      </c>
      <c r="D797" s="3"/>
      <c r="E797" s="3" t="s">
        <v>33</v>
      </c>
      <c r="F797" s="3" t="s">
        <v>3692</v>
      </c>
      <c r="G797" s="3" t="n">
        <v>4</v>
      </c>
      <c r="H797" s="3" t="n">
        <v>3</v>
      </c>
      <c r="I797" s="3" t="n">
        <v>1</v>
      </c>
      <c r="J797" s="3" t="n">
        <v>2</v>
      </c>
      <c r="K797" s="3" t="n">
        <v>3</v>
      </c>
      <c r="L797" s="3" t="n">
        <v>2</v>
      </c>
      <c r="M797" s="3" t="n">
        <v>3</v>
      </c>
      <c r="N797" s="13" t="n">
        <f aca="false">IF(ISERROR(I797/(I797+J797)),0,(I797/(I797+J797)))</f>
        <v>0.333333333333333</v>
      </c>
      <c r="O797" s="13" t="n">
        <f aca="false">IF(ISERROR(I797/(I797+K797)),0,(I797/(I797+K797)))</f>
        <v>0.25</v>
      </c>
      <c r="P797" s="13" t="n">
        <f aca="false">IF(ISERROR((2*N797*O797)/(N797+O797)),0,(2*N797*O797)/(N797+O797))</f>
        <v>0.285714285714286</v>
      </c>
      <c r="Q797" s="3" t="n">
        <f aca="false">L797-M797</f>
        <v>-1</v>
      </c>
      <c r="R797" s="3"/>
    </row>
    <row r="798" customFormat="false" ht="12.8" hidden="false" customHeight="false" outlineLevel="0" collapsed="false">
      <c r="A798" s="3" t="s">
        <v>3693</v>
      </c>
      <c r="B798" s="3" t="s">
        <v>1</v>
      </c>
      <c r="C798" s="3"/>
      <c r="D798" s="3" t="s">
        <v>23</v>
      </c>
      <c r="E798" s="3" t="s">
        <v>33</v>
      </c>
      <c r="F798" s="3" t="s">
        <v>3694</v>
      </c>
      <c r="G798" s="3" t="n">
        <v>4</v>
      </c>
      <c r="H798" s="3" t="n">
        <v>3</v>
      </c>
      <c r="I798" s="3" t="n">
        <v>1</v>
      </c>
      <c r="J798" s="3" t="n">
        <v>2</v>
      </c>
      <c r="K798" s="3" t="n">
        <v>3</v>
      </c>
      <c r="L798" s="3" t="n">
        <v>2</v>
      </c>
      <c r="M798" s="3" t="n">
        <v>3</v>
      </c>
      <c r="N798" s="13" t="n">
        <f aca="false">IF(ISERROR(I798/(I798+J798)),0,(I798/(I798+J798)))</f>
        <v>0.333333333333333</v>
      </c>
      <c r="O798" s="13" t="n">
        <f aca="false">IF(ISERROR(I798/(I798+K798)),0,(I798/(I798+K798)))</f>
        <v>0.25</v>
      </c>
      <c r="P798" s="13" t="n">
        <f aca="false">IF(ISERROR((2*N798*O798)/(N798+O798)),0,(2*N798*O798)/(N798+O798))</f>
        <v>0.285714285714286</v>
      </c>
      <c r="Q798" s="3" t="n">
        <f aca="false">L798-M798</f>
        <v>-1</v>
      </c>
      <c r="R798" s="3"/>
    </row>
    <row r="799" customFormat="false" ht="12.8" hidden="false" customHeight="false" outlineLevel="0" collapsed="false">
      <c r="A799" s="3" t="s">
        <v>3695</v>
      </c>
      <c r="B799" s="3" t="s">
        <v>22</v>
      </c>
      <c r="C799" s="3" t="s">
        <v>2</v>
      </c>
      <c r="D799" s="3"/>
      <c r="E799" s="3" t="s">
        <v>10</v>
      </c>
      <c r="F799" s="3" t="s">
        <v>3696</v>
      </c>
      <c r="G799" s="3" t="n">
        <v>5</v>
      </c>
      <c r="H799" s="3" t="n">
        <v>4</v>
      </c>
      <c r="I799" s="3" t="n">
        <v>2</v>
      </c>
      <c r="J799" s="3" t="n">
        <v>2</v>
      </c>
      <c r="K799" s="3" t="n">
        <v>3</v>
      </c>
      <c r="L799" s="3" t="n">
        <v>3</v>
      </c>
      <c r="M799" s="3" t="n">
        <v>3</v>
      </c>
      <c r="N799" s="13" t="n">
        <f aca="false">IF(ISERROR(I799/(I799+J799)),0,(I799/(I799+J799)))</f>
        <v>0.5</v>
      </c>
      <c r="O799" s="13" t="n">
        <f aca="false">IF(ISERROR(I799/(I799+K799)),0,(I799/(I799+K799)))</f>
        <v>0.4</v>
      </c>
      <c r="P799" s="13" t="n">
        <f aca="false">IF(ISERROR((2*N799*O799)/(N799+O799)),0,(2*N799*O799)/(N799+O799))</f>
        <v>0.444444444444444</v>
      </c>
      <c r="Q799" s="3" t="n">
        <f aca="false">L799-M799</f>
        <v>0</v>
      </c>
      <c r="R799" s="3"/>
    </row>
    <row r="800" customFormat="false" ht="12.8" hidden="false" customHeight="false" outlineLevel="0" collapsed="false">
      <c r="A800" s="3" t="s">
        <v>3697</v>
      </c>
      <c r="B800" s="3" t="s">
        <v>1</v>
      </c>
      <c r="C800" s="3" t="s">
        <v>2</v>
      </c>
      <c r="D800" s="3"/>
      <c r="E800" s="3" t="s">
        <v>33</v>
      </c>
      <c r="F800" s="3" t="s">
        <v>3698</v>
      </c>
      <c r="G800" s="3" t="n">
        <v>5</v>
      </c>
      <c r="H800" s="3" t="n">
        <v>4</v>
      </c>
      <c r="I800" s="3" t="n">
        <v>2</v>
      </c>
      <c r="J800" s="3" t="n">
        <v>2</v>
      </c>
      <c r="K800" s="3" t="n">
        <v>3</v>
      </c>
      <c r="L800" s="3" t="n">
        <v>2</v>
      </c>
      <c r="M800" s="3" t="n">
        <v>4</v>
      </c>
      <c r="N800" s="13" t="n">
        <f aca="false">IF(ISERROR(I800/(I800+J800)),0,(I800/(I800+J800)))</f>
        <v>0.5</v>
      </c>
      <c r="O800" s="13" t="n">
        <f aca="false">IF(ISERROR(I800/(I800+K800)),0,(I800/(I800+K800)))</f>
        <v>0.4</v>
      </c>
      <c r="P800" s="13" t="n">
        <f aca="false">IF(ISERROR((2*N800*O800)/(N800+O800)),0,(2*N800*O800)/(N800+O800))</f>
        <v>0.444444444444444</v>
      </c>
      <c r="Q800" s="3" t="n">
        <f aca="false">L800-M800</f>
        <v>-2</v>
      </c>
      <c r="R800" s="3"/>
    </row>
    <row r="801" customFormat="false" ht="12.8" hidden="false" customHeight="false" outlineLevel="0" collapsed="false">
      <c r="A801" s="3" t="s">
        <v>3699</v>
      </c>
      <c r="B801" s="3" t="s">
        <v>1</v>
      </c>
      <c r="C801" s="3" t="s">
        <v>2</v>
      </c>
      <c r="D801" s="3"/>
      <c r="E801" s="3" t="s">
        <v>10</v>
      </c>
      <c r="F801" s="3" t="s">
        <v>3700</v>
      </c>
      <c r="G801" s="3" t="n">
        <v>5</v>
      </c>
      <c r="H801" s="3" t="n">
        <v>4</v>
      </c>
      <c r="I801" s="3" t="n">
        <v>2</v>
      </c>
      <c r="J801" s="3" t="n">
        <v>2</v>
      </c>
      <c r="K801" s="3" t="n">
        <v>3</v>
      </c>
      <c r="L801" s="3" t="n">
        <v>2</v>
      </c>
      <c r="M801" s="3" t="n">
        <v>2</v>
      </c>
      <c r="N801" s="13" t="n">
        <f aca="false">IF(ISERROR(I801/(I801+J801)),0,(I801/(I801+J801)))</f>
        <v>0.5</v>
      </c>
      <c r="O801" s="13" t="n">
        <f aca="false">IF(ISERROR(I801/(I801+K801)),0,(I801/(I801+K801)))</f>
        <v>0.4</v>
      </c>
      <c r="P801" s="13" t="n">
        <f aca="false">IF(ISERROR((2*N801*O801)/(N801+O801)),0,(2*N801*O801)/(N801+O801))</f>
        <v>0.444444444444444</v>
      </c>
      <c r="Q801" s="3" t="n">
        <f aca="false">L801-M801</f>
        <v>0</v>
      </c>
      <c r="R801" s="3"/>
    </row>
    <row r="802" customFormat="false" ht="12.8" hidden="false" customHeight="false" outlineLevel="0" collapsed="false">
      <c r="A802" s="3" t="s">
        <v>3701</v>
      </c>
      <c r="B802" s="3" t="s">
        <v>1</v>
      </c>
      <c r="C802" s="3"/>
      <c r="D802" s="3" t="s">
        <v>23</v>
      </c>
      <c r="E802" s="3" t="s">
        <v>33</v>
      </c>
      <c r="F802" s="3" t="s">
        <v>3702</v>
      </c>
      <c r="G802" s="3" t="n">
        <v>5</v>
      </c>
      <c r="H802" s="3" t="n">
        <v>4</v>
      </c>
      <c r="I802" s="3" t="n">
        <v>2</v>
      </c>
      <c r="J802" s="3" t="n">
        <v>2</v>
      </c>
      <c r="K802" s="3" t="n">
        <v>3</v>
      </c>
      <c r="L802" s="3" t="n">
        <v>2</v>
      </c>
      <c r="M802" s="3" t="n">
        <v>3</v>
      </c>
      <c r="N802" s="13" t="n">
        <f aca="false">IF(ISERROR(I802/(I802+J802)),0,(I802/(I802+J802)))</f>
        <v>0.5</v>
      </c>
      <c r="O802" s="13" t="n">
        <f aca="false">IF(ISERROR(I802/(I802+K802)),0,(I802/(I802+K802)))</f>
        <v>0.4</v>
      </c>
      <c r="P802" s="13" t="n">
        <f aca="false">IF(ISERROR((2*N802*O802)/(N802+O802)),0,(2*N802*O802)/(N802+O802))</f>
        <v>0.444444444444444</v>
      </c>
      <c r="Q802" s="3" t="n">
        <f aca="false">L802-M802</f>
        <v>-1</v>
      </c>
      <c r="R802" s="3"/>
    </row>
    <row r="803" customFormat="false" ht="12.8" hidden="false" customHeight="false" outlineLevel="0" collapsed="false">
      <c r="A803" s="3" t="s">
        <v>3703</v>
      </c>
      <c r="B803" s="3" t="s">
        <v>1</v>
      </c>
      <c r="C803" s="3"/>
      <c r="D803" s="3" t="s">
        <v>23</v>
      </c>
      <c r="E803" s="3" t="s">
        <v>33</v>
      </c>
      <c r="F803" s="3" t="s">
        <v>3704</v>
      </c>
      <c r="G803" s="3" t="n">
        <v>6</v>
      </c>
      <c r="H803" s="3" t="n">
        <v>5</v>
      </c>
      <c r="I803" s="3" t="n">
        <v>3</v>
      </c>
      <c r="J803" s="3" t="n">
        <v>2</v>
      </c>
      <c r="K803" s="3" t="n">
        <v>3</v>
      </c>
      <c r="L803" s="3" t="n">
        <v>3</v>
      </c>
      <c r="M803" s="3" t="n">
        <v>4</v>
      </c>
      <c r="N803" s="13" t="n">
        <f aca="false">IF(ISERROR(I803/(I803+J803)),0,(I803/(I803+J803)))</f>
        <v>0.6</v>
      </c>
      <c r="O803" s="13" t="n">
        <f aca="false">IF(ISERROR(I803/(I803+K803)),0,(I803/(I803+K803)))</f>
        <v>0.5</v>
      </c>
      <c r="P803" s="13" t="n">
        <f aca="false">IF(ISERROR((2*N803*O803)/(N803+O803)),0,(2*N803*O803)/(N803+O803))</f>
        <v>0.545454545454545</v>
      </c>
      <c r="Q803" s="3" t="n">
        <f aca="false">L803-M803</f>
        <v>-1</v>
      </c>
      <c r="R803" s="3"/>
    </row>
    <row r="804" customFormat="false" ht="12.8" hidden="false" customHeight="false" outlineLevel="0" collapsed="false">
      <c r="A804" s="3" t="s">
        <v>3705</v>
      </c>
      <c r="B804" s="3" t="s">
        <v>1</v>
      </c>
      <c r="C804" s="3" t="s">
        <v>2</v>
      </c>
      <c r="D804" s="3"/>
      <c r="E804" s="3" t="s">
        <v>33</v>
      </c>
      <c r="F804" s="3" t="s">
        <v>3706</v>
      </c>
      <c r="G804" s="3" t="n">
        <v>6</v>
      </c>
      <c r="H804" s="3" t="n">
        <v>5</v>
      </c>
      <c r="I804" s="3" t="n">
        <v>3</v>
      </c>
      <c r="J804" s="3" t="n">
        <v>2</v>
      </c>
      <c r="K804" s="3" t="n">
        <v>3</v>
      </c>
      <c r="L804" s="3" t="n">
        <v>4</v>
      </c>
      <c r="M804" s="3" t="n">
        <v>5</v>
      </c>
      <c r="N804" s="13" t="n">
        <f aca="false">IF(ISERROR(I804/(I804+J804)),0,(I804/(I804+J804)))</f>
        <v>0.6</v>
      </c>
      <c r="O804" s="13" t="n">
        <f aca="false">IF(ISERROR(I804/(I804+K804)),0,(I804/(I804+K804)))</f>
        <v>0.5</v>
      </c>
      <c r="P804" s="13" t="n">
        <f aca="false">IF(ISERROR((2*N804*O804)/(N804+O804)),0,(2*N804*O804)/(N804+O804))</f>
        <v>0.545454545454545</v>
      </c>
      <c r="Q804" s="3" t="n">
        <f aca="false">L804-M804</f>
        <v>-1</v>
      </c>
      <c r="R804" s="3"/>
    </row>
    <row r="805" customFormat="false" ht="12.8" hidden="false" customHeight="false" outlineLevel="0" collapsed="false">
      <c r="A805" s="3" t="s">
        <v>3707</v>
      </c>
      <c r="B805" s="3" t="s">
        <v>22</v>
      </c>
      <c r="C805" s="3" t="s">
        <v>2</v>
      </c>
      <c r="D805" s="3"/>
      <c r="E805" s="3" t="s">
        <v>10</v>
      </c>
      <c r="F805" s="3" t="s">
        <v>3708</v>
      </c>
      <c r="G805" s="3" t="n">
        <v>6</v>
      </c>
      <c r="H805" s="3" t="n">
        <v>5</v>
      </c>
      <c r="I805" s="3" t="n">
        <v>3</v>
      </c>
      <c r="J805" s="3" t="n">
        <v>2</v>
      </c>
      <c r="K805" s="3" t="n">
        <v>3</v>
      </c>
      <c r="L805" s="3" t="n">
        <v>5</v>
      </c>
      <c r="M805" s="3" t="n">
        <v>5</v>
      </c>
      <c r="N805" s="13" t="n">
        <f aca="false">IF(ISERROR(I805/(I805+J805)),0,(I805/(I805+J805)))</f>
        <v>0.6</v>
      </c>
      <c r="O805" s="13" t="n">
        <f aca="false">IF(ISERROR(I805/(I805+K805)),0,(I805/(I805+K805)))</f>
        <v>0.5</v>
      </c>
      <c r="P805" s="13" t="n">
        <f aca="false">IF(ISERROR((2*N805*O805)/(N805+O805)),0,(2*N805*O805)/(N805+O805))</f>
        <v>0.545454545454545</v>
      </c>
      <c r="Q805" s="3" t="n">
        <f aca="false">L805-M805</f>
        <v>0</v>
      </c>
      <c r="R805" s="3"/>
    </row>
    <row r="806" customFormat="false" ht="12.8" hidden="false" customHeight="false" outlineLevel="0" collapsed="false">
      <c r="A806" s="3" t="s">
        <v>3709</v>
      </c>
      <c r="B806" s="3" t="s">
        <v>22</v>
      </c>
      <c r="C806" s="3" t="s">
        <v>2</v>
      </c>
      <c r="D806" s="3"/>
      <c r="E806" s="3" t="s">
        <v>10</v>
      </c>
      <c r="F806" s="3" t="s">
        <v>3710</v>
      </c>
      <c r="G806" s="3" t="n">
        <v>7</v>
      </c>
      <c r="H806" s="3" t="n">
        <v>6</v>
      </c>
      <c r="I806" s="3" t="n">
        <v>4</v>
      </c>
      <c r="J806" s="3" t="n">
        <v>2</v>
      </c>
      <c r="K806" s="3" t="n">
        <v>3</v>
      </c>
      <c r="L806" s="3" t="n">
        <v>6</v>
      </c>
      <c r="M806" s="3" t="n">
        <v>6</v>
      </c>
      <c r="N806" s="13" t="n">
        <f aca="false">IF(ISERROR(I806/(I806+J806)),0,(I806/(I806+J806)))</f>
        <v>0.666666666666667</v>
      </c>
      <c r="O806" s="13" t="n">
        <f aca="false">IF(ISERROR(I806/(I806+K806)),0,(I806/(I806+K806)))</f>
        <v>0.571428571428571</v>
      </c>
      <c r="P806" s="13" t="n">
        <f aca="false">IF(ISERROR((2*N806*O806)/(N806+O806)),0,(2*N806*O806)/(N806+O806))</f>
        <v>0.615384615384615</v>
      </c>
      <c r="Q806" s="3" t="n">
        <f aca="false">L806-M806</f>
        <v>0</v>
      </c>
      <c r="R806" s="3"/>
    </row>
    <row r="807" customFormat="false" ht="12.8" hidden="false" customHeight="false" outlineLevel="0" collapsed="false">
      <c r="A807" s="3" t="s">
        <v>3711</v>
      </c>
      <c r="B807" s="3" t="s">
        <v>1</v>
      </c>
      <c r="C807" s="3" t="s">
        <v>2</v>
      </c>
      <c r="D807" s="3"/>
      <c r="E807" s="3" t="s">
        <v>10</v>
      </c>
      <c r="F807" s="3" t="s">
        <v>3712</v>
      </c>
      <c r="G807" s="3" t="n">
        <v>8</v>
      </c>
      <c r="H807" s="3" t="n">
        <v>7</v>
      </c>
      <c r="I807" s="3" t="n">
        <v>5</v>
      </c>
      <c r="J807" s="3" t="n">
        <v>2</v>
      </c>
      <c r="K807" s="3" t="n">
        <v>3</v>
      </c>
      <c r="L807" s="3" t="n">
        <v>4</v>
      </c>
      <c r="M807" s="3" t="n">
        <v>7</v>
      </c>
      <c r="N807" s="13" t="n">
        <f aca="false">IF(ISERROR(I807/(I807+J807)),0,(I807/(I807+J807)))</f>
        <v>0.714285714285714</v>
      </c>
      <c r="O807" s="13" t="n">
        <f aca="false">IF(ISERROR(I807/(I807+K807)),0,(I807/(I807+K807)))</f>
        <v>0.625</v>
      </c>
      <c r="P807" s="13" t="n">
        <f aca="false">IF(ISERROR((2*N807*O807)/(N807+O807)),0,(2*N807*O807)/(N807+O807))</f>
        <v>0.666666666666667</v>
      </c>
      <c r="Q807" s="3" t="n">
        <f aca="false">L807-M807</f>
        <v>-3</v>
      </c>
      <c r="R807" s="3"/>
    </row>
    <row r="808" customFormat="false" ht="12.8" hidden="false" customHeight="false" outlineLevel="0" collapsed="false">
      <c r="A808" s="3" t="s">
        <v>3713</v>
      </c>
      <c r="B808" s="3" t="s">
        <v>22</v>
      </c>
      <c r="C808" s="3" t="s">
        <v>2</v>
      </c>
      <c r="D808" s="3"/>
      <c r="E808" s="3" t="s">
        <v>33</v>
      </c>
      <c r="F808" s="3" t="s">
        <v>3714</v>
      </c>
      <c r="G808" s="3" t="n">
        <v>9</v>
      </c>
      <c r="H808" s="3" t="n">
        <v>8</v>
      </c>
      <c r="I808" s="3" t="n">
        <v>6</v>
      </c>
      <c r="J808" s="3" t="n">
        <v>2</v>
      </c>
      <c r="K808" s="3" t="n">
        <v>3</v>
      </c>
      <c r="L808" s="3" t="n">
        <v>6</v>
      </c>
      <c r="M808" s="3" t="n">
        <v>6</v>
      </c>
      <c r="N808" s="13" t="n">
        <f aca="false">IF(ISERROR(I808/(I808+J808)),0,(I808/(I808+J808)))</f>
        <v>0.75</v>
      </c>
      <c r="O808" s="13" t="n">
        <f aca="false">IF(ISERROR(I808/(I808+K808)),0,(I808/(I808+K808)))</f>
        <v>0.666666666666667</v>
      </c>
      <c r="P808" s="13" t="n">
        <f aca="false">IF(ISERROR((2*N808*O808)/(N808+O808)),0,(2*N808*O808)/(N808+O808))</f>
        <v>0.705882352941176</v>
      </c>
      <c r="Q808" s="3" t="n">
        <f aca="false">L808-M808</f>
        <v>0</v>
      </c>
      <c r="R808" s="3"/>
    </row>
    <row r="809" customFormat="false" ht="12.8" hidden="false" customHeight="false" outlineLevel="0" collapsed="false">
      <c r="A809" s="3" t="s">
        <v>3715</v>
      </c>
      <c r="B809" s="3" t="s">
        <v>22</v>
      </c>
      <c r="C809" s="3" t="s">
        <v>2</v>
      </c>
      <c r="D809" s="3"/>
      <c r="E809" s="3" t="s">
        <v>10</v>
      </c>
      <c r="F809" s="3" t="s">
        <v>3716</v>
      </c>
      <c r="G809" s="3" t="n">
        <v>11</v>
      </c>
      <c r="H809" s="3" t="n">
        <v>10</v>
      </c>
      <c r="I809" s="3" t="n">
        <v>8</v>
      </c>
      <c r="J809" s="3" t="n">
        <v>2</v>
      </c>
      <c r="K809" s="3" t="n">
        <v>3</v>
      </c>
      <c r="L809" s="3" t="n">
        <v>2</v>
      </c>
      <c r="M809" s="3" t="n">
        <v>8</v>
      </c>
      <c r="N809" s="13" t="n">
        <f aca="false">IF(ISERROR(I809/(I809+J809)),0,(I809/(I809+J809)))</f>
        <v>0.8</v>
      </c>
      <c r="O809" s="13" t="n">
        <f aca="false">IF(ISERROR(I809/(I809+K809)),0,(I809/(I809+K809)))</f>
        <v>0.727272727272727</v>
      </c>
      <c r="P809" s="13" t="n">
        <f aca="false">IF(ISERROR((2*N809*O809)/(N809+O809)),0,(2*N809*O809)/(N809+O809))</f>
        <v>0.761904761904762</v>
      </c>
      <c r="Q809" s="3" t="n">
        <f aca="false">L809-M809</f>
        <v>-6</v>
      </c>
      <c r="R809" s="3"/>
    </row>
    <row r="810" customFormat="false" ht="12.8" hidden="false" customHeight="false" outlineLevel="0" collapsed="false">
      <c r="A810" s="3" t="s">
        <v>3717</v>
      </c>
      <c r="B810" s="3" t="s">
        <v>1</v>
      </c>
      <c r="C810" s="3" t="s">
        <v>2</v>
      </c>
      <c r="D810" s="3"/>
      <c r="E810" s="3" t="s">
        <v>33</v>
      </c>
      <c r="F810" s="3" t="s">
        <v>3718</v>
      </c>
      <c r="G810" s="3" t="n">
        <v>13</v>
      </c>
      <c r="H810" s="3" t="n">
        <v>12</v>
      </c>
      <c r="I810" s="3" t="n">
        <v>10</v>
      </c>
      <c r="J810" s="3" t="n">
        <v>2</v>
      </c>
      <c r="K810" s="3" t="n">
        <v>3</v>
      </c>
      <c r="L810" s="3" t="n">
        <v>10</v>
      </c>
      <c r="M810" s="3" t="n">
        <v>11</v>
      </c>
      <c r="N810" s="13" t="n">
        <f aca="false">IF(ISERROR(I810/(I810+J810)),0,(I810/(I810+J810)))</f>
        <v>0.833333333333333</v>
      </c>
      <c r="O810" s="13" t="n">
        <f aca="false">IF(ISERROR(I810/(I810+K810)),0,(I810/(I810+K810)))</f>
        <v>0.769230769230769</v>
      </c>
      <c r="P810" s="13" t="n">
        <f aca="false">IF(ISERROR((2*N810*O810)/(N810+O810)),0,(2*N810*O810)/(N810+O810))</f>
        <v>0.8</v>
      </c>
      <c r="Q810" s="3" t="n">
        <f aca="false">L810-M810</f>
        <v>-1</v>
      </c>
      <c r="R810" s="3"/>
    </row>
    <row r="811" customFormat="false" ht="12.8" hidden="false" customHeight="false" outlineLevel="0" collapsed="false">
      <c r="A811" s="3" t="s">
        <v>3719</v>
      </c>
      <c r="B811" s="3" t="s">
        <v>22</v>
      </c>
      <c r="C811" s="3" t="s">
        <v>9</v>
      </c>
      <c r="D811" s="3"/>
      <c r="E811" s="3" t="s">
        <v>33</v>
      </c>
      <c r="F811" s="3" t="s">
        <v>3720</v>
      </c>
      <c r="G811" s="3" t="n">
        <v>4</v>
      </c>
      <c r="H811" s="3" t="n">
        <v>4</v>
      </c>
      <c r="I811" s="3" t="n">
        <v>1</v>
      </c>
      <c r="J811" s="3" t="n">
        <v>3</v>
      </c>
      <c r="K811" s="3" t="n">
        <v>3</v>
      </c>
      <c r="L811" s="3" t="n">
        <v>3</v>
      </c>
      <c r="M811" s="3" t="n">
        <v>3</v>
      </c>
      <c r="N811" s="13" t="n">
        <f aca="false">IF(ISERROR(I811/(I811+J811)),0,(I811/(I811+J811)))</f>
        <v>0.25</v>
      </c>
      <c r="O811" s="13" t="n">
        <f aca="false">IF(ISERROR(I811/(I811+K811)),0,(I811/(I811+K811)))</f>
        <v>0.25</v>
      </c>
      <c r="P811" s="13" t="n">
        <f aca="false">IF(ISERROR((2*N811*O811)/(N811+O811)),0,(2*N811*O811)/(N811+O811))</f>
        <v>0.25</v>
      </c>
      <c r="Q811" s="3" t="n">
        <f aca="false">L811-M811</f>
        <v>0</v>
      </c>
      <c r="R811" s="3"/>
    </row>
    <row r="812" customFormat="false" ht="12.8" hidden="false" customHeight="false" outlineLevel="0" collapsed="false">
      <c r="A812" s="3" t="s">
        <v>3721</v>
      </c>
      <c r="B812" s="3" t="s">
        <v>22</v>
      </c>
      <c r="C812" s="3" t="s">
        <v>2</v>
      </c>
      <c r="D812" s="3"/>
      <c r="E812" s="3" t="s">
        <v>10</v>
      </c>
      <c r="F812" s="3" t="s">
        <v>3722</v>
      </c>
      <c r="G812" s="3" t="n">
        <v>5</v>
      </c>
      <c r="H812" s="3" t="n">
        <v>5</v>
      </c>
      <c r="I812" s="3" t="n">
        <v>2</v>
      </c>
      <c r="J812" s="3" t="n">
        <v>3</v>
      </c>
      <c r="K812" s="3" t="n">
        <v>3</v>
      </c>
      <c r="L812" s="3" t="n">
        <v>2</v>
      </c>
      <c r="M812" s="3" t="n">
        <v>5</v>
      </c>
      <c r="N812" s="13" t="n">
        <f aca="false">IF(ISERROR(I812/(I812+J812)),0,(I812/(I812+J812)))</f>
        <v>0.4</v>
      </c>
      <c r="O812" s="13" t="n">
        <f aca="false">IF(ISERROR(I812/(I812+K812)),0,(I812/(I812+K812)))</f>
        <v>0.4</v>
      </c>
      <c r="P812" s="13" t="n">
        <f aca="false">IF(ISERROR((2*N812*O812)/(N812+O812)),0,(2*N812*O812)/(N812+O812))</f>
        <v>0.4</v>
      </c>
      <c r="Q812" s="3" t="n">
        <f aca="false">L812-M812</f>
        <v>-3</v>
      </c>
      <c r="R812" s="3"/>
    </row>
    <row r="813" customFormat="false" ht="12.8" hidden="false" customHeight="false" outlineLevel="0" collapsed="false">
      <c r="A813" s="3" t="s">
        <v>3723</v>
      </c>
      <c r="B813" s="3" t="s">
        <v>1</v>
      </c>
      <c r="C813" s="3" t="s">
        <v>9</v>
      </c>
      <c r="D813" s="3"/>
      <c r="E813" s="3" t="s">
        <v>33</v>
      </c>
      <c r="F813" s="3" t="s">
        <v>3724</v>
      </c>
      <c r="G813" s="3" t="n">
        <v>5</v>
      </c>
      <c r="H813" s="3" t="n">
        <v>5</v>
      </c>
      <c r="I813" s="3" t="n">
        <v>2</v>
      </c>
      <c r="J813" s="3" t="n">
        <v>3</v>
      </c>
      <c r="K813" s="3" t="n">
        <v>3</v>
      </c>
      <c r="L813" s="3" t="n">
        <v>5</v>
      </c>
      <c r="M813" s="3" t="n">
        <v>5</v>
      </c>
      <c r="N813" s="13" t="n">
        <f aca="false">IF(ISERROR(I813/(I813+J813)),0,(I813/(I813+J813)))</f>
        <v>0.4</v>
      </c>
      <c r="O813" s="13" t="n">
        <f aca="false">IF(ISERROR(I813/(I813+K813)),0,(I813/(I813+K813)))</f>
        <v>0.4</v>
      </c>
      <c r="P813" s="13" t="n">
        <f aca="false">IF(ISERROR((2*N813*O813)/(N813+O813)),0,(2*N813*O813)/(N813+O813))</f>
        <v>0.4</v>
      </c>
      <c r="Q813" s="3" t="n">
        <f aca="false">L813-M813</f>
        <v>0</v>
      </c>
      <c r="R813" s="3"/>
    </row>
    <row r="814" customFormat="false" ht="12.8" hidden="false" customHeight="false" outlineLevel="0" collapsed="false">
      <c r="A814" s="3" t="s">
        <v>3725</v>
      </c>
      <c r="B814" s="3" t="s">
        <v>22</v>
      </c>
      <c r="C814" s="3" t="s">
        <v>9</v>
      </c>
      <c r="D814" s="3"/>
      <c r="E814" s="3" t="s">
        <v>33</v>
      </c>
      <c r="F814" s="3" t="s">
        <v>3726</v>
      </c>
      <c r="G814" s="3" t="n">
        <v>8</v>
      </c>
      <c r="H814" s="3" t="n">
        <v>8</v>
      </c>
      <c r="I814" s="3" t="n">
        <v>5</v>
      </c>
      <c r="J814" s="3" t="n">
        <v>3</v>
      </c>
      <c r="K814" s="3" t="n">
        <v>3</v>
      </c>
      <c r="L814" s="3" t="n">
        <v>5</v>
      </c>
      <c r="M814" s="3" t="n">
        <v>6</v>
      </c>
      <c r="N814" s="13" t="n">
        <f aca="false">IF(ISERROR(I814/(I814+J814)),0,(I814/(I814+J814)))</f>
        <v>0.625</v>
      </c>
      <c r="O814" s="13" t="n">
        <f aca="false">IF(ISERROR(I814/(I814+K814)),0,(I814/(I814+K814)))</f>
        <v>0.625</v>
      </c>
      <c r="P814" s="13" t="n">
        <f aca="false">IF(ISERROR((2*N814*O814)/(N814+O814)),0,(2*N814*O814)/(N814+O814))</f>
        <v>0.625</v>
      </c>
      <c r="Q814" s="3" t="n">
        <f aca="false">L814-M814</f>
        <v>-1</v>
      </c>
      <c r="R814" s="3"/>
    </row>
    <row r="815" customFormat="false" ht="12.8" hidden="false" customHeight="false" outlineLevel="0" collapsed="false">
      <c r="A815" s="3" t="s">
        <v>3727</v>
      </c>
      <c r="B815" s="3" t="s">
        <v>1</v>
      </c>
      <c r="C815" s="3" t="s">
        <v>9</v>
      </c>
      <c r="D815" s="3"/>
      <c r="E815" s="3" t="s">
        <v>33</v>
      </c>
      <c r="F815" s="3" t="s">
        <v>3728</v>
      </c>
      <c r="G815" s="3" t="n">
        <v>9</v>
      </c>
      <c r="H815" s="3" t="n">
        <v>9</v>
      </c>
      <c r="I815" s="3" t="n">
        <v>6</v>
      </c>
      <c r="J815" s="3" t="n">
        <v>3</v>
      </c>
      <c r="K815" s="3" t="n">
        <v>3</v>
      </c>
      <c r="L815" s="3" t="n">
        <v>5</v>
      </c>
      <c r="M815" s="3" t="n">
        <v>9</v>
      </c>
      <c r="N815" s="13" t="n">
        <f aca="false">IF(ISERROR(I815/(I815+J815)),0,(I815/(I815+J815)))</f>
        <v>0.666666666666667</v>
      </c>
      <c r="O815" s="13" t="n">
        <f aca="false">IF(ISERROR(I815/(I815+K815)),0,(I815/(I815+K815)))</f>
        <v>0.666666666666667</v>
      </c>
      <c r="P815" s="13" t="n">
        <f aca="false">IF(ISERROR((2*N815*O815)/(N815+O815)),0,(2*N815*O815)/(N815+O815))</f>
        <v>0.666666666666667</v>
      </c>
      <c r="Q815" s="3" t="n">
        <f aca="false">L815-M815</f>
        <v>-4</v>
      </c>
      <c r="R815" s="3"/>
    </row>
    <row r="816" customFormat="false" ht="12.8" hidden="false" customHeight="false" outlineLevel="0" collapsed="false">
      <c r="A816" s="3" t="s">
        <v>3729</v>
      </c>
      <c r="B816" s="3" t="s">
        <v>22</v>
      </c>
      <c r="C816" s="3" t="s">
        <v>9</v>
      </c>
      <c r="D816" s="3"/>
      <c r="E816" s="3" t="s">
        <v>33</v>
      </c>
      <c r="F816" s="3" t="s">
        <v>3730</v>
      </c>
      <c r="G816" s="3" t="n">
        <v>6</v>
      </c>
      <c r="H816" s="3" t="n">
        <v>7</v>
      </c>
      <c r="I816" s="3" t="n">
        <v>3</v>
      </c>
      <c r="J816" s="3" t="n">
        <v>4</v>
      </c>
      <c r="K816" s="3" t="n">
        <v>3</v>
      </c>
      <c r="L816" s="3" t="n">
        <v>4</v>
      </c>
      <c r="M816" s="3" t="n">
        <v>7</v>
      </c>
      <c r="N816" s="13" t="n">
        <f aca="false">IF(ISERROR(I816/(I816+J816)),0,(I816/(I816+J816)))</f>
        <v>0.428571428571429</v>
      </c>
      <c r="O816" s="13" t="n">
        <f aca="false">IF(ISERROR(I816/(I816+K816)),0,(I816/(I816+K816)))</f>
        <v>0.5</v>
      </c>
      <c r="P816" s="13" t="n">
        <f aca="false">IF(ISERROR((2*N816*O816)/(N816+O816)),0,(2*N816*O816)/(N816+O816))</f>
        <v>0.461538461538462</v>
      </c>
      <c r="Q816" s="3" t="n">
        <f aca="false">L816-M816</f>
        <v>-3</v>
      </c>
      <c r="R816" s="3"/>
    </row>
    <row r="817" customFormat="false" ht="12.8" hidden="false" customHeight="false" outlineLevel="0" collapsed="false">
      <c r="A817" s="3" t="s">
        <v>3731</v>
      </c>
      <c r="B817" s="3" t="s">
        <v>1</v>
      </c>
      <c r="C817" s="3"/>
      <c r="D817" s="3" t="s">
        <v>27</v>
      </c>
      <c r="E817" s="3" t="s">
        <v>33</v>
      </c>
      <c r="F817" s="3" t="s">
        <v>3732</v>
      </c>
      <c r="G817" s="3" t="n">
        <v>6</v>
      </c>
      <c r="H817" s="3" t="n">
        <v>7</v>
      </c>
      <c r="I817" s="3" t="n">
        <v>3</v>
      </c>
      <c r="J817" s="3" t="n">
        <v>4</v>
      </c>
      <c r="K817" s="3" t="n">
        <v>3</v>
      </c>
      <c r="L817" s="3" t="n">
        <v>4</v>
      </c>
      <c r="M817" s="3" t="n">
        <v>6</v>
      </c>
      <c r="N817" s="13" t="n">
        <f aca="false">IF(ISERROR(I817/(I817+J817)),0,(I817/(I817+J817)))</f>
        <v>0.428571428571429</v>
      </c>
      <c r="O817" s="13" t="n">
        <f aca="false">IF(ISERROR(I817/(I817+K817)),0,(I817/(I817+K817)))</f>
        <v>0.5</v>
      </c>
      <c r="P817" s="13" t="n">
        <f aca="false">IF(ISERROR((2*N817*O817)/(N817+O817)),0,(2*N817*O817)/(N817+O817))</f>
        <v>0.461538461538462</v>
      </c>
      <c r="Q817" s="3" t="n">
        <f aca="false">L817-M817</f>
        <v>-2</v>
      </c>
      <c r="R817" s="3"/>
    </row>
    <row r="818" customFormat="false" ht="12.8" hidden="false" customHeight="false" outlineLevel="0" collapsed="false">
      <c r="A818" s="3" t="s">
        <v>3733</v>
      </c>
      <c r="B818" s="3" t="s">
        <v>1</v>
      </c>
      <c r="C818" s="3" t="s">
        <v>2</v>
      </c>
      <c r="D818" s="3"/>
      <c r="E818" s="3" t="s">
        <v>33</v>
      </c>
      <c r="F818" s="3" t="s">
        <v>3734</v>
      </c>
      <c r="G818" s="3" t="n">
        <v>8</v>
      </c>
      <c r="H818" s="3" t="n">
        <v>9</v>
      </c>
      <c r="I818" s="3" t="n">
        <v>5</v>
      </c>
      <c r="J818" s="3" t="n">
        <v>4</v>
      </c>
      <c r="K818" s="3" t="n">
        <v>3</v>
      </c>
      <c r="L818" s="3" t="n">
        <v>4</v>
      </c>
      <c r="M818" s="3" t="n">
        <v>7</v>
      </c>
      <c r="N818" s="13" t="n">
        <f aca="false">IF(ISERROR(I818/(I818+J818)),0,(I818/(I818+J818)))</f>
        <v>0.555555555555556</v>
      </c>
      <c r="O818" s="13" t="n">
        <f aca="false">IF(ISERROR(I818/(I818+K818)),0,(I818/(I818+K818)))</f>
        <v>0.625</v>
      </c>
      <c r="P818" s="13" t="n">
        <f aca="false">IF(ISERROR((2*N818*O818)/(N818+O818)),0,(2*N818*O818)/(N818+O818))</f>
        <v>0.588235294117647</v>
      </c>
      <c r="Q818" s="3" t="n">
        <f aca="false">L818-M818</f>
        <v>-3</v>
      </c>
      <c r="R818" s="3"/>
    </row>
    <row r="819" customFormat="false" ht="12.8" hidden="false" customHeight="false" outlineLevel="0" collapsed="false">
      <c r="A819" s="3" t="s">
        <v>3735</v>
      </c>
      <c r="B819" s="3" t="s">
        <v>22</v>
      </c>
      <c r="C819" s="3" t="s">
        <v>2</v>
      </c>
      <c r="D819" s="3"/>
      <c r="E819" s="3" t="s">
        <v>33</v>
      </c>
      <c r="F819" s="3" t="s">
        <v>3736</v>
      </c>
      <c r="G819" s="3" t="n">
        <v>9</v>
      </c>
      <c r="H819" s="3" t="n">
        <v>10</v>
      </c>
      <c r="I819" s="3" t="n">
        <v>6</v>
      </c>
      <c r="J819" s="3" t="n">
        <v>4</v>
      </c>
      <c r="K819" s="3" t="n">
        <v>3</v>
      </c>
      <c r="L819" s="3" t="n">
        <v>6</v>
      </c>
      <c r="M819" s="3" t="n">
        <v>9</v>
      </c>
      <c r="N819" s="13" t="n">
        <f aca="false">IF(ISERROR(I819/(I819+J819)),0,(I819/(I819+J819)))</f>
        <v>0.6</v>
      </c>
      <c r="O819" s="13" t="n">
        <f aca="false">IF(ISERROR(I819/(I819+K819)),0,(I819/(I819+K819)))</f>
        <v>0.666666666666667</v>
      </c>
      <c r="P819" s="13" t="n">
        <f aca="false">IF(ISERROR((2*N819*O819)/(N819+O819)),0,(2*N819*O819)/(N819+O819))</f>
        <v>0.631578947368421</v>
      </c>
      <c r="Q819" s="3" t="n">
        <f aca="false">L819-M819</f>
        <v>-3</v>
      </c>
      <c r="R819" s="3"/>
    </row>
    <row r="820" customFormat="false" ht="12.8" hidden="false" customHeight="false" outlineLevel="0" collapsed="false">
      <c r="A820" s="3" t="s">
        <v>3737</v>
      </c>
      <c r="B820" s="3" t="s">
        <v>22</v>
      </c>
      <c r="C820" s="3" t="s">
        <v>2</v>
      </c>
      <c r="D820" s="3"/>
      <c r="E820" s="3" t="s">
        <v>33</v>
      </c>
      <c r="F820" s="3" t="s">
        <v>3738</v>
      </c>
      <c r="G820" s="3" t="n">
        <v>9</v>
      </c>
      <c r="H820" s="3" t="n">
        <v>10</v>
      </c>
      <c r="I820" s="3" t="n">
        <v>6</v>
      </c>
      <c r="J820" s="3" t="n">
        <v>4</v>
      </c>
      <c r="K820" s="3" t="n">
        <v>3</v>
      </c>
      <c r="L820" s="3" t="n">
        <v>7</v>
      </c>
      <c r="M820" s="3" t="n">
        <v>10</v>
      </c>
      <c r="N820" s="13" t="n">
        <f aca="false">IF(ISERROR(I820/(I820+J820)),0,(I820/(I820+J820)))</f>
        <v>0.6</v>
      </c>
      <c r="O820" s="13" t="n">
        <f aca="false">IF(ISERROR(I820/(I820+K820)),0,(I820/(I820+K820)))</f>
        <v>0.666666666666667</v>
      </c>
      <c r="P820" s="13" t="n">
        <f aca="false">IF(ISERROR((2*N820*O820)/(N820+O820)),0,(2*N820*O820)/(N820+O820))</f>
        <v>0.631578947368421</v>
      </c>
      <c r="Q820" s="3" t="n">
        <f aca="false">L820-M820</f>
        <v>-3</v>
      </c>
      <c r="R820" s="3"/>
    </row>
    <row r="821" customFormat="false" ht="12.8" hidden="false" customHeight="false" outlineLevel="0" collapsed="false">
      <c r="A821" s="3" t="s">
        <v>3739</v>
      </c>
      <c r="B821" s="3" t="s">
        <v>22</v>
      </c>
      <c r="C821" s="3" t="s">
        <v>2</v>
      </c>
      <c r="D821" s="3"/>
      <c r="E821" s="3" t="s">
        <v>33</v>
      </c>
      <c r="F821" s="3" t="s">
        <v>3740</v>
      </c>
      <c r="G821" s="3" t="n">
        <v>10</v>
      </c>
      <c r="H821" s="3" t="n">
        <v>11</v>
      </c>
      <c r="I821" s="3" t="n">
        <v>7</v>
      </c>
      <c r="J821" s="3" t="n">
        <v>4</v>
      </c>
      <c r="K821" s="3" t="n">
        <v>3</v>
      </c>
      <c r="L821" s="3" t="n">
        <v>8</v>
      </c>
      <c r="M821" s="3" t="n">
        <v>11</v>
      </c>
      <c r="N821" s="13" t="n">
        <f aca="false">IF(ISERROR(I821/(I821+J821)),0,(I821/(I821+J821)))</f>
        <v>0.636363636363636</v>
      </c>
      <c r="O821" s="13" t="n">
        <f aca="false">IF(ISERROR(I821/(I821+K821)),0,(I821/(I821+K821)))</f>
        <v>0.7</v>
      </c>
      <c r="P821" s="13" t="n">
        <f aca="false">IF(ISERROR((2*N821*O821)/(N821+O821)),0,(2*N821*O821)/(N821+O821))</f>
        <v>0.666666666666667</v>
      </c>
      <c r="Q821" s="3" t="n">
        <f aca="false">L821-M821</f>
        <v>-3</v>
      </c>
      <c r="R821" s="3"/>
    </row>
    <row r="822" customFormat="false" ht="12.8" hidden="false" customHeight="false" outlineLevel="0" collapsed="false">
      <c r="A822" s="3" t="s">
        <v>3741</v>
      </c>
      <c r="B822" s="3" t="s">
        <v>1</v>
      </c>
      <c r="C822" s="3" t="s">
        <v>2</v>
      </c>
      <c r="D822" s="3"/>
      <c r="E822" s="3" t="s">
        <v>33</v>
      </c>
      <c r="F822" s="3" t="s">
        <v>3742</v>
      </c>
      <c r="G822" s="3" t="n">
        <v>10</v>
      </c>
      <c r="H822" s="3" t="n">
        <v>11</v>
      </c>
      <c r="I822" s="3" t="n">
        <v>7</v>
      </c>
      <c r="J822" s="3" t="n">
        <v>4</v>
      </c>
      <c r="K822" s="3" t="n">
        <v>3</v>
      </c>
      <c r="L822" s="3" t="n">
        <v>7</v>
      </c>
      <c r="M822" s="3" t="n">
        <v>11</v>
      </c>
      <c r="N822" s="13" t="n">
        <f aca="false">IF(ISERROR(I822/(I822+J822)),0,(I822/(I822+J822)))</f>
        <v>0.636363636363636</v>
      </c>
      <c r="O822" s="13" t="n">
        <f aca="false">IF(ISERROR(I822/(I822+K822)),0,(I822/(I822+K822)))</f>
        <v>0.7</v>
      </c>
      <c r="P822" s="13" t="n">
        <f aca="false">IF(ISERROR((2*N822*O822)/(N822+O822)),0,(2*N822*O822)/(N822+O822))</f>
        <v>0.666666666666667</v>
      </c>
      <c r="Q822" s="3" t="n">
        <f aca="false">L822-M822</f>
        <v>-4</v>
      </c>
      <c r="R822" s="3"/>
    </row>
    <row r="823" customFormat="false" ht="12.8" hidden="false" customHeight="false" outlineLevel="0" collapsed="false">
      <c r="A823" s="3" t="s">
        <v>3743</v>
      </c>
      <c r="B823" s="3" t="s">
        <v>22</v>
      </c>
      <c r="C823" s="3" t="s">
        <v>2</v>
      </c>
      <c r="D823" s="3"/>
      <c r="E823" s="3" t="s">
        <v>10</v>
      </c>
      <c r="F823" s="3" t="s">
        <v>3744</v>
      </c>
      <c r="G823" s="3" t="n">
        <v>5</v>
      </c>
      <c r="H823" s="3" t="n">
        <v>7</v>
      </c>
      <c r="I823" s="3" t="n">
        <v>2</v>
      </c>
      <c r="J823" s="3" t="n">
        <v>5</v>
      </c>
      <c r="K823" s="3" t="n">
        <v>3</v>
      </c>
      <c r="L823" s="3" t="n">
        <v>3</v>
      </c>
      <c r="M823" s="3" t="n">
        <v>6</v>
      </c>
      <c r="N823" s="13" t="n">
        <f aca="false">IF(ISERROR(I823/(I823+J823)),0,(I823/(I823+J823)))</f>
        <v>0.285714285714286</v>
      </c>
      <c r="O823" s="13" t="n">
        <f aca="false">IF(ISERROR(I823/(I823+K823)),0,(I823/(I823+K823)))</f>
        <v>0.4</v>
      </c>
      <c r="P823" s="13" t="n">
        <f aca="false">IF(ISERROR((2*N823*O823)/(N823+O823)),0,(2*N823*O823)/(N823+O823))</f>
        <v>0.333333333333333</v>
      </c>
      <c r="Q823" s="3" t="n">
        <f aca="false">L823-M823</f>
        <v>-3</v>
      </c>
      <c r="R823" s="3"/>
    </row>
    <row r="824" customFormat="false" ht="12.8" hidden="false" customHeight="false" outlineLevel="0" collapsed="false">
      <c r="A824" s="3" t="s">
        <v>3745</v>
      </c>
      <c r="B824" s="3" t="s">
        <v>22</v>
      </c>
      <c r="C824" s="3" t="s">
        <v>9</v>
      </c>
      <c r="D824" s="3"/>
      <c r="E824" s="3" t="s">
        <v>33</v>
      </c>
      <c r="F824" s="3" t="s">
        <v>3746</v>
      </c>
      <c r="G824" s="3" t="n">
        <v>5</v>
      </c>
      <c r="H824" s="3" t="n">
        <v>7</v>
      </c>
      <c r="I824" s="3" t="n">
        <v>2</v>
      </c>
      <c r="J824" s="3" t="n">
        <v>5</v>
      </c>
      <c r="K824" s="3" t="n">
        <v>3</v>
      </c>
      <c r="L824" s="3" t="n">
        <v>4</v>
      </c>
      <c r="M824" s="3" t="n">
        <v>5</v>
      </c>
      <c r="N824" s="13" t="n">
        <f aca="false">IF(ISERROR(I824/(I824+J824)),0,(I824/(I824+J824)))</f>
        <v>0.285714285714286</v>
      </c>
      <c r="O824" s="13" t="n">
        <f aca="false">IF(ISERROR(I824/(I824+K824)),0,(I824/(I824+K824)))</f>
        <v>0.4</v>
      </c>
      <c r="P824" s="13" t="n">
        <f aca="false">IF(ISERROR((2*N824*O824)/(N824+O824)),0,(2*N824*O824)/(N824+O824))</f>
        <v>0.333333333333333</v>
      </c>
      <c r="Q824" s="3" t="n">
        <f aca="false">L824-M824</f>
        <v>-1</v>
      </c>
      <c r="R824" s="3"/>
    </row>
    <row r="825" customFormat="false" ht="12.8" hidden="false" customHeight="false" outlineLevel="0" collapsed="false">
      <c r="A825" s="3" t="s">
        <v>3747</v>
      </c>
      <c r="B825" s="3" t="s">
        <v>1</v>
      </c>
      <c r="C825" s="3" t="s">
        <v>9</v>
      </c>
      <c r="D825" s="3"/>
      <c r="E825" s="3" t="s">
        <v>33</v>
      </c>
      <c r="F825" s="3" t="s">
        <v>3748</v>
      </c>
      <c r="G825" s="3" t="n">
        <v>5</v>
      </c>
      <c r="H825" s="3" t="n">
        <v>7</v>
      </c>
      <c r="I825" s="3" t="n">
        <v>2</v>
      </c>
      <c r="J825" s="3" t="n">
        <v>5</v>
      </c>
      <c r="K825" s="3" t="n">
        <v>3</v>
      </c>
      <c r="L825" s="3" t="n">
        <v>2</v>
      </c>
      <c r="M825" s="3" t="n">
        <v>7</v>
      </c>
      <c r="N825" s="13" t="n">
        <f aca="false">IF(ISERROR(I825/(I825+J825)),0,(I825/(I825+J825)))</f>
        <v>0.285714285714286</v>
      </c>
      <c r="O825" s="13" t="n">
        <f aca="false">IF(ISERROR(I825/(I825+K825)),0,(I825/(I825+K825)))</f>
        <v>0.4</v>
      </c>
      <c r="P825" s="13" t="n">
        <f aca="false">IF(ISERROR((2*N825*O825)/(N825+O825)),0,(2*N825*O825)/(N825+O825))</f>
        <v>0.333333333333333</v>
      </c>
      <c r="Q825" s="3" t="n">
        <f aca="false">L825-M825</f>
        <v>-5</v>
      </c>
      <c r="R825" s="3"/>
    </row>
    <row r="826" customFormat="false" ht="12.8" hidden="false" customHeight="false" outlineLevel="0" collapsed="false">
      <c r="A826" s="3" t="s">
        <v>3749</v>
      </c>
      <c r="B826" s="3" t="s">
        <v>22</v>
      </c>
      <c r="C826" s="3" t="s">
        <v>2</v>
      </c>
      <c r="D826" s="3"/>
      <c r="E826" s="3" t="s">
        <v>33</v>
      </c>
      <c r="F826" s="3" t="s">
        <v>3750</v>
      </c>
      <c r="G826" s="3" t="n">
        <v>10</v>
      </c>
      <c r="H826" s="3" t="n">
        <v>12</v>
      </c>
      <c r="I826" s="3" t="n">
        <v>7</v>
      </c>
      <c r="J826" s="3" t="n">
        <v>5</v>
      </c>
      <c r="K826" s="3" t="n">
        <v>3</v>
      </c>
      <c r="L826" s="3" t="n">
        <v>10</v>
      </c>
      <c r="M826" s="3" t="n">
        <v>12</v>
      </c>
      <c r="N826" s="13" t="n">
        <f aca="false">IF(ISERROR(I826/(I826+J826)),0,(I826/(I826+J826)))</f>
        <v>0.583333333333333</v>
      </c>
      <c r="O826" s="13" t="n">
        <f aca="false">IF(ISERROR(I826/(I826+K826)),0,(I826/(I826+K826)))</f>
        <v>0.7</v>
      </c>
      <c r="P826" s="13" t="n">
        <f aca="false">IF(ISERROR((2*N826*O826)/(N826+O826)),0,(2*N826*O826)/(N826+O826))</f>
        <v>0.636363636363636</v>
      </c>
      <c r="Q826" s="3" t="n">
        <f aca="false">L826-M826</f>
        <v>-2</v>
      </c>
      <c r="R826" s="3"/>
    </row>
    <row r="827" customFormat="false" ht="12.8" hidden="false" customHeight="false" outlineLevel="0" collapsed="false">
      <c r="A827" s="3" t="s">
        <v>3751</v>
      </c>
      <c r="B827" s="3" t="s">
        <v>22</v>
      </c>
      <c r="C827" s="3" t="s">
        <v>2</v>
      </c>
      <c r="D827" s="3"/>
      <c r="E827" s="3" t="s">
        <v>33</v>
      </c>
      <c r="F827" s="3" t="s">
        <v>3752</v>
      </c>
      <c r="G827" s="3" t="n">
        <v>4</v>
      </c>
      <c r="H827" s="3" t="n">
        <v>7</v>
      </c>
      <c r="I827" s="3" t="n">
        <v>1</v>
      </c>
      <c r="J827" s="3" t="n">
        <v>6</v>
      </c>
      <c r="K827" s="3" t="n">
        <v>3</v>
      </c>
      <c r="L827" s="3" t="n">
        <v>2</v>
      </c>
      <c r="M827" s="3" t="n">
        <v>7</v>
      </c>
      <c r="N827" s="13" t="n">
        <f aca="false">IF(ISERROR(I827/(I827+J827)),0,(I827/(I827+J827)))</f>
        <v>0.142857142857143</v>
      </c>
      <c r="O827" s="13" t="n">
        <f aca="false">IF(ISERROR(I827/(I827+K827)),0,(I827/(I827+K827)))</f>
        <v>0.25</v>
      </c>
      <c r="P827" s="13" t="n">
        <f aca="false">IF(ISERROR((2*N827*O827)/(N827+O827)),0,(2*N827*O827)/(N827+O827))</f>
        <v>0.181818181818182</v>
      </c>
      <c r="Q827" s="3" t="n">
        <f aca="false">L827-M827</f>
        <v>-5</v>
      </c>
      <c r="R827" s="3"/>
    </row>
    <row r="828" customFormat="false" ht="12.8" hidden="false" customHeight="false" outlineLevel="0" collapsed="false">
      <c r="A828" s="3" t="s">
        <v>3753</v>
      </c>
      <c r="B828" s="3" t="s">
        <v>22</v>
      </c>
      <c r="C828" s="3" t="s">
        <v>9</v>
      </c>
      <c r="D828" s="3"/>
      <c r="E828" s="3" t="s">
        <v>33</v>
      </c>
      <c r="F828" s="3" t="s">
        <v>3754</v>
      </c>
      <c r="G828" s="3" t="n">
        <v>5</v>
      </c>
      <c r="H828" s="3" t="n">
        <v>8</v>
      </c>
      <c r="I828" s="3" t="n">
        <v>2</v>
      </c>
      <c r="J828" s="3" t="n">
        <v>6</v>
      </c>
      <c r="K828" s="3" t="n">
        <v>3</v>
      </c>
      <c r="L828" s="3" t="n">
        <v>2</v>
      </c>
      <c r="M828" s="3" t="n">
        <v>7</v>
      </c>
      <c r="N828" s="13" t="n">
        <f aca="false">IF(ISERROR(I828/(I828+J828)),0,(I828/(I828+J828)))</f>
        <v>0.25</v>
      </c>
      <c r="O828" s="13" t="n">
        <f aca="false">IF(ISERROR(I828/(I828+K828)),0,(I828/(I828+K828)))</f>
        <v>0.4</v>
      </c>
      <c r="P828" s="13" t="n">
        <f aca="false">IF(ISERROR((2*N828*O828)/(N828+O828)),0,(2*N828*O828)/(N828+O828))</f>
        <v>0.307692307692308</v>
      </c>
      <c r="Q828" s="3" t="n">
        <f aca="false">L828-M828</f>
        <v>-5</v>
      </c>
      <c r="R828" s="3"/>
    </row>
    <row r="829" customFormat="false" ht="12.8" hidden="false" customHeight="false" outlineLevel="0" collapsed="false">
      <c r="A829" s="3" t="s">
        <v>3755</v>
      </c>
      <c r="B829" s="3" t="s">
        <v>22</v>
      </c>
      <c r="C829" s="3" t="s">
        <v>9</v>
      </c>
      <c r="D829" s="3"/>
      <c r="E829" s="3" t="s">
        <v>33</v>
      </c>
      <c r="F829" s="3" t="s">
        <v>3756</v>
      </c>
      <c r="G829" s="3" t="n">
        <v>6</v>
      </c>
      <c r="H829" s="3" t="n">
        <v>9</v>
      </c>
      <c r="I829" s="3" t="n">
        <v>3</v>
      </c>
      <c r="J829" s="3" t="n">
        <v>6</v>
      </c>
      <c r="K829" s="3" t="n">
        <v>3</v>
      </c>
      <c r="L829" s="3" t="n">
        <v>3</v>
      </c>
      <c r="M829" s="3" t="n">
        <v>9</v>
      </c>
      <c r="N829" s="13" t="n">
        <f aca="false">IF(ISERROR(I829/(I829+J829)),0,(I829/(I829+J829)))</f>
        <v>0.333333333333333</v>
      </c>
      <c r="O829" s="13" t="n">
        <f aca="false">IF(ISERROR(I829/(I829+K829)),0,(I829/(I829+K829)))</f>
        <v>0.5</v>
      </c>
      <c r="P829" s="13" t="n">
        <f aca="false">IF(ISERROR((2*N829*O829)/(N829+O829)),0,(2*N829*O829)/(N829+O829))</f>
        <v>0.4</v>
      </c>
      <c r="Q829" s="3" t="n">
        <f aca="false">L829-M829</f>
        <v>-6</v>
      </c>
      <c r="R829" s="3"/>
    </row>
    <row r="830" customFormat="false" ht="12.8" hidden="false" customHeight="false" outlineLevel="0" collapsed="false">
      <c r="A830" s="3" t="s">
        <v>3757</v>
      </c>
      <c r="B830" s="3" t="s">
        <v>1</v>
      </c>
      <c r="C830" s="3" t="s">
        <v>2</v>
      </c>
      <c r="D830" s="3"/>
      <c r="E830" s="3" t="s">
        <v>33</v>
      </c>
      <c r="F830" s="3" t="s">
        <v>3758</v>
      </c>
      <c r="G830" s="3" t="n">
        <v>12</v>
      </c>
      <c r="H830" s="3" t="n">
        <v>16</v>
      </c>
      <c r="I830" s="3" t="n">
        <v>9</v>
      </c>
      <c r="J830" s="3" t="n">
        <v>7</v>
      </c>
      <c r="K830" s="3" t="n">
        <v>3</v>
      </c>
      <c r="L830" s="3" t="n">
        <v>7</v>
      </c>
      <c r="M830" s="3" t="n">
        <v>15</v>
      </c>
      <c r="N830" s="13" t="n">
        <f aca="false">IF(ISERROR(I830/(I830+J830)),0,(I830/(I830+J830)))</f>
        <v>0.5625</v>
      </c>
      <c r="O830" s="13" t="n">
        <f aca="false">IF(ISERROR(I830/(I830+K830)),0,(I830/(I830+K830)))</f>
        <v>0.75</v>
      </c>
      <c r="P830" s="13" t="n">
        <f aca="false">IF(ISERROR((2*N830*O830)/(N830+O830)),0,(2*N830*O830)/(N830+O830))</f>
        <v>0.642857142857143</v>
      </c>
      <c r="Q830" s="3" t="n">
        <f aca="false">L830-M830</f>
        <v>-8</v>
      </c>
      <c r="R830" s="3"/>
    </row>
    <row r="831" customFormat="false" ht="12.8" hidden="false" customHeight="false" outlineLevel="0" collapsed="false">
      <c r="A831" s="3" t="s">
        <v>3759</v>
      </c>
      <c r="B831" s="3" t="s">
        <v>22</v>
      </c>
      <c r="C831" s="3" t="s">
        <v>2</v>
      </c>
      <c r="D831" s="3"/>
      <c r="E831" s="3" t="s">
        <v>33</v>
      </c>
      <c r="F831" s="3" t="s">
        <v>3760</v>
      </c>
      <c r="G831" s="3" t="n">
        <v>3</v>
      </c>
      <c r="H831" s="3" t="n">
        <v>8</v>
      </c>
      <c r="I831" s="3" t="n">
        <v>0</v>
      </c>
      <c r="J831" s="3" t="n">
        <v>8</v>
      </c>
      <c r="K831" s="3" t="n">
        <v>3</v>
      </c>
      <c r="L831" s="3" t="n">
        <v>2</v>
      </c>
      <c r="M831" s="3" t="n">
        <v>8</v>
      </c>
      <c r="N831" s="13" t="n">
        <f aca="false">IF(ISERROR(I831/(I831+J831)),0,(I831/(I831+J831)))</f>
        <v>0</v>
      </c>
      <c r="O831" s="13" t="n">
        <f aca="false">IF(ISERROR(I831/(I831+K831)),0,(I831/(I831+K831)))</f>
        <v>0</v>
      </c>
      <c r="P831" s="13" t="n">
        <f aca="false">IF(ISERROR((2*N831*O831)/(N831+O831)),0,(2*N831*O831)/(N831+O831))</f>
        <v>0</v>
      </c>
      <c r="Q831" s="3" t="n">
        <f aca="false">L831-M831</f>
        <v>-6</v>
      </c>
      <c r="R831" s="3"/>
    </row>
    <row r="832" customFormat="false" ht="12.8" hidden="false" customHeight="false" outlineLevel="0" collapsed="false">
      <c r="A832" s="3" t="s">
        <v>3761</v>
      </c>
      <c r="B832" s="3" t="s">
        <v>22</v>
      </c>
      <c r="C832" s="3" t="s">
        <v>2</v>
      </c>
      <c r="D832" s="3"/>
      <c r="E832" s="3" t="s">
        <v>33</v>
      </c>
      <c r="F832" s="3" t="s">
        <v>3762</v>
      </c>
      <c r="G832" s="3" t="n">
        <v>10</v>
      </c>
      <c r="H832" s="3" t="n">
        <v>17</v>
      </c>
      <c r="I832" s="3" t="n">
        <v>7</v>
      </c>
      <c r="J832" s="3" t="n">
        <v>10</v>
      </c>
      <c r="K832" s="3" t="n">
        <v>3</v>
      </c>
      <c r="L832" s="3" t="n">
        <v>8</v>
      </c>
      <c r="M832" s="3" t="n">
        <v>14</v>
      </c>
      <c r="N832" s="13" t="n">
        <f aca="false">IF(ISERROR(I832/(I832+J832)),0,(I832/(I832+J832)))</f>
        <v>0.411764705882353</v>
      </c>
      <c r="O832" s="13" t="n">
        <f aca="false">IF(ISERROR(I832/(I832+K832)),0,(I832/(I832+K832)))</f>
        <v>0.7</v>
      </c>
      <c r="P832" s="13" t="n">
        <f aca="false">IF(ISERROR((2*N832*O832)/(N832+O832)),0,(2*N832*O832)/(N832+O832))</f>
        <v>0.518518518518518</v>
      </c>
      <c r="Q832" s="3" t="n">
        <f aca="false">L832-M832</f>
        <v>-6</v>
      </c>
      <c r="R832" s="3"/>
    </row>
    <row r="833" customFormat="false" ht="12.8" hidden="false" customHeight="false" outlineLevel="0" collapsed="false">
      <c r="A833" s="3" t="s">
        <v>3763</v>
      </c>
      <c r="B833" s="3" t="s">
        <v>22</v>
      </c>
      <c r="C833" s="3" t="s">
        <v>9</v>
      </c>
      <c r="D833" s="3"/>
      <c r="E833" s="3" t="s">
        <v>33</v>
      </c>
      <c r="F833" s="3" t="s">
        <v>3764</v>
      </c>
      <c r="G833" s="3" t="n">
        <v>11</v>
      </c>
      <c r="H833" s="3" t="n">
        <v>19</v>
      </c>
      <c r="I833" s="3" t="n">
        <v>8</v>
      </c>
      <c r="J833" s="3" t="n">
        <v>11</v>
      </c>
      <c r="K833" s="3" t="n">
        <v>3</v>
      </c>
      <c r="L833" s="3" t="n">
        <v>3</v>
      </c>
      <c r="M833" s="3" t="n">
        <v>15</v>
      </c>
      <c r="N833" s="13" t="n">
        <f aca="false">IF(ISERROR(I833/(I833+J833)),0,(I833/(I833+J833)))</f>
        <v>0.421052631578947</v>
      </c>
      <c r="O833" s="13" t="n">
        <f aca="false">IF(ISERROR(I833/(I833+K833)),0,(I833/(I833+K833)))</f>
        <v>0.727272727272727</v>
      </c>
      <c r="P833" s="13" t="n">
        <f aca="false">IF(ISERROR((2*N833*O833)/(N833+O833)),0,(2*N833*O833)/(N833+O833))</f>
        <v>0.533333333333333</v>
      </c>
      <c r="Q833" s="3" t="n">
        <f aca="false">L833-M833</f>
        <v>-12</v>
      </c>
      <c r="R833" s="3"/>
    </row>
    <row r="834" customFormat="false" ht="12.8" hidden="false" customHeight="false" outlineLevel="0" collapsed="false">
      <c r="A834" s="3" t="s">
        <v>3765</v>
      </c>
      <c r="B834" s="3" t="s">
        <v>22</v>
      </c>
      <c r="C834" s="3" t="s">
        <v>2</v>
      </c>
      <c r="D834" s="3"/>
      <c r="E834" s="3" t="s">
        <v>33</v>
      </c>
      <c r="F834" s="3" t="s">
        <v>3766</v>
      </c>
      <c r="G834" s="3" t="n">
        <v>4</v>
      </c>
      <c r="H834" s="3" t="n">
        <v>26</v>
      </c>
      <c r="I834" s="3" t="n">
        <v>1</v>
      </c>
      <c r="J834" s="3" t="n">
        <v>25</v>
      </c>
      <c r="K834" s="3" t="n">
        <v>3</v>
      </c>
      <c r="L834" s="3" t="n">
        <v>3</v>
      </c>
      <c r="M834" s="3" t="n">
        <v>21</v>
      </c>
      <c r="N834" s="13" t="n">
        <f aca="false">IF(ISERROR(I834/(I834+J834)),0,(I834/(I834+J834)))</f>
        <v>0.0384615384615385</v>
      </c>
      <c r="O834" s="13" t="n">
        <f aca="false">IF(ISERROR(I834/(I834+K834)),0,(I834/(I834+K834)))</f>
        <v>0.25</v>
      </c>
      <c r="P834" s="13" t="n">
        <f aca="false">IF(ISERROR((2*N834*O834)/(N834+O834)),0,(2*N834*O834)/(N834+O834))</f>
        <v>0.0666666666666667</v>
      </c>
      <c r="Q834" s="3" t="n">
        <f aca="false">L834-M834</f>
        <v>-18</v>
      </c>
      <c r="R834" s="3"/>
    </row>
    <row r="835" customFormat="false" ht="12.8" hidden="false" customHeight="false" outlineLevel="0" collapsed="false">
      <c r="A835" s="3" t="s">
        <v>3767</v>
      </c>
      <c r="B835" s="3" t="s">
        <v>1</v>
      </c>
      <c r="C835" s="3"/>
      <c r="D835" s="3" t="s">
        <v>27</v>
      </c>
      <c r="E835" s="3" t="s">
        <v>33</v>
      </c>
      <c r="F835" s="3" t="s">
        <v>3768</v>
      </c>
      <c r="G835" s="3" t="n">
        <v>4</v>
      </c>
      <c r="H835" s="3" t="n">
        <v>1</v>
      </c>
      <c r="I835" s="3" t="n">
        <v>0</v>
      </c>
      <c r="J835" s="3" t="n">
        <v>1</v>
      </c>
      <c r="K835" s="3" t="n">
        <v>4</v>
      </c>
      <c r="L835" s="3" t="n">
        <v>2</v>
      </c>
      <c r="M835" s="3" t="n">
        <v>1</v>
      </c>
      <c r="N835" s="13" t="n">
        <f aca="false">IF(ISERROR(I835/(I835+J835)),0,(I835/(I835+J835)))</f>
        <v>0</v>
      </c>
      <c r="O835" s="13" t="n">
        <f aca="false">IF(ISERROR(I835/(I835+K835)),0,(I835/(I835+K835)))</f>
        <v>0</v>
      </c>
      <c r="P835" s="13" t="n">
        <f aca="false">IF(ISERROR((2*N835*O835)/(N835+O835)),0,(2*N835*O835)/(N835+O835))</f>
        <v>0</v>
      </c>
      <c r="Q835" s="3" t="n">
        <f aca="false">L835-M835</f>
        <v>1</v>
      </c>
      <c r="R835" s="3"/>
    </row>
    <row r="836" customFormat="false" ht="12.8" hidden="false" customHeight="false" outlineLevel="0" collapsed="false">
      <c r="A836" s="3" t="s">
        <v>3769</v>
      </c>
      <c r="B836" s="3" t="s">
        <v>22</v>
      </c>
      <c r="C836" s="3" t="s">
        <v>9</v>
      </c>
      <c r="D836" s="3"/>
      <c r="E836" s="3" t="s">
        <v>33</v>
      </c>
      <c r="F836" s="3" t="s">
        <v>3770</v>
      </c>
      <c r="G836" s="3" t="n">
        <v>4</v>
      </c>
      <c r="H836" s="3" t="n">
        <v>1</v>
      </c>
      <c r="I836" s="3" t="n">
        <v>0</v>
      </c>
      <c r="J836" s="3" t="n">
        <v>1</v>
      </c>
      <c r="K836" s="3" t="n">
        <v>4</v>
      </c>
      <c r="L836" s="3" t="n">
        <v>2</v>
      </c>
      <c r="M836" s="3" t="n">
        <v>1</v>
      </c>
      <c r="N836" s="13" t="n">
        <f aca="false">IF(ISERROR(I836/(I836+J836)),0,(I836/(I836+J836)))</f>
        <v>0</v>
      </c>
      <c r="O836" s="13" t="n">
        <f aca="false">IF(ISERROR(I836/(I836+K836)),0,(I836/(I836+K836)))</f>
        <v>0</v>
      </c>
      <c r="P836" s="13" t="n">
        <f aca="false">IF(ISERROR((2*N836*O836)/(N836+O836)),0,(2*N836*O836)/(N836+O836))</f>
        <v>0</v>
      </c>
      <c r="Q836" s="3" t="n">
        <f aca="false">L836-M836</f>
        <v>1</v>
      </c>
      <c r="R836" s="3"/>
    </row>
    <row r="837" customFormat="false" ht="12.8" hidden="false" customHeight="false" outlineLevel="0" collapsed="false">
      <c r="A837" s="3" t="s">
        <v>3771</v>
      </c>
      <c r="B837" s="3" t="s">
        <v>1</v>
      </c>
      <c r="C837" s="3"/>
      <c r="D837" s="3" t="s">
        <v>23</v>
      </c>
      <c r="E837" s="3" t="s">
        <v>33</v>
      </c>
      <c r="F837" s="3" t="s">
        <v>3772</v>
      </c>
      <c r="G837" s="3" t="n">
        <v>4</v>
      </c>
      <c r="H837" s="3" t="n">
        <v>1</v>
      </c>
      <c r="I837" s="3" t="n">
        <v>0</v>
      </c>
      <c r="J837" s="3" t="n">
        <v>1</v>
      </c>
      <c r="K837" s="3" t="n">
        <v>4</v>
      </c>
      <c r="L837" s="3" t="n">
        <v>2</v>
      </c>
      <c r="M837" s="3" t="n">
        <v>1</v>
      </c>
      <c r="N837" s="13" t="n">
        <f aca="false">IF(ISERROR(I837/(I837+J837)),0,(I837/(I837+J837)))</f>
        <v>0</v>
      </c>
      <c r="O837" s="13" t="n">
        <f aca="false">IF(ISERROR(I837/(I837+K837)),0,(I837/(I837+K837)))</f>
        <v>0</v>
      </c>
      <c r="P837" s="13" t="n">
        <f aca="false">IF(ISERROR((2*N837*O837)/(N837+O837)),0,(2*N837*O837)/(N837+O837))</f>
        <v>0</v>
      </c>
      <c r="Q837" s="3" t="n">
        <f aca="false">L837-M837</f>
        <v>1</v>
      </c>
      <c r="R837" s="3"/>
    </row>
    <row r="838" customFormat="false" ht="12.8" hidden="false" customHeight="false" outlineLevel="0" collapsed="false">
      <c r="A838" s="3" t="s">
        <v>3773</v>
      </c>
      <c r="B838" s="3" t="s">
        <v>1</v>
      </c>
      <c r="C838" s="3"/>
      <c r="D838" s="3" t="s">
        <v>27</v>
      </c>
      <c r="E838" s="3" t="s">
        <v>33</v>
      </c>
      <c r="F838" s="3" t="s">
        <v>3774</v>
      </c>
      <c r="G838" s="3" t="n">
        <v>5</v>
      </c>
      <c r="H838" s="3" t="n">
        <v>2</v>
      </c>
      <c r="I838" s="3" t="n">
        <v>1</v>
      </c>
      <c r="J838" s="3" t="n">
        <v>1</v>
      </c>
      <c r="K838" s="3" t="n">
        <v>4</v>
      </c>
      <c r="L838" s="3" t="n">
        <v>4</v>
      </c>
      <c r="M838" s="3" t="n">
        <v>2</v>
      </c>
      <c r="N838" s="13" t="n">
        <f aca="false">IF(ISERROR(I838/(I838+J838)),0,(I838/(I838+J838)))</f>
        <v>0.5</v>
      </c>
      <c r="O838" s="13" t="n">
        <f aca="false">IF(ISERROR(I838/(I838+K838)),0,(I838/(I838+K838)))</f>
        <v>0.2</v>
      </c>
      <c r="P838" s="13" t="n">
        <f aca="false">IF(ISERROR((2*N838*O838)/(N838+O838)),0,(2*N838*O838)/(N838+O838))</f>
        <v>0.285714285714286</v>
      </c>
      <c r="Q838" s="3" t="n">
        <f aca="false">L838-M838</f>
        <v>2</v>
      </c>
      <c r="R838" s="3"/>
    </row>
    <row r="839" customFormat="false" ht="12.8" hidden="false" customHeight="false" outlineLevel="0" collapsed="false">
      <c r="A839" s="3" t="s">
        <v>3775</v>
      </c>
      <c r="B839" s="3" t="s">
        <v>22</v>
      </c>
      <c r="C839" s="3"/>
      <c r="D839" s="3" t="s">
        <v>23</v>
      </c>
      <c r="E839" s="3" t="s">
        <v>33</v>
      </c>
      <c r="F839" s="3" t="s">
        <v>3776</v>
      </c>
      <c r="G839" s="3" t="n">
        <v>5</v>
      </c>
      <c r="H839" s="3" t="n">
        <v>2</v>
      </c>
      <c r="I839" s="3" t="n">
        <v>1</v>
      </c>
      <c r="J839" s="3" t="n">
        <v>1</v>
      </c>
      <c r="K839" s="3" t="n">
        <v>4</v>
      </c>
      <c r="L839" s="3" t="n">
        <v>2</v>
      </c>
      <c r="M839" s="3" t="n">
        <v>2</v>
      </c>
      <c r="N839" s="13" t="n">
        <f aca="false">IF(ISERROR(I839/(I839+J839)),0,(I839/(I839+J839)))</f>
        <v>0.5</v>
      </c>
      <c r="O839" s="13" t="n">
        <f aca="false">IF(ISERROR(I839/(I839+K839)),0,(I839/(I839+K839)))</f>
        <v>0.2</v>
      </c>
      <c r="P839" s="13" t="n">
        <f aca="false">IF(ISERROR((2*N839*O839)/(N839+O839)),0,(2*N839*O839)/(N839+O839))</f>
        <v>0.285714285714286</v>
      </c>
      <c r="Q839" s="3" t="n">
        <f aca="false">L839-M839</f>
        <v>0</v>
      </c>
      <c r="R839" s="3"/>
    </row>
    <row r="840" customFormat="false" ht="12.8" hidden="false" customHeight="false" outlineLevel="0" collapsed="false">
      <c r="A840" s="3" t="s">
        <v>3777</v>
      </c>
      <c r="B840" s="3" t="s">
        <v>22</v>
      </c>
      <c r="C840" s="3"/>
      <c r="D840" s="3" t="s">
        <v>23</v>
      </c>
      <c r="E840" s="3" t="s">
        <v>33</v>
      </c>
      <c r="F840" s="3" t="s">
        <v>3778</v>
      </c>
      <c r="G840" s="3" t="n">
        <v>5</v>
      </c>
      <c r="H840" s="3" t="n">
        <v>2</v>
      </c>
      <c r="I840" s="3" t="n">
        <v>1</v>
      </c>
      <c r="J840" s="3" t="n">
        <v>1</v>
      </c>
      <c r="K840" s="3" t="n">
        <v>4</v>
      </c>
      <c r="L840" s="3" t="n">
        <v>2</v>
      </c>
      <c r="M840" s="3" t="n">
        <v>2</v>
      </c>
      <c r="N840" s="13" t="n">
        <f aca="false">IF(ISERROR(I840/(I840+J840)),0,(I840/(I840+J840)))</f>
        <v>0.5</v>
      </c>
      <c r="O840" s="13" t="n">
        <f aca="false">IF(ISERROR(I840/(I840+K840)),0,(I840/(I840+K840)))</f>
        <v>0.2</v>
      </c>
      <c r="P840" s="13" t="n">
        <f aca="false">IF(ISERROR((2*N840*O840)/(N840+O840)),0,(2*N840*O840)/(N840+O840))</f>
        <v>0.285714285714286</v>
      </c>
      <c r="Q840" s="3" t="n">
        <f aca="false">L840-M840</f>
        <v>0</v>
      </c>
      <c r="R840" s="3"/>
    </row>
    <row r="841" customFormat="false" ht="12.8" hidden="false" customHeight="false" outlineLevel="0" collapsed="false">
      <c r="A841" s="3" t="s">
        <v>3779</v>
      </c>
      <c r="B841" s="3" t="s">
        <v>1</v>
      </c>
      <c r="C841" s="3"/>
      <c r="D841" s="3" t="s">
        <v>27</v>
      </c>
      <c r="E841" s="3" t="s">
        <v>33</v>
      </c>
      <c r="F841" s="3" t="s">
        <v>3780</v>
      </c>
      <c r="G841" s="3" t="n">
        <v>6</v>
      </c>
      <c r="H841" s="3" t="n">
        <v>3</v>
      </c>
      <c r="I841" s="3" t="n">
        <v>2</v>
      </c>
      <c r="J841" s="3" t="n">
        <v>1</v>
      </c>
      <c r="K841" s="3" t="n">
        <v>4</v>
      </c>
      <c r="L841" s="3" t="n">
        <v>2</v>
      </c>
      <c r="M841" s="3" t="n">
        <v>3</v>
      </c>
      <c r="N841" s="13" t="n">
        <f aca="false">IF(ISERROR(I841/(I841+J841)),0,(I841/(I841+J841)))</f>
        <v>0.666666666666667</v>
      </c>
      <c r="O841" s="13" t="n">
        <f aca="false">IF(ISERROR(I841/(I841+K841)),0,(I841/(I841+K841)))</f>
        <v>0.333333333333333</v>
      </c>
      <c r="P841" s="13" t="n">
        <f aca="false">IF(ISERROR((2*N841*O841)/(N841+O841)),0,(2*N841*O841)/(N841+O841))</f>
        <v>0.444444444444444</v>
      </c>
      <c r="Q841" s="3" t="n">
        <f aca="false">L841-M841</f>
        <v>-1</v>
      </c>
      <c r="R841" s="3"/>
    </row>
    <row r="842" customFormat="false" ht="12.8" hidden="false" customHeight="false" outlineLevel="0" collapsed="false">
      <c r="A842" s="3" t="s">
        <v>3781</v>
      </c>
      <c r="B842" s="3" t="s">
        <v>1</v>
      </c>
      <c r="C842" s="3"/>
      <c r="D842" s="3" t="s">
        <v>23</v>
      </c>
      <c r="E842" s="3" t="s">
        <v>10</v>
      </c>
      <c r="F842" s="3" t="s">
        <v>3782</v>
      </c>
      <c r="G842" s="3" t="n">
        <v>6</v>
      </c>
      <c r="H842" s="3" t="n">
        <v>3</v>
      </c>
      <c r="I842" s="3" t="n">
        <v>2</v>
      </c>
      <c r="J842" s="3" t="n">
        <v>1</v>
      </c>
      <c r="K842" s="3" t="n">
        <v>4</v>
      </c>
      <c r="L842" s="3" t="n">
        <v>4</v>
      </c>
      <c r="M842" s="3" t="n">
        <v>3</v>
      </c>
      <c r="N842" s="13" t="n">
        <f aca="false">IF(ISERROR(I842/(I842+J842)),0,(I842/(I842+J842)))</f>
        <v>0.666666666666667</v>
      </c>
      <c r="O842" s="13" t="n">
        <f aca="false">IF(ISERROR(I842/(I842+K842)),0,(I842/(I842+K842)))</f>
        <v>0.333333333333333</v>
      </c>
      <c r="P842" s="13" t="n">
        <f aca="false">IF(ISERROR((2*N842*O842)/(N842+O842)),0,(2*N842*O842)/(N842+O842))</f>
        <v>0.444444444444444</v>
      </c>
      <c r="Q842" s="3" t="n">
        <f aca="false">L842-M842</f>
        <v>1</v>
      </c>
      <c r="R842" s="3"/>
    </row>
    <row r="843" customFormat="false" ht="12.8" hidden="false" customHeight="false" outlineLevel="0" collapsed="false">
      <c r="A843" s="3" t="s">
        <v>3783</v>
      </c>
      <c r="B843" s="3" t="s">
        <v>1</v>
      </c>
      <c r="C843" s="3" t="s">
        <v>9</v>
      </c>
      <c r="D843" s="3"/>
      <c r="E843" s="3" t="s">
        <v>33</v>
      </c>
      <c r="F843" s="3" t="s">
        <v>3784</v>
      </c>
      <c r="G843" s="3" t="n">
        <v>6</v>
      </c>
      <c r="H843" s="3" t="n">
        <v>3</v>
      </c>
      <c r="I843" s="3" t="n">
        <v>2</v>
      </c>
      <c r="J843" s="3" t="n">
        <v>1</v>
      </c>
      <c r="K843" s="3" t="n">
        <v>4</v>
      </c>
      <c r="L843" s="3" t="n">
        <v>5</v>
      </c>
      <c r="M843" s="3" t="n">
        <v>2</v>
      </c>
      <c r="N843" s="13" t="n">
        <f aca="false">IF(ISERROR(I843/(I843+J843)),0,(I843/(I843+J843)))</f>
        <v>0.666666666666667</v>
      </c>
      <c r="O843" s="13" t="n">
        <f aca="false">IF(ISERROR(I843/(I843+K843)),0,(I843/(I843+K843)))</f>
        <v>0.333333333333333</v>
      </c>
      <c r="P843" s="13" t="n">
        <f aca="false">IF(ISERROR((2*N843*O843)/(N843+O843)),0,(2*N843*O843)/(N843+O843))</f>
        <v>0.444444444444444</v>
      </c>
      <c r="Q843" s="3" t="n">
        <f aca="false">L843-M843</f>
        <v>3</v>
      </c>
      <c r="R843" s="3"/>
    </row>
    <row r="844" customFormat="false" ht="12.8" hidden="false" customHeight="false" outlineLevel="0" collapsed="false">
      <c r="A844" s="3" t="s">
        <v>3785</v>
      </c>
      <c r="B844" s="3" t="s">
        <v>1</v>
      </c>
      <c r="C844" s="3"/>
      <c r="D844" s="3" t="s">
        <v>27</v>
      </c>
      <c r="E844" s="3" t="s">
        <v>33</v>
      </c>
      <c r="F844" s="3" t="s">
        <v>3786</v>
      </c>
      <c r="G844" s="3" t="n">
        <v>7</v>
      </c>
      <c r="H844" s="3" t="n">
        <v>4</v>
      </c>
      <c r="I844" s="3" t="n">
        <v>3</v>
      </c>
      <c r="J844" s="3" t="n">
        <v>1</v>
      </c>
      <c r="K844" s="3" t="n">
        <v>4</v>
      </c>
      <c r="L844" s="3" t="n">
        <v>2</v>
      </c>
      <c r="M844" s="3" t="n">
        <v>4</v>
      </c>
      <c r="N844" s="13" t="n">
        <f aca="false">IF(ISERROR(I844/(I844+J844)),0,(I844/(I844+J844)))</f>
        <v>0.75</v>
      </c>
      <c r="O844" s="13" t="n">
        <f aca="false">IF(ISERROR(I844/(I844+K844)),0,(I844/(I844+K844)))</f>
        <v>0.428571428571429</v>
      </c>
      <c r="P844" s="13" t="n">
        <f aca="false">IF(ISERROR((2*N844*O844)/(N844+O844)),0,(2*N844*O844)/(N844+O844))</f>
        <v>0.545454545454545</v>
      </c>
      <c r="Q844" s="3" t="n">
        <f aca="false">L844-M844</f>
        <v>-2</v>
      </c>
      <c r="R844" s="3"/>
    </row>
    <row r="845" customFormat="false" ht="12.8" hidden="false" customHeight="false" outlineLevel="0" collapsed="false">
      <c r="A845" s="3" t="s">
        <v>3787</v>
      </c>
      <c r="B845" s="3" t="s">
        <v>22</v>
      </c>
      <c r="C845" s="3" t="s">
        <v>2</v>
      </c>
      <c r="D845" s="3"/>
      <c r="E845" s="3" t="s">
        <v>3</v>
      </c>
      <c r="F845" s="3" t="s">
        <v>3788</v>
      </c>
      <c r="G845" s="3" t="n">
        <v>11</v>
      </c>
      <c r="H845" s="3" t="n">
        <v>8</v>
      </c>
      <c r="I845" s="3" t="n">
        <v>7</v>
      </c>
      <c r="J845" s="3" t="n">
        <v>1</v>
      </c>
      <c r="K845" s="3" t="n">
        <v>4</v>
      </c>
      <c r="L845" s="3" t="n">
        <v>2</v>
      </c>
      <c r="M845" s="3" t="n">
        <v>8</v>
      </c>
      <c r="N845" s="13" t="n">
        <f aca="false">IF(ISERROR(I845/(I845+J845)),0,(I845/(I845+J845)))</f>
        <v>0.875</v>
      </c>
      <c r="O845" s="13" t="n">
        <f aca="false">IF(ISERROR(I845/(I845+K845)),0,(I845/(I845+K845)))</f>
        <v>0.636363636363636</v>
      </c>
      <c r="P845" s="13" t="n">
        <f aca="false">IF(ISERROR((2*N845*O845)/(N845+O845)),0,(2*N845*O845)/(N845+O845))</f>
        <v>0.736842105263158</v>
      </c>
      <c r="Q845" s="3" t="n">
        <f aca="false">L845-M845</f>
        <v>-6</v>
      </c>
      <c r="R845" s="3"/>
    </row>
    <row r="846" customFormat="false" ht="12.8" hidden="false" customHeight="false" outlineLevel="0" collapsed="false">
      <c r="A846" s="3" t="s">
        <v>3789</v>
      </c>
      <c r="B846" s="3" t="s">
        <v>22</v>
      </c>
      <c r="C846" s="3" t="s">
        <v>9</v>
      </c>
      <c r="D846" s="3"/>
      <c r="E846" s="3" t="s">
        <v>33</v>
      </c>
      <c r="F846" s="3" t="s">
        <v>3790</v>
      </c>
      <c r="G846" s="3" t="n">
        <v>4</v>
      </c>
      <c r="H846" s="3" t="n">
        <v>2</v>
      </c>
      <c r="I846" s="3" t="n">
        <v>0</v>
      </c>
      <c r="J846" s="3" t="n">
        <v>2</v>
      </c>
      <c r="K846" s="3" t="n">
        <v>4</v>
      </c>
      <c r="L846" s="3" t="n">
        <v>3</v>
      </c>
      <c r="M846" s="3" t="n">
        <v>2</v>
      </c>
      <c r="N846" s="13" t="n">
        <f aca="false">IF(ISERROR(I846/(I846+J846)),0,(I846/(I846+J846)))</f>
        <v>0</v>
      </c>
      <c r="O846" s="13" t="n">
        <f aca="false">IF(ISERROR(I846/(I846+K846)),0,(I846/(I846+K846)))</f>
        <v>0</v>
      </c>
      <c r="P846" s="13" t="n">
        <f aca="false">IF(ISERROR((2*N846*O846)/(N846+O846)),0,(2*N846*O846)/(N846+O846))</f>
        <v>0</v>
      </c>
      <c r="Q846" s="3" t="n">
        <f aca="false">L846-M846</f>
        <v>1</v>
      </c>
      <c r="R846" s="3"/>
    </row>
    <row r="847" customFormat="false" ht="12.8" hidden="false" customHeight="false" outlineLevel="0" collapsed="false">
      <c r="A847" s="3" t="s">
        <v>3791</v>
      </c>
      <c r="B847" s="3" t="s">
        <v>22</v>
      </c>
      <c r="C847" s="3" t="s">
        <v>2</v>
      </c>
      <c r="D847" s="3" t="s">
        <v>23</v>
      </c>
      <c r="E847" s="3"/>
      <c r="F847" s="3" t="s">
        <v>3792</v>
      </c>
      <c r="G847" s="3" t="n">
        <v>5</v>
      </c>
      <c r="H847" s="3" t="n">
        <v>3</v>
      </c>
      <c r="I847" s="3" t="n">
        <v>1</v>
      </c>
      <c r="J847" s="3" t="n">
        <v>2</v>
      </c>
      <c r="K847" s="3" t="n">
        <v>4</v>
      </c>
      <c r="L847" s="3" t="n">
        <v>2</v>
      </c>
      <c r="M847" s="3" t="n">
        <v>2</v>
      </c>
      <c r="N847" s="13" t="n">
        <f aca="false">IF(ISERROR(I847/(I847+J847)),0,(I847/(I847+J847)))</f>
        <v>0.333333333333333</v>
      </c>
      <c r="O847" s="13" t="n">
        <f aca="false">IF(ISERROR(I847/(I847+K847)),0,(I847/(I847+K847)))</f>
        <v>0.2</v>
      </c>
      <c r="P847" s="13" t="n">
        <f aca="false">IF(ISERROR((2*N847*O847)/(N847+O847)),0,(2*N847*O847)/(N847+O847))</f>
        <v>0.25</v>
      </c>
      <c r="Q847" s="3" t="n">
        <f aca="false">L847-M847</f>
        <v>0</v>
      </c>
      <c r="R847" s="3"/>
    </row>
    <row r="848" customFormat="false" ht="12.8" hidden="false" customHeight="false" outlineLevel="0" collapsed="false">
      <c r="A848" s="3" t="s">
        <v>3793</v>
      </c>
      <c r="B848" s="3" t="s">
        <v>22</v>
      </c>
      <c r="C848" s="3" t="s">
        <v>2</v>
      </c>
      <c r="D848" s="3"/>
      <c r="E848" s="3" t="s">
        <v>10</v>
      </c>
      <c r="F848" s="3" t="s">
        <v>3794</v>
      </c>
      <c r="G848" s="3" t="n">
        <v>5</v>
      </c>
      <c r="H848" s="3" t="n">
        <v>3</v>
      </c>
      <c r="I848" s="3" t="n">
        <v>1</v>
      </c>
      <c r="J848" s="3" t="n">
        <v>2</v>
      </c>
      <c r="K848" s="3" t="n">
        <v>4</v>
      </c>
      <c r="L848" s="3" t="n">
        <v>3</v>
      </c>
      <c r="M848" s="3" t="n">
        <v>2</v>
      </c>
      <c r="N848" s="13" t="n">
        <f aca="false">IF(ISERROR(I848/(I848+J848)),0,(I848/(I848+J848)))</f>
        <v>0.333333333333333</v>
      </c>
      <c r="O848" s="13" t="n">
        <f aca="false">IF(ISERROR(I848/(I848+K848)),0,(I848/(I848+K848)))</f>
        <v>0.2</v>
      </c>
      <c r="P848" s="13" t="n">
        <f aca="false">IF(ISERROR((2*N848*O848)/(N848+O848)),0,(2*N848*O848)/(N848+O848))</f>
        <v>0.25</v>
      </c>
      <c r="Q848" s="3" t="n">
        <f aca="false">L848-M848</f>
        <v>1</v>
      </c>
      <c r="R848" s="3"/>
    </row>
    <row r="849" customFormat="false" ht="12.8" hidden="false" customHeight="false" outlineLevel="0" collapsed="false">
      <c r="A849" s="3" t="s">
        <v>3795</v>
      </c>
      <c r="B849" s="3" t="s">
        <v>22</v>
      </c>
      <c r="C849" s="3" t="s">
        <v>2</v>
      </c>
      <c r="D849" s="3"/>
      <c r="E849" s="3" t="s">
        <v>10</v>
      </c>
      <c r="F849" s="3" t="s">
        <v>3796</v>
      </c>
      <c r="G849" s="3" t="n">
        <v>10</v>
      </c>
      <c r="H849" s="3" t="n">
        <v>8</v>
      </c>
      <c r="I849" s="3" t="n">
        <v>6</v>
      </c>
      <c r="J849" s="3" t="n">
        <v>2</v>
      </c>
      <c r="K849" s="3" t="n">
        <v>4</v>
      </c>
      <c r="L849" s="3" t="n">
        <v>6</v>
      </c>
      <c r="M849" s="3" t="n">
        <v>7</v>
      </c>
      <c r="N849" s="13" t="n">
        <f aca="false">IF(ISERROR(I849/(I849+J849)),0,(I849/(I849+J849)))</f>
        <v>0.75</v>
      </c>
      <c r="O849" s="13" t="n">
        <f aca="false">IF(ISERROR(I849/(I849+K849)),0,(I849/(I849+K849)))</f>
        <v>0.6</v>
      </c>
      <c r="P849" s="13" t="n">
        <f aca="false">IF(ISERROR((2*N849*O849)/(N849+O849)),0,(2*N849*O849)/(N849+O849))</f>
        <v>0.666666666666667</v>
      </c>
      <c r="Q849" s="3" t="n">
        <f aca="false">L849-M849</f>
        <v>-1</v>
      </c>
      <c r="R849" s="3"/>
    </row>
    <row r="850" customFormat="false" ht="12.8" hidden="false" customHeight="false" outlineLevel="0" collapsed="false">
      <c r="A850" s="3" t="s">
        <v>3797</v>
      </c>
      <c r="B850" s="3" t="s">
        <v>22</v>
      </c>
      <c r="C850" s="3" t="s">
        <v>2</v>
      </c>
      <c r="D850" s="3"/>
      <c r="E850" s="3" t="s">
        <v>33</v>
      </c>
      <c r="F850" s="3" t="s">
        <v>3798</v>
      </c>
      <c r="G850" s="3" t="n">
        <v>12</v>
      </c>
      <c r="H850" s="3" t="n">
        <v>10</v>
      </c>
      <c r="I850" s="3" t="n">
        <v>8</v>
      </c>
      <c r="J850" s="3" t="n">
        <v>2</v>
      </c>
      <c r="K850" s="3" t="n">
        <v>4</v>
      </c>
      <c r="L850" s="3" t="n">
        <v>8</v>
      </c>
      <c r="M850" s="3" t="n">
        <v>10</v>
      </c>
      <c r="N850" s="13" t="n">
        <f aca="false">IF(ISERROR(I850/(I850+J850)),0,(I850/(I850+J850)))</f>
        <v>0.8</v>
      </c>
      <c r="O850" s="13" t="n">
        <f aca="false">IF(ISERROR(I850/(I850+K850)),0,(I850/(I850+K850)))</f>
        <v>0.666666666666667</v>
      </c>
      <c r="P850" s="13" t="n">
        <f aca="false">IF(ISERROR((2*N850*O850)/(N850+O850)),0,(2*N850*O850)/(N850+O850))</f>
        <v>0.727272727272727</v>
      </c>
      <c r="Q850" s="3" t="n">
        <f aca="false">L850-M850</f>
        <v>-2</v>
      </c>
      <c r="R850" s="3"/>
    </row>
    <row r="851" customFormat="false" ht="12.8" hidden="false" customHeight="false" outlineLevel="0" collapsed="false">
      <c r="A851" s="3" t="s">
        <v>3799</v>
      </c>
      <c r="B851" s="3" t="s">
        <v>1</v>
      </c>
      <c r="C851" s="3" t="s">
        <v>2</v>
      </c>
      <c r="D851" s="3"/>
      <c r="E851" s="3" t="s">
        <v>10</v>
      </c>
      <c r="F851" s="3" t="s">
        <v>3800</v>
      </c>
      <c r="G851" s="3" t="n">
        <v>4</v>
      </c>
      <c r="H851" s="3" t="n">
        <v>3</v>
      </c>
      <c r="I851" s="3" t="n">
        <v>0</v>
      </c>
      <c r="J851" s="3" t="n">
        <v>3</v>
      </c>
      <c r="K851" s="3" t="n">
        <v>4</v>
      </c>
      <c r="L851" s="3" t="n">
        <v>2</v>
      </c>
      <c r="M851" s="3" t="n">
        <v>3</v>
      </c>
      <c r="N851" s="13" t="n">
        <f aca="false">IF(ISERROR(I851/(I851+J851)),0,(I851/(I851+J851)))</f>
        <v>0</v>
      </c>
      <c r="O851" s="13" t="n">
        <f aca="false">IF(ISERROR(I851/(I851+K851)),0,(I851/(I851+K851)))</f>
        <v>0</v>
      </c>
      <c r="P851" s="13" t="n">
        <f aca="false">IF(ISERROR((2*N851*O851)/(N851+O851)),0,(2*N851*O851)/(N851+O851))</f>
        <v>0</v>
      </c>
      <c r="Q851" s="3" t="n">
        <f aca="false">L851-M851</f>
        <v>-1</v>
      </c>
      <c r="R851" s="3"/>
    </row>
    <row r="852" customFormat="false" ht="12.8" hidden="false" customHeight="false" outlineLevel="0" collapsed="false">
      <c r="A852" s="3" t="s">
        <v>3801</v>
      </c>
      <c r="B852" s="3" t="s">
        <v>22</v>
      </c>
      <c r="C852" s="3"/>
      <c r="D852" s="3" t="s">
        <v>27</v>
      </c>
      <c r="E852" s="3" t="s">
        <v>33</v>
      </c>
      <c r="F852" s="3" t="s">
        <v>3802</v>
      </c>
      <c r="G852" s="3" t="n">
        <v>4</v>
      </c>
      <c r="H852" s="3" t="n">
        <v>3</v>
      </c>
      <c r="I852" s="3" t="n">
        <v>0</v>
      </c>
      <c r="J852" s="3" t="n">
        <v>3</v>
      </c>
      <c r="K852" s="3" t="n">
        <v>4</v>
      </c>
      <c r="L852" s="3" t="n">
        <v>2</v>
      </c>
      <c r="M852" s="3" t="n">
        <v>3</v>
      </c>
      <c r="N852" s="13" t="n">
        <f aca="false">IF(ISERROR(I852/(I852+J852)),0,(I852/(I852+J852)))</f>
        <v>0</v>
      </c>
      <c r="O852" s="13" t="n">
        <f aca="false">IF(ISERROR(I852/(I852+K852)),0,(I852/(I852+K852)))</f>
        <v>0</v>
      </c>
      <c r="P852" s="13" t="n">
        <f aca="false">IF(ISERROR((2*N852*O852)/(N852+O852)),0,(2*N852*O852)/(N852+O852))</f>
        <v>0</v>
      </c>
      <c r="Q852" s="3" t="n">
        <f aca="false">L852-M852</f>
        <v>-1</v>
      </c>
      <c r="R852" s="3"/>
    </row>
    <row r="853" customFormat="false" ht="12.8" hidden="false" customHeight="false" outlineLevel="0" collapsed="false">
      <c r="A853" s="3" t="s">
        <v>3803</v>
      </c>
      <c r="B853" s="3" t="s">
        <v>22</v>
      </c>
      <c r="C853" s="3"/>
      <c r="D853" s="3" t="s">
        <v>23</v>
      </c>
      <c r="E853" s="3" t="s">
        <v>33</v>
      </c>
      <c r="F853" s="3" t="s">
        <v>3804</v>
      </c>
      <c r="G853" s="3" t="n">
        <v>4</v>
      </c>
      <c r="H853" s="3" t="n">
        <v>3</v>
      </c>
      <c r="I853" s="3" t="n">
        <v>0</v>
      </c>
      <c r="J853" s="3" t="n">
        <v>3</v>
      </c>
      <c r="K853" s="3" t="n">
        <v>4</v>
      </c>
      <c r="L853" s="3" t="n">
        <v>2</v>
      </c>
      <c r="M853" s="3" t="n">
        <v>3</v>
      </c>
      <c r="N853" s="13" t="n">
        <f aca="false">IF(ISERROR(I853/(I853+J853)),0,(I853/(I853+J853)))</f>
        <v>0</v>
      </c>
      <c r="O853" s="13" t="n">
        <f aca="false">IF(ISERROR(I853/(I853+K853)),0,(I853/(I853+K853)))</f>
        <v>0</v>
      </c>
      <c r="P853" s="13" t="n">
        <f aca="false">IF(ISERROR((2*N853*O853)/(N853+O853)),0,(2*N853*O853)/(N853+O853))</f>
        <v>0</v>
      </c>
      <c r="Q853" s="3" t="n">
        <f aca="false">L853-M853</f>
        <v>-1</v>
      </c>
      <c r="R853" s="3"/>
    </row>
    <row r="854" customFormat="false" ht="12.8" hidden="false" customHeight="false" outlineLevel="0" collapsed="false">
      <c r="A854" s="3" t="s">
        <v>3805</v>
      </c>
      <c r="B854" s="3" t="s">
        <v>1</v>
      </c>
      <c r="C854" s="3"/>
      <c r="D854" s="3" t="s">
        <v>27</v>
      </c>
      <c r="E854" s="3" t="s">
        <v>33</v>
      </c>
      <c r="F854" s="3" t="s">
        <v>3806</v>
      </c>
      <c r="G854" s="3" t="n">
        <v>4</v>
      </c>
      <c r="H854" s="3" t="n">
        <v>3</v>
      </c>
      <c r="I854" s="3" t="n">
        <v>0</v>
      </c>
      <c r="J854" s="3" t="n">
        <v>3</v>
      </c>
      <c r="K854" s="3" t="n">
        <v>4</v>
      </c>
      <c r="L854" s="3" t="n">
        <v>2</v>
      </c>
      <c r="M854" s="3" t="n">
        <v>2</v>
      </c>
      <c r="N854" s="13" t="n">
        <f aca="false">IF(ISERROR(I854/(I854+J854)),0,(I854/(I854+J854)))</f>
        <v>0</v>
      </c>
      <c r="O854" s="13" t="n">
        <f aca="false">IF(ISERROR(I854/(I854+K854)),0,(I854/(I854+K854)))</f>
        <v>0</v>
      </c>
      <c r="P854" s="13" t="n">
        <f aca="false">IF(ISERROR((2*N854*O854)/(N854+O854)),0,(2*N854*O854)/(N854+O854))</f>
        <v>0</v>
      </c>
      <c r="Q854" s="3" t="n">
        <f aca="false">L854-M854</f>
        <v>0</v>
      </c>
      <c r="R854" s="3"/>
    </row>
    <row r="855" customFormat="false" ht="12.8" hidden="false" customHeight="false" outlineLevel="0" collapsed="false">
      <c r="A855" s="3" t="s">
        <v>3807</v>
      </c>
      <c r="B855" s="3" t="s">
        <v>22</v>
      </c>
      <c r="C855" s="3" t="s">
        <v>2</v>
      </c>
      <c r="D855" s="3"/>
      <c r="E855" s="3" t="s">
        <v>10</v>
      </c>
      <c r="F855" s="3" t="s">
        <v>3808</v>
      </c>
      <c r="G855" s="3" t="n">
        <v>6</v>
      </c>
      <c r="H855" s="3" t="n">
        <v>5</v>
      </c>
      <c r="I855" s="3" t="n">
        <v>2</v>
      </c>
      <c r="J855" s="3" t="n">
        <v>3</v>
      </c>
      <c r="K855" s="3" t="n">
        <v>4</v>
      </c>
      <c r="L855" s="3" t="n">
        <v>4</v>
      </c>
      <c r="M855" s="3" t="n">
        <v>5</v>
      </c>
      <c r="N855" s="13" t="n">
        <f aca="false">IF(ISERROR(I855/(I855+J855)),0,(I855/(I855+J855)))</f>
        <v>0.4</v>
      </c>
      <c r="O855" s="13" t="n">
        <f aca="false">IF(ISERROR(I855/(I855+K855)),0,(I855/(I855+K855)))</f>
        <v>0.333333333333333</v>
      </c>
      <c r="P855" s="13" t="n">
        <f aca="false">IF(ISERROR((2*N855*O855)/(N855+O855)),0,(2*N855*O855)/(N855+O855))</f>
        <v>0.363636363636364</v>
      </c>
      <c r="Q855" s="3" t="n">
        <f aca="false">L855-M855</f>
        <v>-1</v>
      </c>
      <c r="R855" s="3"/>
    </row>
    <row r="856" customFormat="false" ht="12.8" hidden="false" customHeight="false" outlineLevel="0" collapsed="false">
      <c r="A856" s="3" t="s">
        <v>3809</v>
      </c>
      <c r="B856" s="3" t="s">
        <v>22</v>
      </c>
      <c r="C856" s="3" t="s">
        <v>2</v>
      </c>
      <c r="D856" s="3"/>
      <c r="E856" s="3" t="s">
        <v>10</v>
      </c>
      <c r="F856" s="3" t="s">
        <v>3810</v>
      </c>
      <c r="G856" s="3" t="n">
        <v>8</v>
      </c>
      <c r="H856" s="3" t="n">
        <v>7</v>
      </c>
      <c r="I856" s="3" t="n">
        <v>4</v>
      </c>
      <c r="J856" s="3" t="n">
        <v>3</v>
      </c>
      <c r="K856" s="3" t="n">
        <v>4</v>
      </c>
      <c r="L856" s="3" t="n">
        <v>3</v>
      </c>
      <c r="M856" s="3" t="n">
        <v>6</v>
      </c>
      <c r="N856" s="13" t="n">
        <f aca="false">IF(ISERROR(I856/(I856+J856)),0,(I856/(I856+J856)))</f>
        <v>0.571428571428571</v>
      </c>
      <c r="O856" s="13" t="n">
        <f aca="false">IF(ISERROR(I856/(I856+K856)),0,(I856/(I856+K856)))</f>
        <v>0.5</v>
      </c>
      <c r="P856" s="13" t="n">
        <f aca="false">IF(ISERROR((2*N856*O856)/(N856+O856)),0,(2*N856*O856)/(N856+O856))</f>
        <v>0.533333333333333</v>
      </c>
      <c r="Q856" s="3" t="n">
        <f aca="false">L856-M856</f>
        <v>-3</v>
      </c>
      <c r="R856" s="3"/>
    </row>
    <row r="857" customFormat="false" ht="12.8" hidden="false" customHeight="false" outlineLevel="0" collapsed="false">
      <c r="A857" s="3" t="s">
        <v>3811</v>
      </c>
      <c r="B857" s="3" t="s">
        <v>22</v>
      </c>
      <c r="C857" s="3" t="s">
        <v>2</v>
      </c>
      <c r="D857" s="3"/>
      <c r="E857" s="3" t="s">
        <v>10</v>
      </c>
      <c r="F857" s="3" t="s">
        <v>3812</v>
      </c>
      <c r="G857" s="3" t="n">
        <v>10</v>
      </c>
      <c r="H857" s="3" t="n">
        <v>9</v>
      </c>
      <c r="I857" s="3" t="n">
        <v>6</v>
      </c>
      <c r="J857" s="3" t="n">
        <v>3</v>
      </c>
      <c r="K857" s="3" t="n">
        <v>4</v>
      </c>
      <c r="L857" s="3" t="n">
        <v>4</v>
      </c>
      <c r="M857" s="3" t="n">
        <v>9</v>
      </c>
      <c r="N857" s="13" t="n">
        <f aca="false">IF(ISERROR(I857/(I857+J857)),0,(I857/(I857+J857)))</f>
        <v>0.666666666666667</v>
      </c>
      <c r="O857" s="13" t="n">
        <f aca="false">IF(ISERROR(I857/(I857+K857)),0,(I857/(I857+K857)))</f>
        <v>0.6</v>
      </c>
      <c r="P857" s="13" t="n">
        <f aca="false">IF(ISERROR((2*N857*O857)/(N857+O857)),0,(2*N857*O857)/(N857+O857))</f>
        <v>0.631578947368421</v>
      </c>
      <c r="Q857" s="3" t="n">
        <f aca="false">L857-M857</f>
        <v>-5</v>
      </c>
      <c r="R857" s="3"/>
    </row>
    <row r="858" customFormat="false" ht="12.8" hidden="false" customHeight="false" outlineLevel="0" collapsed="false">
      <c r="A858" s="3" t="s">
        <v>3813</v>
      </c>
      <c r="B858" s="3" t="s">
        <v>1</v>
      </c>
      <c r="C858" s="3" t="s">
        <v>2</v>
      </c>
      <c r="D858" s="3"/>
      <c r="E858" s="3" t="s">
        <v>33</v>
      </c>
      <c r="F858" s="3" t="s">
        <v>3814</v>
      </c>
      <c r="G858" s="3" t="n">
        <v>12</v>
      </c>
      <c r="H858" s="3" t="n">
        <v>11</v>
      </c>
      <c r="I858" s="3" t="n">
        <v>8</v>
      </c>
      <c r="J858" s="3" t="n">
        <v>3</v>
      </c>
      <c r="K858" s="3" t="n">
        <v>4</v>
      </c>
      <c r="L858" s="3" t="n">
        <v>7</v>
      </c>
      <c r="M858" s="3" t="n">
        <v>9</v>
      </c>
      <c r="N858" s="13" t="n">
        <f aca="false">IF(ISERROR(I858/(I858+J858)),0,(I858/(I858+J858)))</f>
        <v>0.727272727272727</v>
      </c>
      <c r="O858" s="13" t="n">
        <f aca="false">IF(ISERROR(I858/(I858+K858)),0,(I858/(I858+K858)))</f>
        <v>0.666666666666667</v>
      </c>
      <c r="P858" s="13" t="n">
        <f aca="false">IF(ISERROR((2*N858*O858)/(N858+O858)),0,(2*N858*O858)/(N858+O858))</f>
        <v>0.695652173913043</v>
      </c>
      <c r="Q858" s="3" t="n">
        <f aca="false">L858-M858</f>
        <v>-2</v>
      </c>
      <c r="R858" s="3"/>
    </row>
    <row r="859" customFormat="false" ht="12.8" hidden="false" customHeight="false" outlineLevel="0" collapsed="false">
      <c r="A859" s="3" t="s">
        <v>3815</v>
      </c>
      <c r="B859" s="3" t="s">
        <v>1</v>
      </c>
      <c r="C859" s="3" t="s">
        <v>2</v>
      </c>
      <c r="D859" s="3"/>
      <c r="E859" s="3" t="s">
        <v>33</v>
      </c>
      <c r="F859" s="3" t="s">
        <v>3816</v>
      </c>
      <c r="G859" s="3" t="n">
        <v>26</v>
      </c>
      <c r="H859" s="3" t="n">
        <v>25</v>
      </c>
      <c r="I859" s="3" t="n">
        <v>22</v>
      </c>
      <c r="J859" s="3" t="n">
        <v>3</v>
      </c>
      <c r="K859" s="3" t="n">
        <v>4</v>
      </c>
      <c r="L859" s="3" t="n">
        <v>18</v>
      </c>
      <c r="M859" s="3" t="n">
        <v>24</v>
      </c>
      <c r="N859" s="13" t="n">
        <f aca="false">IF(ISERROR(I859/(I859+J859)),0,(I859/(I859+J859)))</f>
        <v>0.88</v>
      </c>
      <c r="O859" s="13" t="n">
        <f aca="false">IF(ISERROR(I859/(I859+K859)),0,(I859/(I859+K859)))</f>
        <v>0.846153846153846</v>
      </c>
      <c r="P859" s="13" t="n">
        <f aca="false">IF(ISERROR((2*N859*O859)/(N859+O859)),0,(2*N859*O859)/(N859+O859))</f>
        <v>0.862745098039216</v>
      </c>
      <c r="Q859" s="3" t="n">
        <f aca="false">L859-M859</f>
        <v>-6</v>
      </c>
      <c r="R859" s="3"/>
    </row>
    <row r="860" customFormat="false" ht="12.8" hidden="false" customHeight="false" outlineLevel="0" collapsed="false">
      <c r="A860" s="3" t="s">
        <v>3817</v>
      </c>
      <c r="B860" s="3" t="s">
        <v>22</v>
      </c>
      <c r="C860" s="3" t="s">
        <v>2</v>
      </c>
      <c r="D860" s="3"/>
      <c r="E860" s="3" t="s">
        <v>10</v>
      </c>
      <c r="F860" s="3" t="s">
        <v>3818</v>
      </c>
      <c r="G860" s="3" t="n">
        <v>7</v>
      </c>
      <c r="H860" s="3" t="n">
        <v>7</v>
      </c>
      <c r="I860" s="3" t="n">
        <v>3</v>
      </c>
      <c r="J860" s="3" t="n">
        <v>4</v>
      </c>
      <c r="K860" s="3" t="n">
        <v>4</v>
      </c>
      <c r="L860" s="3" t="n">
        <v>6</v>
      </c>
      <c r="M860" s="3" t="n">
        <v>7</v>
      </c>
      <c r="N860" s="13" t="n">
        <f aca="false">IF(ISERROR(I860/(I860+J860)),0,(I860/(I860+J860)))</f>
        <v>0.428571428571429</v>
      </c>
      <c r="O860" s="13" t="n">
        <f aca="false">IF(ISERROR(I860/(I860+K860)),0,(I860/(I860+K860)))</f>
        <v>0.428571428571429</v>
      </c>
      <c r="P860" s="13" t="n">
        <f aca="false">IF(ISERROR((2*N860*O860)/(N860+O860)),0,(2*N860*O860)/(N860+O860))</f>
        <v>0.428571428571429</v>
      </c>
      <c r="Q860" s="3" t="n">
        <f aca="false">L860-M860</f>
        <v>-1</v>
      </c>
      <c r="R860" s="3"/>
    </row>
    <row r="861" customFormat="false" ht="12.8" hidden="false" customHeight="false" outlineLevel="0" collapsed="false">
      <c r="A861" s="3" t="s">
        <v>3819</v>
      </c>
      <c r="B861" s="3" t="s">
        <v>1</v>
      </c>
      <c r="C861" s="3"/>
      <c r="D861" s="3" t="s">
        <v>27</v>
      </c>
      <c r="E861" s="3" t="s">
        <v>33</v>
      </c>
      <c r="F861" s="3" t="s">
        <v>3820</v>
      </c>
      <c r="G861" s="3" t="n">
        <v>7</v>
      </c>
      <c r="H861" s="3" t="n">
        <v>7</v>
      </c>
      <c r="I861" s="3" t="n">
        <v>3</v>
      </c>
      <c r="J861" s="3" t="n">
        <v>4</v>
      </c>
      <c r="K861" s="3" t="n">
        <v>4</v>
      </c>
      <c r="L861" s="3" t="n">
        <v>4</v>
      </c>
      <c r="M861" s="3" t="n">
        <v>6</v>
      </c>
      <c r="N861" s="13" t="n">
        <f aca="false">IF(ISERROR(I861/(I861+J861)),0,(I861/(I861+J861)))</f>
        <v>0.428571428571429</v>
      </c>
      <c r="O861" s="13" t="n">
        <f aca="false">IF(ISERROR(I861/(I861+K861)),0,(I861/(I861+K861)))</f>
        <v>0.428571428571429</v>
      </c>
      <c r="P861" s="13" t="n">
        <f aca="false">IF(ISERROR((2*N861*O861)/(N861+O861)),0,(2*N861*O861)/(N861+O861))</f>
        <v>0.428571428571429</v>
      </c>
      <c r="Q861" s="3" t="n">
        <f aca="false">L861-M861</f>
        <v>-2</v>
      </c>
      <c r="R861" s="3"/>
    </row>
    <row r="862" customFormat="false" ht="12.8" hidden="false" customHeight="false" outlineLevel="0" collapsed="false">
      <c r="A862" s="3" t="s">
        <v>3821</v>
      </c>
      <c r="B862" s="3" t="s">
        <v>22</v>
      </c>
      <c r="C862" s="3" t="s">
        <v>2</v>
      </c>
      <c r="D862" s="3"/>
      <c r="E862" s="3" t="s">
        <v>33</v>
      </c>
      <c r="F862" s="3" t="s">
        <v>3822</v>
      </c>
      <c r="G862" s="3" t="n">
        <v>9</v>
      </c>
      <c r="H862" s="3" t="n">
        <v>9</v>
      </c>
      <c r="I862" s="3" t="n">
        <v>5</v>
      </c>
      <c r="J862" s="3" t="n">
        <v>4</v>
      </c>
      <c r="K862" s="3" t="n">
        <v>4</v>
      </c>
      <c r="L862" s="3" t="n">
        <v>7</v>
      </c>
      <c r="M862" s="3" t="n">
        <v>9</v>
      </c>
      <c r="N862" s="13" t="n">
        <f aca="false">IF(ISERROR(I862/(I862+J862)),0,(I862/(I862+J862)))</f>
        <v>0.555555555555556</v>
      </c>
      <c r="O862" s="13" t="n">
        <f aca="false">IF(ISERROR(I862/(I862+K862)),0,(I862/(I862+K862)))</f>
        <v>0.555555555555556</v>
      </c>
      <c r="P862" s="13" t="n">
        <f aca="false">IF(ISERROR((2*N862*O862)/(N862+O862)),0,(2*N862*O862)/(N862+O862))</f>
        <v>0.555555555555556</v>
      </c>
      <c r="Q862" s="3" t="n">
        <f aca="false">L862-M862</f>
        <v>-2</v>
      </c>
      <c r="R862" s="3"/>
    </row>
    <row r="863" customFormat="false" ht="12.8" hidden="false" customHeight="false" outlineLevel="0" collapsed="false">
      <c r="A863" s="3" t="s">
        <v>3823</v>
      </c>
      <c r="B863" s="3" t="s">
        <v>22</v>
      </c>
      <c r="C863" s="3"/>
      <c r="D863" s="3" t="s">
        <v>27</v>
      </c>
      <c r="E863" s="3" t="s">
        <v>33</v>
      </c>
      <c r="F863" s="3" t="s">
        <v>3824</v>
      </c>
      <c r="G863" s="3" t="n">
        <v>4</v>
      </c>
      <c r="H863" s="3" t="n">
        <v>6</v>
      </c>
      <c r="I863" s="3" t="n">
        <v>0</v>
      </c>
      <c r="J863" s="3" t="n">
        <v>6</v>
      </c>
      <c r="K863" s="3" t="n">
        <v>4</v>
      </c>
      <c r="L863" s="3" t="n">
        <v>2</v>
      </c>
      <c r="M863" s="3" t="n">
        <v>6</v>
      </c>
      <c r="N863" s="13" t="n">
        <f aca="false">IF(ISERROR(I863/(I863+J863)),0,(I863/(I863+J863)))</f>
        <v>0</v>
      </c>
      <c r="O863" s="13" t="n">
        <f aca="false">IF(ISERROR(I863/(I863+K863)),0,(I863/(I863+K863)))</f>
        <v>0</v>
      </c>
      <c r="P863" s="13" t="n">
        <f aca="false">IF(ISERROR((2*N863*O863)/(N863+O863)),0,(2*N863*O863)/(N863+O863))</f>
        <v>0</v>
      </c>
      <c r="Q863" s="3" t="n">
        <f aca="false">L863-M863</f>
        <v>-4</v>
      </c>
      <c r="R863" s="3"/>
    </row>
    <row r="864" customFormat="false" ht="12.8" hidden="false" customHeight="false" outlineLevel="0" collapsed="false">
      <c r="A864" s="3" t="s">
        <v>3825</v>
      </c>
      <c r="B864" s="3" t="s">
        <v>22</v>
      </c>
      <c r="C864" s="3" t="s">
        <v>2</v>
      </c>
      <c r="D864" s="3"/>
      <c r="E864" s="3" t="s">
        <v>33</v>
      </c>
      <c r="F864" s="3" t="s">
        <v>3826</v>
      </c>
      <c r="G864" s="3" t="n">
        <v>17</v>
      </c>
      <c r="H864" s="3" t="n">
        <v>19</v>
      </c>
      <c r="I864" s="3" t="n">
        <v>13</v>
      </c>
      <c r="J864" s="3" t="n">
        <v>6</v>
      </c>
      <c r="K864" s="3" t="n">
        <v>4</v>
      </c>
      <c r="L864" s="3" t="n">
        <v>12</v>
      </c>
      <c r="M864" s="3" t="n">
        <v>17</v>
      </c>
      <c r="N864" s="13" t="n">
        <f aca="false">IF(ISERROR(I864/(I864+J864)),0,(I864/(I864+J864)))</f>
        <v>0.68421052631579</v>
      </c>
      <c r="O864" s="13" t="n">
        <f aca="false">IF(ISERROR(I864/(I864+K864)),0,(I864/(I864+K864)))</f>
        <v>0.764705882352941</v>
      </c>
      <c r="P864" s="13" t="n">
        <f aca="false">IF(ISERROR((2*N864*O864)/(N864+O864)),0,(2*N864*O864)/(N864+O864))</f>
        <v>0.722222222222222</v>
      </c>
      <c r="Q864" s="3" t="n">
        <f aca="false">L864-M864</f>
        <v>-5</v>
      </c>
      <c r="R864" s="3"/>
    </row>
    <row r="865" customFormat="false" ht="12.8" hidden="false" customHeight="false" outlineLevel="0" collapsed="false">
      <c r="A865" s="3" t="s">
        <v>3827</v>
      </c>
      <c r="B865" s="3" t="s">
        <v>22</v>
      </c>
      <c r="C865" s="3"/>
      <c r="D865" s="3" t="s">
        <v>27</v>
      </c>
      <c r="E865" s="3" t="s">
        <v>33</v>
      </c>
      <c r="F865" s="3" t="s">
        <v>3828</v>
      </c>
      <c r="G865" s="3" t="n">
        <v>7</v>
      </c>
      <c r="H865" s="3" t="n">
        <v>13</v>
      </c>
      <c r="I865" s="3" t="n">
        <v>3</v>
      </c>
      <c r="J865" s="3" t="n">
        <v>10</v>
      </c>
      <c r="K865" s="3" t="n">
        <v>4</v>
      </c>
      <c r="L865" s="3" t="n">
        <v>4</v>
      </c>
      <c r="M865" s="3" t="n">
        <v>11</v>
      </c>
      <c r="N865" s="13" t="n">
        <f aca="false">IF(ISERROR(I865/(I865+J865)),0,(I865/(I865+J865)))</f>
        <v>0.230769230769231</v>
      </c>
      <c r="O865" s="13" t="n">
        <f aca="false">IF(ISERROR(I865/(I865+K865)),0,(I865/(I865+K865)))</f>
        <v>0.428571428571429</v>
      </c>
      <c r="P865" s="13" t="n">
        <f aca="false">IF(ISERROR((2*N865*O865)/(N865+O865)),0,(2*N865*O865)/(N865+O865))</f>
        <v>0.3</v>
      </c>
      <c r="Q865" s="3" t="n">
        <f aca="false">L865-M865</f>
        <v>-7</v>
      </c>
      <c r="R865" s="3"/>
    </row>
    <row r="866" customFormat="false" ht="12.8" hidden="false" customHeight="false" outlineLevel="0" collapsed="false">
      <c r="A866" s="3" t="s">
        <v>3829</v>
      </c>
      <c r="B866" s="3" t="s">
        <v>1</v>
      </c>
      <c r="C866" s="3" t="s">
        <v>2</v>
      </c>
      <c r="D866" s="3"/>
      <c r="E866" s="3" t="s">
        <v>33</v>
      </c>
      <c r="F866" s="3" t="s">
        <v>3830</v>
      </c>
      <c r="G866" s="3" t="n">
        <v>15</v>
      </c>
      <c r="H866" s="3" t="n">
        <v>22</v>
      </c>
      <c r="I866" s="3" t="n">
        <v>11</v>
      </c>
      <c r="J866" s="3" t="n">
        <v>11</v>
      </c>
      <c r="K866" s="3" t="n">
        <v>4</v>
      </c>
      <c r="L866" s="3" t="n">
        <v>8</v>
      </c>
      <c r="M866" s="3" t="n">
        <v>18</v>
      </c>
      <c r="N866" s="13" t="n">
        <f aca="false">IF(ISERROR(I866/(I866+J866)),0,(I866/(I866+J866)))</f>
        <v>0.5</v>
      </c>
      <c r="O866" s="13" t="n">
        <f aca="false">IF(ISERROR(I866/(I866+K866)),0,(I866/(I866+K866)))</f>
        <v>0.733333333333333</v>
      </c>
      <c r="P866" s="13" t="n">
        <f aca="false">IF(ISERROR((2*N866*O866)/(N866+O866)),0,(2*N866*O866)/(N866+O866))</f>
        <v>0.594594594594595</v>
      </c>
      <c r="Q866" s="3" t="n">
        <f aca="false">L866-M866</f>
        <v>-10</v>
      </c>
      <c r="R866" s="3"/>
    </row>
    <row r="867" customFormat="false" ht="12.8" hidden="false" customHeight="false" outlineLevel="0" collapsed="false">
      <c r="A867" s="3" t="s">
        <v>3831</v>
      </c>
      <c r="B867" s="3" t="s">
        <v>22</v>
      </c>
      <c r="C867" s="3" t="s">
        <v>9</v>
      </c>
      <c r="D867" s="3"/>
      <c r="E867" s="3" t="s">
        <v>33</v>
      </c>
      <c r="F867" s="3" t="s">
        <v>3832</v>
      </c>
      <c r="G867" s="3" t="n">
        <v>8</v>
      </c>
      <c r="H867" s="3" t="n">
        <v>24</v>
      </c>
      <c r="I867" s="3" t="n">
        <v>4</v>
      </c>
      <c r="J867" s="3" t="n">
        <v>20</v>
      </c>
      <c r="K867" s="3" t="n">
        <v>4</v>
      </c>
      <c r="L867" s="3" t="n">
        <v>6</v>
      </c>
      <c r="M867" s="3" t="n">
        <v>22</v>
      </c>
      <c r="N867" s="13" t="n">
        <f aca="false">IF(ISERROR(I867/(I867+J867)),0,(I867/(I867+J867)))</f>
        <v>0.166666666666667</v>
      </c>
      <c r="O867" s="13" t="n">
        <f aca="false">IF(ISERROR(I867/(I867+K867)),0,(I867/(I867+K867)))</f>
        <v>0.5</v>
      </c>
      <c r="P867" s="13" t="n">
        <f aca="false">IF(ISERROR((2*N867*O867)/(N867+O867)),0,(2*N867*O867)/(N867+O867))</f>
        <v>0.25</v>
      </c>
      <c r="Q867" s="3" t="n">
        <f aca="false">L867-M867</f>
        <v>-16</v>
      </c>
      <c r="R867" s="3"/>
    </row>
    <row r="868" customFormat="false" ht="12.8" hidden="false" customHeight="false" outlineLevel="0" collapsed="false">
      <c r="A868" s="3" t="s">
        <v>3833</v>
      </c>
      <c r="B868" s="3" t="s">
        <v>22</v>
      </c>
      <c r="C868" s="3" t="s">
        <v>2</v>
      </c>
      <c r="D868" s="3"/>
      <c r="E868" s="3" t="s">
        <v>33</v>
      </c>
      <c r="F868" s="3" t="s">
        <v>3834</v>
      </c>
      <c r="G868" s="3" t="n">
        <v>4</v>
      </c>
      <c r="H868" s="3" t="n">
        <v>30</v>
      </c>
      <c r="I868" s="3" t="n">
        <v>0</v>
      </c>
      <c r="J868" s="3" t="n">
        <v>30</v>
      </c>
      <c r="K868" s="3" t="n">
        <v>4</v>
      </c>
      <c r="L868" s="3" t="n">
        <v>4</v>
      </c>
      <c r="M868" s="3" t="n">
        <v>25</v>
      </c>
      <c r="N868" s="13" t="n">
        <f aca="false">IF(ISERROR(I868/(I868+J868)),0,(I868/(I868+J868)))</f>
        <v>0</v>
      </c>
      <c r="O868" s="13" t="n">
        <f aca="false">IF(ISERROR(I868/(I868+K868)),0,(I868/(I868+K868)))</f>
        <v>0</v>
      </c>
      <c r="P868" s="13" t="n">
        <f aca="false">IF(ISERROR((2*N868*O868)/(N868+O868)),0,(2*N868*O868)/(N868+O868))</f>
        <v>0</v>
      </c>
      <c r="Q868" s="3" t="n">
        <f aca="false">L868-M868</f>
        <v>-21</v>
      </c>
      <c r="R868" s="3"/>
    </row>
    <row r="869" customFormat="false" ht="12.8" hidden="false" customHeight="false" outlineLevel="0" collapsed="false">
      <c r="A869" s="3" t="s">
        <v>3835</v>
      </c>
      <c r="B869" s="3" t="s">
        <v>1</v>
      </c>
      <c r="C869" s="3"/>
      <c r="D869" s="3" t="s">
        <v>23</v>
      </c>
      <c r="E869" s="3" t="s">
        <v>33</v>
      </c>
      <c r="F869" s="3" t="s">
        <v>3836</v>
      </c>
      <c r="G869" s="3" t="n">
        <v>5</v>
      </c>
      <c r="H869" s="3" t="n">
        <v>1</v>
      </c>
      <c r="I869" s="3" t="n">
        <v>0</v>
      </c>
      <c r="J869" s="3" t="n">
        <v>1</v>
      </c>
      <c r="K869" s="3" t="n">
        <v>5</v>
      </c>
      <c r="L869" s="3" t="n">
        <v>2</v>
      </c>
      <c r="M869" s="3" t="n">
        <v>1</v>
      </c>
      <c r="N869" s="13" t="n">
        <f aca="false">IF(ISERROR(I869/(I869+J869)),0,(I869/(I869+J869)))</f>
        <v>0</v>
      </c>
      <c r="O869" s="13" t="n">
        <f aca="false">IF(ISERROR(I869/(I869+K869)),0,(I869/(I869+K869)))</f>
        <v>0</v>
      </c>
      <c r="P869" s="13" t="n">
        <f aca="false">IF(ISERROR((2*N869*O869)/(N869+O869)),0,(2*N869*O869)/(N869+O869))</f>
        <v>0</v>
      </c>
      <c r="Q869" s="3" t="n">
        <f aca="false">L869-M869</f>
        <v>1</v>
      </c>
      <c r="R869" s="3"/>
    </row>
    <row r="870" customFormat="false" ht="12.8" hidden="false" customHeight="false" outlineLevel="0" collapsed="false">
      <c r="A870" s="3" t="s">
        <v>3837</v>
      </c>
      <c r="B870" s="3" t="s">
        <v>22</v>
      </c>
      <c r="C870" s="3"/>
      <c r="D870" s="3" t="s">
        <v>27</v>
      </c>
      <c r="E870" s="3" t="s">
        <v>33</v>
      </c>
      <c r="F870" s="3" t="s">
        <v>3838</v>
      </c>
      <c r="G870" s="3" t="n">
        <v>5</v>
      </c>
      <c r="H870" s="3" t="n">
        <v>1</v>
      </c>
      <c r="I870" s="3" t="n">
        <v>0</v>
      </c>
      <c r="J870" s="3" t="n">
        <v>1</v>
      </c>
      <c r="K870" s="3" t="n">
        <v>5</v>
      </c>
      <c r="L870" s="3" t="n">
        <v>2</v>
      </c>
      <c r="M870" s="3" t="n">
        <v>1</v>
      </c>
      <c r="N870" s="13" t="n">
        <f aca="false">IF(ISERROR(I870/(I870+J870)),0,(I870/(I870+J870)))</f>
        <v>0</v>
      </c>
      <c r="O870" s="13" t="n">
        <f aca="false">IF(ISERROR(I870/(I870+K870)),0,(I870/(I870+K870)))</f>
        <v>0</v>
      </c>
      <c r="P870" s="13" t="n">
        <f aca="false">IF(ISERROR((2*N870*O870)/(N870+O870)),0,(2*N870*O870)/(N870+O870))</f>
        <v>0</v>
      </c>
      <c r="Q870" s="3" t="n">
        <f aca="false">L870-M870</f>
        <v>1</v>
      </c>
      <c r="R870" s="3"/>
    </row>
    <row r="871" customFormat="false" ht="12.8" hidden="false" customHeight="false" outlineLevel="0" collapsed="false">
      <c r="A871" s="3" t="s">
        <v>3839</v>
      </c>
      <c r="B871" s="3" t="s">
        <v>22</v>
      </c>
      <c r="C871" s="3"/>
      <c r="D871" s="3" t="s">
        <v>27</v>
      </c>
      <c r="E871" s="3" t="s">
        <v>33</v>
      </c>
      <c r="F871" s="3" t="s">
        <v>3840</v>
      </c>
      <c r="G871" s="3" t="n">
        <v>5</v>
      </c>
      <c r="H871" s="3" t="n">
        <v>1</v>
      </c>
      <c r="I871" s="3" t="n">
        <v>0</v>
      </c>
      <c r="J871" s="3" t="n">
        <v>1</v>
      </c>
      <c r="K871" s="3" t="n">
        <v>5</v>
      </c>
      <c r="L871" s="3" t="n">
        <v>2</v>
      </c>
      <c r="M871" s="3" t="n">
        <v>1</v>
      </c>
      <c r="N871" s="13" t="n">
        <f aca="false">IF(ISERROR(I871/(I871+J871)),0,(I871/(I871+J871)))</f>
        <v>0</v>
      </c>
      <c r="O871" s="13" t="n">
        <f aca="false">IF(ISERROR(I871/(I871+K871)),0,(I871/(I871+K871)))</f>
        <v>0</v>
      </c>
      <c r="P871" s="13" t="n">
        <f aca="false">IF(ISERROR((2*N871*O871)/(N871+O871)),0,(2*N871*O871)/(N871+O871))</f>
        <v>0</v>
      </c>
      <c r="Q871" s="3" t="n">
        <f aca="false">L871-M871</f>
        <v>1</v>
      </c>
      <c r="R871" s="3"/>
    </row>
    <row r="872" customFormat="false" ht="12.8" hidden="false" customHeight="false" outlineLevel="0" collapsed="false">
      <c r="A872" s="3" t="s">
        <v>3841</v>
      </c>
      <c r="B872" s="3" t="s">
        <v>22</v>
      </c>
      <c r="C872" s="3" t="s">
        <v>9</v>
      </c>
      <c r="D872" s="3"/>
      <c r="E872" s="3" t="s">
        <v>33</v>
      </c>
      <c r="F872" s="3" t="s">
        <v>3842</v>
      </c>
      <c r="G872" s="3" t="n">
        <v>6</v>
      </c>
      <c r="H872" s="3" t="n">
        <v>2</v>
      </c>
      <c r="I872" s="3" t="n">
        <v>1</v>
      </c>
      <c r="J872" s="3" t="n">
        <v>1</v>
      </c>
      <c r="K872" s="3" t="n">
        <v>5</v>
      </c>
      <c r="L872" s="3" t="n">
        <v>2</v>
      </c>
      <c r="M872" s="3" t="n">
        <v>2</v>
      </c>
      <c r="N872" s="13" t="n">
        <f aca="false">IF(ISERROR(I872/(I872+J872)),0,(I872/(I872+J872)))</f>
        <v>0.5</v>
      </c>
      <c r="O872" s="13" t="n">
        <f aca="false">IF(ISERROR(I872/(I872+K872)),0,(I872/(I872+K872)))</f>
        <v>0.166666666666667</v>
      </c>
      <c r="P872" s="13" t="n">
        <f aca="false">IF(ISERROR((2*N872*O872)/(N872+O872)),0,(2*N872*O872)/(N872+O872))</f>
        <v>0.25</v>
      </c>
      <c r="Q872" s="3" t="n">
        <f aca="false">L872-M872</f>
        <v>0</v>
      </c>
      <c r="R872" s="3"/>
    </row>
    <row r="873" customFormat="false" ht="12.8" hidden="false" customHeight="false" outlineLevel="0" collapsed="false">
      <c r="A873" s="3" t="s">
        <v>3843</v>
      </c>
      <c r="B873" s="3" t="s">
        <v>22</v>
      </c>
      <c r="C873" s="3" t="s">
        <v>2</v>
      </c>
      <c r="D873" s="3"/>
      <c r="E873" s="3" t="s">
        <v>10</v>
      </c>
      <c r="F873" s="3" t="s">
        <v>3844</v>
      </c>
      <c r="G873" s="3" t="n">
        <v>6</v>
      </c>
      <c r="H873" s="3" t="n">
        <v>2</v>
      </c>
      <c r="I873" s="3" t="n">
        <v>1</v>
      </c>
      <c r="J873" s="3" t="n">
        <v>1</v>
      </c>
      <c r="K873" s="3" t="n">
        <v>5</v>
      </c>
      <c r="L873" s="3" t="n">
        <v>2</v>
      </c>
      <c r="M873" s="3" t="n">
        <v>2</v>
      </c>
      <c r="N873" s="13" t="n">
        <f aca="false">IF(ISERROR(I873/(I873+J873)),0,(I873/(I873+J873)))</f>
        <v>0.5</v>
      </c>
      <c r="O873" s="13" t="n">
        <f aca="false">IF(ISERROR(I873/(I873+K873)),0,(I873/(I873+K873)))</f>
        <v>0.166666666666667</v>
      </c>
      <c r="P873" s="13" t="n">
        <f aca="false">IF(ISERROR((2*N873*O873)/(N873+O873)),0,(2*N873*O873)/(N873+O873))</f>
        <v>0.25</v>
      </c>
      <c r="Q873" s="3" t="n">
        <f aca="false">L873-M873</f>
        <v>0</v>
      </c>
      <c r="R873" s="3"/>
    </row>
    <row r="874" customFormat="false" ht="12.8" hidden="false" customHeight="false" outlineLevel="0" collapsed="false">
      <c r="A874" s="3" t="s">
        <v>3845</v>
      </c>
      <c r="B874" s="3" t="s">
        <v>1</v>
      </c>
      <c r="C874" s="3"/>
      <c r="D874" s="3" t="s">
        <v>27</v>
      </c>
      <c r="E874" s="3" t="s">
        <v>33</v>
      </c>
      <c r="F874" s="3" t="s">
        <v>3846</v>
      </c>
      <c r="G874" s="3" t="n">
        <v>7</v>
      </c>
      <c r="H874" s="3" t="n">
        <v>3</v>
      </c>
      <c r="I874" s="3" t="n">
        <v>2</v>
      </c>
      <c r="J874" s="3" t="n">
        <v>1</v>
      </c>
      <c r="K874" s="3" t="n">
        <v>5</v>
      </c>
      <c r="L874" s="3" t="n">
        <v>2</v>
      </c>
      <c r="M874" s="3" t="n">
        <v>3</v>
      </c>
      <c r="N874" s="13" t="n">
        <f aca="false">IF(ISERROR(I874/(I874+J874)),0,(I874/(I874+J874)))</f>
        <v>0.666666666666667</v>
      </c>
      <c r="O874" s="13" t="n">
        <f aca="false">IF(ISERROR(I874/(I874+K874)),0,(I874/(I874+K874)))</f>
        <v>0.285714285714286</v>
      </c>
      <c r="P874" s="13" t="n">
        <f aca="false">IF(ISERROR((2*N874*O874)/(N874+O874)),0,(2*N874*O874)/(N874+O874))</f>
        <v>0.4</v>
      </c>
      <c r="Q874" s="3" t="n">
        <f aca="false">L874-M874</f>
        <v>-1</v>
      </c>
      <c r="R874" s="3"/>
    </row>
    <row r="875" customFormat="false" ht="12.8" hidden="false" customHeight="false" outlineLevel="0" collapsed="false">
      <c r="A875" s="3" t="s">
        <v>3847</v>
      </c>
      <c r="B875" s="3" t="s">
        <v>1</v>
      </c>
      <c r="C875" s="3"/>
      <c r="D875" s="3" t="s">
        <v>23</v>
      </c>
      <c r="E875" s="3" t="s">
        <v>33</v>
      </c>
      <c r="F875" s="3" t="s">
        <v>3848</v>
      </c>
      <c r="G875" s="3" t="n">
        <v>7</v>
      </c>
      <c r="H875" s="3" t="n">
        <v>3</v>
      </c>
      <c r="I875" s="3" t="n">
        <v>2</v>
      </c>
      <c r="J875" s="3" t="n">
        <v>1</v>
      </c>
      <c r="K875" s="3" t="n">
        <v>5</v>
      </c>
      <c r="L875" s="3" t="n">
        <v>3</v>
      </c>
      <c r="M875" s="3" t="n">
        <v>2</v>
      </c>
      <c r="N875" s="13" t="n">
        <f aca="false">IF(ISERROR(I875/(I875+J875)),0,(I875/(I875+J875)))</f>
        <v>0.666666666666667</v>
      </c>
      <c r="O875" s="13" t="n">
        <f aca="false">IF(ISERROR(I875/(I875+K875)),0,(I875/(I875+K875)))</f>
        <v>0.285714285714286</v>
      </c>
      <c r="P875" s="13" t="n">
        <f aca="false">IF(ISERROR((2*N875*O875)/(N875+O875)),0,(2*N875*O875)/(N875+O875))</f>
        <v>0.4</v>
      </c>
      <c r="Q875" s="3" t="n">
        <f aca="false">L875-M875</f>
        <v>1</v>
      </c>
      <c r="R875" s="3"/>
    </row>
    <row r="876" customFormat="false" ht="12.8" hidden="false" customHeight="false" outlineLevel="0" collapsed="false">
      <c r="A876" s="3" t="s">
        <v>3849</v>
      </c>
      <c r="B876" s="3" t="s">
        <v>22</v>
      </c>
      <c r="C876" s="3"/>
      <c r="D876" s="3" t="s">
        <v>23</v>
      </c>
      <c r="E876" s="3" t="s">
        <v>33</v>
      </c>
      <c r="F876" s="3" t="s">
        <v>3850</v>
      </c>
      <c r="G876" s="3" t="n">
        <v>10</v>
      </c>
      <c r="H876" s="3" t="n">
        <v>6</v>
      </c>
      <c r="I876" s="3" t="n">
        <v>5</v>
      </c>
      <c r="J876" s="3" t="n">
        <v>1</v>
      </c>
      <c r="K876" s="3" t="n">
        <v>5</v>
      </c>
      <c r="L876" s="3" t="n">
        <v>2</v>
      </c>
      <c r="M876" s="3" t="n">
        <v>4</v>
      </c>
      <c r="N876" s="13" t="n">
        <f aca="false">IF(ISERROR(I876/(I876+J876)),0,(I876/(I876+J876)))</f>
        <v>0.833333333333333</v>
      </c>
      <c r="O876" s="13" t="n">
        <f aca="false">IF(ISERROR(I876/(I876+K876)),0,(I876/(I876+K876)))</f>
        <v>0.5</v>
      </c>
      <c r="P876" s="13" t="n">
        <f aca="false">IF(ISERROR((2*N876*O876)/(N876+O876)),0,(2*N876*O876)/(N876+O876))</f>
        <v>0.625</v>
      </c>
      <c r="Q876" s="3" t="n">
        <f aca="false">L876-M876</f>
        <v>-2</v>
      </c>
      <c r="R876" s="3"/>
    </row>
    <row r="877" customFormat="false" ht="12.8" hidden="false" customHeight="false" outlineLevel="0" collapsed="false">
      <c r="A877" s="3" t="s">
        <v>3851</v>
      </c>
      <c r="B877" s="3" t="s">
        <v>1</v>
      </c>
      <c r="C877" s="3" t="s">
        <v>2</v>
      </c>
      <c r="D877" s="3"/>
      <c r="E877" s="3" t="s">
        <v>10</v>
      </c>
      <c r="F877" s="3" t="s">
        <v>3852</v>
      </c>
      <c r="G877" s="3" t="n">
        <v>10</v>
      </c>
      <c r="H877" s="3" t="n">
        <v>6</v>
      </c>
      <c r="I877" s="3" t="n">
        <v>5</v>
      </c>
      <c r="J877" s="3" t="n">
        <v>1</v>
      </c>
      <c r="K877" s="3" t="n">
        <v>5</v>
      </c>
      <c r="L877" s="3" t="n">
        <v>4</v>
      </c>
      <c r="M877" s="3" t="n">
        <v>6</v>
      </c>
      <c r="N877" s="13" t="n">
        <f aca="false">IF(ISERROR(I877/(I877+J877)),0,(I877/(I877+J877)))</f>
        <v>0.833333333333333</v>
      </c>
      <c r="O877" s="13" t="n">
        <f aca="false">IF(ISERROR(I877/(I877+K877)),0,(I877/(I877+K877)))</f>
        <v>0.5</v>
      </c>
      <c r="P877" s="13" t="n">
        <f aca="false">IF(ISERROR((2*N877*O877)/(N877+O877)),0,(2*N877*O877)/(N877+O877))</f>
        <v>0.625</v>
      </c>
      <c r="Q877" s="3" t="n">
        <f aca="false">L877-M877</f>
        <v>-2</v>
      </c>
      <c r="R877" s="3"/>
    </row>
    <row r="878" customFormat="false" ht="12.8" hidden="false" customHeight="false" outlineLevel="0" collapsed="false">
      <c r="A878" s="3" t="s">
        <v>3853</v>
      </c>
      <c r="B878" s="3" t="s">
        <v>22</v>
      </c>
      <c r="C878" s="3"/>
      <c r="D878" s="3" t="s">
        <v>23</v>
      </c>
      <c r="E878" s="3" t="s">
        <v>33</v>
      </c>
      <c r="F878" s="3" t="s">
        <v>3854</v>
      </c>
      <c r="G878" s="3" t="n">
        <v>5</v>
      </c>
      <c r="H878" s="3" t="n">
        <v>2</v>
      </c>
      <c r="I878" s="3" t="n">
        <v>0</v>
      </c>
      <c r="J878" s="3" t="n">
        <v>2</v>
      </c>
      <c r="K878" s="3" t="n">
        <v>5</v>
      </c>
      <c r="L878" s="3" t="n">
        <v>2</v>
      </c>
      <c r="M878" s="3" t="n">
        <v>2</v>
      </c>
      <c r="N878" s="13" t="n">
        <f aca="false">IF(ISERROR(I878/(I878+J878)),0,(I878/(I878+J878)))</f>
        <v>0</v>
      </c>
      <c r="O878" s="13" t="n">
        <f aca="false">IF(ISERROR(I878/(I878+K878)),0,(I878/(I878+K878)))</f>
        <v>0</v>
      </c>
      <c r="P878" s="13" t="n">
        <f aca="false">IF(ISERROR((2*N878*O878)/(N878+O878)),0,(2*N878*O878)/(N878+O878))</f>
        <v>0</v>
      </c>
      <c r="Q878" s="3" t="n">
        <f aca="false">L878-M878</f>
        <v>0</v>
      </c>
      <c r="R878" s="3"/>
    </row>
    <row r="879" customFormat="false" ht="12.8" hidden="false" customHeight="false" outlineLevel="0" collapsed="false">
      <c r="A879" s="3" t="s">
        <v>3855</v>
      </c>
      <c r="B879" s="3" t="s">
        <v>22</v>
      </c>
      <c r="C879" s="3"/>
      <c r="D879" s="3" t="s">
        <v>27</v>
      </c>
      <c r="E879" s="3" t="s">
        <v>33</v>
      </c>
      <c r="F879" s="3" t="s">
        <v>3856</v>
      </c>
      <c r="G879" s="3" t="n">
        <v>5</v>
      </c>
      <c r="H879" s="3" t="n">
        <v>2</v>
      </c>
      <c r="I879" s="3" t="n">
        <v>0</v>
      </c>
      <c r="J879" s="3" t="n">
        <v>2</v>
      </c>
      <c r="K879" s="3" t="n">
        <v>5</v>
      </c>
      <c r="L879" s="3" t="n">
        <v>3</v>
      </c>
      <c r="M879" s="3" t="n">
        <v>2</v>
      </c>
      <c r="N879" s="13" t="n">
        <f aca="false">IF(ISERROR(I879/(I879+J879)),0,(I879/(I879+J879)))</f>
        <v>0</v>
      </c>
      <c r="O879" s="13" t="n">
        <f aca="false">IF(ISERROR(I879/(I879+K879)),0,(I879/(I879+K879)))</f>
        <v>0</v>
      </c>
      <c r="P879" s="13" t="n">
        <f aca="false">IF(ISERROR((2*N879*O879)/(N879+O879)),0,(2*N879*O879)/(N879+O879))</f>
        <v>0</v>
      </c>
      <c r="Q879" s="3" t="n">
        <f aca="false">L879-M879</f>
        <v>1</v>
      </c>
      <c r="R879" s="3"/>
    </row>
    <row r="880" customFormat="false" ht="12.8" hidden="false" customHeight="false" outlineLevel="0" collapsed="false">
      <c r="A880" s="3" t="s">
        <v>3857</v>
      </c>
      <c r="B880" s="3" t="s">
        <v>22</v>
      </c>
      <c r="C880" s="3"/>
      <c r="D880" s="3" t="s">
        <v>27</v>
      </c>
      <c r="E880" s="3" t="s">
        <v>33</v>
      </c>
      <c r="F880" s="3" t="s">
        <v>3858</v>
      </c>
      <c r="G880" s="3" t="n">
        <v>5</v>
      </c>
      <c r="H880" s="3" t="n">
        <v>2</v>
      </c>
      <c r="I880" s="3" t="n">
        <v>0</v>
      </c>
      <c r="J880" s="3" t="n">
        <v>2</v>
      </c>
      <c r="K880" s="3" t="n">
        <v>5</v>
      </c>
      <c r="L880" s="3" t="n">
        <v>2</v>
      </c>
      <c r="M880" s="3" t="n">
        <v>1</v>
      </c>
      <c r="N880" s="13" t="n">
        <f aca="false">IF(ISERROR(I880/(I880+J880)),0,(I880/(I880+J880)))</f>
        <v>0</v>
      </c>
      <c r="O880" s="13" t="n">
        <f aca="false">IF(ISERROR(I880/(I880+K880)),0,(I880/(I880+K880)))</f>
        <v>0</v>
      </c>
      <c r="P880" s="13" t="n">
        <f aca="false">IF(ISERROR((2*N880*O880)/(N880+O880)),0,(2*N880*O880)/(N880+O880))</f>
        <v>0</v>
      </c>
      <c r="Q880" s="3" t="n">
        <f aca="false">L880-M880</f>
        <v>1</v>
      </c>
      <c r="R880" s="3"/>
    </row>
    <row r="881" customFormat="false" ht="12.8" hidden="false" customHeight="false" outlineLevel="0" collapsed="false">
      <c r="A881" s="3" t="s">
        <v>3859</v>
      </c>
      <c r="B881" s="3" t="s">
        <v>22</v>
      </c>
      <c r="C881" s="3"/>
      <c r="D881" s="3" t="s">
        <v>27</v>
      </c>
      <c r="E881" s="3" t="s">
        <v>33</v>
      </c>
      <c r="F881" s="3" t="s">
        <v>3860</v>
      </c>
      <c r="G881" s="3" t="n">
        <v>7</v>
      </c>
      <c r="H881" s="3" t="n">
        <v>4</v>
      </c>
      <c r="I881" s="3" t="n">
        <v>2</v>
      </c>
      <c r="J881" s="3" t="n">
        <v>2</v>
      </c>
      <c r="K881" s="3" t="n">
        <v>5</v>
      </c>
      <c r="L881" s="3" t="n">
        <v>2</v>
      </c>
      <c r="M881" s="3" t="n">
        <v>3</v>
      </c>
      <c r="N881" s="13" t="n">
        <f aca="false">IF(ISERROR(I881/(I881+J881)),0,(I881/(I881+J881)))</f>
        <v>0.5</v>
      </c>
      <c r="O881" s="13" t="n">
        <f aca="false">IF(ISERROR(I881/(I881+K881)),0,(I881/(I881+K881)))</f>
        <v>0.285714285714286</v>
      </c>
      <c r="P881" s="13" t="n">
        <f aca="false">IF(ISERROR((2*N881*O881)/(N881+O881)),0,(2*N881*O881)/(N881+O881))</f>
        <v>0.363636363636364</v>
      </c>
      <c r="Q881" s="3" t="n">
        <f aca="false">L881-M881</f>
        <v>-1</v>
      </c>
      <c r="R881" s="3"/>
    </row>
    <row r="882" customFormat="false" ht="12.8" hidden="false" customHeight="false" outlineLevel="0" collapsed="false">
      <c r="A882" s="3" t="s">
        <v>3861</v>
      </c>
      <c r="B882" s="3" t="s">
        <v>22</v>
      </c>
      <c r="C882" s="3" t="s">
        <v>9</v>
      </c>
      <c r="D882" s="3"/>
      <c r="E882" s="3" t="s">
        <v>33</v>
      </c>
      <c r="F882" s="3" t="s">
        <v>3862</v>
      </c>
      <c r="G882" s="3" t="n">
        <v>11</v>
      </c>
      <c r="H882" s="3" t="n">
        <v>8</v>
      </c>
      <c r="I882" s="3" t="n">
        <v>6</v>
      </c>
      <c r="J882" s="3" t="n">
        <v>2</v>
      </c>
      <c r="K882" s="3" t="n">
        <v>5</v>
      </c>
      <c r="L882" s="3" t="n">
        <v>10</v>
      </c>
      <c r="M882" s="3" t="n">
        <v>8</v>
      </c>
      <c r="N882" s="13" t="n">
        <f aca="false">IF(ISERROR(I882/(I882+J882)),0,(I882/(I882+J882)))</f>
        <v>0.75</v>
      </c>
      <c r="O882" s="13" t="n">
        <f aca="false">IF(ISERROR(I882/(I882+K882)),0,(I882/(I882+K882)))</f>
        <v>0.545454545454545</v>
      </c>
      <c r="P882" s="13" t="n">
        <f aca="false">IF(ISERROR((2*N882*O882)/(N882+O882)),0,(2*N882*O882)/(N882+O882))</f>
        <v>0.631578947368421</v>
      </c>
      <c r="Q882" s="3" t="n">
        <f aca="false">L882-M882</f>
        <v>2</v>
      </c>
      <c r="R882" s="3"/>
    </row>
    <row r="883" customFormat="false" ht="12.8" hidden="false" customHeight="false" outlineLevel="0" collapsed="false">
      <c r="A883" s="3" t="s">
        <v>3863</v>
      </c>
      <c r="B883" s="3" t="s">
        <v>22</v>
      </c>
      <c r="C883" s="3" t="s">
        <v>2</v>
      </c>
      <c r="D883" s="3"/>
      <c r="E883" s="3" t="s">
        <v>10</v>
      </c>
      <c r="F883" s="3" t="s">
        <v>3864</v>
      </c>
      <c r="G883" s="3" t="n">
        <v>12</v>
      </c>
      <c r="H883" s="3" t="n">
        <v>9</v>
      </c>
      <c r="I883" s="3" t="n">
        <v>7</v>
      </c>
      <c r="J883" s="3" t="n">
        <v>2</v>
      </c>
      <c r="K883" s="3" t="n">
        <v>5</v>
      </c>
      <c r="L883" s="3" t="n">
        <v>5</v>
      </c>
      <c r="M883" s="3" t="n">
        <v>9</v>
      </c>
      <c r="N883" s="13" t="n">
        <f aca="false">IF(ISERROR(I883/(I883+J883)),0,(I883/(I883+J883)))</f>
        <v>0.777777777777778</v>
      </c>
      <c r="O883" s="13" t="n">
        <f aca="false">IF(ISERROR(I883/(I883+K883)),0,(I883/(I883+K883)))</f>
        <v>0.583333333333333</v>
      </c>
      <c r="P883" s="13" t="n">
        <f aca="false">IF(ISERROR((2*N883*O883)/(N883+O883)),0,(2*N883*O883)/(N883+O883))</f>
        <v>0.666666666666667</v>
      </c>
      <c r="Q883" s="3" t="n">
        <f aca="false">L883-M883</f>
        <v>-4</v>
      </c>
      <c r="R883" s="3"/>
    </row>
    <row r="884" customFormat="false" ht="12.8" hidden="false" customHeight="false" outlineLevel="0" collapsed="false">
      <c r="A884" s="3" t="s">
        <v>3865</v>
      </c>
      <c r="B884" s="3" t="s">
        <v>22</v>
      </c>
      <c r="C884" s="3" t="s">
        <v>2</v>
      </c>
      <c r="D884" s="3"/>
      <c r="E884" s="3" t="s">
        <v>33</v>
      </c>
      <c r="F884" s="3" t="s">
        <v>3866</v>
      </c>
      <c r="G884" s="3" t="n">
        <v>26</v>
      </c>
      <c r="H884" s="3" t="n">
        <v>23</v>
      </c>
      <c r="I884" s="3" t="n">
        <v>21</v>
      </c>
      <c r="J884" s="3" t="n">
        <v>2</v>
      </c>
      <c r="K884" s="3" t="n">
        <v>5</v>
      </c>
      <c r="L884" s="3" t="n">
        <v>22</v>
      </c>
      <c r="M884" s="3" t="n">
        <v>22</v>
      </c>
      <c r="N884" s="13" t="n">
        <f aca="false">IF(ISERROR(I884/(I884+J884)),0,(I884/(I884+J884)))</f>
        <v>0.91304347826087</v>
      </c>
      <c r="O884" s="13" t="n">
        <f aca="false">IF(ISERROR(I884/(I884+K884)),0,(I884/(I884+K884)))</f>
        <v>0.807692307692308</v>
      </c>
      <c r="P884" s="13" t="n">
        <f aca="false">IF(ISERROR((2*N884*O884)/(N884+O884)),0,(2*N884*O884)/(N884+O884))</f>
        <v>0.857142857142857</v>
      </c>
      <c r="Q884" s="3" t="n">
        <f aca="false">L884-M884</f>
        <v>0</v>
      </c>
      <c r="R884" s="3"/>
    </row>
    <row r="885" customFormat="false" ht="12.8" hidden="false" customHeight="false" outlineLevel="0" collapsed="false">
      <c r="A885" s="3" t="s">
        <v>3867</v>
      </c>
      <c r="B885" s="3" t="s">
        <v>1</v>
      </c>
      <c r="C885" s="3"/>
      <c r="D885" s="3" t="s">
        <v>23</v>
      </c>
      <c r="E885" s="3" t="s">
        <v>33</v>
      </c>
      <c r="F885" s="3" t="s">
        <v>3868</v>
      </c>
      <c r="G885" s="3" t="n">
        <v>12</v>
      </c>
      <c r="H885" s="3" t="n">
        <v>10</v>
      </c>
      <c r="I885" s="3" t="n">
        <v>7</v>
      </c>
      <c r="J885" s="3" t="n">
        <v>3</v>
      </c>
      <c r="K885" s="3" t="n">
        <v>5</v>
      </c>
      <c r="L885" s="3" t="n">
        <v>5</v>
      </c>
      <c r="M885" s="3" t="n">
        <v>7</v>
      </c>
      <c r="N885" s="13" t="n">
        <f aca="false">IF(ISERROR(I885/(I885+J885)),0,(I885/(I885+J885)))</f>
        <v>0.7</v>
      </c>
      <c r="O885" s="13" t="n">
        <f aca="false">IF(ISERROR(I885/(I885+K885)),0,(I885/(I885+K885)))</f>
        <v>0.583333333333333</v>
      </c>
      <c r="P885" s="13" t="n">
        <f aca="false">IF(ISERROR((2*N885*O885)/(N885+O885)),0,(2*N885*O885)/(N885+O885))</f>
        <v>0.636363636363636</v>
      </c>
      <c r="Q885" s="3" t="n">
        <f aca="false">L885-M885</f>
        <v>-2</v>
      </c>
      <c r="R885" s="3"/>
    </row>
    <row r="886" customFormat="false" ht="12.8" hidden="false" customHeight="false" outlineLevel="0" collapsed="false">
      <c r="A886" s="3" t="s">
        <v>3869</v>
      </c>
      <c r="B886" s="3" t="s">
        <v>22</v>
      </c>
      <c r="C886" s="3"/>
      <c r="D886" s="3" t="s">
        <v>27</v>
      </c>
      <c r="E886" s="3" t="s">
        <v>33</v>
      </c>
      <c r="F886" s="3" t="s">
        <v>3870</v>
      </c>
      <c r="G886" s="3" t="n">
        <v>6</v>
      </c>
      <c r="H886" s="3" t="n">
        <v>5</v>
      </c>
      <c r="I886" s="3" t="n">
        <v>1</v>
      </c>
      <c r="J886" s="3" t="n">
        <v>4</v>
      </c>
      <c r="K886" s="3" t="n">
        <v>5</v>
      </c>
      <c r="L886" s="3" t="n">
        <v>3</v>
      </c>
      <c r="M886" s="3" t="n">
        <v>5</v>
      </c>
      <c r="N886" s="13" t="n">
        <f aca="false">IF(ISERROR(I886/(I886+J886)),0,(I886/(I886+J886)))</f>
        <v>0.2</v>
      </c>
      <c r="O886" s="13" t="n">
        <f aca="false">IF(ISERROR(I886/(I886+K886)),0,(I886/(I886+K886)))</f>
        <v>0.166666666666667</v>
      </c>
      <c r="P886" s="13" t="n">
        <f aca="false">IF(ISERROR((2*N886*O886)/(N886+O886)),0,(2*N886*O886)/(N886+O886))</f>
        <v>0.181818181818182</v>
      </c>
      <c r="Q886" s="3" t="n">
        <f aca="false">L886-M886</f>
        <v>-2</v>
      </c>
      <c r="R886" s="3"/>
    </row>
    <row r="887" customFormat="false" ht="12.8" hidden="false" customHeight="false" outlineLevel="0" collapsed="false">
      <c r="A887" s="3" t="s">
        <v>3871</v>
      </c>
      <c r="B887" s="3" t="s">
        <v>22</v>
      </c>
      <c r="C887" s="3"/>
      <c r="D887" s="3" t="s">
        <v>27</v>
      </c>
      <c r="E887" s="3" t="s">
        <v>33</v>
      </c>
      <c r="F887" s="3" t="s">
        <v>3872</v>
      </c>
      <c r="G887" s="3" t="n">
        <v>8</v>
      </c>
      <c r="H887" s="3" t="n">
        <v>7</v>
      </c>
      <c r="I887" s="3" t="n">
        <v>3</v>
      </c>
      <c r="J887" s="3" t="n">
        <v>4</v>
      </c>
      <c r="K887" s="3" t="n">
        <v>5</v>
      </c>
      <c r="L887" s="3" t="n">
        <v>4</v>
      </c>
      <c r="M887" s="3" t="n">
        <v>5</v>
      </c>
      <c r="N887" s="13" t="n">
        <f aca="false">IF(ISERROR(I887/(I887+J887)),0,(I887/(I887+J887)))</f>
        <v>0.428571428571429</v>
      </c>
      <c r="O887" s="13" t="n">
        <f aca="false">IF(ISERROR(I887/(I887+K887)),0,(I887/(I887+K887)))</f>
        <v>0.375</v>
      </c>
      <c r="P887" s="13" t="n">
        <f aca="false">IF(ISERROR((2*N887*O887)/(N887+O887)),0,(2*N887*O887)/(N887+O887))</f>
        <v>0.4</v>
      </c>
      <c r="Q887" s="3" t="n">
        <f aca="false">L887-M887</f>
        <v>-1</v>
      </c>
      <c r="R887" s="3"/>
    </row>
    <row r="888" customFormat="false" ht="12.8" hidden="false" customHeight="false" outlineLevel="0" collapsed="false">
      <c r="A888" s="3" t="s">
        <v>3873</v>
      </c>
      <c r="B888" s="3" t="s">
        <v>1</v>
      </c>
      <c r="C888" s="3"/>
      <c r="D888" s="3" t="s">
        <v>23</v>
      </c>
      <c r="E888" s="3" t="s">
        <v>33</v>
      </c>
      <c r="F888" s="3" t="s">
        <v>3874</v>
      </c>
      <c r="G888" s="3" t="n">
        <v>6</v>
      </c>
      <c r="H888" s="3" t="n">
        <v>6</v>
      </c>
      <c r="I888" s="3" t="n">
        <v>1</v>
      </c>
      <c r="J888" s="3" t="n">
        <v>5</v>
      </c>
      <c r="K888" s="3" t="n">
        <v>5</v>
      </c>
      <c r="L888" s="3" t="n">
        <v>2</v>
      </c>
      <c r="M888" s="3" t="n">
        <v>5</v>
      </c>
      <c r="N888" s="13" t="n">
        <f aca="false">IF(ISERROR(I888/(I888+J888)),0,(I888/(I888+J888)))</f>
        <v>0.166666666666667</v>
      </c>
      <c r="O888" s="13" t="n">
        <f aca="false">IF(ISERROR(I888/(I888+K888)),0,(I888/(I888+K888)))</f>
        <v>0.166666666666667</v>
      </c>
      <c r="P888" s="13" t="n">
        <f aca="false">IF(ISERROR((2*N888*O888)/(N888+O888)),0,(2*N888*O888)/(N888+O888))</f>
        <v>0.166666666666667</v>
      </c>
      <c r="Q888" s="3" t="n">
        <f aca="false">L888-M888</f>
        <v>-3</v>
      </c>
      <c r="R888" s="3"/>
    </row>
    <row r="889" customFormat="false" ht="12.8" hidden="false" customHeight="false" outlineLevel="0" collapsed="false">
      <c r="A889" s="3" t="s">
        <v>3875</v>
      </c>
      <c r="B889" s="3" t="s">
        <v>22</v>
      </c>
      <c r="C889" s="3" t="s">
        <v>2</v>
      </c>
      <c r="D889" s="3"/>
      <c r="E889" s="3" t="s">
        <v>33</v>
      </c>
      <c r="F889" s="3" t="s">
        <v>3876</v>
      </c>
      <c r="G889" s="3" t="n">
        <v>12</v>
      </c>
      <c r="H889" s="3" t="n">
        <v>12</v>
      </c>
      <c r="I889" s="3" t="n">
        <v>7</v>
      </c>
      <c r="J889" s="3" t="n">
        <v>5</v>
      </c>
      <c r="K889" s="3" t="n">
        <v>5</v>
      </c>
      <c r="L889" s="3" t="n">
        <v>11</v>
      </c>
      <c r="M889" s="3" t="n">
        <v>11</v>
      </c>
      <c r="N889" s="13" t="n">
        <f aca="false">IF(ISERROR(I889/(I889+J889)),0,(I889/(I889+J889)))</f>
        <v>0.583333333333333</v>
      </c>
      <c r="O889" s="13" t="n">
        <f aca="false">IF(ISERROR(I889/(I889+K889)),0,(I889/(I889+K889)))</f>
        <v>0.583333333333333</v>
      </c>
      <c r="P889" s="13" t="n">
        <f aca="false">IF(ISERROR((2*N889*O889)/(N889+O889)),0,(2*N889*O889)/(N889+O889))</f>
        <v>0.583333333333333</v>
      </c>
      <c r="Q889" s="3" t="n">
        <f aca="false">L889-M889</f>
        <v>0</v>
      </c>
      <c r="R889" s="3"/>
    </row>
    <row r="890" customFormat="false" ht="12.8" hidden="false" customHeight="false" outlineLevel="0" collapsed="false">
      <c r="A890" s="3" t="s">
        <v>3877</v>
      </c>
      <c r="B890" s="3" t="s">
        <v>22</v>
      </c>
      <c r="C890" s="3" t="s">
        <v>9</v>
      </c>
      <c r="D890" s="3"/>
      <c r="E890" s="3" t="s">
        <v>33</v>
      </c>
      <c r="F890" s="3" t="s">
        <v>3878</v>
      </c>
      <c r="G890" s="3" t="n">
        <v>6</v>
      </c>
      <c r="H890" s="3" t="n">
        <v>8</v>
      </c>
      <c r="I890" s="3" t="n">
        <v>1</v>
      </c>
      <c r="J890" s="3" t="n">
        <v>7</v>
      </c>
      <c r="K890" s="3" t="n">
        <v>5</v>
      </c>
      <c r="L890" s="3" t="n">
        <v>5</v>
      </c>
      <c r="M890" s="3" t="n">
        <v>8</v>
      </c>
      <c r="N890" s="13" t="n">
        <f aca="false">IF(ISERROR(I890/(I890+J890)),0,(I890/(I890+J890)))</f>
        <v>0.125</v>
      </c>
      <c r="O890" s="13" t="n">
        <f aca="false">IF(ISERROR(I890/(I890+K890)),0,(I890/(I890+K890)))</f>
        <v>0.166666666666667</v>
      </c>
      <c r="P890" s="13" t="n">
        <f aca="false">IF(ISERROR((2*N890*O890)/(N890+O890)),0,(2*N890*O890)/(N890+O890))</f>
        <v>0.142857142857143</v>
      </c>
      <c r="Q890" s="3" t="n">
        <f aca="false">L890-M890</f>
        <v>-3</v>
      </c>
      <c r="R890" s="3"/>
    </row>
    <row r="891" customFormat="false" ht="12.8" hidden="false" customHeight="false" outlineLevel="0" collapsed="false">
      <c r="A891" s="3" t="s">
        <v>3879</v>
      </c>
      <c r="B891" s="3" t="s">
        <v>22</v>
      </c>
      <c r="C891" s="3" t="s">
        <v>2</v>
      </c>
      <c r="D891" s="3"/>
      <c r="E891" s="3" t="s">
        <v>33</v>
      </c>
      <c r="F891" s="3" t="s">
        <v>3880</v>
      </c>
      <c r="G891" s="3" t="n">
        <v>7</v>
      </c>
      <c r="H891" s="3" t="n">
        <v>10</v>
      </c>
      <c r="I891" s="3" t="n">
        <v>2</v>
      </c>
      <c r="J891" s="3" t="n">
        <v>8</v>
      </c>
      <c r="K891" s="3" t="n">
        <v>5</v>
      </c>
      <c r="L891" s="3" t="n">
        <v>6</v>
      </c>
      <c r="M891" s="3" t="n">
        <v>10</v>
      </c>
      <c r="N891" s="13" t="n">
        <f aca="false">IF(ISERROR(I891/(I891+J891)),0,(I891/(I891+J891)))</f>
        <v>0.2</v>
      </c>
      <c r="O891" s="13" t="n">
        <f aca="false">IF(ISERROR(I891/(I891+K891)),0,(I891/(I891+K891)))</f>
        <v>0.285714285714286</v>
      </c>
      <c r="P891" s="13" t="n">
        <f aca="false">IF(ISERROR((2*N891*O891)/(N891+O891)),0,(2*N891*O891)/(N891+O891))</f>
        <v>0.235294117647059</v>
      </c>
      <c r="Q891" s="3" t="n">
        <f aca="false">L891-M891</f>
        <v>-4</v>
      </c>
      <c r="R891" s="3"/>
    </row>
    <row r="892" customFormat="false" ht="12.8" hidden="false" customHeight="false" outlineLevel="0" collapsed="false">
      <c r="A892" s="3" t="s">
        <v>3881</v>
      </c>
      <c r="B892" s="3" t="s">
        <v>22</v>
      </c>
      <c r="C892" s="3" t="s">
        <v>2</v>
      </c>
      <c r="D892" s="3"/>
      <c r="E892" s="3" t="s">
        <v>33</v>
      </c>
      <c r="F892" s="3" t="s">
        <v>3882</v>
      </c>
      <c r="G892" s="3" t="n">
        <v>5</v>
      </c>
      <c r="H892" s="3" t="n">
        <v>9</v>
      </c>
      <c r="I892" s="3" t="n">
        <v>0</v>
      </c>
      <c r="J892" s="3" t="n">
        <v>9</v>
      </c>
      <c r="K892" s="3" t="n">
        <v>5</v>
      </c>
      <c r="L892" s="3" t="n">
        <v>2</v>
      </c>
      <c r="M892" s="3" t="n">
        <v>9</v>
      </c>
      <c r="N892" s="13" t="n">
        <f aca="false">IF(ISERROR(I892/(I892+J892)),0,(I892/(I892+J892)))</f>
        <v>0</v>
      </c>
      <c r="O892" s="13" t="n">
        <f aca="false">IF(ISERROR(I892/(I892+K892)),0,(I892/(I892+K892)))</f>
        <v>0</v>
      </c>
      <c r="P892" s="13" t="n">
        <f aca="false">IF(ISERROR((2*N892*O892)/(N892+O892)),0,(2*N892*O892)/(N892+O892))</f>
        <v>0</v>
      </c>
      <c r="Q892" s="3" t="n">
        <f aca="false">L892-M892</f>
        <v>-7</v>
      </c>
      <c r="R892" s="3"/>
    </row>
    <row r="893" customFormat="false" ht="12.8" hidden="false" customHeight="false" outlineLevel="0" collapsed="false">
      <c r="A893" s="3" t="s">
        <v>3883</v>
      </c>
      <c r="B893" s="3" t="s">
        <v>1</v>
      </c>
      <c r="C893" s="3" t="s">
        <v>2</v>
      </c>
      <c r="D893" s="3"/>
      <c r="E893" s="3" t="s">
        <v>33</v>
      </c>
      <c r="F893" s="3" t="s">
        <v>3884</v>
      </c>
      <c r="G893" s="3" t="n">
        <v>16</v>
      </c>
      <c r="H893" s="3" t="n">
        <v>21</v>
      </c>
      <c r="I893" s="3" t="n">
        <v>11</v>
      </c>
      <c r="J893" s="3" t="n">
        <v>10</v>
      </c>
      <c r="K893" s="3" t="n">
        <v>5</v>
      </c>
      <c r="L893" s="3" t="n">
        <v>10</v>
      </c>
      <c r="M893" s="3" t="n">
        <v>19</v>
      </c>
      <c r="N893" s="13" t="n">
        <f aca="false">IF(ISERROR(I893/(I893+J893)),0,(I893/(I893+J893)))</f>
        <v>0.523809523809524</v>
      </c>
      <c r="O893" s="13" t="n">
        <f aca="false">IF(ISERROR(I893/(I893+K893)),0,(I893/(I893+K893)))</f>
        <v>0.6875</v>
      </c>
      <c r="P893" s="13" t="n">
        <f aca="false">IF(ISERROR((2*N893*O893)/(N893+O893)),0,(2*N893*O893)/(N893+O893))</f>
        <v>0.594594594594595</v>
      </c>
      <c r="Q893" s="3" t="n">
        <f aca="false">L893-M893</f>
        <v>-9</v>
      </c>
      <c r="R893" s="3"/>
    </row>
    <row r="894" customFormat="false" ht="12.8" hidden="false" customHeight="false" outlineLevel="0" collapsed="false">
      <c r="A894" s="3" t="s">
        <v>3885</v>
      </c>
      <c r="B894" s="3" t="s">
        <v>22</v>
      </c>
      <c r="C894" s="3" t="s">
        <v>2</v>
      </c>
      <c r="D894" s="3"/>
      <c r="E894" s="3" t="s">
        <v>33</v>
      </c>
      <c r="F894" s="3" t="s">
        <v>3886</v>
      </c>
      <c r="G894" s="3" t="n">
        <v>21</v>
      </c>
      <c r="H894" s="3" t="n">
        <v>26</v>
      </c>
      <c r="I894" s="3" t="n">
        <v>16</v>
      </c>
      <c r="J894" s="3" t="n">
        <v>10</v>
      </c>
      <c r="K894" s="3" t="n">
        <v>5</v>
      </c>
      <c r="L894" s="3" t="n">
        <v>10</v>
      </c>
      <c r="M894" s="3" t="n">
        <v>23</v>
      </c>
      <c r="N894" s="13" t="n">
        <f aca="false">IF(ISERROR(I894/(I894+J894)),0,(I894/(I894+J894)))</f>
        <v>0.615384615384615</v>
      </c>
      <c r="O894" s="13" t="n">
        <f aca="false">IF(ISERROR(I894/(I894+K894)),0,(I894/(I894+K894)))</f>
        <v>0.761904761904762</v>
      </c>
      <c r="P894" s="13" t="n">
        <f aca="false">IF(ISERROR((2*N894*O894)/(N894+O894)),0,(2*N894*O894)/(N894+O894))</f>
        <v>0.680851063829787</v>
      </c>
      <c r="Q894" s="3" t="n">
        <f aca="false">L894-M894</f>
        <v>-13</v>
      </c>
      <c r="R894" s="3"/>
    </row>
    <row r="895" customFormat="false" ht="12.8" hidden="false" customHeight="false" outlineLevel="0" collapsed="false">
      <c r="A895" s="3" t="s">
        <v>3887</v>
      </c>
      <c r="B895" s="3" t="s">
        <v>1</v>
      </c>
      <c r="C895" s="3" t="s">
        <v>2</v>
      </c>
      <c r="D895" s="3"/>
      <c r="E895" s="3" t="s">
        <v>33</v>
      </c>
      <c r="F895" s="3" t="s">
        <v>3888</v>
      </c>
      <c r="G895" s="3" t="n">
        <v>27</v>
      </c>
      <c r="H895" s="3" t="n">
        <v>33</v>
      </c>
      <c r="I895" s="3" t="n">
        <v>22</v>
      </c>
      <c r="J895" s="3" t="n">
        <v>11</v>
      </c>
      <c r="K895" s="3" t="n">
        <v>5</v>
      </c>
      <c r="L895" s="3" t="n">
        <v>14</v>
      </c>
      <c r="M895" s="3" t="n">
        <v>27</v>
      </c>
      <c r="N895" s="13" t="n">
        <f aca="false">IF(ISERROR(I895/(I895+J895)),0,(I895/(I895+J895)))</f>
        <v>0.666666666666667</v>
      </c>
      <c r="O895" s="13" t="n">
        <f aca="false">IF(ISERROR(I895/(I895+K895)),0,(I895/(I895+K895)))</f>
        <v>0.814814814814815</v>
      </c>
      <c r="P895" s="13" t="n">
        <f aca="false">IF(ISERROR((2*N895*O895)/(N895+O895)),0,(2*N895*O895)/(N895+O895))</f>
        <v>0.733333333333333</v>
      </c>
      <c r="Q895" s="3" t="n">
        <f aca="false">L895-M895</f>
        <v>-13</v>
      </c>
      <c r="R895" s="3"/>
    </row>
    <row r="896" customFormat="false" ht="12.8" hidden="false" customHeight="false" outlineLevel="0" collapsed="false">
      <c r="A896" s="3" t="s">
        <v>3889</v>
      </c>
      <c r="B896" s="3" t="s">
        <v>22</v>
      </c>
      <c r="C896" s="3" t="s">
        <v>2</v>
      </c>
      <c r="D896" s="3"/>
      <c r="E896" s="3" t="s">
        <v>33</v>
      </c>
      <c r="F896" s="3" t="s">
        <v>3890</v>
      </c>
      <c r="G896" s="3" t="n">
        <v>16</v>
      </c>
      <c r="H896" s="3" t="n">
        <v>23</v>
      </c>
      <c r="I896" s="3" t="n">
        <v>11</v>
      </c>
      <c r="J896" s="3" t="n">
        <v>12</v>
      </c>
      <c r="K896" s="3" t="n">
        <v>5</v>
      </c>
      <c r="L896" s="3" t="n">
        <v>10</v>
      </c>
      <c r="M896" s="3" t="n">
        <v>20</v>
      </c>
      <c r="N896" s="13" t="n">
        <f aca="false">IF(ISERROR(I896/(I896+J896)),0,(I896/(I896+J896)))</f>
        <v>0.478260869565217</v>
      </c>
      <c r="O896" s="13" t="n">
        <f aca="false">IF(ISERROR(I896/(I896+K896)),0,(I896/(I896+K896)))</f>
        <v>0.6875</v>
      </c>
      <c r="P896" s="13" t="n">
        <f aca="false">IF(ISERROR((2*N896*O896)/(N896+O896)),0,(2*N896*O896)/(N896+O896))</f>
        <v>0.564102564102564</v>
      </c>
      <c r="Q896" s="3" t="n">
        <f aca="false">L896-M896</f>
        <v>-10</v>
      </c>
      <c r="R896" s="3"/>
    </row>
    <row r="897" customFormat="false" ht="12.8" hidden="false" customHeight="false" outlineLevel="0" collapsed="false">
      <c r="A897" s="3" t="s">
        <v>3891</v>
      </c>
      <c r="B897" s="3" t="s">
        <v>22</v>
      </c>
      <c r="C897" s="3" t="s">
        <v>2</v>
      </c>
      <c r="D897" s="3"/>
      <c r="E897" s="3" t="s">
        <v>33</v>
      </c>
      <c r="F897" s="3" t="s">
        <v>3892</v>
      </c>
      <c r="G897" s="3" t="n">
        <v>12</v>
      </c>
      <c r="H897" s="3" t="n">
        <v>22</v>
      </c>
      <c r="I897" s="3" t="n">
        <v>7</v>
      </c>
      <c r="J897" s="3" t="n">
        <v>15</v>
      </c>
      <c r="K897" s="3" t="n">
        <v>5</v>
      </c>
      <c r="L897" s="3" t="n">
        <v>7</v>
      </c>
      <c r="M897" s="3" t="n">
        <v>21</v>
      </c>
      <c r="N897" s="13" t="n">
        <f aca="false">IF(ISERROR(I897/(I897+J897)),0,(I897/(I897+J897)))</f>
        <v>0.318181818181818</v>
      </c>
      <c r="O897" s="13" t="n">
        <f aca="false">IF(ISERROR(I897/(I897+K897)),0,(I897/(I897+K897)))</f>
        <v>0.583333333333333</v>
      </c>
      <c r="P897" s="13" t="n">
        <f aca="false">IF(ISERROR((2*N897*O897)/(N897+O897)),0,(2*N897*O897)/(N897+O897))</f>
        <v>0.411764705882353</v>
      </c>
      <c r="Q897" s="3" t="n">
        <f aca="false">L897-M897</f>
        <v>-14</v>
      </c>
      <c r="R897" s="3"/>
    </row>
    <row r="898" customFormat="false" ht="12.8" hidden="false" customHeight="false" outlineLevel="0" collapsed="false">
      <c r="A898" s="3" t="s">
        <v>3893</v>
      </c>
      <c r="B898" s="3" t="s">
        <v>22</v>
      </c>
      <c r="C898" s="3" t="s">
        <v>2</v>
      </c>
      <c r="D898" s="3"/>
      <c r="E898" s="3" t="s">
        <v>33</v>
      </c>
      <c r="F898" s="3" t="s">
        <v>3894</v>
      </c>
      <c r="G898" s="3" t="n">
        <v>13</v>
      </c>
      <c r="H898" s="3" t="n">
        <v>25</v>
      </c>
      <c r="I898" s="3" t="n">
        <v>8</v>
      </c>
      <c r="J898" s="3" t="n">
        <v>17</v>
      </c>
      <c r="K898" s="3" t="n">
        <v>5</v>
      </c>
      <c r="L898" s="3" t="n">
        <v>11</v>
      </c>
      <c r="M898" s="3" t="n">
        <v>23</v>
      </c>
      <c r="N898" s="13" t="n">
        <f aca="false">IF(ISERROR(I898/(I898+J898)),0,(I898/(I898+J898)))</f>
        <v>0.32</v>
      </c>
      <c r="O898" s="13" t="n">
        <f aca="false">IF(ISERROR(I898/(I898+K898)),0,(I898/(I898+K898)))</f>
        <v>0.615384615384615</v>
      </c>
      <c r="P898" s="13" t="n">
        <f aca="false">IF(ISERROR((2*N898*O898)/(N898+O898)),0,(2*N898*O898)/(N898+O898))</f>
        <v>0.421052631578947</v>
      </c>
      <c r="Q898" s="3" t="n">
        <f aca="false">L898-M898</f>
        <v>-12</v>
      </c>
      <c r="R898" s="3"/>
    </row>
    <row r="899" customFormat="false" ht="12.8" hidden="false" customHeight="false" outlineLevel="0" collapsed="false">
      <c r="A899" s="3" t="s">
        <v>3895</v>
      </c>
      <c r="B899" s="3" t="s">
        <v>22</v>
      </c>
      <c r="C899" s="3"/>
      <c r="D899" s="3" t="s">
        <v>23</v>
      </c>
      <c r="E899" s="3" t="s">
        <v>33</v>
      </c>
      <c r="F899" s="3" t="s">
        <v>3896</v>
      </c>
      <c r="G899" s="3" t="n">
        <v>6</v>
      </c>
      <c r="H899" s="3" t="n">
        <v>1</v>
      </c>
      <c r="I899" s="3" t="n">
        <v>0</v>
      </c>
      <c r="J899" s="3" t="n">
        <v>1</v>
      </c>
      <c r="K899" s="3" t="n">
        <v>6</v>
      </c>
      <c r="L899" s="3" t="n">
        <v>2</v>
      </c>
      <c r="M899" s="3" t="n">
        <v>1</v>
      </c>
      <c r="N899" s="13" t="n">
        <f aca="false">IF(ISERROR(I899/(I899+J899)),0,(I899/(I899+J899)))</f>
        <v>0</v>
      </c>
      <c r="O899" s="13" t="n">
        <f aca="false">IF(ISERROR(I899/(I899+K899)),0,(I899/(I899+K899)))</f>
        <v>0</v>
      </c>
      <c r="P899" s="13" t="n">
        <f aca="false">IF(ISERROR((2*N899*O899)/(N899+O899)),0,(2*N899*O899)/(N899+O899))</f>
        <v>0</v>
      </c>
      <c r="Q899" s="3" t="n">
        <f aca="false">L899-M899</f>
        <v>1</v>
      </c>
      <c r="R899" s="3"/>
    </row>
    <row r="900" customFormat="false" ht="12.8" hidden="false" customHeight="false" outlineLevel="0" collapsed="false">
      <c r="A900" s="3" t="s">
        <v>3897</v>
      </c>
      <c r="B900" s="3" t="s">
        <v>22</v>
      </c>
      <c r="C900" s="3"/>
      <c r="D900" s="3" t="s">
        <v>27</v>
      </c>
      <c r="E900" s="3" t="s">
        <v>33</v>
      </c>
      <c r="F900" s="3" t="s">
        <v>3898</v>
      </c>
      <c r="G900" s="3" t="n">
        <v>6</v>
      </c>
      <c r="H900" s="3" t="n">
        <v>1</v>
      </c>
      <c r="I900" s="3" t="n">
        <v>0</v>
      </c>
      <c r="J900" s="3" t="n">
        <v>1</v>
      </c>
      <c r="K900" s="3" t="n">
        <v>6</v>
      </c>
      <c r="L900" s="3" t="n">
        <v>3</v>
      </c>
      <c r="M900" s="3" t="n">
        <v>1</v>
      </c>
      <c r="N900" s="13" t="n">
        <f aca="false">IF(ISERROR(I900/(I900+J900)),0,(I900/(I900+J900)))</f>
        <v>0</v>
      </c>
      <c r="O900" s="13" t="n">
        <f aca="false">IF(ISERROR(I900/(I900+K900)),0,(I900/(I900+K900)))</f>
        <v>0</v>
      </c>
      <c r="P900" s="13" t="n">
        <f aca="false">IF(ISERROR((2*N900*O900)/(N900+O900)),0,(2*N900*O900)/(N900+O900))</f>
        <v>0</v>
      </c>
      <c r="Q900" s="3" t="n">
        <f aca="false">L900-M900</f>
        <v>2</v>
      </c>
      <c r="R900" s="3"/>
    </row>
    <row r="901" customFormat="false" ht="12.8" hidden="false" customHeight="false" outlineLevel="0" collapsed="false">
      <c r="A901" s="3" t="s">
        <v>3899</v>
      </c>
      <c r="B901" s="3" t="s">
        <v>22</v>
      </c>
      <c r="C901" s="3" t="s">
        <v>2</v>
      </c>
      <c r="D901" s="3" t="s">
        <v>27</v>
      </c>
      <c r="E901" s="3"/>
      <c r="F901" s="3" t="s">
        <v>3900</v>
      </c>
      <c r="G901" s="3" t="n">
        <v>6</v>
      </c>
      <c r="H901" s="3" t="n">
        <v>1</v>
      </c>
      <c r="I901" s="3" t="n">
        <v>0</v>
      </c>
      <c r="J901" s="3" t="n">
        <v>1</v>
      </c>
      <c r="K901" s="3" t="n">
        <v>6</v>
      </c>
      <c r="L901" s="3" t="n">
        <v>2</v>
      </c>
      <c r="M901" s="3" t="n">
        <v>1</v>
      </c>
      <c r="N901" s="13" t="n">
        <f aca="false">IF(ISERROR(I901/(I901+J901)),0,(I901/(I901+J901)))</f>
        <v>0</v>
      </c>
      <c r="O901" s="13" t="n">
        <f aca="false">IF(ISERROR(I901/(I901+K901)),0,(I901/(I901+K901)))</f>
        <v>0</v>
      </c>
      <c r="P901" s="13" t="n">
        <f aca="false">IF(ISERROR((2*N901*O901)/(N901+O901)),0,(2*N901*O901)/(N901+O901))</f>
        <v>0</v>
      </c>
      <c r="Q901" s="3" t="n">
        <f aca="false">L901-M901</f>
        <v>1</v>
      </c>
      <c r="R901" s="3"/>
    </row>
    <row r="902" customFormat="false" ht="12.8" hidden="false" customHeight="false" outlineLevel="0" collapsed="false">
      <c r="A902" s="3" t="s">
        <v>3901</v>
      </c>
      <c r="B902" s="3" t="s">
        <v>1</v>
      </c>
      <c r="C902" s="3"/>
      <c r="D902" s="3" t="s">
        <v>27</v>
      </c>
      <c r="E902" s="3" t="s">
        <v>33</v>
      </c>
      <c r="F902" s="3" t="s">
        <v>3902</v>
      </c>
      <c r="G902" s="3" t="n">
        <v>6</v>
      </c>
      <c r="H902" s="3" t="n">
        <v>1</v>
      </c>
      <c r="I902" s="3" t="n">
        <v>0</v>
      </c>
      <c r="J902" s="3" t="n">
        <v>1</v>
      </c>
      <c r="K902" s="3" t="n">
        <v>6</v>
      </c>
      <c r="L902" s="3" t="n">
        <v>2</v>
      </c>
      <c r="M902" s="3" t="n">
        <v>1</v>
      </c>
      <c r="N902" s="13" t="n">
        <f aca="false">IF(ISERROR(I902/(I902+J902)),0,(I902/(I902+J902)))</f>
        <v>0</v>
      </c>
      <c r="O902" s="13" t="n">
        <f aca="false">IF(ISERROR(I902/(I902+K902)),0,(I902/(I902+K902)))</f>
        <v>0</v>
      </c>
      <c r="P902" s="13" t="n">
        <f aca="false">IF(ISERROR((2*N902*O902)/(N902+O902)),0,(2*N902*O902)/(N902+O902))</f>
        <v>0</v>
      </c>
      <c r="Q902" s="3" t="n">
        <f aca="false">L902-M902</f>
        <v>1</v>
      </c>
      <c r="R902" s="3"/>
    </row>
    <row r="903" customFormat="false" ht="12.8" hidden="false" customHeight="false" outlineLevel="0" collapsed="false">
      <c r="A903" s="3" t="s">
        <v>3903</v>
      </c>
      <c r="B903" s="3" t="s">
        <v>22</v>
      </c>
      <c r="C903" s="3"/>
      <c r="D903" s="3" t="s">
        <v>23</v>
      </c>
      <c r="E903" s="3" t="s">
        <v>10</v>
      </c>
      <c r="F903" s="3" t="s">
        <v>3904</v>
      </c>
      <c r="G903" s="3" t="n">
        <v>8</v>
      </c>
      <c r="H903" s="3" t="n">
        <v>3</v>
      </c>
      <c r="I903" s="3" t="n">
        <v>2</v>
      </c>
      <c r="J903" s="3" t="n">
        <v>1</v>
      </c>
      <c r="K903" s="3" t="n">
        <v>6</v>
      </c>
      <c r="L903" s="3" t="n">
        <v>4</v>
      </c>
      <c r="M903" s="3" t="n">
        <v>3</v>
      </c>
      <c r="N903" s="13" t="n">
        <f aca="false">IF(ISERROR(I903/(I903+J903)),0,(I903/(I903+J903)))</f>
        <v>0.666666666666667</v>
      </c>
      <c r="O903" s="13" t="n">
        <f aca="false">IF(ISERROR(I903/(I903+K903)),0,(I903/(I903+K903)))</f>
        <v>0.25</v>
      </c>
      <c r="P903" s="13" t="n">
        <f aca="false">IF(ISERROR((2*N903*O903)/(N903+O903)),0,(2*N903*O903)/(N903+O903))</f>
        <v>0.363636363636364</v>
      </c>
      <c r="Q903" s="3" t="n">
        <f aca="false">L903-M903</f>
        <v>1</v>
      </c>
      <c r="R903" s="3"/>
    </row>
    <row r="904" customFormat="false" ht="12.8" hidden="false" customHeight="false" outlineLevel="0" collapsed="false">
      <c r="A904" s="3" t="s">
        <v>3905</v>
      </c>
      <c r="B904" s="3" t="s">
        <v>1</v>
      </c>
      <c r="C904" s="3" t="s">
        <v>2</v>
      </c>
      <c r="D904" s="3"/>
      <c r="E904" s="3" t="s">
        <v>33</v>
      </c>
      <c r="F904" s="3" t="s">
        <v>3906</v>
      </c>
      <c r="G904" s="3" t="n">
        <v>9</v>
      </c>
      <c r="H904" s="3" t="n">
        <v>4</v>
      </c>
      <c r="I904" s="3" t="n">
        <v>3</v>
      </c>
      <c r="J904" s="3" t="n">
        <v>1</v>
      </c>
      <c r="K904" s="3" t="n">
        <v>6</v>
      </c>
      <c r="L904" s="3" t="n">
        <v>7</v>
      </c>
      <c r="M904" s="3" t="n">
        <v>4</v>
      </c>
      <c r="N904" s="13" t="n">
        <f aca="false">IF(ISERROR(I904/(I904+J904)),0,(I904/(I904+J904)))</f>
        <v>0.75</v>
      </c>
      <c r="O904" s="13" t="n">
        <f aca="false">IF(ISERROR(I904/(I904+K904)),0,(I904/(I904+K904)))</f>
        <v>0.333333333333333</v>
      </c>
      <c r="P904" s="13" t="n">
        <f aca="false">IF(ISERROR((2*N904*O904)/(N904+O904)),0,(2*N904*O904)/(N904+O904))</f>
        <v>0.461538461538462</v>
      </c>
      <c r="Q904" s="3" t="n">
        <f aca="false">L904-M904</f>
        <v>3</v>
      </c>
      <c r="R904" s="3"/>
    </row>
    <row r="905" customFormat="false" ht="12.8" hidden="false" customHeight="false" outlineLevel="0" collapsed="false">
      <c r="A905" s="3" t="s">
        <v>3907</v>
      </c>
      <c r="B905" s="3" t="s">
        <v>1</v>
      </c>
      <c r="C905" s="3" t="s">
        <v>2</v>
      </c>
      <c r="D905" s="3"/>
      <c r="E905" s="3" t="s">
        <v>10</v>
      </c>
      <c r="F905" s="3" t="s">
        <v>3908</v>
      </c>
      <c r="G905" s="3" t="n">
        <v>10</v>
      </c>
      <c r="H905" s="3" t="n">
        <v>5</v>
      </c>
      <c r="I905" s="3" t="n">
        <v>4</v>
      </c>
      <c r="J905" s="3" t="n">
        <v>1</v>
      </c>
      <c r="K905" s="3" t="n">
        <v>6</v>
      </c>
      <c r="L905" s="3" t="n">
        <v>7</v>
      </c>
      <c r="M905" s="3" t="n">
        <v>4</v>
      </c>
      <c r="N905" s="13" t="n">
        <f aca="false">IF(ISERROR(I905/(I905+J905)),0,(I905/(I905+J905)))</f>
        <v>0.8</v>
      </c>
      <c r="O905" s="13" t="n">
        <f aca="false">IF(ISERROR(I905/(I905+K905)),0,(I905/(I905+K905)))</f>
        <v>0.4</v>
      </c>
      <c r="P905" s="13" t="n">
        <f aca="false">IF(ISERROR((2*N905*O905)/(N905+O905)),0,(2*N905*O905)/(N905+O905))</f>
        <v>0.533333333333333</v>
      </c>
      <c r="Q905" s="3" t="n">
        <f aca="false">L905-M905</f>
        <v>3</v>
      </c>
      <c r="R905" s="3"/>
    </row>
    <row r="906" customFormat="false" ht="12.8" hidden="false" customHeight="false" outlineLevel="0" collapsed="false">
      <c r="A906" s="3" t="s">
        <v>3909</v>
      </c>
      <c r="B906" s="3" t="s">
        <v>1</v>
      </c>
      <c r="C906" s="3" t="s">
        <v>2</v>
      </c>
      <c r="D906" s="3"/>
      <c r="E906" s="3" t="s">
        <v>33</v>
      </c>
      <c r="F906" s="3" t="s">
        <v>3910</v>
      </c>
      <c r="G906" s="3" t="n">
        <v>22</v>
      </c>
      <c r="H906" s="3" t="n">
        <v>17</v>
      </c>
      <c r="I906" s="3" t="n">
        <v>16</v>
      </c>
      <c r="J906" s="3" t="n">
        <v>1</v>
      </c>
      <c r="K906" s="3" t="n">
        <v>6</v>
      </c>
      <c r="L906" s="3" t="n">
        <v>11</v>
      </c>
      <c r="M906" s="3" t="n">
        <v>12</v>
      </c>
      <c r="N906" s="13" t="n">
        <f aca="false">IF(ISERROR(I906/(I906+J906)),0,(I906/(I906+J906)))</f>
        <v>0.941176470588235</v>
      </c>
      <c r="O906" s="13" t="n">
        <f aca="false">IF(ISERROR(I906/(I906+K906)),0,(I906/(I906+K906)))</f>
        <v>0.727272727272727</v>
      </c>
      <c r="P906" s="13" t="n">
        <f aca="false">IF(ISERROR((2*N906*O906)/(N906+O906)),0,(2*N906*O906)/(N906+O906))</f>
        <v>0.82051282051282</v>
      </c>
      <c r="Q906" s="3" t="n">
        <f aca="false">L906-M906</f>
        <v>-1</v>
      </c>
      <c r="R906" s="3"/>
    </row>
    <row r="907" customFormat="false" ht="12.8" hidden="false" customHeight="false" outlineLevel="0" collapsed="false">
      <c r="A907" s="3" t="s">
        <v>3911</v>
      </c>
      <c r="B907" s="3" t="s">
        <v>22</v>
      </c>
      <c r="C907" s="3" t="s">
        <v>2</v>
      </c>
      <c r="D907" s="3"/>
      <c r="E907" s="3" t="s">
        <v>10</v>
      </c>
      <c r="F907" s="3" t="s">
        <v>3912</v>
      </c>
      <c r="G907" s="3" t="n">
        <v>22</v>
      </c>
      <c r="H907" s="3" t="n">
        <v>17</v>
      </c>
      <c r="I907" s="3" t="n">
        <v>16</v>
      </c>
      <c r="J907" s="3" t="n">
        <v>1</v>
      </c>
      <c r="K907" s="3" t="n">
        <v>6</v>
      </c>
      <c r="L907" s="3" t="n">
        <v>11</v>
      </c>
      <c r="M907" s="3" t="n">
        <v>15</v>
      </c>
      <c r="N907" s="13" t="n">
        <f aca="false">IF(ISERROR(I907/(I907+J907)),0,(I907/(I907+J907)))</f>
        <v>0.941176470588235</v>
      </c>
      <c r="O907" s="13" t="n">
        <f aca="false">IF(ISERROR(I907/(I907+K907)),0,(I907/(I907+K907)))</f>
        <v>0.727272727272727</v>
      </c>
      <c r="P907" s="13" t="n">
        <f aca="false">IF(ISERROR((2*N907*O907)/(N907+O907)),0,(2*N907*O907)/(N907+O907))</f>
        <v>0.82051282051282</v>
      </c>
      <c r="Q907" s="3" t="n">
        <f aca="false">L907-M907</f>
        <v>-4</v>
      </c>
      <c r="R907" s="3"/>
    </row>
    <row r="908" customFormat="false" ht="12.8" hidden="false" customHeight="false" outlineLevel="0" collapsed="false">
      <c r="A908" s="3" t="s">
        <v>3913</v>
      </c>
      <c r="B908" s="3" t="s">
        <v>38</v>
      </c>
      <c r="C908" s="3" t="s">
        <v>9</v>
      </c>
      <c r="D908" s="3"/>
      <c r="E908" s="3" t="s">
        <v>33</v>
      </c>
      <c r="F908" s="3" t="s">
        <v>3914</v>
      </c>
      <c r="G908" s="3" t="n">
        <v>48</v>
      </c>
      <c r="H908" s="3" t="n">
        <v>43</v>
      </c>
      <c r="I908" s="3" t="n">
        <v>42</v>
      </c>
      <c r="J908" s="3" t="n">
        <v>1</v>
      </c>
      <c r="K908" s="3" t="n">
        <v>6</v>
      </c>
      <c r="L908" s="3" t="n">
        <v>48</v>
      </c>
      <c r="M908" s="3" t="n">
        <v>41</v>
      </c>
      <c r="N908" s="13" t="n">
        <f aca="false">IF(ISERROR(I908/(I908+J908)),0,(I908/(I908+J908)))</f>
        <v>0.976744186046512</v>
      </c>
      <c r="O908" s="13" t="n">
        <f aca="false">IF(ISERROR(I908/(I908+K908)),0,(I908/(I908+K908)))</f>
        <v>0.875</v>
      </c>
      <c r="P908" s="13" t="n">
        <f aca="false">IF(ISERROR((2*N908*O908)/(N908+O908)),0,(2*N908*O908)/(N908+O908))</f>
        <v>0.923076923076923</v>
      </c>
      <c r="Q908" s="3" t="n">
        <f aca="false">L908-M908</f>
        <v>7</v>
      </c>
      <c r="R908" s="3"/>
    </row>
    <row r="909" customFormat="false" ht="12.8" hidden="false" customHeight="false" outlineLevel="0" collapsed="false">
      <c r="A909" s="3" t="s">
        <v>3915</v>
      </c>
      <c r="B909" s="3" t="s">
        <v>22</v>
      </c>
      <c r="C909" s="3"/>
      <c r="D909" s="3" t="s">
        <v>23</v>
      </c>
      <c r="E909" s="3" t="s">
        <v>33</v>
      </c>
      <c r="F909" s="3" t="s">
        <v>3916</v>
      </c>
      <c r="G909" s="3" t="n">
        <v>7</v>
      </c>
      <c r="H909" s="3" t="n">
        <v>4</v>
      </c>
      <c r="I909" s="3" t="n">
        <v>1</v>
      </c>
      <c r="J909" s="3" t="n">
        <v>3</v>
      </c>
      <c r="K909" s="3" t="n">
        <v>6</v>
      </c>
      <c r="L909" s="3" t="n">
        <v>4</v>
      </c>
      <c r="M909" s="3" t="n">
        <v>4</v>
      </c>
      <c r="N909" s="13" t="n">
        <f aca="false">IF(ISERROR(I909/(I909+J909)),0,(I909/(I909+J909)))</f>
        <v>0.25</v>
      </c>
      <c r="O909" s="13" t="n">
        <f aca="false">IF(ISERROR(I909/(I909+K909)),0,(I909/(I909+K909)))</f>
        <v>0.142857142857143</v>
      </c>
      <c r="P909" s="13" t="n">
        <f aca="false">IF(ISERROR((2*N909*O909)/(N909+O909)),0,(2*N909*O909)/(N909+O909))</f>
        <v>0.181818181818182</v>
      </c>
      <c r="Q909" s="3" t="n">
        <f aca="false">L909-M909</f>
        <v>0</v>
      </c>
      <c r="R909" s="3"/>
    </row>
    <row r="910" customFormat="false" ht="12.8" hidden="false" customHeight="false" outlineLevel="0" collapsed="false">
      <c r="A910" s="3" t="s">
        <v>3917</v>
      </c>
      <c r="B910" s="3" t="s">
        <v>1</v>
      </c>
      <c r="C910" s="3" t="s">
        <v>2</v>
      </c>
      <c r="D910" s="3"/>
      <c r="E910" s="3" t="s">
        <v>33</v>
      </c>
      <c r="F910" s="3" t="s">
        <v>3918</v>
      </c>
      <c r="G910" s="3" t="n">
        <v>20</v>
      </c>
      <c r="H910" s="3" t="n">
        <v>17</v>
      </c>
      <c r="I910" s="3" t="n">
        <v>14</v>
      </c>
      <c r="J910" s="3" t="n">
        <v>3</v>
      </c>
      <c r="K910" s="3" t="n">
        <v>6</v>
      </c>
      <c r="L910" s="3" t="n">
        <v>9</v>
      </c>
      <c r="M910" s="3" t="n">
        <v>15</v>
      </c>
      <c r="N910" s="13" t="n">
        <f aca="false">IF(ISERROR(I910/(I910+J910)),0,(I910/(I910+J910)))</f>
        <v>0.823529411764706</v>
      </c>
      <c r="O910" s="13" t="n">
        <f aca="false">IF(ISERROR(I910/(I910+K910)),0,(I910/(I910+K910)))</f>
        <v>0.7</v>
      </c>
      <c r="P910" s="13" t="n">
        <f aca="false">IF(ISERROR((2*N910*O910)/(N910+O910)),0,(2*N910*O910)/(N910+O910))</f>
        <v>0.756756756756757</v>
      </c>
      <c r="Q910" s="3" t="n">
        <f aca="false">L910-M910</f>
        <v>-6</v>
      </c>
      <c r="R910" s="3"/>
    </row>
    <row r="911" customFormat="false" ht="12.8" hidden="false" customHeight="false" outlineLevel="0" collapsed="false">
      <c r="A911" s="3" t="s">
        <v>3919</v>
      </c>
      <c r="B911" s="3" t="s">
        <v>22</v>
      </c>
      <c r="C911" s="3"/>
      <c r="D911" s="3" t="s">
        <v>27</v>
      </c>
      <c r="E911" s="3" t="s">
        <v>33</v>
      </c>
      <c r="F911" s="3" t="s">
        <v>3920</v>
      </c>
      <c r="G911" s="3" t="n">
        <v>7</v>
      </c>
      <c r="H911" s="3" t="n">
        <v>5</v>
      </c>
      <c r="I911" s="3" t="n">
        <v>1</v>
      </c>
      <c r="J911" s="3" t="n">
        <v>4</v>
      </c>
      <c r="K911" s="3" t="n">
        <v>6</v>
      </c>
      <c r="L911" s="3" t="n">
        <v>4</v>
      </c>
      <c r="M911" s="3" t="n">
        <v>5</v>
      </c>
      <c r="N911" s="13" t="n">
        <f aca="false">IF(ISERROR(I911/(I911+J911)),0,(I911/(I911+J911)))</f>
        <v>0.2</v>
      </c>
      <c r="O911" s="13" t="n">
        <f aca="false">IF(ISERROR(I911/(I911+K911)),0,(I911/(I911+K911)))</f>
        <v>0.142857142857143</v>
      </c>
      <c r="P911" s="13" t="n">
        <f aca="false">IF(ISERROR((2*N911*O911)/(N911+O911)),0,(2*N911*O911)/(N911+O911))</f>
        <v>0.166666666666667</v>
      </c>
      <c r="Q911" s="3" t="n">
        <f aca="false">L911-M911</f>
        <v>-1</v>
      </c>
      <c r="R911" s="3"/>
    </row>
    <row r="912" customFormat="false" ht="12.8" hidden="false" customHeight="false" outlineLevel="0" collapsed="false">
      <c r="A912" s="3" t="s">
        <v>3921</v>
      </c>
      <c r="B912" s="3" t="s">
        <v>1</v>
      </c>
      <c r="C912" s="3" t="s">
        <v>2</v>
      </c>
      <c r="D912" s="3"/>
      <c r="E912" s="3" t="s">
        <v>33</v>
      </c>
      <c r="F912" s="3" t="s">
        <v>3922</v>
      </c>
      <c r="G912" s="3" t="n">
        <v>8</v>
      </c>
      <c r="H912" s="3" t="n">
        <v>6</v>
      </c>
      <c r="I912" s="3" t="n">
        <v>2</v>
      </c>
      <c r="J912" s="3" t="n">
        <v>4</v>
      </c>
      <c r="K912" s="3" t="n">
        <v>6</v>
      </c>
      <c r="L912" s="3" t="n">
        <v>6</v>
      </c>
      <c r="M912" s="3" t="n">
        <v>5</v>
      </c>
      <c r="N912" s="13" t="n">
        <f aca="false">IF(ISERROR(I912/(I912+J912)),0,(I912/(I912+J912)))</f>
        <v>0.333333333333333</v>
      </c>
      <c r="O912" s="13" t="n">
        <f aca="false">IF(ISERROR(I912/(I912+K912)),0,(I912/(I912+K912)))</f>
        <v>0.25</v>
      </c>
      <c r="P912" s="13" t="n">
        <f aca="false">IF(ISERROR((2*N912*O912)/(N912+O912)),0,(2*N912*O912)/(N912+O912))</f>
        <v>0.285714285714286</v>
      </c>
      <c r="Q912" s="3" t="n">
        <f aca="false">L912-M912</f>
        <v>1</v>
      </c>
      <c r="R912" s="3"/>
    </row>
    <row r="913" customFormat="false" ht="12.8" hidden="false" customHeight="false" outlineLevel="0" collapsed="false">
      <c r="A913" s="3" t="s">
        <v>3923</v>
      </c>
      <c r="B913" s="3" t="s">
        <v>22</v>
      </c>
      <c r="C913" s="3"/>
      <c r="D913" s="3" t="s">
        <v>23</v>
      </c>
      <c r="E913" s="3" t="s">
        <v>33</v>
      </c>
      <c r="F913" s="3" t="s">
        <v>3924</v>
      </c>
      <c r="G913" s="3" t="n">
        <v>7</v>
      </c>
      <c r="H913" s="3" t="n">
        <v>6</v>
      </c>
      <c r="I913" s="3" t="n">
        <v>1</v>
      </c>
      <c r="J913" s="3" t="n">
        <v>5</v>
      </c>
      <c r="K913" s="3" t="n">
        <v>6</v>
      </c>
      <c r="L913" s="3" t="n">
        <v>3</v>
      </c>
      <c r="M913" s="3" t="n">
        <v>5</v>
      </c>
      <c r="N913" s="13" t="n">
        <f aca="false">IF(ISERROR(I913/(I913+J913)),0,(I913/(I913+J913)))</f>
        <v>0.166666666666667</v>
      </c>
      <c r="O913" s="13" t="n">
        <f aca="false">IF(ISERROR(I913/(I913+K913)),0,(I913/(I913+K913)))</f>
        <v>0.142857142857143</v>
      </c>
      <c r="P913" s="13" t="n">
        <f aca="false">IF(ISERROR((2*N913*O913)/(N913+O913)),0,(2*N913*O913)/(N913+O913))</f>
        <v>0.153846153846154</v>
      </c>
      <c r="Q913" s="3" t="n">
        <f aca="false">L913-M913</f>
        <v>-2</v>
      </c>
      <c r="R913" s="3"/>
    </row>
    <row r="914" customFormat="false" ht="12.8" hidden="false" customHeight="false" outlineLevel="0" collapsed="false">
      <c r="A914" s="3" t="s">
        <v>3925</v>
      </c>
      <c r="B914" s="3" t="s">
        <v>22</v>
      </c>
      <c r="C914" s="3" t="s">
        <v>9</v>
      </c>
      <c r="D914" s="3"/>
      <c r="E914" s="3" t="s">
        <v>33</v>
      </c>
      <c r="F914" s="3" t="s">
        <v>3926</v>
      </c>
      <c r="G914" s="3" t="n">
        <v>9</v>
      </c>
      <c r="H914" s="3" t="n">
        <v>8</v>
      </c>
      <c r="I914" s="3" t="n">
        <v>3</v>
      </c>
      <c r="J914" s="3" t="n">
        <v>5</v>
      </c>
      <c r="K914" s="3" t="n">
        <v>6</v>
      </c>
      <c r="L914" s="3" t="n">
        <v>3</v>
      </c>
      <c r="M914" s="3" t="n">
        <v>7</v>
      </c>
      <c r="N914" s="13" t="n">
        <f aca="false">IF(ISERROR(I914/(I914+J914)),0,(I914/(I914+J914)))</f>
        <v>0.375</v>
      </c>
      <c r="O914" s="13" t="n">
        <f aca="false">IF(ISERROR(I914/(I914+K914)),0,(I914/(I914+K914)))</f>
        <v>0.333333333333333</v>
      </c>
      <c r="P914" s="13" t="n">
        <f aca="false">IF(ISERROR((2*N914*O914)/(N914+O914)),0,(2*N914*O914)/(N914+O914))</f>
        <v>0.352941176470588</v>
      </c>
      <c r="Q914" s="3" t="n">
        <f aca="false">L914-M914</f>
        <v>-4</v>
      </c>
      <c r="R914" s="3"/>
    </row>
    <row r="915" customFormat="false" ht="12.8" hidden="false" customHeight="false" outlineLevel="0" collapsed="false">
      <c r="A915" s="3" t="s">
        <v>3927</v>
      </c>
      <c r="B915" s="3" t="s">
        <v>22</v>
      </c>
      <c r="C915" s="3" t="s">
        <v>2</v>
      </c>
      <c r="D915" s="3"/>
      <c r="E915" s="3" t="s">
        <v>33</v>
      </c>
      <c r="F915" s="3" t="s">
        <v>3928</v>
      </c>
      <c r="G915" s="3" t="n">
        <v>17</v>
      </c>
      <c r="H915" s="3" t="n">
        <v>17</v>
      </c>
      <c r="I915" s="3" t="n">
        <v>11</v>
      </c>
      <c r="J915" s="3" t="n">
        <v>6</v>
      </c>
      <c r="K915" s="3" t="n">
        <v>6</v>
      </c>
      <c r="L915" s="3" t="n">
        <v>8</v>
      </c>
      <c r="M915" s="3" t="n">
        <v>13</v>
      </c>
      <c r="N915" s="13" t="n">
        <f aca="false">IF(ISERROR(I915/(I915+J915)),0,(I915/(I915+J915)))</f>
        <v>0.647058823529412</v>
      </c>
      <c r="O915" s="13" t="n">
        <f aca="false">IF(ISERROR(I915/(I915+K915)),0,(I915/(I915+K915)))</f>
        <v>0.647058823529412</v>
      </c>
      <c r="P915" s="13" t="n">
        <f aca="false">IF(ISERROR((2*N915*O915)/(N915+O915)),0,(2*N915*O915)/(N915+O915))</f>
        <v>0.647058823529412</v>
      </c>
      <c r="Q915" s="3" t="n">
        <f aca="false">L915-M915</f>
        <v>-5</v>
      </c>
      <c r="R915" s="3"/>
    </row>
    <row r="916" customFormat="false" ht="12.8" hidden="false" customHeight="false" outlineLevel="0" collapsed="false">
      <c r="A916" s="3" t="s">
        <v>3929</v>
      </c>
      <c r="B916" s="3" t="s">
        <v>1</v>
      </c>
      <c r="C916" s="3" t="s">
        <v>2</v>
      </c>
      <c r="D916" s="3"/>
      <c r="E916" s="3" t="s">
        <v>33</v>
      </c>
      <c r="F916" s="3" t="s">
        <v>3930</v>
      </c>
      <c r="G916" s="3" t="n">
        <v>15</v>
      </c>
      <c r="H916" s="3" t="n">
        <v>16</v>
      </c>
      <c r="I916" s="3" t="n">
        <v>9</v>
      </c>
      <c r="J916" s="3" t="n">
        <v>7</v>
      </c>
      <c r="K916" s="3" t="n">
        <v>6</v>
      </c>
      <c r="L916" s="3" t="n">
        <v>10</v>
      </c>
      <c r="M916" s="3" t="n">
        <v>13</v>
      </c>
      <c r="N916" s="13" t="n">
        <f aca="false">IF(ISERROR(I916/(I916+J916)),0,(I916/(I916+J916)))</f>
        <v>0.5625</v>
      </c>
      <c r="O916" s="13" t="n">
        <f aca="false">IF(ISERROR(I916/(I916+K916)),0,(I916/(I916+K916)))</f>
        <v>0.6</v>
      </c>
      <c r="P916" s="13" t="n">
        <f aca="false">IF(ISERROR((2*N916*O916)/(N916+O916)),0,(2*N916*O916)/(N916+O916))</f>
        <v>0.580645161290323</v>
      </c>
      <c r="Q916" s="3" t="n">
        <f aca="false">L916-M916</f>
        <v>-3</v>
      </c>
      <c r="R916" s="3"/>
    </row>
    <row r="917" customFormat="false" ht="12.8" hidden="false" customHeight="false" outlineLevel="0" collapsed="false">
      <c r="A917" s="3" t="s">
        <v>3931</v>
      </c>
      <c r="B917" s="3" t="s">
        <v>22</v>
      </c>
      <c r="C917" s="3" t="s">
        <v>2</v>
      </c>
      <c r="D917" s="3"/>
      <c r="E917" s="3" t="s">
        <v>33</v>
      </c>
      <c r="F917" s="3" t="s">
        <v>3932</v>
      </c>
      <c r="G917" s="3" t="n">
        <v>32</v>
      </c>
      <c r="H917" s="3" t="n">
        <v>33</v>
      </c>
      <c r="I917" s="3" t="n">
        <v>26</v>
      </c>
      <c r="J917" s="3" t="n">
        <v>7</v>
      </c>
      <c r="K917" s="3" t="n">
        <v>6</v>
      </c>
      <c r="L917" s="3" t="n">
        <v>24</v>
      </c>
      <c r="M917" s="3" t="n">
        <v>32</v>
      </c>
      <c r="N917" s="13" t="n">
        <f aca="false">IF(ISERROR(I917/(I917+J917)),0,(I917/(I917+J917)))</f>
        <v>0.787878787878788</v>
      </c>
      <c r="O917" s="13" t="n">
        <f aca="false">IF(ISERROR(I917/(I917+K917)),0,(I917/(I917+K917)))</f>
        <v>0.8125</v>
      </c>
      <c r="P917" s="13" t="n">
        <f aca="false">IF(ISERROR((2*N917*O917)/(N917+O917)),0,(2*N917*O917)/(N917+O917))</f>
        <v>0.8</v>
      </c>
      <c r="Q917" s="3" t="n">
        <f aca="false">L917-M917</f>
        <v>-8</v>
      </c>
      <c r="R917" s="3"/>
    </row>
    <row r="918" customFormat="false" ht="12.8" hidden="false" customHeight="false" outlineLevel="0" collapsed="false">
      <c r="A918" s="3" t="s">
        <v>3933</v>
      </c>
      <c r="B918" s="3" t="s">
        <v>1</v>
      </c>
      <c r="C918" s="3" t="s">
        <v>2</v>
      </c>
      <c r="D918" s="3"/>
      <c r="E918" s="3" t="s">
        <v>33</v>
      </c>
      <c r="F918" s="3" t="s">
        <v>3934</v>
      </c>
      <c r="G918" s="3" t="n">
        <v>13</v>
      </c>
      <c r="H918" s="3" t="n">
        <v>15</v>
      </c>
      <c r="I918" s="3" t="n">
        <v>7</v>
      </c>
      <c r="J918" s="3" t="n">
        <v>8</v>
      </c>
      <c r="K918" s="3" t="n">
        <v>6</v>
      </c>
      <c r="L918" s="3" t="n">
        <v>7</v>
      </c>
      <c r="M918" s="3" t="n">
        <v>14</v>
      </c>
      <c r="N918" s="13" t="n">
        <f aca="false">IF(ISERROR(I918/(I918+J918)),0,(I918/(I918+J918)))</f>
        <v>0.466666666666667</v>
      </c>
      <c r="O918" s="13" t="n">
        <f aca="false">IF(ISERROR(I918/(I918+K918)),0,(I918/(I918+K918)))</f>
        <v>0.538461538461538</v>
      </c>
      <c r="P918" s="13" t="n">
        <f aca="false">IF(ISERROR((2*N918*O918)/(N918+O918)),0,(2*N918*O918)/(N918+O918))</f>
        <v>0.5</v>
      </c>
      <c r="Q918" s="3" t="n">
        <f aca="false">L918-M918</f>
        <v>-7</v>
      </c>
      <c r="R918" s="3"/>
    </row>
    <row r="919" customFormat="false" ht="12.8" hidden="false" customHeight="false" outlineLevel="0" collapsed="false">
      <c r="A919" s="3" t="s">
        <v>3935</v>
      </c>
      <c r="B919" s="3" t="s">
        <v>22</v>
      </c>
      <c r="C919" s="3" t="s">
        <v>2</v>
      </c>
      <c r="D919" s="3"/>
      <c r="E919" s="3" t="s">
        <v>10</v>
      </c>
      <c r="F919" s="3" t="s">
        <v>3936</v>
      </c>
      <c r="G919" s="3" t="n">
        <v>25</v>
      </c>
      <c r="H919" s="3" t="n">
        <v>30</v>
      </c>
      <c r="I919" s="3" t="n">
        <v>19</v>
      </c>
      <c r="J919" s="3" t="n">
        <v>11</v>
      </c>
      <c r="K919" s="3" t="n">
        <v>6</v>
      </c>
      <c r="L919" s="3" t="n">
        <v>9</v>
      </c>
      <c r="M919" s="3" t="n">
        <v>22</v>
      </c>
      <c r="N919" s="13" t="n">
        <f aca="false">IF(ISERROR(I919/(I919+J919)),0,(I919/(I919+J919)))</f>
        <v>0.633333333333333</v>
      </c>
      <c r="O919" s="13" t="n">
        <f aca="false">IF(ISERROR(I919/(I919+K919)),0,(I919/(I919+K919)))</f>
        <v>0.76</v>
      </c>
      <c r="P919" s="13" t="n">
        <f aca="false">IF(ISERROR((2*N919*O919)/(N919+O919)),0,(2*N919*O919)/(N919+O919))</f>
        <v>0.690909090909091</v>
      </c>
      <c r="Q919" s="3" t="n">
        <f aca="false">L919-M919</f>
        <v>-13</v>
      </c>
      <c r="R919" s="3"/>
    </row>
    <row r="920" customFormat="false" ht="12.8" hidden="false" customHeight="false" outlineLevel="0" collapsed="false">
      <c r="A920" s="3" t="s">
        <v>3937</v>
      </c>
      <c r="B920" s="3" t="s">
        <v>22</v>
      </c>
      <c r="C920" s="3" t="s">
        <v>2</v>
      </c>
      <c r="D920" s="3"/>
      <c r="E920" s="3" t="s">
        <v>33</v>
      </c>
      <c r="F920" s="3" t="s">
        <v>3938</v>
      </c>
      <c r="G920" s="3" t="n">
        <v>36</v>
      </c>
      <c r="H920" s="3" t="n">
        <v>55</v>
      </c>
      <c r="I920" s="3" t="n">
        <v>30</v>
      </c>
      <c r="J920" s="3" t="n">
        <v>25</v>
      </c>
      <c r="K920" s="3" t="n">
        <v>6</v>
      </c>
      <c r="L920" s="3" t="n">
        <v>18</v>
      </c>
      <c r="M920" s="3" t="n">
        <v>49</v>
      </c>
      <c r="N920" s="13" t="n">
        <f aca="false">IF(ISERROR(I920/(I920+J920)),0,(I920/(I920+J920)))</f>
        <v>0.545454545454545</v>
      </c>
      <c r="O920" s="13" t="n">
        <f aca="false">IF(ISERROR(I920/(I920+K920)),0,(I920/(I920+K920)))</f>
        <v>0.833333333333333</v>
      </c>
      <c r="P920" s="13" t="n">
        <f aca="false">IF(ISERROR((2*N920*O920)/(N920+O920)),0,(2*N920*O920)/(N920+O920))</f>
        <v>0.659340659340659</v>
      </c>
      <c r="Q920" s="3" t="n">
        <f aca="false">L920-M920</f>
        <v>-31</v>
      </c>
      <c r="R920" s="3"/>
    </row>
    <row r="921" customFormat="false" ht="12.8" hidden="false" customHeight="false" outlineLevel="0" collapsed="false">
      <c r="A921" s="3" t="s">
        <v>3939</v>
      </c>
      <c r="B921" s="3" t="s">
        <v>1</v>
      </c>
      <c r="C921" s="3" t="s">
        <v>9</v>
      </c>
      <c r="D921" s="3"/>
      <c r="E921" s="3" t="s">
        <v>33</v>
      </c>
      <c r="F921" s="3" t="s">
        <v>3940</v>
      </c>
      <c r="G921" s="3" t="n">
        <v>7</v>
      </c>
      <c r="H921" s="3" t="n">
        <v>1</v>
      </c>
      <c r="I921" s="3" t="n">
        <v>0</v>
      </c>
      <c r="J921" s="3" t="n">
        <v>1</v>
      </c>
      <c r="K921" s="3" t="n">
        <v>7</v>
      </c>
      <c r="L921" s="3" t="n">
        <v>3</v>
      </c>
      <c r="M921" s="3" t="n">
        <v>1</v>
      </c>
      <c r="N921" s="13" t="n">
        <f aca="false">IF(ISERROR(I921/(I921+J921)),0,(I921/(I921+J921)))</f>
        <v>0</v>
      </c>
      <c r="O921" s="13" t="n">
        <f aca="false">IF(ISERROR(I921/(I921+K921)),0,(I921/(I921+K921)))</f>
        <v>0</v>
      </c>
      <c r="P921" s="13" t="n">
        <f aca="false">IF(ISERROR((2*N921*O921)/(N921+O921)),0,(2*N921*O921)/(N921+O921))</f>
        <v>0</v>
      </c>
      <c r="Q921" s="3" t="n">
        <f aca="false">L921-M921</f>
        <v>2</v>
      </c>
      <c r="R921" s="3"/>
    </row>
    <row r="922" customFormat="false" ht="12.8" hidden="false" customHeight="false" outlineLevel="0" collapsed="false">
      <c r="A922" s="3" t="s">
        <v>3941</v>
      </c>
      <c r="B922" s="3" t="s">
        <v>1</v>
      </c>
      <c r="C922" s="3"/>
      <c r="D922" s="3" t="s">
        <v>27</v>
      </c>
      <c r="E922" s="3" t="s">
        <v>33</v>
      </c>
      <c r="F922" s="3" t="s">
        <v>3942</v>
      </c>
      <c r="G922" s="3" t="n">
        <v>10</v>
      </c>
      <c r="H922" s="3" t="n">
        <v>4</v>
      </c>
      <c r="I922" s="3" t="n">
        <v>3</v>
      </c>
      <c r="J922" s="3" t="n">
        <v>1</v>
      </c>
      <c r="K922" s="3" t="n">
        <v>7</v>
      </c>
      <c r="L922" s="3" t="n">
        <v>3</v>
      </c>
      <c r="M922" s="3" t="n">
        <v>4</v>
      </c>
      <c r="N922" s="13" t="n">
        <f aca="false">IF(ISERROR(I922/(I922+J922)),0,(I922/(I922+J922)))</f>
        <v>0.75</v>
      </c>
      <c r="O922" s="13" t="n">
        <f aca="false">IF(ISERROR(I922/(I922+K922)),0,(I922/(I922+K922)))</f>
        <v>0.3</v>
      </c>
      <c r="P922" s="13" t="n">
        <f aca="false">IF(ISERROR((2*N922*O922)/(N922+O922)),0,(2*N922*O922)/(N922+O922))</f>
        <v>0.428571428571429</v>
      </c>
      <c r="Q922" s="3" t="n">
        <f aca="false">L922-M922</f>
        <v>-1</v>
      </c>
      <c r="R922" s="3"/>
    </row>
    <row r="923" customFormat="false" ht="12.8" hidden="false" customHeight="false" outlineLevel="0" collapsed="false">
      <c r="A923" s="3" t="s">
        <v>3943</v>
      </c>
      <c r="B923" s="3" t="s">
        <v>1</v>
      </c>
      <c r="C923" s="3"/>
      <c r="D923" s="3" t="s">
        <v>23</v>
      </c>
      <c r="E923" s="3" t="s">
        <v>33</v>
      </c>
      <c r="F923" s="3" t="s">
        <v>3944</v>
      </c>
      <c r="G923" s="3" t="n">
        <v>10</v>
      </c>
      <c r="H923" s="3" t="n">
        <v>4</v>
      </c>
      <c r="I923" s="3" t="n">
        <v>3</v>
      </c>
      <c r="J923" s="3" t="n">
        <v>1</v>
      </c>
      <c r="K923" s="3" t="n">
        <v>7</v>
      </c>
      <c r="L923" s="3" t="n">
        <v>4</v>
      </c>
      <c r="M923" s="3" t="n">
        <v>3</v>
      </c>
      <c r="N923" s="13" t="n">
        <f aca="false">IF(ISERROR(I923/(I923+J923)),0,(I923/(I923+J923)))</f>
        <v>0.75</v>
      </c>
      <c r="O923" s="13" t="n">
        <f aca="false">IF(ISERROR(I923/(I923+K923)),0,(I923/(I923+K923)))</f>
        <v>0.3</v>
      </c>
      <c r="P923" s="13" t="n">
        <f aca="false">IF(ISERROR((2*N923*O923)/(N923+O923)),0,(2*N923*O923)/(N923+O923))</f>
        <v>0.428571428571429</v>
      </c>
      <c r="Q923" s="3" t="n">
        <f aca="false">L923-M923</f>
        <v>1</v>
      </c>
      <c r="R923" s="3"/>
    </row>
    <row r="924" customFormat="false" ht="12.8" hidden="false" customHeight="false" outlineLevel="0" collapsed="false">
      <c r="A924" s="3" t="s">
        <v>3945</v>
      </c>
      <c r="B924" s="3" t="s">
        <v>1</v>
      </c>
      <c r="C924" s="3" t="s">
        <v>2</v>
      </c>
      <c r="D924" s="3"/>
      <c r="E924" s="3" t="s">
        <v>10</v>
      </c>
      <c r="F924" s="3" t="s">
        <v>3946</v>
      </c>
      <c r="G924" s="3" t="n">
        <v>13</v>
      </c>
      <c r="H924" s="3" t="n">
        <v>7</v>
      </c>
      <c r="I924" s="3" t="n">
        <v>6</v>
      </c>
      <c r="J924" s="3" t="n">
        <v>1</v>
      </c>
      <c r="K924" s="3" t="n">
        <v>7</v>
      </c>
      <c r="L924" s="3" t="n">
        <v>9</v>
      </c>
      <c r="M924" s="3" t="n">
        <v>6</v>
      </c>
      <c r="N924" s="13" t="n">
        <f aca="false">IF(ISERROR(I924/(I924+J924)),0,(I924/(I924+J924)))</f>
        <v>0.857142857142857</v>
      </c>
      <c r="O924" s="13" t="n">
        <f aca="false">IF(ISERROR(I924/(I924+K924)),0,(I924/(I924+K924)))</f>
        <v>0.461538461538462</v>
      </c>
      <c r="P924" s="13" t="n">
        <f aca="false">IF(ISERROR((2*N924*O924)/(N924+O924)),0,(2*N924*O924)/(N924+O924))</f>
        <v>0.6</v>
      </c>
      <c r="Q924" s="3" t="n">
        <f aca="false">L924-M924</f>
        <v>3</v>
      </c>
      <c r="R924" s="3"/>
    </row>
    <row r="925" customFormat="false" ht="12.8" hidden="false" customHeight="false" outlineLevel="0" collapsed="false">
      <c r="A925" s="3" t="s">
        <v>3947</v>
      </c>
      <c r="B925" s="3" t="s">
        <v>1</v>
      </c>
      <c r="C925" s="3"/>
      <c r="D925" s="3" t="s">
        <v>23</v>
      </c>
      <c r="E925" s="3" t="s">
        <v>33</v>
      </c>
      <c r="F925" s="3" t="s">
        <v>3948</v>
      </c>
      <c r="G925" s="3" t="n">
        <v>13</v>
      </c>
      <c r="H925" s="3" t="n">
        <v>8</v>
      </c>
      <c r="I925" s="3" t="n">
        <v>6</v>
      </c>
      <c r="J925" s="3" t="n">
        <v>2</v>
      </c>
      <c r="K925" s="3" t="n">
        <v>7</v>
      </c>
      <c r="L925" s="3" t="n">
        <v>6</v>
      </c>
      <c r="M925" s="3" t="n">
        <v>7</v>
      </c>
      <c r="N925" s="13" t="n">
        <f aca="false">IF(ISERROR(I925/(I925+J925)),0,(I925/(I925+J925)))</f>
        <v>0.75</v>
      </c>
      <c r="O925" s="13" t="n">
        <f aca="false">IF(ISERROR(I925/(I925+K925)),0,(I925/(I925+K925)))</f>
        <v>0.461538461538462</v>
      </c>
      <c r="P925" s="13" t="n">
        <f aca="false">IF(ISERROR((2*N925*O925)/(N925+O925)),0,(2*N925*O925)/(N925+O925))</f>
        <v>0.571428571428571</v>
      </c>
      <c r="Q925" s="3" t="n">
        <f aca="false">L925-M925</f>
        <v>-1</v>
      </c>
      <c r="R925" s="3"/>
    </row>
    <row r="926" customFormat="false" ht="12.8" hidden="false" customHeight="false" outlineLevel="0" collapsed="false">
      <c r="A926" s="3" t="s">
        <v>3949</v>
      </c>
      <c r="B926" s="3" t="s">
        <v>1</v>
      </c>
      <c r="C926" s="3" t="s">
        <v>2</v>
      </c>
      <c r="D926" s="3"/>
      <c r="E926" s="3" t="s">
        <v>33</v>
      </c>
      <c r="F926" s="3" t="s">
        <v>3950</v>
      </c>
      <c r="G926" s="3" t="n">
        <v>15</v>
      </c>
      <c r="H926" s="3" t="n">
        <v>10</v>
      </c>
      <c r="I926" s="3" t="n">
        <v>8</v>
      </c>
      <c r="J926" s="3" t="n">
        <v>2</v>
      </c>
      <c r="K926" s="3" t="n">
        <v>7</v>
      </c>
      <c r="L926" s="3" t="n">
        <v>8</v>
      </c>
      <c r="M926" s="3" t="n">
        <v>8</v>
      </c>
      <c r="N926" s="13" t="n">
        <f aca="false">IF(ISERROR(I926/(I926+J926)),0,(I926/(I926+J926)))</f>
        <v>0.8</v>
      </c>
      <c r="O926" s="13" t="n">
        <f aca="false">IF(ISERROR(I926/(I926+K926)),0,(I926/(I926+K926)))</f>
        <v>0.533333333333333</v>
      </c>
      <c r="P926" s="13" t="n">
        <f aca="false">IF(ISERROR((2*N926*O926)/(N926+O926)),0,(2*N926*O926)/(N926+O926))</f>
        <v>0.64</v>
      </c>
      <c r="Q926" s="3" t="n">
        <f aca="false">L926-M926</f>
        <v>0</v>
      </c>
      <c r="R926" s="3"/>
    </row>
    <row r="927" customFormat="false" ht="12.8" hidden="false" customHeight="false" outlineLevel="0" collapsed="false">
      <c r="A927" s="3" t="s">
        <v>3951</v>
      </c>
      <c r="B927" s="3" t="s">
        <v>1</v>
      </c>
      <c r="C927" s="3"/>
      <c r="D927" s="3" t="s">
        <v>23</v>
      </c>
      <c r="E927" s="3" t="s">
        <v>33</v>
      </c>
      <c r="F927" s="3" t="s">
        <v>3952</v>
      </c>
      <c r="G927" s="3" t="n">
        <v>8</v>
      </c>
      <c r="H927" s="3" t="n">
        <v>4</v>
      </c>
      <c r="I927" s="3" t="n">
        <v>1</v>
      </c>
      <c r="J927" s="3" t="n">
        <v>3</v>
      </c>
      <c r="K927" s="3" t="n">
        <v>7</v>
      </c>
      <c r="L927" s="3" t="n">
        <v>5</v>
      </c>
      <c r="M927" s="3" t="n">
        <v>4</v>
      </c>
      <c r="N927" s="13" t="n">
        <f aca="false">IF(ISERROR(I927/(I927+J927)),0,(I927/(I927+J927)))</f>
        <v>0.25</v>
      </c>
      <c r="O927" s="13" t="n">
        <f aca="false">IF(ISERROR(I927/(I927+K927)),0,(I927/(I927+K927)))</f>
        <v>0.125</v>
      </c>
      <c r="P927" s="13" t="n">
        <f aca="false">IF(ISERROR((2*N927*O927)/(N927+O927)),0,(2*N927*O927)/(N927+O927))</f>
        <v>0.166666666666667</v>
      </c>
      <c r="Q927" s="3" t="n">
        <f aca="false">L927-M927</f>
        <v>1</v>
      </c>
      <c r="R927" s="3"/>
    </row>
    <row r="928" customFormat="false" ht="12.8" hidden="false" customHeight="false" outlineLevel="0" collapsed="false">
      <c r="A928" s="3" t="s">
        <v>3953</v>
      </c>
      <c r="B928" s="3" t="s">
        <v>22</v>
      </c>
      <c r="C928" s="3"/>
      <c r="D928" s="3" t="s">
        <v>27</v>
      </c>
      <c r="E928" s="3" t="s">
        <v>33</v>
      </c>
      <c r="F928" s="3" t="s">
        <v>3954</v>
      </c>
      <c r="G928" s="3" t="n">
        <v>9</v>
      </c>
      <c r="H928" s="3" t="n">
        <v>5</v>
      </c>
      <c r="I928" s="3" t="n">
        <v>2</v>
      </c>
      <c r="J928" s="3" t="n">
        <v>3</v>
      </c>
      <c r="K928" s="3" t="n">
        <v>7</v>
      </c>
      <c r="L928" s="3" t="n">
        <v>3</v>
      </c>
      <c r="M928" s="3" t="n">
        <v>5</v>
      </c>
      <c r="N928" s="13" t="n">
        <f aca="false">IF(ISERROR(I928/(I928+J928)),0,(I928/(I928+J928)))</f>
        <v>0.4</v>
      </c>
      <c r="O928" s="13" t="n">
        <f aca="false">IF(ISERROR(I928/(I928+K928)),0,(I928/(I928+K928)))</f>
        <v>0.222222222222222</v>
      </c>
      <c r="P928" s="13" t="n">
        <f aca="false">IF(ISERROR((2*N928*O928)/(N928+O928)),0,(2*N928*O928)/(N928+O928))</f>
        <v>0.285714285714286</v>
      </c>
      <c r="Q928" s="3" t="n">
        <f aca="false">L928-M928</f>
        <v>-2</v>
      </c>
      <c r="R928" s="3"/>
    </row>
    <row r="929" customFormat="false" ht="12.8" hidden="false" customHeight="false" outlineLevel="0" collapsed="false">
      <c r="A929" s="3" t="s">
        <v>3955</v>
      </c>
      <c r="B929" s="3" t="s">
        <v>22</v>
      </c>
      <c r="C929" s="3" t="s">
        <v>2</v>
      </c>
      <c r="D929" s="3"/>
      <c r="E929" s="3" t="s">
        <v>33</v>
      </c>
      <c r="F929" s="3" t="s">
        <v>3956</v>
      </c>
      <c r="G929" s="3" t="n">
        <v>21</v>
      </c>
      <c r="H929" s="3" t="n">
        <v>19</v>
      </c>
      <c r="I929" s="3" t="n">
        <v>14</v>
      </c>
      <c r="J929" s="3" t="n">
        <v>5</v>
      </c>
      <c r="K929" s="3" t="n">
        <v>7</v>
      </c>
      <c r="L929" s="3" t="n">
        <v>9</v>
      </c>
      <c r="M929" s="3" t="n">
        <v>18</v>
      </c>
      <c r="N929" s="13" t="n">
        <f aca="false">IF(ISERROR(I929/(I929+J929)),0,(I929/(I929+J929)))</f>
        <v>0.736842105263158</v>
      </c>
      <c r="O929" s="13" t="n">
        <f aca="false">IF(ISERROR(I929/(I929+K929)),0,(I929/(I929+K929)))</f>
        <v>0.666666666666667</v>
      </c>
      <c r="P929" s="13" t="n">
        <f aca="false">IF(ISERROR((2*N929*O929)/(N929+O929)),0,(2*N929*O929)/(N929+O929))</f>
        <v>0.7</v>
      </c>
      <c r="Q929" s="3" t="n">
        <f aca="false">L929-M929</f>
        <v>-9</v>
      </c>
      <c r="R929" s="3"/>
    </row>
    <row r="930" customFormat="false" ht="12.8" hidden="false" customHeight="false" outlineLevel="0" collapsed="false">
      <c r="A930" s="3" t="s">
        <v>3957</v>
      </c>
      <c r="B930" s="3" t="s">
        <v>1</v>
      </c>
      <c r="C930" s="3" t="s">
        <v>2</v>
      </c>
      <c r="D930" s="3"/>
      <c r="E930" s="3" t="s">
        <v>33</v>
      </c>
      <c r="F930" s="3" t="s">
        <v>3958</v>
      </c>
      <c r="G930" s="3" t="n">
        <v>21</v>
      </c>
      <c r="H930" s="3" t="n">
        <v>19</v>
      </c>
      <c r="I930" s="3" t="n">
        <v>14</v>
      </c>
      <c r="J930" s="3" t="n">
        <v>5</v>
      </c>
      <c r="K930" s="3" t="n">
        <v>7</v>
      </c>
      <c r="L930" s="3" t="n">
        <v>12</v>
      </c>
      <c r="M930" s="3" t="n">
        <v>18</v>
      </c>
      <c r="N930" s="13" t="n">
        <f aca="false">IF(ISERROR(I930/(I930+J930)),0,(I930/(I930+J930)))</f>
        <v>0.736842105263158</v>
      </c>
      <c r="O930" s="13" t="n">
        <f aca="false">IF(ISERROR(I930/(I930+K930)),0,(I930/(I930+K930)))</f>
        <v>0.666666666666667</v>
      </c>
      <c r="P930" s="13" t="n">
        <f aca="false">IF(ISERROR((2*N930*O930)/(N930+O930)),0,(2*N930*O930)/(N930+O930))</f>
        <v>0.7</v>
      </c>
      <c r="Q930" s="3" t="n">
        <f aca="false">L930-M930</f>
        <v>-6</v>
      </c>
      <c r="R930" s="3"/>
    </row>
    <row r="931" customFormat="false" ht="12.8" hidden="false" customHeight="false" outlineLevel="0" collapsed="false">
      <c r="A931" s="3" t="s">
        <v>3959</v>
      </c>
      <c r="B931" s="3" t="s">
        <v>1</v>
      </c>
      <c r="C931" s="3"/>
      <c r="D931" s="3" t="s">
        <v>23</v>
      </c>
      <c r="E931" s="3" t="s">
        <v>33</v>
      </c>
      <c r="F931" s="3" t="s">
        <v>3960</v>
      </c>
      <c r="G931" s="3" t="n">
        <v>12</v>
      </c>
      <c r="H931" s="3" t="n">
        <v>11</v>
      </c>
      <c r="I931" s="3" t="n">
        <v>5</v>
      </c>
      <c r="J931" s="3" t="n">
        <v>6</v>
      </c>
      <c r="K931" s="3" t="n">
        <v>7</v>
      </c>
      <c r="L931" s="3" t="n">
        <v>5</v>
      </c>
      <c r="M931" s="3" t="n">
        <v>10</v>
      </c>
      <c r="N931" s="13" t="n">
        <f aca="false">IF(ISERROR(I931/(I931+J931)),0,(I931/(I931+J931)))</f>
        <v>0.454545454545455</v>
      </c>
      <c r="O931" s="13" t="n">
        <f aca="false">IF(ISERROR(I931/(I931+K931)),0,(I931/(I931+K931)))</f>
        <v>0.416666666666667</v>
      </c>
      <c r="P931" s="13" t="n">
        <f aca="false">IF(ISERROR((2*N931*O931)/(N931+O931)),0,(2*N931*O931)/(N931+O931))</f>
        <v>0.434782608695652</v>
      </c>
      <c r="Q931" s="3" t="n">
        <f aca="false">L931-M931</f>
        <v>-5</v>
      </c>
      <c r="R931" s="3"/>
    </row>
    <row r="932" customFormat="false" ht="12.8" hidden="false" customHeight="false" outlineLevel="0" collapsed="false">
      <c r="A932" s="3" t="s">
        <v>3961</v>
      </c>
      <c r="B932" s="3" t="s">
        <v>1</v>
      </c>
      <c r="C932" s="3" t="s">
        <v>2</v>
      </c>
      <c r="D932" s="3"/>
      <c r="E932" s="3" t="s">
        <v>33</v>
      </c>
      <c r="F932" s="3" t="s">
        <v>3962</v>
      </c>
      <c r="G932" s="3" t="n">
        <v>11</v>
      </c>
      <c r="H932" s="3" t="n">
        <v>11</v>
      </c>
      <c r="I932" s="3" t="n">
        <v>4</v>
      </c>
      <c r="J932" s="3" t="n">
        <v>7</v>
      </c>
      <c r="K932" s="3" t="n">
        <v>7</v>
      </c>
      <c r="L932" s="3" t="n">
        <v>8</v>
      </c>
      <c r="M932" s="3" t="n">
        <v>10</v>
      </c>
      <c r="N932" s="13" t="n">
        <f aca="false">IF(ISERROR(I932/(I932+J932)),0,(I932/(I932+J932)))</f>
        <v>0.363636363636364</v>
      </c>
      <c r="O932" s="13" t="n">
        <f aca="false">IF(ISERROR(I932/(I932+K932)),0,(I932/(I932+K932)))</f>
        <v>0.363636363636364</v>
      </c>
      <c r="P932" s="13" t="n">
        <f aca="false">IF(ISERROR((2*N932*O932)/(N932+O932)),0,(2*N932*O932)/(N932+O932))</f>
        <v>0.363636363636364</v>
      </c>
      <c r="Q932" s="3" t="n">
        <f aca="false">L932-M932</f>
        <v>-2</v>
      </c>
      <c r="R932" s="3"/>
    </row>
    <row r="933" customFormat="false" ht="12.8" hidden="false" customHeight="false" outlineLevel="0" collapsed="false">
      <c r="A933" s="3" t="s">
        <v>3963</v>
      </c>
      <c r="B933" s="3" t="s">
        <v>22</v>
      </c>
      <c r="C933" s="3" t="s">
        <v>9</v>
      </c>
      <c r="D933" s="3"/>
      <c r="E933" s="3" t="s">
        <v>33</v>
      </c>
      <c r="F933" s="3" t="s">
        <v>3964</v>
      </c>
      <c r="G933" s="3" t="n">
        <v>15</v>
      </c>
      <c r="H933" s="3" t="n">
        <v>15</v>
      </c>
      <c r="I933" s="3" t="n">
        <v>8</v>
      </c>
      <c r="J933" s="3" t="n">
        <v>7</v>
      </c>
      <c r="K933" s="3" t="n">
        <v>7</v>
      </c>
      <c r="L933" s="3" t="n">
        <v>6</v>
      </c>
      <c r="M933" s="3" t="n">
        <v>13</v>
      </c>
      <c r="N933" s="13" t="n">
        <f aca="false">IF(ISERROR(I933/(I933+J933)),0,(I933/(I933+J933)))</f>
        <v>0.533333333333333</v>
      </c>
      <c r="O933" s="13" t="n">
        <f aca="false">IF(ISERROR(I933/(I933+K933)),0,(I933/(I933+K933)))</f>
        <v>0.533333333333333</v>
      </c>
      <c r="P933" s="13" t="n">
        <f aca="false">IF(ISERROR((2*N933*O933)/(N933+O933)),0,(2*N933*O933)/(N933+O933))</f>
        <v>0.533333333333333</v>
      </c>
      <c r="Q933" s="3" t="n">
        <f aca="false">L933-M933</f>
        <v>-7</v>
      </c>
      <c r="R933" s="3"/>
    </row>
    <row r="934" customFormat="false" ht="12.8" hidden="false" customHeight="false" outlineLevel="0" collapsed="false">
      <c r="A934" s="3" t="s">
        <v>3965</v>
      </c>
      <c r="B934" s="3" t="s">
        <v>22</v>
      </c>
      <c r="C934" s="3"/>
      <c r="D934" s="3" t="s">
        <v>23</v>
      </c>
      <c r="E934" s="3" t="s">
        <v>33</v>
      </c>
      <c r="F934" s="3" t="s">
        <v>3966</v>
      </c>
      <c r="G934" s="3" t="n">
        <v>12</v>
      </c>
      <c r="H934" s="3" t="n">
        <v>13</v>
      </c>
      <c r="I934" s="3" t="n">
        <v>5</v>
      </c>
      <c r="J934" s="3" t="n">
        <v>8</v>
      </c>
      <c r="K934" s="3" t="n">
        <v>7</v>
      </c>
      <c r="L934" s="3" t="n">
        <v>4</v>
      </c>
      <c r="M934" s="3" t="n">
        <v>12</v>
      </c>
      <c r="N934" s="13" t="n">
        <f aca="false">IF(ISERROR(I934/(I934+J934)),0,(I934/(I934+J934)))</f>
        <v>0.384615384615385</v>
      </c>
      <c r="O934" s="13" t="n">
        <f aca="false">IF(ISERROR(I934/(I934+K934)),0,(I934/(I934+K934)))</f>
        <v>0.416666666666667</v>
      </c>
      <c r="P934" s="13" t="n">
        <f aca="false">IF(ISERROR((2*N934*O934)/(N934+O934)),0,(2*N934*O934)/(N934+O934))</f>
        <v>0.4</v>
      </c>
      <c r="Q934" s="3" t="n">
        <f aca="false">L934-M934</f>
        <v>-8</v>
      </c>
      <c r="R934" s="3"/>
    </row>
    <row r="935" customFormat="false" ht="12.8" hidden="false" customHeight="false" outlineLevel="0" collapsed="false">
      <c r="A935" s="3" t="s">
        <v>3967</v>
      </c>
      <c r="B935" s="3" t="s">
        <v>22</v>
      </c>
      <c r="C935" s="3"/>
      <c r="D935" s="3" t="s">
        <v>23</v>
      </c>
      <c r="E935" s="3" t="s">
        <v>33</v>
      </c>
      <c r="F935" s="3" t="s">
        <v>3968</v>
      </c>
      <c r="G935" s="3" t="n">
        <v>9</v>
      </c>
      <c r="H935" s="3" t="n">
        <v>12</v>
      </c>
      <c r="I935" s="3" t="n">
        <v>2</v>
      </c>
      <c r="J935" s="3" t="n">
        <v>10</v>
      </c>
      <c r="K935" s="3" t="n">
        <v>7</v>
      </c>
      <c r="L935" s="3" t="n">
        <v>4</v>
      </c>
      <c r="M935" s="3" t="n">
        <v>9</v>
      </c>
      <c r="N935" s="13" t="n">
        <f aca="false">IF(ISERROR(I935/(I935+J935)),0,(I935/(I935+J935)))</f>
        <v>0.166666666666667</v>
      </c>
      <c r="O935" s="13" t="n">
        <f aca="false">IF(ISERROR(I935/(I935+K935)),0,(I935/(I935+K935)))</f>
        <v>0.222222222222222</v>
      </c>
      <c r="P935" s="13" t="n">
        <f aca="false">IF(ISERROR((2*N935*O935)/(N935+O935)),0,(2*N935*O935)/(N935+O935))</f>
        <v>0.190476190476191</v>
      </c>
      <c r="Q935" s="3" t="n">
        <f aca="false">L935-M935</f>
        <v>-5</v>
      </c>
      <c r="R935" s="3"/>
    </row>
    <row r="936" customFormat="false" ht="12.8" hidden="false" customHeight="false" outlineLevel="0" collapsed="false">
      <c r="A936" s="3" t="s">
        <v>3969</v>
      </c>
      <c r="B936" s="3" t="s">
        <v>22</v>
      </c>
      <c r="C936" s="3" t="s">
        <v>2</v>
      </c>
      <c r="D936" s="3"/>
      <c r="E936" s="3" t="s">
        <v>33</v>
      </c>
      <c r="F936" s="3" t="s">
        <v>3970</v>
      </c>
      <c r="G936" s="3" t="n">
        <v>30</v>
      </c>
      <c r="H936" s="3" t="n">
        <v>56</v>
      </c>
      <c r="I936" s="3" t="n">
        <v>23</v>
      </c>
      <c r="J936" s="3" t="n">
        <v>33</v>
      </c>
      <c r="K936" s="3" t="n">
        <v>7</v>
      </c>
      <c r="L936" s="3" t="n">
        <v>20</v>
      </c>
      <c r="M936" s="3" t="n">
        <v>52</v>
      </c>
      <c r="N936" s="13" t="n">
        <f aca="false">IF(ISERROR(I936/(I936+J936)),0,(I936/(I936+J936)))</f>
        <v>0.410714285714286</v>
      </c>
      <c r="O936" s="13" t="n">
        <f aca="false">IF(ISERROR(I936/(I936+K936)),0,(I936/(I936+K936)))</f>
        <v>0.766666666666667</v>
      </c>
      <c r="P936" s="13" t="n">
        <f aca="false">IF(ISERROR((2*N936*O936)/(N936+O936)),0,(2*N936*O936)/(N936+O936))</f>
        <v>0.534883720930232</v>
      </c>
      <c r="Q936" s="3" t="n">
        <f aca="false">L936-M936</f>
        <v>-32</v>
      </c>
      <c r="R936" s="3"/>
    </row>
    <row r="937" customFormat="false" ht="12.8" hidden="false" customHeight="false" outlineLevel="0" collapsed="false">
      <c r="A937" s="3" t="s">
        <v>3971</v>
      </c>
      <c r="B937" s="3" t="s">
        <v>22</v>
      </c>
      <c r="C937" s="3"/>
      <c r="D937" s="3" t="s">
        <v>23</v>
      </c>
      <c r="E937" s="3" t="s">
        <v>33</v>
      </c>
      <c r="F937" s="3" t="s">
        <v>3972</v>
      </c>
      <c r="G937" s="3" t="n">
        <v>10</v>
      </c>
      <c r="H937" s="3" t="n">
        <v>4</v>
      </c>
      <c r="I937" s="3" t="n">
        <v>2</v>
      </c>
      <c r="J937" s="3" t="n">
        <v>2</v>
      </c>
      <c r="K937" s="3" t="n">
        <v>8</v>
      </c>
      <c r="L937" s="3" t="n">
        <v>2</v>
      </c>
      <c r="M937" s="3" t="n">
        <v>2</v>
      </c>
      <c r="N937" s="13" t="n">
        <f aca="false">IF(ISERROR(I937/(I937+J937)),0,(I937/(I937+J937)))</f>
        <v>0.5</v>
      </c>
      <c r="O937" s="13" t="n">
        <f aca="false">IF(ISERROR(I937/(I937+K937)),0,(I937/(I937+K937)))</f>
        <v>0.2</v>
      </c>
      <c r="P937" s="13" t="n">
        <f aca="false">IF(ISERROR((2*N937*O937)/(N937+O937)),0,(2*N937*O937)/(N937+O937))</f>
        <v>0.285714285714286</v>
      </c>
      <c r="Q937" s="3" t="n">
        <f aca="false">L937-M937</f>
        <v>0</v>
      </c>
      <c r="R937" s="3"/>
    </row>
    <row r="938" customFormat="false" ht="12.8" hidden="false" customHeight="false" outlineLevel="0" collapsed="false">
      <c r="A938" s="3" t="s">
        <v>3973</v>
      </c>
      <c r="B938" s="3" t="s">
        <v>1</v>
      </c>
      <c r="C938" s="3" t="s">
        <v>2</v>
      </c>
      <c r="D938" s="3"/>
      <c r="E938" s="3" t="s">
        <v>33</v>
      </c>
      <c r="F938" s="3" t="s">
        <v>3974</v>
      </c>
      <c r="G938" s="3" t="n">
        <v>10</v>
      </c>
      <c r="H938" s="3" t="n">
        <v>4</v>
      </c>
      <c r="I938" s="3" t="n">
        <v>2</v>
      </c>
      <c r="J938" s="3" t="n">
        <v>2</v>
      </c>
      <c r="K938" s="3" t="n">
        <v>8</v>
      </c>
      <c r="L938" s="3" t="n">
        <v>3</v>
      </c>
      <c r="M938" s="3" t="n">
        <v>4</v>
      </c>
      <c r="N938" s="13" t="n">
        <f aca="false">IF(ISERROR(I938/(I938+J938)),0,(I938/(I938+J938)))</f>
        <v>0.5</v>
      </c>
      <c r="O938" s="13" t="n">
        <f aca="false">IF(ISERROR(I938/(I938+K938)),0,(I938/(I938+K938)))</f>
        <v>0.2</v>
      </c>
      <c r="P938" s="13" t="n">
        <f aca="false">IF(ISERROR((2*N938*O938)/(N938+O938)),0,(2*N938*O938)/(N938+O938))</f>
        <v>0.285714285714286</v>
      </c>
      <c r="Q938" s="3" t="n">
        <f aca="false">L938-M938</f>
        <v>-1</v>
      </c>
      <c r="R938" s="3"/>
    </row>
    <row r="939" customFormat="false" ht="12.8" hidden="false" customHeight="false" outlineLevel="0" collapsed="false">
      <c r="A939" s="3" t="s">
        <v>3975</v>
      </c>
      <c r="B939" s="3" t="s">
        <v>22</v>
      </c>
      <c r="C939" s="3"/>
      <c r="D939" s="3" t="s">
        <v>23</v>
      </c>
      <c r="E939" s="3" t="s">
        <v>33</v>
      </c>
      <c r="F939" s="3" t="s">
        <v>3976</v>
      </c>
      <c r="G939" s="3" t="n">
        <v>13</v>
      </c>
      <c r="H939" s="3" t="n">
        <v>8</v>
      </c>
      <c r="I939" s="3" t="n">
        <v>5</v>
      </c>
      <c r="J939" s="3" t="n">
        <v>3</v>
      </c>
      <c r="K939" s="3" t="n">
        <v>8</v>
      </c>
      <c r="L939" s="3" t="n">
        <v>7</v>
      </c>
      <c r="M939" s="3" t="n">
        <v>8</v>
      </c>
      <c r="N939" s="13" t="n">
        <f aca="false">IF(ISERROR(I939/(I939+J939)),0,(I939/(I939+J939)))</f>
        <v>0.625</v>
      </c>
      <c r="O939" s="13" t="n">
        <f aca="false">IF(ISERROR(I939/(I939+K939)),0,(I939/(I939+K939)))</f>
        <v>0.384615384615385</v>
      </c>
      <c r="P939" s="13" t="n">
        <f aca="false">IF(ISERROR((2*N939*O939)/(N939+O939)),0,(2*N939*O939)/(N939+O939))</f>
        <v>0.476190476190476</v>
      </c>
      <c r="Q939" s="3" t="n">
        <f aca="false">L939-M939</f>
        <v>-1</v>
      </c>
      <c r="R939" s="3"/>
    </row>
    <row r="940" customFormat="false" ht="12.8" hidden="false" customHeight="false" outlineLevel="0" collapsed="false">
      <c r="A940" s="3" t="s">
        <v>3977</v>
      </c>
      <c r="B940" s="3" t="s">
        <v>1</v>
      </c>
      <c r="C940" s="3"/>
      <c r="D940" s="3" t="s">
        <v>23</v>
      </c>
      <c r="E940" s="3" t="s">
        <v>33</v>
      </c>
      <c r="F940" s="3" t="s">
        <v>3978</v>
      </c>
      <c r="G940" s="3" t="n">
        <v>14</v>
      </c>
      <c r="H940" s="3" t="n">
        <v>9</v>
      </c>
      <c r="I940" s="3" t="n">
        <v>6</v>
      </c>
      <c r="J940" s="3" t="n">
        <v>3</v>
      </c>
      <c r="K940" s="3" t="n">
        <v>8</v>
      </c>
      <c r="L940" s="3" t="n">
        <v>8</v>
      </c>
      <c r="M940" s="3" t="n">
        <v>8</v>
      </c>
      <c r="N940" s="13" t="n">
        <f aca="false">IF(ISERROR(I940/(I940+J940)),0,(I940/(I940+J940)))</f>
        <v>0.666666666666667</v>
      </c>
      <c r="O940" s="13" t="n">
        <f aca="false">IF(ISERROR(I940/(I940+K940)),0,(I940/(I940+K940)))</f>
        <v>0.428571428571429</v>
      </c>
      <c r="P940" s="13" t="n">
        <f aca="false">IF(ISERROR((2*N940*O940)/(N940+O940)),0,(2*N940*O940)/(N940+O940))</f>
        <v>0.521739130434783</v>
      </c>
      <c r="Q940" s="3" t="n">
        <f aca="false">L940-M940</f>
        <v>0</v>
      </c>
      <c r="R940" s="3"/>
    </row>
    <row r="941" customFormat="false" ht="12.8" hidden="false" customHeight="false" outlineLevel="0" collapsed="false">
      <c r="A941" s="3" t="s">
        <v>3979</v>
      </c>
      <c r="B941" s="3" t="s">
        <v>22</v>
      </c>
      <c r="C941" s="3"/>
      <c r="D941" s="3" t="s">
        <v>23</v>
      </c>
      <c r="E941" s="3" t="s">
        <v>33</v>
      </c>
      <c r="F941" s="3" t="s">
        <v>3980</v>
      </c>
      <c r="G941" s="3" t="n">
        <v>9</v>
      </c>
      <c r="H941" s="3" t="n">
        <v>5</v>
      </c>
      <c r="I941" s="3" t="n">
        <v>1</v>
      </c>
      <c r="J941" s="3" t="n">
        <v>4</v>
      </c>
      <c r="K941" s="3" t="n">
        <v>8</v>
      </c>
      <c r="L941" s="3" t="n">
        <v>4</v>
      </c>
      <c r="M941" s="3" t="n">
        <v>5</v>
      </c>
      <c r="N941" s="13" t="n">
        <f aca="false">IF(ISERROR(I941/(I941+J941)),0,(I941/(I941+J941)))</f>
        <v>0.2</v>
      </c>
      <c r="O941" s="13" t="n">
        <f aca="false">IF(ISERROR(I941/(I941+K941)),0,(I941/(I941+K941)))</f>
        <v>0.111111111111111</v>
      </c>
      <c r="P941" s="13" t="n">
        <f aca="false">IF(ISERROR((2*N941*O941)/(N941+O941)),0,(2*N941*O941)/(N941+O941))</f>
        <v>0.142857142857143</v>
      </c>
      <c r="Q941" s="3" t="n">
        <f aca="false">L941-M941</f>
        <v>-1</v>
      </c>
      <c r="R941" s="3"/>
    </row>
    <row r="942" customFormat="false" ht="12.8" hidden="false" customHeight="false" outlineLevel="0" collapsed="false">
      <c r="A942" s="3" t="s">
        <v>3981</v>
      </c>
      <c r="B942" s="3" t="s">
        <v>1</v>
      </c>
      <c r="C942" s="3" t="s">
        <v>2</v>
      </c>
      <c r="D942" s="3"/>
      <c r="E942" s="3" t="s">
        <v>33</v>
      </c>
      <c r="F942" s="3" t="s">
        <v>3982</v>
      </c>
      <c r="G942" s="3" t="n">
        <v>10</v>
      </c>
      <c r="H942" s="3" t="n">
        <v>6</v>
      </c>
      <c r="I942" s="3" t="n">
        <v>2</v>
      </c>
      <c r="J942" s="3" t="n">
        <v>4</v>
      </c>
      <c r="K942" s="3" t="n">
        <v>8</v>
      </c>
      <c r="L942" s="3" t="n">
        <v>6</v>
      </c>
      <c r="M942" s="3" t="n">
        <v>6</v>
      </c>
      <c r="N942" s="13" t="n">
        <f aca="false">IF(ISERROR(I942/(I942+J942)),0,(I942/(I942+J942)))</f>
        <v>0.333333333333333</v>
      </c>
      <c r="O942" s="13" t="n">
        <f aca="false">IF(ISERROR(I942/(I942+K942)),0,(I942/(I942+K942)))</f>
        <v>0.2</v>
      </c>
      <c r="P942" s="13" t="n">
        <f aca="false">IF(ISERROR((2*N942*O942)/(N942+O942)),0,(2*N942*O942)/(N942+O942))</f>
        <v>0.25</v>
      </c>
      <c r="Q942" s="3" t="n">
        <f aca="false">L942-M942</f>
        <v>0</v>
      </c>
      <c r="R942" s="3"/>
    </row>
    <row r="943" customFormat="false" ht="12.8" hidden="false" customHeight="false" outlineLevel="0" collapsed="false">
      <c r="A943" s="3" t="s">
        <v>3983</v>
      </c>
      <c r="B943" s="3" t="s">
        <v>22</v>
      </c>
      <c r="C943" s="3" t="s">
        <v>2</v>
      </c>
      <c r="D943" s="3"/>
      <c r="E943" s="3" t="s">
        <v>33</v>
      </c>
      <c r="F943" s="3" t="s">
        <v>3984</v>
      </c>
      <c r="G943" s="3" t="n">
        <v>22</v>
      </c>
      <c r="H943" s="3" t="n">
        <v>18</v>
      </c>
      <c r="I943" s="3" t="n">
        <v>14</v>
      </c>
      <c r="J943" s="3" t="n">
        <v>4</v>
      </c>
      <c r="K943" s="3" t="n">
        <v>8</v>
      </c>
      <c r="L943" s="3" t="n">
        <v>16</v>
      </c>
      <c r="M943" s="3" t="n">
        <v>17</v>
      </c>
      <c r="N943" s="13" t="n">
        <f aca="false">IF(ISERROR(I943/(I943+J943)),0,(I943/(I943+J943)))</f>
        <v>0.777777777777778</v>
      </c>
      <c r="O943" s="13" t="n">
        <f aca="false">IF(ISERROR(I943/(I943+K943)),0,(I943/(I943+K943)))</f>
        <v>0.636363636363636</v>
      </c>
      <c r="P943" s="13" t="n">
        <f aca="false">IF(ISERROR((2*N943*O943)/(N943+O943)),0,(2*N943*O943)/(N943+O943))</f>
        <v>0.7</v>
      </c>
      <c r="Q943" s="3" t="n">
        <f aca="false">L943-M943</f>
        <v>-1</v>
      </c>
      <c r="R943" s="3"/>
    </row>
    <row r="944" customFormat="false" ht="12.8" hidden="false" customHeight="false" outlineLevel="0" collapsed="false">
      <c r="A944" s="3" t="s">
        <v>3985</v>
      </c>
      <c r="B944" s="3" t="s">
        <v>1</v>
      </c>
      <c r="C944" s="3" t="s">
        <v>2</v>
      </c>
      <c r="D944" s="3"/>
      <c r="E944" s="3" t="s">
        <v>33</v>
      </c>
      <c r="F944" s="3" t="s">
        <v>3986</v>
      </c>
      <c r="G944" s="3" t="n">
        <v>12</v>
      </c>
      <c r="H944" s="3" t="n">
        <v>9</v>
      </c>
      <c r="I944" s="3" t="n">
        <v>4</v>
      </c>
      <c r="J944" s="3" t="n">
        <v>5</v>
      </c>
      <c r="K944" s="3" t="n">
        <v>8</v>
      </c>
      <c r="L944" s="3" t="n">
        <v>10</v>
      </c>
      <c r="M944" s="3" t="n">
        <v>9</v>
      </c>
      <c r="N944" s="13" t="n">
        <f aca="false">IF(ISERROR(I944/(I944+J944)),0,(I944/(I944+J944)))</f>
        <v>0.444444444444444</v>
      </c>
      <c r="O944" s="13" t="n">
        <f aca="false">IF(ISERROR(I944/(I944+K944)),0,(I944/(I944+K944)))</f>
        <v>0.333333333333333</v>
      </c>
      <c r="P944" s="13" t="n">
        <f aca="false">IF(ISERROR((2*N944*O944)/(N944+O944)),0,(2*N944*O944)/(N944+O944))</f>
        <v>0.380952380952381</v>
      </c>
      <c r="Q944" s="3" t="n">
        <f aca="false">L944-M944</f>
        <v>1</v>
      </c>
      <c r="R944" s="3"/>
    </row>
    <row r="945" customFormat="false" ht="12.8" hidden="false" customHeight="false" outlineLevel="0" collapsed="false">
      <c r="A945" s="3" t="s">
        <v>3987</v>
      </c>
      <c r="B945" s="3" t="s">
        <v>1</v>
      </c>
      <c r="C945" s="3"/>
      <c r="D945" s="3" t="s">
        <v>23</v>
      </c>
      <c r="E945" s="3" t="s">
        <v>33</v>
      </c>
      <c r="F945" s="3" t="s">
        <v>3988</v>
      </c>
      <c r="G945" s="3" t="n">
        <v>14</v>
      </c>
      <c r="H945" s="3" t="n">
        <v>11</v>
      </c>
      <c r="I945" s="3" t="n">
        <v>6</v>
      </c>
      <c r="J945" s="3" t="n">
        <v>5</v>
      </c>
      <c r="K945" s="3" t="n">
        <v>8</v>
      </c>
      <c r="L945" s="3" t="n">
        <v>4</v>
      </c>
      <c r="M945" s="3" t="n">
        <v>10</v>
      </c>
      <c r="N945" s="13" t="n">
        <f aca="false">IF(ISERROR(I945/(I945+J945)),0,(I945/(I945+J945)))</f>
        <v>0.545454545454545</v>
      </c>
      <c r="O945" s="13" t="n">
        <f aca="false">IF(ISERROR(I945/(I945+K945)),0,(I945/(I945+K945)))</f>
        <v>0.428571428571429</v>
      </c>
      <c r="P945" s="13" t="n">
        <f aca="false">IF(ISERROR((2*N945*O945)/(N945+O945)),0,(2*N945*O945)/(N945+O945))</f>
        <v>0.48</v>
      </c>
      <c r="Q945" s="3" t="n">
        <f aca="false">L945-M945</f>
        <v>-6</v>
      </c>
      <c r="R945" s="3"/>
    </row>
    <row r="946" customFormat="false" ht="12.8" hidden="false" customHeight="false" outlineLevel="0" collapsed="false">
      <c r="A946" s="3" t="s">
        <v>3989</v>
      </c>
      <c r="B946" s="3" t="s">
        <v>22</v>
      </c>
      <c r="C946" s="3"/>
      <c r="D946" s="3" t="s">
        <v>23</v>
      </c>
      <c r="E946" s="3" t="s">
        <v>33</v>
      </c>
      <c r="F946" s="3" t="s">
        <v>3990</v>
      </c>
      <c r="G946" s="3" t="n">
        <v>10</v>
      </c>
      <c r="H946" s="3" t="n">
        <v>8</v>
      </c>
      <c r="I946" s="3" t="n">
        <v>2</v>
      </c>
      <c r="J946" s="3" t="n">
        <v>6</v>
      </c>
      <c r="K946" s="3" t="n">
        <v>8</v>
      </c>
      <c r="L946" s="3" t="n">
        <v>5</v>
      </c>
      <c r="M946" s="3" t="n">
        <v>6</v>
      </c>
      <c r="N946" s="13" t="n">
        <f aca="false">IF(ISERROR(I946/(I946+J946)),0,(I946/(I946+J946)))</f>
        <v>0.25</v>
      </c>
      <c r="O946" s="13" t="n">
        <f aca="false">IF(ISERROR(I946/(I946+K946)),0,(I946/(I946+K946)))</f>
        <v>0.2</v>
      </c>
      <c r="P946" s="13" t="n">
        <f aca="false">IF(ISERROR((2*N946*O946)/(N946+O946)),0,(2*N946*O946)/(N946+O946))</f>
        <v>0.222222222222222</v>
      </c>
      <c r="Q946" s="3" t="n">
        <f aca="false">L946-M946</f>
        <v>-1</v>
      </c>
      <c r="R946" s="3"/>
    </row>
    <row r="947" customFormat="false" ht="12.8" hidden="false" customHeight="false" outlineLevel="0" collapsed="false">
      <c r="A947" s="3" t="s">
        <v>3991</v>
      </c>
      <c r="B947" s="3" t="s">
        <v>22</v>
      </c>
      <c r="C947" s="3" t="s">
        <v>2</v>
      </c>
      <c r="D947" s="3"/>
      <c r="E947" s="3" t="s">
        <v>33</v>
      </c>
      <c r="F947" s="3" t="s">
        <v>3992</v>
      </c>
      <c r="G947" s="3" t="n">
        <v>20</v>
      </c>
      <c r="H947" s="3" t="n">
        <v>19</v>
      </c>
      <c r="I947" s="3" t="n">
        <v>12</v>
      </c>
      <c r="J947" s="3" t="n">
        <v>7</v>
      </c>
      <c r="K947" s="3" t="n">
        <v>8</v>
      </c>
      <c r="L947" s="3" t="n">
        <v>14</v>
      </c>
      <c r="M947" s="3" t="n">
        <v>17</v>
      </c>
      <c r="N947" s="13" t="n">
        <f aca="false">IF(ISERROR(I947/(I947+J947)),0,(I947/(I947+J947)))</f>
        <v>0.631578947368421</v>
      </c>
      <c r="O947" s="13" t="n">
        <f aca="false">IF(ISERROR(I947/(I947+K947)),0,(I947/(I947+K947)))</f>
        <v>0.6</v>
      </c>
      <c r="P947" s="13" t="n">
        <f aca="false">IF(ISERROR((2*N947*O947)/(N947+O947)),0,(2*N947*O947)/(N947+O947))</f>
        <v>0.615384615384615</v>
      </c>
      <c r="Q947" s="3" t="n">
        <f aca="false">L947-M947</f>
        <v>-3</v>
      </c>
      <c r="R947" s="3"/>
    </row>
    <row r="948" customFormat="false" ht="12.8" hidden="false" customHeight="false" outlineLevel="0" collapsed="false">
      <c r="A948" s="3" t="s">
        <v>3993</v>
      </c>
      <c r="B948" s="3" t="s">
        <v>1</v>
      </c>
      <c r="C948" s="3" t="s">
        <v>9</v>
      </c>
      <c r="D948" s="3"/>
      <c r="E948" s="3" t="s">
        <v>33</v>
      </c>
      <c r="F948" s="3" t="s">
        <v>3994</v>
      </c>
      <c r="G948" s="3" t="n">
        <v>10</v>
      </c>
      <c r="H948" s="3" t="n">
        <v>11</v>
      </c>
      <c r="I948" s="3" t="n">
        <v>2</v>
      </c>
      <c r="J948" s="3" t="n">
        <v>9</v>
      </c>
      <c r="K948" s="3" t="n">
        <v>8</v>
      </c>
      <c r="L948" s="3" t="n">
        <v>4</v>
      </c>
      <c r="M948" s="3" t="n">
        <v>10</v>
      </c>
      <c r="N948" s="13" t="n">
        <f aca="false">IF(ISERROR(I948/(I948+J948)),0,(I948/(I948+J948)))</f>
        <v>0.181818181818182</v>
      </c>
      <c r="O948" s="13" t="n">
        <f aca="false">IF(ISERROR(I948/(I948+K948)),0,(I948/(I948+K948)))</f>
        <v>0.2</v>
      </c>
      <c r="P948" s="13" t="n">
        <f aca="false">IF(ISERROR((2*N948*O948)/(N948+O948)),0,(2*N948*O948)/(N948+O948))</f>
        <v>0.190476190476191</v>
      </c>
      <c r="Q948" s="3" t="n">
        <f aca="false">L948-M948</f>
        <v>-6</v>
      </c>
      <c r="R948" s="3"/>
    </row>
    <row r="949" customFormat="false" ht="12.8" hidden="false" customHeight="false" outlineLevel="0" collapsed="false">
      <c r="A949" s="3" t="s">
        <v>3995</v>
      </c>
      <c r="B949" s="3" t="s">
        <v>1</v>
      </c>
      <c r="C949" s="3" t="s">
        <v>2</v>
      </c>
      <c r="D949" s="3"/>
      <c r="E949" s="3" t="s">
        <v>33</v>
      </c>
      <c r="F949" s="3" t="s">
        <v>3996</v>
      </c>
      <c r="G949" s="3" t="n">
        <v>19</v>
      </c>
      <c r="H949" s="3" t="n">
        <v>22</v>
      </c>
      <c r="I949" s="3" t="n">
        <v>11</v>
      </c>
      <c r="J949" s="3" t="n">
        <v>11</v>
      </c>
      <c r="K949" s="3" t="n">
        <v>8</v>
      </c>
      <c r="L949" s="3" t="n">
        <v>10</v>
      </c>
      <c r="M949" s="3" t="n">
        <v>22</v>
      </c>
      <c r="N949" s="13" t="n">
        <f aca="false">IF(ISERROR(I949/(I949+J949)),0,(I949/(I949+J949)))</f>
        <v>0.5</v>
      </c>
      <c r="O949" s="13" t="n">
        <f aca="false">IF(ISERROR(I949/(I949+K949)),0,(I949/(I949+K949)))</f>
        <v>0.578947368421053</v>
      </c>
      <c r="P949" s="13" t="n">
        <f aca="false">IF(ISERROR((2*N949*O949)/(N949+O949)),0,(2*N949*O949)/(N949+O949))</f>
        <v>0.536585365853659</v>
      </c>
      <c r="Q949" s="3" t="n">
        <f aca="false">L949-M949</f>
        <v>-12</v>
      </c>
      <c r="R949" s="3"/>
    </row>
    <row r="950" customFormat="false" ht="12.8" hidden="false" customHeight="false" outlineLevel="0" collapsed="false">
      <c r="A950" s="3" t="s">
        <v>3997</v>
      </c>
      <c r="B950" s="3" t="s">
        <v>22</v>
      </c>
      <c r="C950" s="3" t="s">
        <v>2</v>
      </c>
      <c r="D950" s="3"/>
      <c r="E950" s="3" t="s">
        <v>33</v>
      </c>
      <c r="F950" s="3" t="s">
        <v>3998</v>
      </c>
      <c r="G950" s="3" t="n">
        <v>31</v>
      </c>
      <c r="H950" s="3" t="n">
        <v>40</v>
      </c>
      <c r="I950" s="3" t="n">
        <v>23</v>
      </c>
      <c r="J950" s="3" t="n">
        <v>17</v>
      </c>
      <c r="K950" s="3" t="n">
        <v>8</v>
      </c>
      <c r="L950" s="3" t="n">
        <v>23</v>
      </c>
      <c r="M950" s="3" t="n">
        <v>37</v>
      </c>
      <c r="N950" s="13" t="n">
        <f aca="false">IF(ISERROR(I950/(I950+J950)),0,(I950/(I950+J950)))</f>
        <v>0.575</v>
      </c>
      <c r="O950" s="13" t="n">
        <f aca="false">IF(ISERROR(I950/(I950+K950)),0,(I950/(I950+K950)))</f>
        <v>0.741935483870968</v>
      </c>
      <c r="P950" s="13" t="n">
        <f aca="false">IF(ISERROR((2*N950*O950)/(N950+O950)),0,(2*N950*O950)/(N950+O950))</f>
        <v>0.647887323943662</v>
      </c>
      <c r="Q950" s="3" t="n">
        <f aca="false">L950-M950</f>
        <v>-14</v>
      </c>
      <c r="R950" s="3"/>
    </row>
    <row r="951" customFormat="false" ht="12.8" hidden="false" customHeight="false" outlineLevel="0" collapsed="false">
      <c r="A951" s="3" t="s">
        <v>3999</v>
      </c>
      <c r="B951" s="3" t="s">
        <v>22</v>
      </c>
      <c r="C951" s="3"/>
      <c r="D951" s="3" t="s">
        <v>27</v>
      </c>
      <c r="E951" s="3" t="s">
        <v>33</v>
      </c>
      <c r="F951" s="3" t="s">
        <v>4000</v>
      </c>
      <c r="G951" s="3" t="n">
        <v>10</v>
      </c>
      <c r="H951" s="3" t="n">
        <v>2</v>
      </c>
      <c r="I951" s="3" t="n">
        <v>1</v>
      </c>
      <c r="J951" s="3" t="n">
        <v>1</v>
      </c>
      <c r="K951" s="3" t="n">
        <v>9</v>
      </c>
      <c r="L951" s="3" t="n">
        <v>3</v>
      </c>
      <c r="M951" s="3" t="n">
        <v>2</v>
      </c>
      <c r="N951" s="13" t="n">
        <f aca="false">IF(ISERROR(I951/(I951+J951)),0,(I951/(I951+J951)))</f>
        <v>0.5</v>
      </c>
      <c r="O951" s="13" t="n">
        <f aca="false">IF(ISERROR(I951/(I951+K951)),0,(I951/(I951+K951)))</f>
        <v>0.1</v>
      </c>
      <c r="P951" s="13" t="n">
        <f aca="false">IF(ISERROR((2*N951*O951)/(N951+O951)),0,(2*N951*O951)/(N951+O951))</f>
        <v>0.166666666666667</v>
      </c>
      <c r="Q951" s="3" t="n">
        <f aca="false">L951-M951</f>
        <v>1</v>
      </c>
      <c r="R951" s="3"/>
    </row>
    <row r="952" customFormat="false" ht="12.8" hidden="false" customHeight="false" outlineLevel="0" collapsed="false">
      <c r="A952" s="3" t="s">
        <v>4001</v>
      </c>
      <c r="B952" s="3" t="s">
        <v>22</v>
      </c>
      <c r="C952" s="3" t="s">
        <v>2</v>
      </c>
      <c r="D952" s="3"/>
      <c r="E952" s="3" t="s">
        <v>33</v>
      </c>
      <c r="F952" s="3" t="s">
        <v>4002</v>
      </c>
      <c r="G952" s="3" t="n">
        <v>15</v>
      </c>
      <c r="H952" s="3" t="n">
        <v>7</v>
      </c>
      <c r="I952" s="3" t="n">
        <v>6</v>
      </c>
      <c r="J952" s="3" t="n">
        <v>1</v>
      </c>
      <c r="K952" s="3" t="n">
        <v>9</v>
      </c>
      <c r="L952" s="3" t="n">
        <v>11</v>
      </c>
      <c r="M952" s="3" t="n">
        <v>6</v>
      </c>
      <c r="N952" s="13" t="n">
        <f aca="false">IF(ISERROR(I952/(I952+J952)),0,(I952/(I952+J952)))</f>
        <v>0.857142857142857</v>
      </c>
      <c r="O952" s="13" t="n">
        <f aca="false">IF(ISERROR(I952/(I952+K952)),0,(I952/(I952+K952)))</f>
        <v>0.4</v>
      </c>
      <c r="P952" s="13" t="n">
        <f aca="false">IF(ISERROR((2*N952*O952)/(N952+O952)),0,(2*N952*O952)/(N952+O952))</f>
        <v>0.545454545454546</v>
      </c>
      <c r="Q952" s="3" t="n">
        <f aca="false">L952-M952</f>
        <v>5</v>
      </c>
      <c r="R952" s="3"/>
    </row>
    <row r="953" customFormat="false" ht="12.8" hidden="false" customHeight="false" outlineLevel="0" collapsed="false">
      <c r="A953" s="3" t="s">
        <v>4003</v>
      </c>
      <c r="B953" s="3" t="s">
        <v>1</v>
      </c>
      <c r="C953" s="3"/>
      <c r="D953" s="3" t="s">
        <v>27</v>
      </c>
      <c r="E953" s="3" t="s">
        <v>33</v>
      </c>
      <c r="F953" s="3" t="s">
        <v>4004</v>
      </c>
      <c r="G953" s="3" t="n">
        <v>11</v>
      </c>
      <c r="H953" s="3" t="n">
        <v>4</v>
      </c>
      <c r="I953" s="3" t="n">
        <v>2</v>
      </c>
      <c r="J953" s="3" t="n">
        <v>2</v>
      </c>
      <c r="K953" s="3" t="n">
        <v>9</v>
      </c>
      <c r="L953" s="3" t="n">
        <v>6</v>
      </c>
      <c r="M953" s="3" t="n">
        <v>4</v>
      </c>
      <c r="N953" s="13" t="n">
        <f aca="false">IF(ISERROR(I953/(I953+J953)),0,(I953/(I953+J953)))</f>
        <v>0.5</v>
      </c>
      <c r="O953" s="13" t="n">
        <f aca="false">IF(ISERROR(I953/(I953+K953)),0,(I953/(I953+K953)))</f>
        <v>0.181818181818182</v>
      </c>
      <c r="P953" s="13" t="n">
        <f aca="false">IF(ISERROR((2*N953*O953)/(N953+O953)),0,(2*N953*O953)/(N953+O953))</f>
        <v>0.266666666666667</v>
      </c>
      <c r="Q953" s="3" t="n">
        <f aca="false">L953-M953</f>
        <v>2</v>
      </c>
      <c r="R953" s="3"/>
    </row>
    <row r="954" customFormat="false" ht="12.8" hidden="false" customHeight="false" outlineLevel="0" collapsed="false">
      <c r="A954" s="3" t="s">
        <v>4005</v>
      </c>
      <c r="B954" s="3" t="s">
        <v>22</v>
      </c>
      <c r="C954" s="3" t="s">
        <v>9</v>
      </c>
      <c r="D954" s="3"/>
      <c r="E954" s="3" t="s">
        <v>33</v>
      </c>
      <c r="F954" s="3" t="s">
        <v>4006</v>
      </c>
      <c r="G954" s="3" t="n">
        <v>17</v>
      </c>
      <c r="H954" s="3" t="n">
        <v>10</v>
      </c>
      <c r="I954" s="3" t="n">
        <v>8</v>
      </c>
      <c r="J954" s="3" t="n">
        <v>2</v>
      </c>
      <c r="K954" s="3" t="n">
        <v>9</v>
      </c>
      <c r="L954" s="3" t="n">
        <v>6</v>
      </c>
      <c r="M954" s="3" t="n">
        <v>9</v>
      </c>
      <c r="N954" s="13" t="n">
        <f aca="false">IF(ISERROR(I954/(I954+J954)),0,(I954/(I954+J954)))</f>
        <v>0.8</v>
      </c>
      <c r="O954" s="13" t="n">
        <f aca="false">IF(ISERROR(I954/(I954+K954)),0,(I954/(I954+K954)))</f>
        <v>0.470588235294118</v>
      </c>
      <c r="P954" s="13" t="n">
        <f aca="false">IF(ISERROR((2*N954*O954)/(N954+O954)),0,(2*N954*O954)/(N954+O954))</f>
        <v>0.592592592592593</v>
      </c>
      <c r="Q954" s="3" t="n">
        <f aca="false">L954-M954</f>
        <v>-3</v>
      </c>
      <c r="R954" s="3"/>
    </row>
    <row r="955" customFormat="false" ht="12.8" hidden="false" customHeight="false" outlineLevel="0" collapsed="false">
      <c r="A955" s="3" t="s">
        <v>4007</v>
      </c>
      <c r="B955" s="3" t="s">
        <v>22</v>
      </c>
      <c r="C955" s="3"/>
      <c r="D955" s="3" t="s">
        <v>27</v>
      </c>
      <c r="E955" s="3" t="s">
        <v>33</v>
      </c>
      <c r="F955" s="3" t="s">
        <v>4008</v>
      </c>
      <c r="G955" s="3" t="n">
        <v>10</v>
      </c>
      <c r="H955" s="3" t="n">
        <v>4</v>
      </c>
      <c r="I955" s="3" t="n">
        <v>1</v>
      </c>
      <c r="J955" s="3" t="n">
        <v>3</v>
      </c>
      <c r="K955" s="3" t="n">
        <v>9</v>
      </c>
      <c r="L955" s="3" t="n">
        <v>4</v>
      </c>
      <c r="M955" s="3" t="n">
        <v>4</v>
      </c>
      <c r="N955" s="13" t="n">
        <f aca="false">IF(ISERROR(I955/(I955+J955)),0,(I955/(I955+J955)))</f>
        <v>0.25</v>
      </c>
      <c r="O955" s="13" t="n">
        <f aca="false">IF(ISERROR(I955/(I955+K955)),0,(I955/(I955+K955)))</f>
        <v>0.1</v>
      </c>
      <c r="P955" s="13" t="n">
        <f aca="false">IF(ISERROR((2*N955*O955)/(N955+O955)),0,(2*N955*O955)/(N955+O955))</f>
        <v>0.142857142857143</v>
      </c>
      <c r="Q955" s="3" t="n">
        <f aca="false">L955-M955</f>
        <v>0</v>
      </c>
      <c r="R955" s="3"/>
    </row>
    <row r="956" customFormat="false" ht="12.8" hidden="false" customHeight="false" outlineLevel="0" collapsed="false">
      <c r="A956" s="3" t="s">
        <v>4009</v>
      </c>
      <c r="B956" s="3" t="s">
        <v>22</v>
      </c>
      <c r="C956" s="3" t="s">
        <v>2</v>
      </c>
      <c r="D956" s="3"/>
      <c r="E956" s="3" t="s">
        <v>10</v>
      </c>
      <c r="F956" s="3" t="s">
        <v>4010</v>
      </c>
      <c r="G956" s="3" t="n">
        <v>15</v>
      </c>
      <c r="H956" s="3" t="n">
        <v>9</v>
      </c>
      <c r="I956" s="3" t="n">
        <v>6</v>
      </c>
      <c r="J956" s="3" t="n">
        <v>3</v>
      </c>
      <c r="K956" s="3" t="n">
        <v>9</v>
      </c>
      <c r="L956" s="3" t="n">
        <v>11</v>
      </c>
      <c r="M956" s="3" t="n">
        <v>9</v>
      </c>
      <c r="N956" s="13" t="n">
        <f aca="false">IF(ISERROR(I956/(I956+J956)),0,(I956/(I956+J956)))</f>
        <v>0.666666666666667</v>
      </c>
      <c r="O956" s="13" t="n">
        <f aca="false">IF(ISERROR(I956/(I956+K956)),0,(I956/(I956+K956)))</f>
        <v>0.4</v>
      </c>
      <c r="P956" s="13" t="n">
        <f aca="false">IF(ISERROR((2*N956*O956)/(N956+O956)),0,(2*N956*O956)/(N956+O956))</f>
        <v>0.5</v>
      </c>
      <c r="Q956" s="3" t="n">
        <f aca="false">L956-M956</f>
        <v>2</v>
      </c>
      <c r="R956" s="3"/>
    </row>
    <row r="957" customFormat="false" ht="12.8" hidden="false" customHeight="false" outlineLevel="0" collapsed="false">
      <c r="A957" s="3" t="s">
        <v>4011</v>
      </c>
      <c r="B957" s="3" t="s">
        <v>22</v>
      </c>
      <c r="C957" s="3" t="s">
        <v>2</v>
      </c>
      <c r="D957" s="3"/>
      <c r="E957" s="3" t="s">
        <v>33</v>
      </c>
      <c r="F957" s="3" t="s">
        <v>4012</v>
      </c>
      <c r="G957" s="3" t="n">
        <v>19</v>
      </c>
      <c r="H957" s="3" t="n">
        <v>13</v>
      </c>
      <c r="I957" s="3" t="n">
        <v>10</v>
      </c>
      <c r="J957" s="3" t="n">
        <v>3</v>
      </c>
      <c r="K957" s="3" t="n">
        <v>9</v>
      </c>
      <c r="L957" s="3" t="n">
        <v>9</v>
      </c>
      <c r="M957" s="3" t="n">
        <v>11</v>
      </c>
      <c r="N957" s="13" t="n">
        <f aca="false">IF(ISERROR(I957/(I957+J957)),0,(I957/(I957+J957)))</f>
        <v>0.769230769230769</v>
      </c>
      <c r="O957" s="13" t="n">
        <f aca="false">IF(ISERROR(I957/(I957+K957)),0,(I957/(I957+K957)))</f>
        <v>0.526315789473684</v>
      </c>
      <c r="P957" s="13" t="n">
        <f aca="false">IF(ISERROR((2*N957*O957)/(N957+O957)),0,(2*N957*O957)/(N957+O957))</f>
        <v>0.625</v>
      </c>
      <c r="Q957" s="3" t="n">
        <f aca="false">L957-M957</f>
        <v>-2</v>
      </c>
      <c r="R957" s="3"/>
    </row>
    <row r="958" customFormat="false" ht="12.8" hidden="false" customHeight="false" outlineLevel="0" collapsed="false">
      <c r="A958" s="3" t="s">
        <v>4013</v>
      </c>
      <c r="B958" s="3" t="s">
        <v>1</v>
      </c>
      <c r="C958" s="3" t="s">
        <v>2</v>
      </c>
      <c r="D958" s="3"/>
      <c r="E958" s="3" t="s">
        <v>33</v>
      </c>
      <c r="F958" s="3" t="s">
        <v>4014</v>
      </c>
      <c r="G958" s="3" t="n">
        <v>15</v>
      </c>
      <c r="H958" s="3" t="n">
        <v>14</v>
      </c>
      <c r="I958" s="3" t="n">
        <v>6</v>
      </c>
      <c r="J958" s="3" t="n">
        <v>8</v>
      </c>
      <c r="K958" s="3" t="n">
        <v>9</v>
      </c>
      <c r="L958" s="3" t="n">
        <v>5</v>
      </c>
      <c r="M958" s="3" t="n">
        <v>14</v>
      </c>
      <c r="N958" s="13" t="n">
        <f aca="false">IF(ISERROR(I958/(I958+J958)),0,(I958/(I958+J958)))</f>
        <v>0.428571428571429</v>
      </c>
      <c r="O958" s="13" t="n">
        <f aca="false">IF(ISERROR(I958/(I958+K958)),0,(I958/(I958+K958)))</f>
        <v>0.4</v>
      </c>
      <c r="P958" s="13" t="n">
        <f aca="false">IF(ISERROR((2*N958*O958)/(N958+O958)),0,(2*N958*O958)/(N958+O958))</f>
        <v>0.413793103448276</v>
      </c>
      <c r="Q958" s="3" t="n">
        <f aca="false">L958-M958</f>
        <v>-9</v>
      </c>
      <c r="R958" s="3"/>
    </row>
    <row r="959" customFormat="false" ht="12.8" hidden="false" customHeight="false" outlineLevel="0" collapsed="false">
      <c r="A959" s="3" t="s">
        <v>4015</v>
      </c>
      <c r="B959" s="3" t="s">
        <v>1</v>
      </c>
      <c r="C959" s="3" t="s">
        <v>2</v>
      </c>
      <c r="D959" s="3"/>
      <c r="E959" s="3" t="s">
        <v>33</v>
      </c>
      <c r="F959" s="3" t="s">
        <v>4016</v>
      </c>
      <c r="G959" s="3" t="n">
        <v>41</v>
      </c>
      <c r="H959" s="3" t="n">
        <v>44</v>
      </c>
      <c r="I959" s="3" t="n">
        <v>32</v>
      </c>
      <c r="J959" s="3" t="n">
        <v>12</v>
      </c>
      <c r="K959" s="3" t="n">
        <v>9</v>
      </c>
      <c r="L959" s="3" t="n">
        <v>19</v>
      </c>
      <c r="M959" s="3" t="n">
        <v>39</v>
      </c>
      <c r="N959" s="13" t="n">
        <f aca="false">IF(ISERROR(I959/(I959+J959)),0,(I959/(I959+J959)))</f>
        <v>0.727272727272727</v>
      </c>
      <c r="O959" s="13" t="n">
        <f aca="false">IF(ISERROR(I959/(I959+K959)),0,(I959/(I959+K959)))</f>
        <v>0.780487804878049</v>
      </c>
      <c r="P959" s="13" t="n">
        <f aca="false">IF(ISERROR((2*N959*O959)/(N959+O959)),0,(2*N959*O959)/(N959+O959))</f>
        <v>0.752941176470588</v>
      </c>
      <c r="Q959" s="3" t="n">
        <f aca="false">L959-M959</f>
        <v>-20</v>
      </c>
      <c r="R959" s="3"/>
    </row>
    <row r="960" customFormat="false" ht="12.8" hidden="false" customHeight="false" outlineLevel="0" collapsed="false">
      <c r="A960" s="3" t="s">
        <v>4017</v>
      </c>
      <c r="B960" s="3" t="s">
        <v>22</v>
      </c>
      <c r="C960" s="3" t="s">
        <v>2</v>
      </c>
      <c r="D960" s="3"/>
      <c r="E960" s="3" t="s">
        <v>33</v>
      </c>
      <c r="F960" s="3" t="s">
        <v>4018</v>
      </c>
      <c r="G960" s="3" t="n">
        <v>23</v>
      </c>
      <c r="H960" s="3" t="n">
        <v>41</v>
      </c>
      <c r="I960" s="3" t="n">
        <v>14</v>
      </c>
      <c r="J960" s="3" t="n">
        <v>27</v>
      </c>
      <c r="K960" s="3" t="n">
        <v>9</v>
      </c>
      <c r="L960" s="3" t="n">
        <v>19</v>
      </c>
      <c r="M960" s="3" t="n">
        <v>36</v>
      </c>
      <c r="N960" s="13" t="n">
        <f aca="false">IF(ISERROR(I960/(I960+J960)),0,(I960/(I960+J960)))</f>
        <v>0.341463414634146</v>
      </c>
      <c r="O960" s="13" t="n">
        <f aca="false">IF(ISERROR(I960/(I960+K960)),0,(I960/(I960+K960)))</f>
        <v>0.608695652173913</v>
      </c>
      <c r="P960" s="13" t="n">
        <f aca="false">IF(ISERROR((2*N960*O960)/(N960+O960)),0,(2*N960*O960)/(N960+O960))</f>
        <v>0.4375</v>
      </c>
      <c r="Q960" s="3" t="n">
        <f aca="false">L960-M960</f>
        <v>-17</v>
      </c>
      <c r="R960" s="3"/>
    </row>
    <row r="961" customFormat="false" ht="12.8" hidden="false" customHeight="false" outlineLevel="0" collapsed="false">
      <c r="A961" s="3" t="s">
        <v>4019</v>
      </c>
      <c r="B961" s="3" t="s">
        <v>22</v>
      </c>
      <c r="C961" s="3" t="s">
        <v>2</v>
      </c>
      <c r="D961" s="3"/>
      <c r="E961" s="3" t="s">
        <v>10</v>
      </c>
      <c r="F961" s="3" t="s">
        <v>4020</v>
      </c>
      <c r="G961" s="3" t="n">
        <v>11</v>
      </c>
      <c r="H961" s="3" t="n">
        <v>2</v>
      </c>
      <c r="I961" s="3" t="n">
        <v>1</v>
      </c>
      <c r="J961" s="3" t="n">
        <v>1</v>
      </c>
      <c r="K961" s="3" t="n">
        <v>10</v>
      </c>
      <c r="L961" s="3" t="n">
        <v>7</v>
      </c>
      <c r="M961" s="3" t="n">
        <v>2</v>
      </c>
      <c r="N961" s="13" t="n">
        <f aca="false">IF(ISERROR(I961/(I961+J961)),0,(I961/(I961+J961)))</f>
        <v>0.5</v>
      </c>
      <c r="O961" s="13" t="n">
        <f aca="false">IF(ISERROR(I961/(I961+K961)),0,(I961/(I961+K961)))</f>
        <v>0.0909090909090909</v>
      </c>
      <c r="P961" s="13" t="n">
        <f aca="false">IF(ISERROR((2*N961*O961)/(N961+O961)),0,(2*N961*O961)/(N961+O961))</f>
        <v>0.153846153846154</v>
      </c>
      <c r="Q961" s="3" t="n">
        <f aca="false">L961-M961</f>
        <v>5</v>
      </c>
      <c r="R961" s="3"/>
    </row>
    <row r="962" customFormat="false" ht="12.8" hidden="false" customHeight="false" outlineLevel="0" collapsed="false">
      <c r="A962" s="3" t="s">
        <v>4021</v>
      </c>
      <c r="B962" s="3" t="s">
        <v>1</v>
      </c>
      <c r="C962" s="3" t="s">
        <v>9</v>
      </c>
      <c r="D962" s="3"/>
      <c r="E962" s="3" t="s">
        <v>33</v>
      </c>
      <c r="F962" s="3" t="s">
        <v>4022</v>
      </c>
      <c r="G962" s="3" t="n">
        <v>21</v>
      </c>
      <c r="H962" s="3" t="n">
        <v>14</v>
      </c>
      <c r="I962" s="3" t="n">
        <v>11</v>
      </c>
      <c r="J962" s="3" t="n">
        <v>3</v>
      </c>
      <c r="K962" s="3" t="n">
        <v>10</v>
      </c>
      <c r="L962" s="3" t="n">
        <v>8</v>
      </c>
      <c r="M962" s="3" t="n">
        <v>12</v>
      </c>
      <c r="N962" s="13" t="n">
        <f aca="false">IF(ISERROR(I962/(I962+J962)),0,(I962/(I962+J962)))</f>
        <v>0.785714285714286</v>
      </c>
      <c r="O962" s="13" t="n">
        <f aca="false">IF(ISERROR(I962/(I962+K962)),0,(I962/(I962+K962)))</f>
        <v>0.523809523809524</v>
      </c>
      <c r="P962" s="13" t="n">
        <f aca="false">IF(ISERROR((2*N962*O962)/(N962+O962)),0,(2*N962*O962)/(N962+O962))</f>
        <v>0.628571428571429</v>
      </c>
      <c r="Q962" s="3" t="n">
        <f aca="false">L962-M962</f>
        <v>-4</v>
      </c>
      <c r="R962" s="3"/>
    </row>
    <row r="963" customFormat="false" ht="12.8" hidden="false" customHeight="false" outlineLevel="0" collapsed="false">
      <c r="A963" s="3" t="s">
        <v>4023</v>
      </c>
      <c r="B963" s="3" t="s">
        <v>22</v>
      </c>
      <c r="C963" s="3" t="s">
        <v>9</v>
      </c>
      <c r="D963" s="3"/>
      <c r="E963" s="3" t="s">
        <v>33</v>
      </c>
      <c r="F963" s="3" t="s">
        <v>4024</v>
      </c>
      <c r="G963" s="3" t="n">
        <v>14</v>
      </c>
      <c r="H963" s="3" t="n">
        <v>8</v>
      </c>
      <c r="I963" s="3" t="n">
        <v>4</v>
      </c>
      <c r="J963" s="3" t="n">
        <v>4</v>
      </c>
      <c r="K963" s="3" t="n">
        <v>10</v>
      </c>
      <c r="L963" s="3" t="n">
        <v>6</v>
      </c>
      <c r="M963" s="3" t="n">
        <v>5</v>
      </c>
      <c r="N963" s="13" t="n">
        <f aca="false">IF(ISERROR(I963/(I963+J963)),0,(I963/(I963+J963)))</f>
        <v>0.5</v>
      </c>
      <c r="O963" s="13" t="n">
        <f aca="false">IF(ISERROR(I963/(I963+K963)),0,(I963/(I963+K963)))</f>
        <v>0.285714285714286</v>
      </c>
      <c r="P963" s="13" t="n">
        <f aca="false">IF(ISERROR((2*N963*O963)/(N963+O963)),0,(2*N963*O963)/(N963+O963))</f>
        <v>0.363636363636364</v>
      </c>
      <c r="Q963" s="3" t="n">
        <f aca="false">L963-M963</f>
        <v>1</v>
      </c>
      <c r="R963" s="3"/>
    </row>
    <row r="964" customFormat="false" ht="12.8" hidden="false" customHeight="false" outlineLevel="0" collapsed="false">
      <c r="A964" s="3" t="s">
        <v>4025</v>
      </c>
      <c r="B964" s="3" t="s">
        <v>22</v>
      </c>
      <c r="C964" s="3" t="s">
        <v>9</v>
      </c>
      <c r="D964" s="3"/>
      <c r="E964" s="3" t="s">
        <v>33</v>
      </c>
      <c r="F964" s="3" t="s">
        <v>4026</v>
      </c>
      <c r="G964" s="3" t="n">
        <v>19</v>
      </c>
      <c r="H964" s="3" t="n">
        <v>14</v>
      </c>
      <c r="I964" s="3" t="n">
        <v>9</v>
      </c>
      <c r="J964" s="3" t="n">
        <v>5</v>
      </c>
      <c r="K964" s="3" t="n">
        <v>10</v>
      </c>
      <c r="L964" s="3" t="n">
        <v>8</v>
      </c>
      <c r="M964" s="3" t="n">
        <v>13</v>
      </c>
      <c r="N964" s="13" t="n">
        <f aca="false">IF(ISERROR(I964/(I964+J964)),0,(I964/(I964+J964)))</f>
        <v>0.642857142857143</v>
      </c>
      <c r="O964" s="13" t="n">
        <f aca="false">IF(ISERROR(I964/(I964+K964)),0,(I964/(I964+K964)))</f>
        <v>0.473684210526316</v>
      </c>
      <c r="P964" s="13" t="n">
        <f aca="false">IF(ISERROR((2*N964*O964)/(N964+O964)),0,(2*N964*O964)/(N964+O964))</f>
        <v>0.545454545454545</v>
      </c>
      <c r="Q964" s="3" t="n">
        <f aca="false">L964-M964</f>
        <v>-5</v>
      </c>
      <c r="R964" s="3"/>
    </row>
    <row r="965" customFormat="false" ht="12.8" hidden="false" customHeight="false" outlineLevel="0" collapsed="false">
      <c r="A965" s="3" t="s">
        <v>4027</v>
      </c>
      <c r="B965" s="3" t="s">
        <v>22</v>
      </c>
      <c r="C965" s="3" t="s">
        <v>2</v>
      </c>
      <c r="D965" s="3"/>
      <c r="E965" s="3" t="s">
        <v>33</v>
      </c>
      <c r="F965" s="3" t="s">
        <v>4028</v>
      </c>
      <c r="G965" s="3" t="n">
        <v>25</v>
      </c>
      <c r="H965" s="3" t="n">
        <v>26</v>
      </c>
      <c r="I965" s="3" t="n">
        <v>15</v>
      </c>
      <c r="J965" s="3" t="n">
        <v>11</v>
      </c>
      <c r="K965" s="3" t="n">
        <v>10</v>
      </c>
      <c r="L965" s="3" t="n">
        <v>16</v>
      </c>
      <c r="M965" s="3" t="n">
        <v>21</v>
      </c>
      <c r="N965" s="13" t="n">
        <f aca="false">IF(ISERROR(I965/(I965+J965)),0,(I965/(I965+J965)))</f>
        <v>0.576923076923077</v>
      </c>
      <c r="O965" s="13" t="n">
        <f aca="false">IF(ISERROR(I965/(I965+K965)),0,(I965/(I965+K965)))</f>
        <v>0.6</v>
      </c>
      <c r="P965" s="13" t="n">
        <f aca="false">IF(ISERROR((2*N965*O965)/(N965+O965)),0,(2*N965*O965)/(N965+O965))</f>
        <v>0.588235294117647</v>
      </c>
      <c r="Q965" s="3" t="n">
        <f aca="false">L965-M965</f>
        <v>-5</v>
      </c>
      <c r="R965" s="3"/>
    </row>
    <row r="966" customFormat="false" ht="12.8" hidden="false" customHeight="false" outlineLevel="0" collapsed="false">
      <c r="A966" s="3" t="s">
        <v>4029</v>
      </c>
      <c r="B966" s="3" t="s">
        <v>22</v>
      </c>
      <c r="C966" s="3" t="s">
        <v>9</v>
      </c>
      <c r="D966" s="3"/>
      <c r="E966" s="3" t="s">
        <v>33</v>
      </c>
      <c r="F966" s="3" t="s">
        <v>4030</v>
      </c>
      <c r="G966" s="3" t="n">
        <v>31</v>
      </c>
      <c r="H966" s="3" t="n">
        <v>32</v>
      </c>
      <c r="I966" s="3" t="n">
        <v>21</v>
      </c>
      <c r="J966" s="3" t="n">
        <v>11</v>
      </c>
      <c r="K966" s="3" t="n">
        <v>10</v>
      </c>
      <c r="L966" s="3" t="n">
        <v>12</v>
      </c>
      <c r="M966" s="3" t="n">
        <v>31</v>
      </c>
      <c r="N966" s="13" t="n">
        <f aca="false">IF(ISERROR(I966/(I966+J966)),0,(I966/(I966+J966)))</f>
        <v>0.65625</v>
      </c>
      <c r="O966" s="13" t="n">
        <f aca="false">IF(ISERROR(I966/(I966+K966)),0,(I966/(I966+K966)))</f>
        <v>0.67741935483871</v>
      </c>
      <c r="P966" s="13" t="n">
        <f aca="false">IF(ISERROR((2*N966*O966)/(N966+O966)),0,(2*N966*O966)/(N966+O966))</f>
        <v>0.666666666666667</v>
      </c>
      <c r="Q966" s="3" t="n">
        <f aca="false">L966-M966</f>
        <v>-19</v>
      </c>
      <c r="R966" s="3"/>
    </row>
    <row r="967" customFormat="false" ht="12.8" hidden="false" customHeight="false" outlineLevel="0" collapsed="false">
      <c r="A967" s="3" t="s">
        <v>4031</v>
      </c>
      <c r="B967" s="3" t="s">
        <v>22</v>
      </c>
      <c r="C967" s="3" t="s">
        <v>2</v>
      </c>
      <c r="D967" s="3"/>
      <c r="E967" s="3" t="s">
        <v>33</v>
      </c>
      <c r="F967" s="3" t="s">
        <v>4032</v>
      </c>
      <c r="G967" s="3" t="n">
        <v>25</v>
      </c>
      <c r="H967" s="3" t="n">
        <v>30</v>
      </c>
      <c r="I967" s="3" t="n">
        <v>15</v>
      </c>
      <c r="J967" s="3" t="n">
        <v>15</v>
      </c>
      <c r="K967" s="3" t="n">
        <v>10</v>
      </c>
      <c r="L967" s="3" t="n">
        <v>15</v>
      </c>
      <c r="M967" s="3" t="n">
        <v>25</v>
      </c>
      <c r="N967" s="13" t="n">
        <f aca="false">IF(ISERROR(I967/(I967+J967)),0,(I967/(I967+J967)))</f>
        <v>0.5</v>
      </c>
      <c r="O967" s="13" t="n">
        <f aca="false">IF(ISERROR(I967/(I967+K967)),0,(I967/(I967+K967)))</f>
        <v>0.6</v>
      </c>
      <c r="P967" s="13" t="n">
        <f aca="false">IF(ISERROR((2*N967*O967)/(N967+O967)),0,(2*N967*O967)/(N967+O967))</f>
        <v>0.545454545454545</v>
      </c>
      <c r="Q967" s="3" t="n">
        <f aca="false">L967-M967</f>
        <v>-10</v>
      </c>
      <c r="R967" s="3"/>
    </row>
    <row r="968" customFormat="false" ht="12.8" hidden="false" customHeight="false" outlineLevel="0" collapsed="false">
      <c r="A968" s="3" t="s">
        <v>4033</v>
      </c>
      <c r="B968" s="3" t="s">
        <v>1</v>
      </c>
      <c r="C968" s="3" t="s">
        <v>2</v>
      </c>
      <c r="D968" s="3"/>
      <c r="E968" s="3" t="s">
        <v>33</v>
      </c>
      <c r="F968" s="3" t="s">
        <v>4034</v>
      </c>
      <c r="G968" s="3" t="n">
        <v>29</v>
      </c>
      <c r="H968" s="3" t="n">
        <v>34</v>
      </c>
      <c r="I968" s="3" t="n">
        <v>19</v>
      </c>
      <c r="J968" s="3" t="n">
        <v>15</v>
      </c>
      <c r="K968" s="3" t="n">
        <v>10</v>
      </c>
      <c r="L968" s="3" t="n">
        <v>15</v>
      </c>
      <c r="M968" s="3" t="n">
        <v>32</v>
      </c>
      <c r="N968" s="13" t="n">
        <f aca="false">IF(ISERROR(I968/(I968+J968)),0,(I968/(I968+J968)))</f>
        <v>0.558823529411765</v>
      </c>
      <c r="O968" s="13" t="n">
        <f aca="false">IF(ISERROR(I968/(I968+K968)),0,(I968/(I968+K968)))</f>
        <v>0.655172413793103</v>
      </c>
      <c r="P968" s="13" t="n">
        <f aca="false">IF(ISERROR((2*N968*O968)/(N968+O968)),0,(2*N968*O968)/(N968+O968))</f>
        <v>0.603174603174603</v>
      </c>
      <c r="Q968" s="3" t="n">
        <f aca="false">L968-M968</f>
        <v>-17</v>
      </c>
      <c r="R968" s="3"/>
    </row>
    <row r="969" customFormat="false" ht="12.8" hidden="false" customHeight="false" outlineLevel="0" collapsed="false">
      <c r="A969" s="3" t="s">
        <v>4035</v>
      </c>
      <c r="B969" s="3" t="s">
        <v>1</v>
      </c>
      <c r="C969" s="3" t="s">
        <v>2</v>
      </c>
      <c r="D969" s="3"/>
      <c r="E969" s="3" t="s">
        <v>33</v>
      </c>
      <c r="F969" s="3" t="s">
        <v>4036</v>
      </c>
      <c r="G969" s="3" t="n">
        <v>45</v>
      </c>
      <c r="H969" s="3" t="n">
        <v>51</v>
      </c>
      <c r="I969" s="3" t="n">
        <v>35</v>
      </c>
      <c r="J969" s="3" t="n">
        <v>16</v>
      </c>
      <c r="K969" s="3" t="n">
        <v>10</v>
      </c>
      <c r="L969" s="3" t="n">
        <v>25</v>
      </c>
      <c r="M969" s="3" t="n">
        <v>45</v>
      </c>
      <c r="N969" s="13" t="n">
        <f aca="false">IF(ISERROR(I969/(I969+J969)),0,(I969/(I969+J969)))</f>
        <v>0.686274509803922</v>
      </c>
      <c r="O969" s="13" t="n">
        <f aca="false">IF(ISERROR(I969/(I969+K969)),0,(I969/(I969+K969)))</f>
        <v>0.777777777777778</v>
      </c>
      <c r="P969" s="13" t="n">
        <f aca="false">IF(ISERROR((2*N969*O969)/(N969+O969)),0,(2*N969*O969)/(N969+O969))</f>
        <v>0.729166666666667</v>
      </c>
      <c r="Q969" s="3" t="n">
        <f aca="false">L969-M969</f>
        <v>-20</v>
      </c>
      <c r="R969" s="3"/>
    </row>
    <row r="970" customFormat="false" ht="12.8" hidden="false" customHeight="false" outlineLevel="0" collapsed="false">
      <c r="A970" s="3" t="s">
        <v>4037</v>
      </c>
      <c r="B970" s="3" t="s">
        <v>1</v>
      </c>
      <c r="C970" s="3" t="s">
        <v>9</v>
      </c>
      <c r="D970" s="3"/>
      <c r="E970" s="3" t="s">
        <v>33</v>
      </c>
      <c r="F970" s="3" t="s">
        <v>4038</v>
      </c>
      <c r="G970" s="3" t="n">
        <v>31</v>
      </c>
      <c r="H970" s="3" t="n">
        <v>24</v>
      </c>
      <c r="I970" s="3" t="n">
        <v>20</v>
      </c>
      <c r="J970" s="3" t="n">
        <v>4</v>
      </c>
      <c r="K970" s="3" t="n">
        <v>11</v>
      </c>
      <c r="L970" s="3" t="n">
        <v>13</v>
      </c>
      <c r="M970" s="3" t="n">
        <v>23</v>
      </c>
      <c r="N970" s="13" t="n">
        <f aca="false">IF(ISERROR(I970/(I970+J970)),0,(I970/(I970+J970)))</f>
        <v>0.833333333333333</v>
      </c>
      <c r="O970" s="13" t="n">
        <f aca="false">IF(ISERROR(I970/(I970+K970)),0,(I970/(I970+K970)))</f>
        <v>0.645161290322581</v>
      </c>
      <c r="P970" s="13" t="n">
        <f aca="false">IF(ISERROR((2*N970*O970)/(N970+O970)),0,(2*N970*O970)/(N970+O970))</f>
        <v>0.727272727272727</v>
      </c>
      <c r="Q970" s="3" t="n">
        <f aca="false">L970-M970</f>
        <v>-10</v>
      </c>
      <c r="R970" s="3"/>
    </row>
    <row r="971" customFormat="false" ht="12.8" hidden="false" customHeight="false" outlineLevel="0" collapsed="false">
      <c r="A971" s="3" t="s">
        <v>4039</v>
      </c>
      <c r="B971" s="3" t="s">
        <v>1</v>
      </c>
      <c r="C971" s="3" t="s">
        <v>2</v>
      </c>
      <c r="D971" s="3"/>
      <c r="E971" s="3" t="s">
        <v>33</v>
      </c>
      <c r="F971" s="3" t="s">
        <v>4040</v>
      </c>
      <c r="G971" s="3" t="n">
        <v>27</v>
      </c>
      <c r="H971" s="3" t="n">
        <v>27</v>
      </c>
      <c r="I971" s="3" t="n">
        <v>16</v>
      </c>
      <c r="J971" s="3" t="n">
        <v>11</v>
      </c>
      <c r="K971" s="3" t="n">
        <v>11</v>
      </c>
      <c r="L971" s="3" t="n">
        <v>19</v>
      </c>
      <c r="M971" s="3" t="n">
        <v>22</v>
      </c>
      <c r="N971" s="13" t="n">
        <f aca="false">IF(ISERROR(I971/(I971+J971)),0,(I971/(I971+J971)))</f>
        <v>0.592592592592593</v>
      </c>
      <c r="O971" s="13" t="n">
        <f aca="false">IF(ISERROR(I971/(I971+K971)),0,(I971/(I971+K971)))</f>
        <v>0.592592592592593</v>
      </c>
      <c r="P971" s="13" t="n">
        <f aca="false">IF(ISERROR((2*N971*O971)/(N971+O971)),0,(2*N971*O971)/(N971+O971))</f>
        <v>0.592592592592593</v>
      </c>
      <c r="Q971" s="3" t="n">
        <f aca="false">L971-M971</f>
        <v>-3</v>
      </c>
      <c r="R971" s="3"/>
    </row>
    <row r="972" customFormat="false" ht="12.8" hidden="false" customHeight="false" outlineLevel="0" collapsed="false">
      <c r="A972" s="3" t="s">
        <v>4041</v>
      </c>
      <c r="B972" s="3" t="s">
        <v>22</v>
      </c>
      <c r="C972" s="3" t="s">
        <v>2</v>
      </c>
      <c r="D972" s="3"/>
      <c r="E972" s="3" t="s">
        <v>33</v>
      </c>
      <c r="F972" s="3" t="s">
        <v>4042</v>
      </c>
      <c r="G972" s="3" t="n">
        <v>33</v>
      </c>
      <c r="H972" s="3" t="n">
        <v>58</v>
      </c>
      <c r="I972" s="3" t="n">
        <v>22</v>
      </c>
      <c r="J972" s="3" t="n">
        <v>36</v>
      </c>
      <c r="K972" s="3" t="n">
        <v>11</v>
      </c>
      <c r="L972" s="3" t="n">
        <v>18</v>
      </c>
      <c r="M972" s="3" t="n">
        <v>52</v>
      </c>
      <c r="N972" s="13" t="n">
        <f aca="false">IF(ISERROR(I972/(I972+J972)),0,(I972/(I972+J972)))</f>
        <v>0.379310344827586</v>
      </c>
      <c r="O972" s="13" t="n">
        <f aca="false">IF(ISERROR(I972/(I972+K972)),0,(I972/(I972+K972)))</f>
        <v>0.666666666666667</v>
      </c>
      <c r="P972" s="13" t="n">
        <f aca="false">IF(ISERROR((2*N972*O972)/(N972+O972)),0,(2*N972*O972)/(N972+O972))</f>
        <v>0.483516483516483</v>
      </c>
      <c r="Q972" s="3" t="n">
        <f aca="false">L972-M972</f>
        <v>-34</v>
      </c>
      <c r="R972" s="3"/>
    </row>
    <row r="973" customFormat="false" ht="12.8" hidden="false" customHeight="false" outlineLevel="0" collapsed="false">
      <c r="A973" s="3" t="s">
        <v>4043</v>
      </c>
      <c r="B973" s="3" t="s">
        <v>22</v>
      </c>
      <c r="C973" s="3" t="s">
        <v>9</v>
      </c>
      <c r="D973" s="3"/>
      <c r="E973" s="3" t="s">
        <v>33</v>
      </c>
      <c r="F973" s="3" t="s">
        <v>4044</v>
      </c>
      <c r="G973" s="3" t="n">
        <v>16</v>
      </c>
      <c r="H973" s="3" t="n">
        <v>6</v>
      </c>
      <c r="I973" s="3" t="n">
        <v>4</v>
      </c>
      <c r="J973" s="3" t="n">
        <v>2</v>
      </c>
      <c r="K973" s="3" t="n">
        <v>12</v>
      </c>
      <c r="L973" s="3" t="n">
        <v>10</v>
      </c>
      <c r="M973" s="3" t="n">
        <v>6</v>
      </c>
      <c r="N973" s="13" t="n">
        <f aca="false">IF(ISERROR(I973/(I973+J973)),0,(I973/(I973+J973)))</f>
        <v>0.666666666666667</v>
      </c>
      <c r="O973" s="13" t="n">
        <f aca="false">IF(ISERROR(I973/(I973+K973)),0,(I973/(I973+K973)))</f>
        <v>0.25</v>
      </c>
      <c r="P973" s="13" t="n">
        <f aca="false">IF(ISERROR((2*N973*O973)/(N973+O973)),0,(2*N973*O973)/(N973+O973))</f>
        <v>0.363636363636364</v>
      </c>
      <c r="Q973" s="3" t="n">
        <f aca="false">L973-M973</f>
        <v>4</v>
      </c>
      <c r="R973" s="3"/>
    </row>
    <row r="974" customFormat="false" ht="12.8" hidden="false" customHeight="false" outlineLevel="0" collapsed="false">
      <c r="A974" s="3" t="s">
        <v>4045</v>
      </c>
      <c r="B974" s="3" t="s">
        <v>1</v>
      </c>
      <c r="C974" s="3"/>
      <c r="D974" s="3" t="s">
        <v>27</v>
      </c>
      <c r="E974" s="3" t="s">
        <v>33</v>
      </c>
      <c r="F974" s="3" t="s">
        <v>4046</v>
      </c>
      <c r="G974" s="3" t="n">
        <v>20</v>
      </c>
      <c r="H974" s="3" t="n">
        <v>11</v>
      </c>
      <c r="I974" s="3" t="n">
        <v>8</v>
      </c>
      <c r="J974" s="3" t="n">
        <v>3</v>
      </c>
      <c r="K974" s="3" t="n">
        <v>12</v>
      </c>
      <c r="L974" s="3" t="n">
        <v>11</v>
      </c>
      <c r="M974" s="3" t="n">
        <v>10</v>
      </c>
      <c r="N974" s="13" t="n">
        <f aca="false">IF(ISERROR(I974/(I974+J974)),0,(I974/(I974+J974)))</f>
        <v>0.727272727272727</v>
      </c>
      <c r="O974" s="13" t="n">
        <f aca="false">IF(ISERROR(I974/(I974+K974)),0,(I974/(I974+K974)))</f>
        <v>0.4</v>
      </c>
      <c r="P974" s="13" t="n">
        <f aca="false">IF(ISERROR((2*N974*O974)/(N974+O974)),0,(2*N974*O974)/(N974+O974))</f>
        <v>0.516129032258065</v>
      </c>
      <c r="Q974" s="3" t="n">
        <f aca="false">L974-M974</f>
        <v>1</v>
      </c>
      <c r="R974" s="3"/>
    </row>
    <row r="975" customFormat="false" ht="12.8" hidden="false" customHeight="false" outlineLevel="0" collapsed="false">
      <c r="A975" s="3" t="s">
        <v>4047</v>
      </c>
      <c r="B975" s="3" t="s">
        <v>1</v>
      </c>
      <c r="C975" s="3" t="s">
        <v>2</v>
      </c>
      <c r="D975" s="3"/>
      <c r="E975" s="3" t="s">
        <v>33</v>
      </c>
      <c r="F975" s="3" t="s">
        <v>4048</v>
      </c>
      <c r="G975" s="3" t="n">
        <v>19</v>
      </c>
      <c r="H975" s="3" t="n">
        <v>12</v>
      </c>
      <c r="I975" s="3" t="n">
        <v>7</v>
      </c>
      <c r="J975" s="3" t="n">
        <v>5</v>
      </c>
      <c r="K975" s="3" t="n">
        <v>12</v>
      </c>
      <c r="L975" s="3" t="n">
        <v>10</v>
      </c>
      <c r="M975" s="3" t="n">
        <v>11</v>
      </c>
      <c r="N975" s="13" t="n">
        <f aca="false">IF(ISERROR(I975/(I975+J975)),0,(I975/(I975+J975)))</f>
        <v>0.583333333333333</v>
      </c>
      <c r="O975" s="13" t="n">
        <f aca="false">IF(ISERROR(I975/(I975+K975)),0,(I975/(I975+K975)))</f>
        <v>0.368421052631579</v>
      </c>
      <c r="P975" s="13" t="n">
        <f aca="false">IF(ISERROR((2*N975*O975)/(N975+O975)),0,(2*N975*O975)/(N975+O975))</f>
        <v>0.451612903225807</v>
      </c>
      <c r="Q975" s="3" t="n">
        <f aca="false">L975-M975</f>
        <v>-1</v>
      </c>
      <c r="R975" s="3"/>
    </row>
    <row r="976" customFormat="false" ht="12.8" hidden="false" customHeight="false" outlineLevel="0" collapsed="false">
      <c r="A976" s="3" t="s">
        <v>4049</v>
      </c>
      <c r="B976" s="3" t="s">
        <v>22</v>
      </c>
      <c r="C976" s="3"/>
      <c r="D976" s="3" t="s">
        <v>23</v>
      </c>
      <c r="E976" s="3" t="s">
        <v>33</v>
      </c>
      <c r="F976" s="3" t="s">
        <v>4050</v>
      </c>
      <c r="G976" s="3" t="n">
        <v>15</v>
      </c>
      <c r="H976" s="3" t="n">
        <v>9</v>
      </c>
      <c r="I976" s="3" t="n">
        <v>3</v>
      </c>
      <c r="J976" s="3" t="n">
        <v>6</v>
      </c>
      <c r="K976" s="3" t="n">
        <v>12</v>
      </c>
      <c r="L976" s="3" t="n">
        <v>7</v>
      </c>
      <c r="M976" s="3" t="n">
        <v>8</v>
      </c>
      <c r="N976" s="13" t="n">
        <f aca="false">IF(ISERROR(I976/(I976+J976)),0,(I976/(I976+J976)))</f>
        <v>0.333333333333333</v>
      </c>
      <c r="O976" s="13" t="n">
        <f aca="false">IF(ISERROR(I976/(I976+K976)),0,(I976/(I976+K976)))</f>
        <v>0.2</v>
      </c>
      <c r="P976" s="13" t="n">
        <f aca="false">IF(ISERROR((2*N976*O976)/(N976+O976)),0,(2*N976*O976)/(N976+O976))</f>
        <v>0.25</v>
      </c>
      <c r="Q976" s="3" t="n">
        <f aca="false">L976-M976</f>
        <v>-1</v>
      </c>
      <c r="R976" s="3"/>
    </row>
    <row r="977" customFormat="false" ht="12.8" hidden="false" customHeight="false" outlineLevel="0" collapsed="false">
      <c r="A977" s="3" t="s">
        <v>4051</v>
      </c>
      <c r="B977" s="3" t="s">
        <v>22</v>
      </c>
      <c r="C977" s="3" t="s">
        <v>2</v>
      </c>
      <c r="D977" s="3"/>
      <c r="E977" s="3" t="s">
        <v>33</v>
      </c>
      <c r="F977" s="3" t="s">
        <v>4052</v>
      </c>
      <c r="G977" s="3" t="n">
        <v>39</v>
      </c>
      <c r="H977" s="3" t="n">
        <v>44</v>
      </c>
      <c r="I977" s="3" t="n">
        <v>27</v>
      </c>
      <c r="J977" s="3" t="n">
        <v>17</v>
      </c>
      <c r="K977" s="3" t="n">
        <v>12</v>
      </c>
      <c r="L977" s="3" t="n">
        <v>23</v>
      </c>
      <c r="M977" s="3" t="n">
        <v>43</v>
      </c>
      <c r="N977" s="13" t="n">
        <f aca="false">IF(ISERROR(I977/(I977+J977)),0,(I977/(I977+J977)))</f>
        <v>0.613636363636364</v>
      </c>
      <c r="O977" s="13" t="n">
        <f aca="false">IF(ISERROR(I977/(I977+K977)),0,(I977/(I977+K977)))</f>
        <v>0.692307692307692</v>
      </c>
      <c r="P977" s="13" t="n">
        <f aca="false">IF(ISERROR((2*N977*O977)/(N977+O977)),0,(2*N977*O977)/(N977+O977))</f>
        <v>0.650602409638554</v>
      </c>
      <c r="Q977" s="3" t="n">
        <f aca="false">L977-M977</f>
        <v>-20</v>
      </c>
      <c r="R977" s="3"/>
    </row>
    <row r="978" customFormat="false" ht="12.8" hidden="false" customHeight="false" outlineLevel="0" collapsed="false">
      <c r="A978" s="3" t="s">
        <v>4053</v>
      </c>
      <c r="B978" s="3" t="s">
        <v>22</v>
      </c>
      <c r="C978" s="3" t="s">
        <v>2</v>
      </c>
      <c r="D978" s="3"/>
      <c r="E978" s="3" t="s">
        <v>33</v>
      </c>
      <c r="F978" s="3" t="s">
        <v>4054</v>
      </c>
      <c r="G978" s="3" t="n">
        <v>23</v>
      </c>
      <c r="H978" s="3" t="n">
        <v>11</v>
      </c>
      <c r="I978" s="3" t="n">
        <v>10</v>
      </c>
      <c r="J978" s="3" t="n">
        <v>1</v>
      </c>
      <c r="K978" s="3" t="n">
        <v>13</v>
      </c>
      <c r="L978" s="3" t="n">
        <v>11</v>
      </c>
      <c r="M978" s="3" t="n">
        <v>10</v>
      </c>
      <c r="N978" s="13" t="n">
        <f aca="false">IF(ISERROR(I978/(I978+J978)),0,(I978/(I978+J978)))</f>
        <v>0.909090909090909</v>
      </c>
      <c r="O978" s="13" t="n">
        <f aca="false">IF(ISERROR(I978/(I978+K978)),0,(I978/(I978+K978)))</f>
        <v>0.434782608695652</v>
      </c>
      <c r="P978" s="13" t="n">
        <f aca="false">IF(ISERROR((2*N978*O978)/(N978+O978)),0,(2*N978*O978)/(N978+O978))</f>
        <v>0.588235294117647</v>
      </c>
      <c r="Q978" s="3" t="n">
        <f aca="false">L978-M978</f>
        <v>1</v>
      </c>
      <c r="R978" s="3"/>
    </row>
    <row r="979" customFormat="false" ht="12.8" hidden="false" customHeight="false" outlineLevel="0" collapsed="false">
      <c r="A979" s="3" t="s">
        <v>4055</v>
      </c>
      <c r="B979" s="3" t="s">
        <v>22</v>
      </c>
      <c r="C979" s="3" t="s">
        <v>2</v>
      </c>
      <c r="D979" s="3"/>
      <c r="E979" s="3" t="s">
        <v>33</v>
      </c>
      <c r="F979" s="3" t="s">
        <v>4056</v>
      </c>
      <c r="G979" s="3" t="n">
        <v>36</v>
      </c>
      <c r="H979" s="3" t="n">
        <v>26</v>
      </c>
      <c r="I979" s="3" t="n">
        <v>23</v>
      </c>
      <c r="J979" s="3" t="n">
        <v>3</v>
      </c>
      <c r="K979" s="3" t="n">
        <v>13</v>
      </c>
      <c r="L979" s="3" t="n">
        <v>23</v>
      </c>
      <c r="M979" s="3" t="n">
        <v>23</v>
      </c>
      <c r="N979" s="13" t="n">
        <f aca="false">IF(ISERROR(I979/(I979+J979)),0,(I979/(I979+J979)))</f>
        <v>0.884615384615385</v>
      </c>
      <c r="O979" s="13" t="n">
        <f aca="false">IF(ISERROR(I979/(I979+K979)),0,(I979/(I979+K979)))</f>
        <v>0.638888888888889</v>
      </c>
      <c r="P979" s="13" t="n">
        <f aca="false">IF(ISERROR((2*N979*O979)/(N979+O979)),0,(2*N979*O979)/(N979+O979))</f>
        <v>0.741935483870968</v>
      </c>
      <c r="Q979" s="3" t="n">
        <f aca="false">L979-M979</f>
        <v>0</v>
      </c>
      <c r="R979" s="3"/>
    </row>
    <row r="980" customFormat="false" ht="12.8" hidden="false" customHeight="false" outlineLevel="0" collapsed="false">
      <c r="A980" s="3" t="s">
        <v>4057</v>
      </c>
      <c r="B980" s="3" t="s">
        <v>22</v>
      </c>
      <c r="C980" s="3" t="s">
        <v>2</v>
      </c>
      <c r="D980" s="3"/>
      <c r="E980" s="3" t="s">
        <v>33</v>
      </c>
      <c r="F980" s="3" t="s">
        <v>4058</v>
      </c>
      <c r="G980" s="3" t="n">
        <v>33</v>
      </c>
      <c r="H980" s="3" t="n">
        <v>28</v>
      </c>
      <c r="I980" s="3" t="n">
        <v>20</v>
      </c>
      <c r="J980" s="3" t="n">
        <v>8</v>
      </c>
      <c r="K980" s="3" t="n">
        <v>13</v>
      </c>
      <c r="L980" s="3" t="n">
        <v>22</v>
      </c>
      <c r="M980" s="3" t="n">
        <v>24</v>
      </c>
      <c r="N980" s="13" t="n">
        <f aca="false">IF(ISERROR(I980/(I980+J980)),0,(I980/(I980+J980)))</f>
        <v>0.714285714285714</v>
      </c>
      <c r="O980" s="13" t="n">
        <f aca="false">IF(ISERROR(I980/(I980+K980)),0,(I980/(I980+K980)))</f>
        <v>0.606060606060606</v>
      </c>
      <c r="P980" s="13" t="n">
        <f aca="false">IF(ISERROR((2*N980*O980)/(N980+O980)),0,(2*N980*O980)/(N980+O980))</f>
        <v>0.655737704918033</v>
      </c>
      <c r="Q980" s="3" t="n">
        <f aca="false">L980-M980</f>
        <v>-2</v>
      </c>
      <c r="R980" s="3"/>
    </row>
    <row r="981" customFormat="false" ht="12.8" hidden="false" customHeight="false" outlineLevel="0" collapsed="false">
      <c r="A981" s="3" t="s">
        <v>4059</v>
      </c>
      <c r="B981" s="3" t="s">
        <v>1</v>
      </c>
      <c r="C981" s="3" t="s">
        <v>2</v>
      </c>
      <c r="D981" s="3"/>
      <c r="E981" s="3" t="s">
        <v>33</v>
      </c>
      <c r="F981" s="3" t="s">
        <v>4060</v>
      </c>
      <c r="G981" s="3" t="n">
        <v>32</v>
      </c>
      <c r="H981" s="3" t="n">
        <v>31</v>
      </c>
      <c r="I981" s="3" t="n">
        <v>19</v>
      </c>
      <c r="J981" s="3" t="n">
        <v>12</v>
      </c>
      <c r="K981" s="3" t="n">
        <v>13</v>
      </c>
      <c r="L981" s="3" t="n">
        <v>18</v>
      </c>
      <c r="M981" s="3" t="n">
        <v>29</v>
      </c>
      <c r="N981" s="13" t="n">
        <f aca="false">IF(ISERROR(I981/(I981+J981)),0,(I981/(I981+J981)))</f>
        <v>0.612903225806452</v>
      </c>
      <c r="O981" s="13" t="n">
        <f aca="false">IF(ISERROR(I981/(I981+K981)),0,(I981/(I981+K981)))</f>
        <v>0.59375</v>
      </c>
      <c r="P981" s="13" t="n">
        <f aca="false">IF(ISERROR((2*N981*O981)/(N981+O981)),0,(2*N981*O981)/(N981+O981))</f>
        <v>0.603174603174603</v>
      </c>
      <c r="Q981" s="3" t="n">
        <f aca="false">L981-M981</f>
        <v>-11</v>
      </c>
      <c r="R981" s="3"/>
    </row>
    <row r="982" customFormat="false" ht="12.8" hidden="false" customHeight="false" outlineLevel="0" collapsed="false">
      <c r="A982" s="3" t="s">
        <v>4061</v>
      </c>
      <c r="B982" s="3" t="s">
        <v>1</v>
      </c>
      <c r="C982" s="3" t="s">
        <v>2</v>
      </c>
      <c r="D982" s="3"/>
      <c r="E982" s="3" t="s">
        <v>33</v>
      </c>
      <c r="F982" s="3" t="s">
        <v>4062</v>
      </c>
      <c r="G982" s="3" t="n">
        <v>55</v>
      </c>
      <c r="H982" s="3" t="n">
        <v>48</v>
      </c>
      <c r="I982" s="3" t="n">
        <v>41</v>
      </c>
      <c r="J982" s="3" t="n">
        <v>7</v>
      </c>
      <c r="K982" s="3" t="n">
        <v>14</v>
      </c>
      <c r="L982" s="3" t="n">
        <v>34</v>
      </c>
      <c r="M982" s="3" t="n">
        <v>44</v>
      </c>
      <c r="N982" s="13" t="n">
        <f aca="false">IF(ISERROR(I982/(I982+J982)),0,(I982/(I982+J982)))</f>
        <v>0.854166666666667</v>
      </c>
      <c r="O982" s="13" t="n">
        <f aca="false">IF(ISERROR(I982/(I982+K982)),0,(I982/(I982+K982)))</f>
        <v>0.745454545454545</v>
      </c>
      <c r="P982" s="13" t="n">
        <f aca="false">IF(ISERROR((2*N982*O982)/(N982+O982)),0,(2*N982*O982)/(N982+O982))</f>
        <v>0.796116504854369</v>
      </c>
      <c r="Q982" s="3" t="n">
        <f aca="false">L982-M982</f>
        <v>-10</v>
      </c>
      <c r="R982" s="3"/>
    </row>
    <row r="983" customFormat="false" ht="12.8" hidden="false" customHeight="false" outlineLevel="0" collapsed="false">
      <c r="A983" s="3" t="s">
        <v>4063</v>
      </c>
      <c r="B983" s="3" t="s">
        <v>22</v>
      </c>
      <c r="C983" s="3" t="s">
        <v>2</v>
      </c>
      <c r="D983" s="3"/>
      <c r="E983" s="3" t="s">
        <v>33</v>
      </c>
      <c r="F983" s="3" t="s">
        <v>4064</v>
      </c>
      <c r="G983" s="3" t="n">
        <v>58</v>
      </c>
      <c r="H983" s="3" t="n">
        <v>79</v>
      </c>
      <c r="I983" s="3" t="n">
        <v>44</v>
      </c>
      <c r="J983" s="3" t="n">
        <v>35</v>
      </c>
      <c r="K983" s="3" t="n">
        <v>14</v>
      </c>
      <c r="L983" s="3" t="n">
        <v>36</v>
      </c>
      <c r="M983" s="3" t="n">
        <v>70</v>
      </c>
      <c r="N983" s="13" t="n">
        <f aca="false">IF(ISERROR(I983/(I983+J983)),0,(I983/(I983+J983)))</f>
        <v>0.556962025316456</v>
      </c>
      <c r="O983" s="13" t="n">
        <f aca="false">IF(ISERROR(I983/(I983+K983)),0,(I983/(I983+K983)))</f>
        <v>0.758620689655172</v>
      </c>
      <c r="P983" s="13" t="n">
        <f aca="false">IF(ISERROR((2*N983*O983)/(N983+O983)),0,(2*N983*O983)/(N983+O983))</f>
        <v>0.642335766423358</v>
      </c>
      <c r="Q983" s="3" t="n">
        <f aca="false">L983-M983</f>
        <v>-34</v>
      </c>
      <c r="R983" s="3"/>
    </row>
    <row r="984" customFormat="false" ht="12.8" hidden="false" customHeight="false" outlineLevel="0" collapsed="false">
      <c r="A984" s="3" t="s">
        <v>4065</v>
      </c>
      <c r="B984" s="3" t="s">
        <v>22</v>
      </c>
      <c r="C984" s="3" t="s">
        <v>2</v>
      </c>
      <c r="D984" s="3"/>
      <c r="E984" s="3" t="s">
        <v>33</v>
      </c>
      <c r="F984" s="3" t="s">
        <v>4066</v>
      </c>
      <c r="G984" s="3" t="n">
        <v>39</v>
      </c>
      <c r="H984" s="3" t="n">
        <v>27</v>
      </c>
      <c r="I984" s="3" t="n">
        <v>24</v>
      </c>
      <c r="J984" s="3" t="n">
        <v>3</v>
      </c>
      <c r="K984" s="3" t="n">
        <v>15</v>
      </c>
      <c r="L984" s="3" t="n">
        <v>19</v>
      </c>
      <c r="M984" s="3" t="n">
        <v>18</v>
      </c>
      <c r="N984" s="13" t="n">
        <f aca="false">IF(ISERROR(I984/(I984+J984)),0,(I984/(I984+J984)))</f>
        <v>0.888888888888889</v>
      </c>
      <c r="O984" s="13" t="n">
        <f aca="false">IF(ISERROR(I984/(I984+K984)),0,(I984/(I984+K984)))</f>
        <v>0.615384615384615</v>
      </c>
      <c r="P984" s="13" t="n">
        <f aca="false">IF(ISERROR((2*N984*O984)/(N984+O984)),0,(2*N984*O984)/(N984+O984))</f>
        <v>0.727272727272727</v>
      </c>
      <c r="Q984" s="3" t="n">
        <f aca="false">L984-M984</f>
        <v>1</v>
      </c>
      <c r="R984" s="3"/>
    </row>
    <row r="985" customFormat="false" ht="12.8" hidden="false" customHeight="false" outlineLevel="0" collapsed="false">
      <c r="A985" s="3" t="s">
        <v>4067</v>
      </c>
      <c r="B985" s="3" t="s">
        <v>22</v>
      </c>
      <c r="C985" s="3" t="s">
        <v>2</v>
      </c>
      <c r="D985" s="3"/>
      <c r="E985" s="3" t="s">
        <v>33</v>
      </c>
      <c r="F985" s="3" t="s">
        <v>4068</v>
      </c>
      <c r="G985" s="3" t="n">
        <v>52</v>
      </c>
      <c r="H985" s="3" t="n">
        <v>76</v>
      </c>
      <c r="I985" s="3" t="n">
        <v>37</v>
      </c>
      <c r="J985" s="3" t="n">
        <v>39</v>
      </c>
      <c r="K985" s="3" t="n">
        <v>15</v>
      </c>
      <c r="L985" s="3" t="n">
        <v>24</v>
      </c>
      <c r="M985" s="3" t="n">
        <v>63</v>
      </c>
      <c r="N985" s="13" t="n">
        <f aca="false">IF(ISERROR(I985/(I985+J985)),0,(I985/(I985+J985)))</f>
        <v>0.486842105263158</v>
      </c>
      <c r="O985" s="13" t="n">
        <f aca="false">IF(ISERROR(I985/(I985+K985)),0,(I985/(I985+K985)))</f>
        <v>0.711538461538462</v>
      </c>
      <c r="P985" s="13" t="n">
        <f aca="false">IF(ISERROR((2*N985*O985)/(N985+O985)),0,(2*N985*O985)/(N985+O985))</f>
        <v>0.578125</v>
      </c>
      <c r="Q985" s="3" t="n">
        <f aca="false">L985-M985</f>
        <v>-39</v>
      </c>
      <c r="R985" s="3"/>
    </row>
    <row r="986" customFormat="false" ht="12.8" hidden="false" customHeight="false" outlineLevel="0" collapsed="false">
      <c r="A986" s="3" t="s">
        <v>4069</v>
      </c>
      <c r="B986" s="3" t="s">
        <v>1</v>
      </c>
      <c r="C986" s="3" t="s">
        <v>2</v>
      </c>
      <c r="D986" s="3"/>
      <c r="E986" s="3" t="s">
        <v>33</v>
      </c>
      <c r="F986" s="3" t="s">
        <v>4070</v>
      </c>
      <c r="G986" s="3" t="n">
        <v>21</v>
      </c>
      <c r="H986" s="3" t="n">
        <v>10</v>
      </c>
      <c r="I986" s="3" t="n">
        <v>4</v>
      </c>
      <c r="J986" s="3" t="n">
        <v>6</v>
      </c>
      <c r="K986" s="3" t="n">
        <v>17</v>
      </c>
      <c r="L986" s="3" t="n">
        <v>10</v>
      </c>
      <c r="M986" s="3" t="n">
        <v>10</v>
      </c>
      <c r="N986" s="13" t="n">
        <f aca="false">IF(ISERROR(I986/(I986+J986)),0,(I986/(I986+J986)))</f>
        <v>0.4</v>
      </c>
      <c r="O986" s="13" t="n">
        <f aca="false">IF(ISERROR(I986/(I986+K986)),0,(I986/(I986+K986)))</f>
        <v>0.19047619047619</v>
      </c>
      <c r="P986" s="13" t="n">
        <f aca="false">IF(ISERROR((2*N986*O986)/(N986+O986)),0,(2*N986*O986)/(N986+O986))</f>
        <v>0.258064516129032</v>
      </c>
      <c r="Q986" s="3" t="n">
        <f aca="false">L986-M986</f>
        <v>0</v>
      </c>
      <c r="R986" s="3"/>
    </row>
    <row r="987" customFormat="false" ht="12.8" hidden="false" customHeight="false" outlineLevel="0" collapsed="false">
      <c r="A987" s="3" t="s">
        <v>4071</v>
      </c>
      <c r="B987" s="3" t="s">
        <v>22</v>
      </c>
      <c r="C987" s="3"/>
      <c r="D987" s="3" t="s">
        <v>23</v>
      </c>
      <c r="E987" s="3" t="s">
        <v>33</v>
      </c>
      <c r="F987" s="3" t="s">
        <v>4072</v>
      </c>
      <c r="G987" s="3" t="n">
        <v>26</v>
      </c>
      <c r="H987" s="3" t="n">
        <v>12</v>
      </c>
      <c r="I987" s="3" t="n">
        <v>6</v>
      </c>
      <c r="J987" s="3" t="n">
        <v>6</v>
      </c>
      <c r="K987" s="3" t="n">
        <v>20</v>
      </c>
      <c r="L987" s="3" t="n">
        <v>9</v>
      </c>
      <c r="M987" s="3" t="n">
        <v>11</v>
      </c>
      <c r="N987" s="13" t="n">
        <f aca="false">IF(ISERROR(I987/(I987+J987)),0,(I987/(I987+J987)))</f>
        <v>0.5</v>
      </c>
      <c r="O987" s="13" t="n">
        <f aca="false">IF(ISERROR(I987/(I987+K987)),0,(I987/(I987+K987)))</f>
        <v>0.230769230769231</v>
      </c>
      <c r="P987" s="13" t="n">
        <f aca="false">IF(ISERROR((2*N987*O987)/(N987+O987)),0,(2*N987*O987)/(N987+O987))</f>
        <v>0.31578947368421</v>
      </c>
      <c r="Q987" s="3" t="n">
        <f aca="false">L987-M987</f>
        <v>-2</v>
      </c>
      <c r="R987" s="3"/>
    </row>
    <row r="988" customFormat="false" ht="12.8" hidden="false" customHeight="false" outlineLevel="0" collapsed="false">
      <c r="A988" s="3" t="s">
        <v>4073</v>
      </c>
      <c r="B988" s="3" t="s">
        <v>22</v>
      </c>
      <c r="C988" s="3" t="s">
        <v>2</v>
      </c>
      <c r="D988" s="3"/>
      <c r="E988" s="3" t="s">
        <v>33</v>
      </c>
      <c r="F988" s="3" t="s">
        <v>4074</v>
      </c>
      <c r="G988" s="3" t="n">
        <v>34</v>
      </c>
      <c r="H988" s="3" t="n">
        <v>20</v>
      </c>
      <c r="I988" s="3" t="n">
        <v>12</v>
      </c>
      <c r="J988" s="3" t="n">
        <v>8</v>
      </c>
      <c r="K988" s="3" t="n">
        <v>22</v>
      </c>
      <c r="L988" s="3" t="n">
        <v>24</v>
      </c>
      <c r="M988" s="3" t="n">
        <v>17</v>
      </c>
      <c r="N988" s="13" t="n">
        <f aca="false">IF(ISERROR(I988/(I988+J988)),0,(I988/(I988+J988)))</f>
        <v>0.6</v>
      </c>
      <c r="O988" s="13" t="n">
        <f aca="false">IF(ISERROR(I988/(I988+K988)),0,(I988/(I988+K988)))</f>
        <v>0.352941176470588</v>
      </c>
      <c r="P988" s="13" t="n">
        <f aca="false">IF(ISERROR((2*N988*O988)/(N988+O988)),0,(2*N988*O988)/(N988+O988))</f>
        <v>0.444444444444444</v>
      </c>
      <c r="Q988" s="3" t="n">
        <f aca="false">L988-M988</f>
        <v>7</v>
      </c>
      <c r="R988" s="3"/>
    </row>
    <row r="989" customFormat="false" ht="12.8" hidden="false" customHeight="false" outlineLevel="0" collapsed="false">
      <c r="A989" s="3" t="s">
        <v>4075</v>
      </c>
      <c r="B989" s="3" t="s">
        <v>22</v>
      </c>
      <c r="C989" s="3" t="s">
        <v>2</v>
      </c>
      <c r="D989" s="3"/>
      <c r="E989" s="3" t="s">
        <v>33</v>
      </c>
      <c r="F989" s="3" t="s">
        <v>4076</v>
      </c>
      <c r="G989" s="3" t="n">
        <v>26</v>
      </c>
      <c r="H989" s="3" t="n">
        <v>6</v>
      </c>
      <c r="I989" s="3" t="n">
        <v>3</v>
      </c>
      <c r="J989" s="3" t="n">
        <v>3</v>
      </c>
      <c r="K989" s="3" t="n">
        <v>23</v>
      </c>
      <c r="L989" s="3" t="n">
        <v>14</v>
      </c>
      <c r="M989" s="3" t="n">
        <v>5</v>
      </c>
      <c r="N989" s="13" t="n">
        <f aca="false">IF(ISERROR(I989/(I989+J989)),0,(I989/(I989+J989)))</f>
        <v>0.5</v>
      </c>
      <c r="O989" s="13" t="n">
        <f aca="false">IF(ISERROR(I989/(I989+K989)),0,(I989/(I989+K989)))</f>
        <v>0.115384615384615</v>
      </c>
      <c r="P989" s="13" t="n">
        <f aca="false">IF(ISERROR((2*N989*O989)/(N989+O989)),0,(2*N989*O989)/(N989+O989))</f>
        <v>0.1875</v>
      </c>
      <c r="Q989" s="3" t="n">
        <f aca="false">L989-M989</f>
        <v>9</v>
      </c>
      <c r="R989" s="3"/>
    </row>
    <row r="990" customFormat="false" ht="12.8" hidden="false" customHeight="false" outlineLevel="0" collapsed="false">
      <c r="A990" s="3" t="s">
        <v>4077</v>
      </c>
      <c r="B990" s="3" t="s">
        <v>22</v>
      </c>
      <c r="C990" s="3" t="s">
        <v>2</v>
      </c>
      <c r="D990" s="3"/>
      <c r="E990" s="3" t="s">
        <v>33</v>
      </c>
      <c r="F990" s="3" t="s">
        <v>4078</v>
      </c>
      <c r="G990" s="3" t="n">
        <v>45</v>
      </c>
      <c r="H990" s="3" t="n">
        <v>29</v>
      </c>
      <c r="I990" s="3" t="n">
        <v>22</v>
      </c>
      <c r="J990" s="3" t="n">
        <v>7</v>
      </c>
      <c r="K990" s="3" t="n">
        <v>23</v>
      </c>
      <c r="L990" s="3" t="n">
        <v>23</v>
      </c>
      <c r="M990" s="3" t="n">
        <v>25</v>
      </c>
      <c r="N990" s="13" t="n">
        <f aca="false">IF(ISERROR(I990/(I990+J990)),0,(I990/(I990+J990)))</f>
        <v>0.758620689655172</v>
      </c>
      <c r="O990" s="13" t="n">
        <f aca="false">IF(ISERROR(I990/(I990+K990)),0,(I990/(I990+K990)))</f>
        <v>0.488888888888889</v>
      </c>
      <c r="P990" s="13" t="n">
        <f aca="false">IF(ISERROR((2*N990*O990)/(N990+O990)),0,(2*N990*O990)/(N990+O990))</f>
        <v>0.594594594594595</v>
      </c>
      <c r="Q990" s="3" t="n">
        <f aca="false">L990-M990</f>
        <v>-2</v>
      </c>
      <c r="R990" s="3"/>
    </row>
    <row r="991" customFormat="false" ht="12.8" hidden="false" customHeight="false" outlineLevel="0" collapsed="false">
      <c r="A991" s="3" t="s">
        <v>4079</v>
      </c>
      <c r="B991" s="3" t="s">
        <v>22</v>
      </c>
      <c r="C991" s="3" t="s">
        <v>2</v>
      </c>
      <c r="D991" s="3"/>
      <c r="E991" s="3" t="s">
        <v>33</v>
      </c>
      <c r="F991" s="3" t="s">
        <v>4080</v>
      </c>
      <c r="G991" s="3" t="n">
        <v>37</v>
      </c>
      <c r="H991" s="3" t="n">
        <v>26</v>
      </c>
      <c r="I991" s="3" t="n">
        <v>14</v>
      </c>
      <c r="J991" s="3" t="n">
        <v>12</v>
      </c>
      <c r="K991" s="3" t="n">
        <v>23</v>
      </c>
      <c r="L991" s="3" t="n">
        <v>24</v>
      </c>
      <c r="M991" s="3" t="n">
        <v>22</v>
      </c>
      <c r="N991" s="13" t="n">
        <f aca="false">IF(ISERROR(I991/(I991+J991)),0,(I991/(I991+J991)))</f>
        <v>0.538461538461538</v>
      </c>
      <c r="O991" s="13" t="n">
        <f aca="false">IF(ISERROR(I991/(I991+K991)),0,(I991/(I991+K991)))</f>
        <v>0.378378378378378</v>
      </c>
      <c r="P991" s="13" t="n">
        <f aca="false">IF(ISERROR((2*N991*O991)/(N991+O991)),0,(2*N991*O991)/(N991+O991))</f>
        <v>0.444444444444444</v>
      </c>
      <c r="Q991" s="3" t="n">
        <f aca="false">L991-M991</f>
        <v>2</v>
      </c>
      <c r="R991" s="3"/>
    </row>
    <row r="992" customFormat="false" ht="12.8" hidden="false" customHeight="false" outlineLevel="0" collapsed="false">
      <c r="A992" s="3" t="s">
        <v>4081</v>
      </c>
      <c r="B992" s="3" t="s">
        <v>22</v>
      </c>
      <c r="C992" s="3" t="s">
        <v>2</v>
      </c>
      <c r="D992" s="3"/>
      <c r="E992" s="3" t="s">
        <v>33</v>
      </c>
      <c r="F992" s="3" t="s">
        <v>4082</v>
      </c>
      <c r="G992" s="3" t="n">
        <v>121</v>
      </c>
      <c r="H992" s="3" t="n">
        <v>162</v>
      </c>
      <c r="I992" s="3" t="n">
        <v>98</v>
      </c>
      <c r="J992" s="3" t="n">
        <v>64</v>
      </c>
      <c r="K992" s="3" t="n">
        <v>23</v>
      </c>
      <c r="L992" s="3" t="n">
        <v>54</v>
      </c>
      <c r="M992" s="3" t="n">
        <v>138</v>
      </c>
      <c r="N992" s="13" t="n">
        <f aca="false">IF(ISERROR(I992/(I992+J992)),0,(I992/(I992+J992)))</f>
        <v>0.604938271604938</v>
      </c>
      <c r="O992" s="13" t="n">
        <f aca="false">IF(ISERROR(I992/(I992+K992)),0,(I992/(I992+K992)))</f>
        <v>0.809917355371901</v>
      </c>
      <c r="P992" s="13" t="n">
        <f aca="false">IF(ISERROR((2*N992*O992)/(N992+O992)),0,(2*N992*O992)/(N992+O992))</f>
        <v>0.692579505300353</v>
      </c>
      <c r="Q992" s="3" t="n">
        <f aca="false">L992-M992</f>
        <v>-84</v>
      </c>
      <c r="R992" s="3"/>
    </row>
    <row r="993" customFormat="false" ht="12.8" hidden="false" customHeight="false" outlineLevel="0" collapsed="false">
      <c r="A993" s="3" t="s">
        <v>4083</v>
      </c>
      <c r="B993" s="3" t="s">
        <v>1</v>
      </c>
      <c r="C993" s="3" t="s">
        <v>2</v>
      </c>
      <c r="D993" s="3"/>
      <c r="E993" s="3" t="s">
        <v>33</v>
      </c>
      <c r="F993" s="3" t="s">
        <v>4084</v>
      </c>
      <c r="G993" s="3" t="n">
        <v>97</v>
      </c>
      <c r="H993" s="3" t="n">
        <v>95</v>
      </c>
      <c r="I993" s="3" t="n">
        <v>67</v>
      </c>
      <c r="J993" s="3" t="n">
        <v>28</v>
      </c>
      <c r="K993" s="3" t="n">
        <v>30</v>
      </c>
      <c r="L993" s="3" t="n">
        <v>42</v>
      </c>
      <c r="M993" s="3" t="n">
        <v>77</v>
      </c>
      <c r="N993" s="13" t="n">
        <f aca="false">IF(ISERROR(I993/(I993+J993)),0,(I993/(I993+J993)))</f>
        <v>0.705263157894737</v>
      </c>
      <c r="O993" s="13" t="n">
        <f aca="false">IF(ISERROR(I993/(I993+K993)),0,(I993/(I993+K993)))</f>
        <v>0.690721649484536</v>
      </c>
      <c r="P993" s="13" t="n">
        <f aca="false">IF(ISERROR((2*N993*O993)/(N993+O993)),0,(2*N993*O993)/(N993+O993))</f>
        <v>0.697916666666667</v>
      </c>
      <c r="Q993" s="3" t="n">
        <f aca="false">L993-M993</f>
        <v>-35</v>
      </c>
      <c r="R993" s="3"/>
    </row>
    <row r="994" customFormat="false" ht="12.8" hidden="false" customHeight="false" outlineLevel="0" collapsed="false">
      <c r="A994" s="3" t="s">
        <v>4085</v>
      </c>
      <c r="B994" s="3" t="s">
        <v>22</v>
      </c>
      <c r="C994" s="3" t="s">
        <v>2</v>
      </c>
      <c r="D994" s="3"/>
      <c r="E994" s="3" t="s">
        <v>33</v>
      </c>
      <c r="F994" s="3" t="s">
        <v>4086</v>
      </c>
      <c r="G994" s="3" t="n">
        <v>80</v>
      </c>
      <c r="H994" s="3" t="n">
        <v>71</v>
      </c>
      <c r="I994" s="3" t="n">
        <v>47</v>
      </c>
      <c r="J994" s="3" t="n">
        <v>24</v>
      </c>
      <c r="K994" s="3" t="n">
        <v>33</v>
      </c>
      <c r="L994" s="3" t="n">
        <v>48</v>
      </c>
      <c r="M994" s="3" t="n">
        <v>67</v>
      </c>
      <c r="N994" s="13" t="n">
        <f aca="false">IF(ISERROR(I994/(I994+J994)),0,(I994/(I994+J994)))</f>
        <v>0.661971830985916</v>
      </c>
      <c r="O994" s="13" t="n">
        <f aca="false">IF(ISERROR(I994/(I994+K994)),0,(I994/(I994+K994)))</f>
        <v>0.5875</v>
      </c>
      <c r="P994" s="13" t="n">
        <f aca="false">IF(ISERROR((2*N994*O994)/(N994+O994)),0,(2*N994*O994)/(N994+O994))</f>
        <v>0.622516556291391</v>
      </c>
      <c r="Q994" s="3" t="n">
        <f aca="false">L994-M994</f>
        <v>-19</v>
      </c>
      <c r="R994" s="3"/>
    </row>
    <row r="995" customFormat="false" ht="12.8" hidden="false" customHeight="false" outlineLevel="0" collapsed="false">
      <c r="A995" s="3" t="s">
        <v>4087</v>
      </c>
      <c r="B995" s="3" t="s">
        <v>1</v>
      </c>
      <c r="C995" s="3" t="s">
        <v>2</v>
      </c>
      <c r="D995" s="3"/>
      <c r="E995" s="3" t="s">
        <v>33</v>
      </c>
      <c r="F995" s="3" t="s">
        <v>4088</v>
      </c>
      <c r="G995" s="3" t="n">
        <v>59</v>
      </c>
      <c r="H995" s="3" t="n">
        <v>30</v>
      </c>
      <c r="I995" s="3" t="n">
        <v>23</v>
      </c>
      <c r="J995" s="3" t="n">
        <v>7</v>
      </c>
      <c r="K995" s="3" t="n">
        <v>36</v>
      </c>
      <c r="L995" s="3" t="n">
        <v>34</v>
      </c>
      <c r="M995" s="3" t="n">
        <v>27</v>
      </c>
      <c r="N995" s="13" t="n">
        <f aca="false">IF(ISERROR(I995/(I995+J995)),0,(I995/(I995+J995)))</f>
        <v>0.766666666666667</v>
      </c>
      <c r="O995" s="13" t="n">
        <f aca="false">IF(ISERROR(I995/(I995+K995)),0,(I995/(I995+K995)))</f>
        <v>0.389830508474576</v>
      </c>
      <c r="P995" s="13" t="n">
        <f aca="false">IF(ISERROR((2*N995*O995)/(N995+O995)),0,(2*N995*O995)/(N995+O995))</f>
        <v>0.51685393258427</v>
      </c>
      <c r="Q995" s="3" t="n">
        <f aca="false">L995-M995</f>
        <v>7</v>
      </c>
      <c r="R995" s="3"/>
    </row>
    <row r="996" customFormat="false" ht="12.8" hidden="false" customHeight="false" outlineLevel="0" collapsed="false">
      <c r="A996" s="3" t="s">
        <v>4089</v>
      </c>
      <c r="B996" s="3" t="s">
        <v>1</v>
      </c>
      <c r="C996" s="3" t="s">
        <v>2</v>
      </c>
      <c r="D996" s="3"/>
      <c r="E996" s="3" t="s">
        <v>33</v>
      </c>
      <c r="F996" s="3" t="s">
        <v>4090</v>
      </c>
      <c r="G996" s="3" t="n">
        <v>51</v>
      </c>
      <c r="H996" s="3" t="n">
        <v>18</v>
      </c>
      <c r="I996" s="3" t="n">
        <v>10</v>
      </c>
      <c r="J996" s="3" t="n">
        <v>8</v>
      </c>
      <c r="K996" s="3" t="n">
        <v>41</v>
      </c>
      <c r="L996" s="3" t="n">
        <v>20</v>
      </c>
      <c r="M996" s="3" t="n">
        <v>17</v>
      </c>
      <c r="N996" s="13" t="n">
        <f aca="false">IF(ISERROR(I996/(I996+J996)),0,(I996/(I996+J996)))</f>
        <v>0.555555555555556</v>
      </c>
      <c r="O996" s="13" t="n">
        <f aca="false">IF(ISERROR(I996/(I996+K996)),0,(I996/(I996+K996)))</f>
        <v>0.196078431372549</v>
      </c>
      <c r="P996" s="13" t="n">
        <f aca="false">IF(ISERROR((2*N996*O996)/(N996+O996)),0,(2*N996*O996)/(N996+O996))</f>
        <v>0.289855072463768</v>
      </c>
      <c r="Q996" s="3" t="n">
        <f aca="false">L996-M996</f>
        <v>3</v>
      </c>
      <c r="R996" s="3"/>
    </row>
    <row r="997" customFormat="false" ht="12.8" hidden="false" customHeight="false" outlineLevel="0" collapsed="false">
      <c r="A997" s="3" t="s">
        <v>4091</v>
      </c>
      <c r="B997" s="3" t="s">
        <v>22</v>
      </c>
      <c r="C997" s="3" t="s">
        <v>2</v>
      </c>
      <c r="D997" s="3"/>
      <c r="E997" s="3" t="s">
        <v>33</v>
      </c>
      <c r="F997" s="3" t="s">
        <v>4092</v>
      </c>
      <c r="G997" s="3" t="n">
        <v>91</v>
      </c>
      <c r="H997" s="3" t="n">
        <v>44</v>
      </c>
      <c r="I997" s="3" t="n">
        <v>29</v>
      </c>
      <c r="J997" s="3" t="n">
        <v>15</v>
      </c>
      <c r="K997" s="3" t="n">
        <v>62</v>
      </c>
      <c r="L997" s="3" t="n">
        <v>66</v>
      </c>
      <c r="M997" s="3" t="n">
        <v>41</v>
      </c>
      <c r="N997" s="13" t="n">
        <f aca="false">IF(ISERROR(I997/(I997+J997)),0,(I997/(I997+J997)))</f>
        <v>0.659090909090909</v>
      </c>
      <c r="O997" s="13" t="n">
        <f aca="false">IF(ISERROR(I997/(I997+K997)),0,(I997/(I997+K997)))</f>
        <v>0.318681318681319</v>
      </c>
      <c r="P997" s="13" t="n">
        <f aca="false">IF(ISERROR((2*N997*O997)/(N997+O997)),0,(2*N997*O997)/(N997+O997))</f>
        <v>0.42962962962963</v>
      </c>
      <c r="Q997" s="3" t="n">
        <f aca="false">L997-M997</f>
        <v>25</v>
      </c>
      <c r="R997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4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1" sqref="A599:R599 R1"/>
    </sheetView>
  </sheetViews>
  <sheetFormatPr defaultRowHeight="12.8"/>
  <cols>
    <col collapsed="false" hidden="false" max="1" min="1" style="0" width="8.72959183673469"/>
    <col collapsed="false" hidden="false" max="2" min="2" style="0" width="8.79081632653061"/>
    <col collapsed="false" hidden="false" max="3" min="3" style="0" width="7.92857142857143"/>
    <col collapsed="false" hidden="false" max="4" min="4" style="0" width="10.0714285714286"/>
    <col collapsed="false" hidden="false" max="5" min="5" style="0" width="5.06632653061225"/>
    <col collapsed="false" hidden="false" max="6" min="6" style="0" width="19.9234693877551"/>
    <col collapsed="false" hidden="false" max="8" min="7" style="0" width="4.52551020408163"/>
    <col collapsed="false" hidden="false" max="11" min="9" style="0" width="5.52551020408163"/>
    <col collapsed="false" hidden="false" max="12" min="12" style="0" width="4.6530612244898"/>
    <col collapsed="false" hidden="false" max="13" min="13" style="0" width="4.53571428571429"/>
    <col collapsed="false" hidden="false" max="15" min="14" style="1" width="7.07142857142857"/>
    <col collapsed="false" hidden="false" max="16" min="16" style="0" width="7.07142857142857"/>
    <col collapsed="false" hidden="false" max="17" min="17" style="0" width="11.530612244898"/>
    <col collapsed="false" hidden="false" max="18" min="18" style="0" width="11.5204081632653"/>
    <col collapsed="false" hidden="false" max="19" min="19" style="3" width="16.9540816326531"/>
    <col collapsed="false" hidden="false" max="20" min="20" style="3" width="7.21938775510204"/>
    <col collapsed="false" hidden="false" max="21" min="21" style="3" width="6.05612244897959"/>
    <col collapsed="false" hidden="false" max="22" min="22" style="3" width="7.78571428571429"/>
    <col collapsed="false" hidden="false" max="23" min="23" style="3" width="5.77551020408163"/>
    <col collapsed="false" hidden="false" max="24" min="24" style="3" width="7.78571428571429"/>
    <col collapsed="false" hidden="false" max="27" min="25" style="3" width="4.53571428571429"/>
    <col collapsed="false" hidden="false" max="28" min="28" style="4" width="7.49489795918367"/>
    <col collapsed="false" hidden="false" max="36" min="29" style="3" width="7.49489795918367"/>
    <col collapsed="false" hidden="false" max="1025" min="37" style="0" width="11.530612244898"/>
  </cols>
  <sheetData>
    <row r="1" customFormat="false" ht="12.8" hidden="false" customHeight="false" outlineLevel="0" collapsed="false">
      <c r="A1" s="0" t="s">
        <v>4093</v>
      </c>
      <c r="B1" s="0" t="s">
        <v>1</v>
      </c>
      <c r="C1" s="0" t="s">
        <v>9</v>
      </c>
      <c r="E1" s="0" t="s">
        <v>3</v>
      </c>
      <c r="F1" s="0" t="s">
        <v>4094</v>
      </c>
      <c r="G1" s="0" t="n">
        <v>0</v>
      </c>
      <c r="H1" s="0" t="n">
        <v>0</v>
      </c>
      <c r="I1" s="0" t="n">
        <v>0</v>
      </c>
      <c r="J1" s="0" t="n">
        <v>0</v>
      </c>
      <c r="K1" s="0" t="n">
        <v>0</v>
      </c>
      <c r="L1" s="0" t="n">
        <v>0</v>
      </c>
      <c r="M1" s="0" t="n">
        <v>0</v>
      </c>
      <c r="N1" s="1" t="n">
        <v>1</v>
      </c>
      <c r="O1" s="1" t="n">
        <v>1</v>
      </c>
      <c r="P1" s="1" t="n">
        <f aca="false">IF(ISERROR((2*N1*O1)/(N1+O1)),0,(2*N1*O1)/(N1+O1))</f>
        <v>1</v>
      </c>
      <c r="Q1" s="0" t="n">
        <f aca="false">L574-M574</f>
        <v>0</v>
      </c>
      <c r="R1" s="17" t="str">
        <f aca="false">VLOOKUP(A1,s3_num_method!A1:B2500,2,0)</f>
        <v>num+count</v>
      </c>
      <c r="S1" s="2"/>
      <c r="T1" s="2"/>
      <c r="U1" s="2"/>
      <c r="V1" s="0"/>
      <c r="W1" s="2"/>
      <c r="X1" s="0"/>
      <c r="Z1" s="0"/>
      <c r="AA1" s="0"/>
      <c r="AB1" s="4" t="s">
        <v>5</v>
      </c>
      <c r="AC1" s="0"/>
      <c r="AD1" s="0"/>
      <c r="AE1" s="0" t="s">
        <v>6</v>
      </c>
      <c r="AF1" s="0"/>
      <c r="AG1" s="0"/>
      <c r="AH1" s="4" t="s">
        <v>7</v>
      </c>
      <c r="AI1" s="0"/>
      <c r="AJ1" s="0"/>
      <c r="AK1" s="3"/>
    </row>
    <row r="2" customFormat="false" ht="12.8" hidden="false" customHeight="false" outlineLevel="0" collapsed="false">
      <c r="A2" s="0" t="s">
        <v>4095</v>
      </c>
      <c r="B2" s="0" t="s">
        <v>22</v>
      </c>
      <c r="D2" s="0" t="s">
        <v>27</v>
      </c>
      <c r="E2" s="0" t="s">
        <v>33</v>
      </c>
      <c r="F2" s="0" t="s">
        <v>4096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v>0</v>
      </c>
      <c r="M2" s="0" t="n">
        <v>0</v>
      </c>
      <c r="N2" s="1" t="n">
        <f aca="false">IF(ISERROR(I2/(I2+J2)),0,(I2/(I2+J2)))</f>
        <v>0</v>
      </c>
      <c r="O2" s="1" t="n">
        <f aca="false">IF(ISERROR(I2/(I2+K2)),0,(I2/(I2+K2)))</f>
        <v>0</v>
      </c>
      <c r="P2" s="1" t="n">
        <f aca="false">IF(ISERROR((2*N2*O2)/(N2+O2)),0,(2*N2*O2)/(N2+O2))</f>
        <v>0</v>
      </c>
      <c r="Q2" s="0" t="n">
        <f aca="false">L585-M585</f>
        <v>0</v>
      </c>
      <c r="R2" s="17" t="str">
        <f aca="false">VLOOKUP(A2,s3_num_method!A2:B2501,2,0)</f>
        <v>num+count</v>
      </c>
      <c r="S2" s="2"/>
      <c r="T2" s="2"/>
      <c r="U2" s="2" t="s">
        <v>13</v>
      </c>
      <c r="V2" s="0"/>
      <c r="W2" s="2" t="s">
        <v>14</v>
      </c>
      <c r="X2" s="0"/>
      <c r="Y2" s="3" t="s">
        <v>15</v>
      </c>
      <c r="Z2" s="3" t="s">
        <v>16</v>
      </c>
      <c r="AA2" s="3" t="s">
        <v>17</v>
      </c>
      <c r="AB2" s="4" t="s">
        <v>18</v>
      </c>
      <c r="AC2" s="3" t="s">
        <v>19</v>
      </c>
      <c r="AD2" s="3" t="s">
        <v>20</v>
      </c>
      <c r="AE2" s="4" t="s">
        <v>18</v>
      </c>
      <c r="AF2" s="3" t="s">
        <v>19</v>
      </c>
      <c r="AG2" s="3" t="s">
        <v>20</v>
      </c>
      <c r="AH2" s="4" t="s">
        <v>18</v>
      </c>
      <c r="AI2" s="3" t="s">
        <v>19</v>
      </c>
      <c r="AJ2" s="3" t="s">
        <v>20</v>
      </c>
      <c r="AK2" s="3"/>
    </row>
    <row r="3" customFormat="false" ht="12.8" hidden="false" customHeight="false" outlineLevel="0" collapsed="false">
      <c r="A3" s="0" t="s">
        <v>4097</v>
      </c>
      <c r="B3" s="0" t="s">
        <v>22</v>
      </c>
      <c r="D3" s="0" t="s">
        <v>27</v>
      </c>
      <c r="E3" s="0" t="s">
        <v>33</v>
      </c>
      <c r="F3" s="0" t="s">
        <v>4098</v>
      </c>
      <c r="G3" s="0" t="n">
        <v>4</v>
      </c>
      <c r="H3" s="0" t="n">
        <v>20</v>
      </c>
      <c r="I3" s="0" t="n">
        <v>2</v>
      </c>
      <c r="J3" s="0" t="n">
        <v>18</v>
      </c>
      <c r="K3" s="0" t="n">
        <v>2</v>
      </c>
      <c r="L3" s="0" t="n">
        <v>0</v>
      </c>
      <c r="M3" s="0" t="n">
        <v>48</v>
      </c>
      <c r="N3" s="1" t="n">
        <f aca="false">IF(ISERROR(I3/(I3+J3)),0,(I3/(I3+J3)))</f>
        <v>0.1</v>
      </c>
      <c r="O3" s="1" t="n">
        <f aca="false">IF(ISERROR(I3/(I3+K3)),0,(I3/(I3+K3)))</f>
        <v>0.5</v>
      </c>
      <c r="P3" s="1" t="n">
        <f aca="false">IF(ISERROR((2*N3*O3)/(N3+O3)),0,(2*N3*O3)/(N3+O3))</f>
        <v>0.166666666666667</v>
      </c>
      <c r="Q3" s="0" t="n">
        <f aca="false">L596-M596</f>
        <v>0</v>
      </c>
      <c r="R3" s="17" t="str">
        <f aca="false">VLOOKUP(A3,s3_num_method!A3:B2502,2,0)</f>
        <v>num+count</v>
      </c>
      <c r="S3" s="2" t="s">
        <v>25</v>
      </c>
      <c r="T3" s="2" t="n">
        <f aca="false">COUNTA($A$1:$A$2500)</f>
        <v>2456</v>
      </c>
      <c r="U3" s="2" t="n">
        <f aca="false">COUNTIF($H$1:$H$2500,"&gt;0")</f>
        <v>1685</v>
      </c>
      <c r="V3" s="5" t="n">
        <f aca="false">U3/T3</f>
        <v>0.686074918566775</v>
      </c>
      <c r="W3" s="2" t="n">
        <f aca="false">COUNTIF($H$1:$H$2500,"=0")</f>
        <v>771</v>
      </c>
      <c r="X3" s="5" t="n">
        <f aca="false">W3/T3</f>
        <v>0.313925081433225</v>
      </c>
      <c r="Y3" s="3" t="n">
        <f aca="false">SUM(I1:I2500)</f>
        <v>4845</v>
      </c>
      <c r="Z3" s="3" t="n">
        <f aca="false">SUM(J1:J2500)</f>
        <v>3308</v>
      </c>
      <c r="AA3" s="3" t="n">
        <f aca="false">SUM(K1:K2500)</f>
        <v>4348</v>
      </c>
      <c r="AB3" s="4" t="n">
        <f aca="false">Y3/(Y3+Z3)</f>
        <v>0.594259781675457</v>
      </c>
      <c r="AC3" s="4" t="n">
        <f aca="false">Y3/(Y3+AA3)</f>
        <v>0.527031436962907</v>
      </c>
      <c r="AD3" s="4" t="n">
        <f aca="false">(2*AB3*AC3)/(AB3+AC3)</f>
        <v>0.558630231753718</v>
      </c>
      <c r="AE3" s="4"/>
      <c r="AF3" s="4"/>
      <c r="AG3" s="4"/>
      <c r="AH3" s="4" t="n">
        <f aca="false">AVERAGE(N$1:N$2500)</f>
        <v>0.574038201137124</v>
      </c>
      <c r="AI3" s="4" t="n">
        <f aca="false">AVERAGE(O$1:O$2500)</f>
        <v>0.508415944221466</v>
      </c>
      <c r="AJ3" s="4" t="n">
        <f aca="false">AVERAGE(P$1:P$2500)</f>
        <v>0.508582094826345</v>
      </c>
      <c r="AK3" s="3"/>
    </row>
    <row r="4" customFormat="false" ht="12.8" hidden="false" customHeight="false" outlineLevel="0" collapsed="false">
      <c r="A4" s="0" t="s">
        <v>4099</v>
      </c>
      <c r="B4" s="0" t="s">
        <v>22</v>
      </c>
      <c r="D4" s="0" t="s">
        <v>27</v>
      </c>
      <c r="E4" s="0" t="s">
        <v>33</v>
      </c>
      <c r="F4" s="0" t="s">
        <v>4100</v>
      </c>
      <c r="G4" s="0" t="n">
        <v>5</v>
      </c>
      <c r="H4" s="0" t="n">
        <v>16</v>
      </c>
      <c r="I4" s="0" t="n">
        <v>2</v>
      </c>
      <c r="J4" s="0" t="n">
        <v>14</v>
      </c>
      <c r="K4" s="0" t="n">
        <v>3</v>
      </c>
      <c r="L4" s="0" t="n">
        <v>0</v>
      </c>
      <c r="M4" s="0" t="n">
        <v>25</v>
      </c>
      <c r="N4" s="1" t="n">
        <f aca="false">IF(ISERROR(I4/(I4+J4)),0,(I4/(I4+J4)))</f>
        <v>0.125</v>
      </c>
      <c r="O4" s="1" t="n">
        <f aca="false">IF(ISERROR(I4/(I4+K4)),0,(I4/(I4+K4)))</f>
        <v>0.4</v>
      </c>
      <c r="P4" s="1" t="n">
        <f aca="false">IF(ISERROR((2*N4*O4)/(N4+O4)),0,(2*N4*O4)/(N4+O4))</f>
        <v>0.19047619047619</v>
      </c>
      <c r="Q4" s="0" t="n">
        <f aca="false">L607-M607</f>
        <v>0</v>
      </c>
      <c r="R4" s="17" t="str">
        <f aca="false">VLOOKUP(A4,s3_num_method!A4:B2503,2,0)</f>
        <v>num+count</v>
      </c>
      <c r="S4" s="2" t="s">
        <v>1</v>
      </c>
      <c r="T4" s="2" t="n">
        <f aca="false">COUNTIF($B$1:$B$2500,S4)</f>
        <v>928</v>
      </c>
      <c r="U4" s="2" t="n">
        <f aca="false">SUMPRODUCT(-(-($H$1:$H$2500&gt;0)),-(-($B$1:$B$2500=S4)))</f>
        <v>682</v>
      </c>
      <c r="V4" s="5" t="n">
        <f aca="false">U4/T4</f>
        <v>0.734913793103448</v>
      </c>
      <c r="W4" s="2" t="n">
        <f aca="false">SUMPRODUCT(-(-($H$1:$H$2500=0)),-(-($B$1:$B$2500=S4)))</f>
        <v>246</v>
      </c>
      <c r="X4" s="5" t="n">
        <f aca="false">W4/T4</f>
        <v>0.265086206896552</v>
      </c>
      <c r="Y4" s="3" t="n">
        <f aca="false">SUMIFS(I$1:I$2500,$B$1:$B$2500,$S4)</f>
        <v>2000</v>
      </c>
      <c r="Z4" s="3" t="n">
        <f aca="false">SUMIFS(J$1:J$2500,$B$1:$B$2500,$S4)</f>
        <v>1067</v>
      </c>
      <c r="AA4" s="3" t="n">
        <f aca="false">SUMIFS(K$1:K$2500,$B$1:$B$2500,$S4)</f>
        <v>1711</v>
      </c>
      <c r="AB4" s="4" t="n">
        <f aca="false">Y4/(Y4+Z4)</f>
        <v>0.6521030322791</v>
      </c>
      <c r="AC4" s="4" t="n">
        <f aca="false">Y4/(Y4+AA4)</f>
        <v>0.538938291565616</v>
      </c>
      <c r="AD4" s="4" t="n">
        <f aca="false">(2*AB4*AC4)/(AB4+AC4)</f>
        <v>0.590144585423429</v>
      </c>
      <c r="AE4" s="4"/>
      <c r="AF4" s="4"/>
      <c r="AG4" s="4"/>
      <c r="AH4" s="4" t="n">
        <f aca="false">AVERAGEIFS(N$1:N$2500,$B$1:$B$2500,$S4)</f>
        <v>0.619503284411884</v>
      </c>
      <c r="AI4" s="4" t="n">
        <f aca="false">AVERAGEIFS(O$1:O$2500,$B$1:$B$2500,$S4)</f>
        <v>0.532054270136461</v>
      </c>
      <c r="AJ4" s="4" t="n">
        <f aca="false">AVERAGEIFS(P$1:P$2500,$B$1:$B$2500,$S4)</f>
        <v>0.540823892078214</v>
      </c>
      <c r="AK4" s="3"/>
    </row>
    <row r="5" customFormat="false" ht="12.8" hidden="false" customHeight="false" outlineLevel="0" collapsed="false">
      <c r="A5" s="0" t="s">
        <v>4101</v>
      </c>
      <c r="B5" s="0" t="s">
        <v>22</v>
      </c>
      <c r="D5" s="0" t="s">
        <v>27</v>
      </c>
      <c r="E5" s="0" t="s">
        <v>33</v>
      </c>
      <c r="F5" s="0" t="s">
        <v>4102</v>
      </c>
      <c r="G5" s="0" t="n">
        <v>4</v>
      </c>
      <c r="H5" s="0" t="n">
        <v>5</v>
      </c>
      <c r="I5" s="0" t="n">
        <v>3</v>
      </c>
      <c r="J5" s="0" t="n">
        <v>2</v>
      </c>
      <c r="K5" s="0" t="n">
        <v>1</v>
      </c>
      <c r="L5" s="0" t="n">
        <v>0</v>
      </c>
      <c r="M5" s="0" t="n">
        <v>2</v>
      </c>
      <c r="N5" s="1" t="n">
        <f aca="false">IF(ISERROR(I5/(I5+J5)),0,(I5/(I5+J5)))</f>
        <v>0.6</v>
      </c>
      <c r="O5" s="1" t="n">
        <f aca="false">IF(ISERROR(I5/(I5+K5)),0,(I5/(I5+K5)))</f>
        <v>0.75</v>
      </c>
      <c r="P5" s="1" t="n">
        <f aca="false">IF(ISERROR((2*N5*O5)/(N5+O5)),0,(2*N5*O5)/(N5+O5))</f>
        <v>0.666666666666667</v>
      </c>
      <c r="Q5" s="0" t="n">
        <f aca="false">L618-M618</f>
        <v>0</v>
      </c>
      <c r="R5" s="17" t="str">
        <f aca="false">VLOOKUP(A5,s3_num_method!A5:B2504,2,0)</f>
        <v>num+count</v>
      </c>
      <c r="S5" s="2" t="s">
        <v>22</v>
      </c>
      <c r="T5" s="2" t="n">
        <f aca="false">COUNTIF($B$1:$B$2500,S5)</f>
        <v>1502</v>
      </c>
      <c r="U5" s="2" t="n">
        <f aca="false">SUMPRODUCT(-(-($H$1:$H$2500&gt;0)),-(-($B$1:$B$2500=S5)))</f>
        <v>999</v>
      </c>
      <c r="V5" s="5" t="n">
        <f aca="false">U5/T5</f>
        <v>0.665113182423435</v>
      </c>
      <c r="W5" s="2" t="n">
        <f aca="false">SUMPRODUCT(-(-($H$1:$H$2500=0)),-(-($B$1:$B$2500=S5)))</f>
        <v>503</v>
      </c>
      <c r="X5" s="5" t="n">
        <f aca="false">W5/T5</f>
        <v>0.334886817576565</v>
      </c>
      <c r="Y5" s="3" t="n">
        <f aca="false">SUMIFS(I$1:I$2500,$B$1:$B$2500,$S5)</f>
        <v>2842</v>
      </c>
      <c r="Z5" s="3" t="n">
        <f aca="false">SUMIFS(J$1:J$2500,$B$1:$B$2500,$S5)</f>
        <v>2240</v>
      </c>
      <c r="AA5" s="3" t="n">
        <f aca="false">SUMIFS(K$1:K$2500,$B$1:$B$2500,$S5)</f>
        <v>2582</v>
      </c>
      <c r="AB5" s="4" t="n">
        <f aca="false">Y5/(Y5+Z5)</f>
        <v>0.559228650137741</v>
      </c>
      <c r="AC5" s="4" t="n">
        <f aca="false">Y5/(Y5+AA5)</f>
        <v>0.523967551622419</v>
      </c>
      <c r="AD5" s="4" t="n">
        <f aca="false">(2*AB5*AC5)/(AB5+AC5)</f>
        <v>0.541024176660956</v>
      </c>
      <c r="AE5" s="4"/>
      <c r="AF5" s="4"/>
      <c r="AG5" s="4"/>
      <c r="AH5" s="4" t="n">
        <f aca="false">AVERAGEIFS(N$1:N$2500,$B$1:$B$2500,$S5)</f>
        <v>0.553887332928462</v>
      </c>
      <c r="AI5" s="4" t="n">
        <f aca="false">AVERAGEIFS(O$1:O$2500,$B$1:$B$2500,$S5)</f>
        <v>0.501530090759843</v>
      </c>
      <c r="AJ5" s="4" t="n">
        <f aca="false">AVERAGEIFS(P$1:P$2500,$B$1:$B$2500,$S5)</f>
        <v>0.496207832327586</v>
      </c>
      <c r="AK5" s="3"/>
    </row>
    <row r="6" customFormat="false" ht="12.8" hidden="false" customHeight="false" outlineLevel="0" collapsed="false">
      <c r="A6" s="0" t="s">
        <v>4103</v>
      </c>
      <c r="B6" s="0" t="s">
        <v>22</v>
      </c>
      <c r="D6" s="0" t="s">
        <v>27</v>
      </c>
      <c r="E6" s="0" t="s">
        <v>33</v>
      </c>
      <c r="F6" s="0" t="s">
        <v>4104</v>
      </c>
      <c r="G6" s="0" t="n">
        <v>2</v>
      </c>
      <c r="H6" s="0" t="n">
        <v>4</v>
      </c>
      <c r="I6" s="0" t="n">
        <v>2</v>
      </c>
      <c r="J6" s="0" t="n">
        <v>2</v>
      </c>
      <c r="K6" s="0" t="n">
        <v>0</v>
      </c>
      <c r="L6" s="0" t="n">
        <v>0</v>
      </c>
      <c r="M6" s="0" t="n">
        <v>1</v>
      </c>
      <c r="N6" s="1" t="n">
        <f aca="false">IF(ISERROR(I6/(I6+J6)),0,(I6/(I6+J6)))</f>
        <v>0.5</v>
      </c>
      <c r="O6" s="1" t="n">
        <f aca="false">IF(ISERROR(I6/(I6+K6)),0,(I6/(I6+K6)))</f>
        <v>1</v>
      </c>
      <c r="P6" s="1" t="n">
        <f aca="false">IF(ISERROR((2*N6*O6)/(N6+O6)),0,(2*N6*O6)/(N6+O6))</f>
        <v>0.666666666666667</v>
      </c>
      <c r="Q6" s="0" t="n">
        <f aca="false">L629-M629</f>
        <v>0</v>
      </c>
      <c r="R6" s="17" t="str">
        <f aca="false">VLOOKUP(A6,s3_num_method!A6:B2505,2,0)</f>
        <v>count</v>
      </c>
      <c r="S6" s="2" t="s">
        <v>35</v>
      </c>
      <c r="T6" s="2" t="n">
        <f aca="false">COUNTIF($B$1:$B$2500,S6)</f>
        <v>26</v>
      </c>
      <c r="U6" s="2" t="n">
        <f aca="false">SUMPRODUCT(-(-($H$1:$H$2500&gt;0)),-(-($B$1:$B$2500=S6)))</f>
        <v>4</v>
      </c>
      <c r="V6" s="5" t="n">
        <f aca="false">U6/T6</f>
        <v>0.153846153846154</v>
      </c>
      <c r="W6" s="2" t="n">
        <f aca="false">SUMPRODUCT(-(-($H$1:$H$2500=0)),-(-($B$1:$B$2500=S6)))</f>
        <v>22</v>
      </c>
      <c r="X6" s="5" t="n">
        <f aca="false">W6/T6</f>
        <v>0.846153846153846</v>
      </c>
      <c r="Y6" s="3" t="n">
        <f aca="false">SUMIFS(I$1:I$2500,$B$1:$B$2500,$S6)</f>
        <v>3</v>
      </c>
      <c r="Z6" s="3" t="n">
        <f aca="false">SUMIFS(J$1:J$2500,$B$1:$B$2500,$S6)</f>
        <v>1</v>
      </c>
      <c r="AA6" s="3" t="n">
        <f aca="false">SUMIFS(K$1:K$2500,$B$1:$B$2500,$S6)</f>
        <v>55</v>
      </c>
      <c r="AB6" s="4" t="n">
        <f aca="false">Y6/(Y6+Z6)</f>
        <v>0.75</v>
      </c>
      <c r="AC6" s="4" t="n">
        <f aca="false">Y6/(Y6+AA6)</f>
        <v>0.0517241379310345</v>
      </c>
      <c r="AD6" s="4" t="n">
        <v>0</v>
      </c>
      <c r="AE6" s="4"/>
      <c r="AF6" s="4"/>
      <c r="AG6" s="4"/>
      <c r="AH6" s="4" t="n">
        <f aca="false">AVERAGEIFS(N$1:N$2500,$B$1:$B$2500,$S6)</f>
        <v>0.115384615384615</v>
      </c>
      <c r="AI6" s="4" t="n">
        <f aca="false">AVERAGEIFS(O$1:O$2500,$B$1:$B$2500,$S6)</f>
        <v>0.0625</v>
      </c>
      <c r="AJ6" s="4" t="n">
        <f aca="false">AVERAGEIFS(P$1:P$2500,$B$1:$B$2500,$S6)</f>
        <v>0.0726495726495726</v>
      </c>
      <c r="AK6" s="3"/>
    </row>
    <row r="7" customFormat="false" ht="12.8" hidden="false" customHeight="false" outlineLevel="0" collapsed="false">
      <c r="A7" s="0" t="s">
        <v>4105</v>
      </c>
      <c r="B7" s="0" t="s">
        <v>22</v>
      </c>
      <c r="D7" s="0" t="s">
        <v>27</v>
      </c>
      <c r="E7" s="0" t="s">
        <v>33</v>
      </c>
      <c r="F7" s="0" t="s">
        <v>4106</v>
      </c>
      <c r="G7" s="0" t="n">
        <v>2</v>
      </c>
      <c r="H7" s="0" t="n">
        <v>18</v>
      </c>
      <c r="I7" s="0" t="n">
        <v>2</v>
      </c>
      <c r="J7" s="0" t="n">
        <v>16</v>
      </c>
      <c r="K7" s="0" t="n">
        <v>0</v>
      </c>
      <c r="L7" s="0" t="n">
        <v>0</v>
      </c>
      <c r="M7" s="0" t="n">
        <v>22</v>
      </c>
      <c r="N7" s="1" t="n">
        <f aca="false">IF(ISERROR(I7/(I7+J7)),0,(I7/(I7+J7)))</f>
        <v>0.111111111111111</v>
      </c>
      <c r="O7" s="1" t="n">
        <f aca="false">IF(ISERROR(I7/(I7+K7)),0,(I7/(I7+K7)))</f>
        <v>1</v>
      </c>
      <c r="P7" s="1" t="n">
        <f aca="false">IF(ISERROR((2*N7*O7)/(N7+O7)),0,(2*N7*O7)/(N7+O7))</f>
        <v>0.2</v>
      </c>
      <c r="Q7" s="0" t="n">
        <f aca="false">L1023-M1023</f>
        <v>0</v>
      </c>
      <c r="R7" s="17" t="str">
        <f aca="false">VLOOKUP(A7,s3_num_method!A7:B2506,2,0)</f>
        <v>num+count</v>
      </c>
      <c r="S7" s="2" t="s">
        <v>38</v>
      </c>
      <c r="T7" s="2" t="n">
        <f aca="false">COUNTIF($B$1:$B$2500,S7)</f>
        <v>0</v>
      </c>
      <c r="U7" s="2" t="n">
        <f aca="false">SUMPRODUCT(-(-($H$1:$H$2500&gt;0)),-(-($B$1:$B$2500=S7)))</f>
        <v>0</v>
      </c>
      <c r="V7" s="5" t="n">
        <v>0</v>
      </c>
      <c r="W7" s="2" t="n">
        <f aca="false">SUMPRODUCT(-(-($H$1:$H$2500=0)),-(-($B$1:$B$2500=S7)))</f>
        <v>0</v>
      </c>
      <c r="X7" s="5" t="n">
        <v>0</v>
      </c>
      <c r="Y7" s="3" t="n">
        <f aca="false">SUMIFS(I$1:I$2500,$B$1:$B$2500,$S7)</f>
        <v>0</v>
      </c>
      <c r="Z7" s="3" t="n">
        <f aca="false">SUMIFS(J$1:J$2500,$B$1:$B$2500,$S7)</f>
        <v>0</v>
      </c>
      <c r="AA7" s="3" t="n">
        <f aca="false">SUMIFS(K$1:K$2500,$B$1:$B$2500,$S7)</f>
        <v>0</v>
      </c>
      <c r="AB7" s="4" t="n">
        <v>0</v>
      </c>
      <c r="AC7" s="4" t="n">
        <v>0</v>
      </c>
      <c r="AD7" s="4" t="n">
        <v>0</v>
      </c>
      <c r="AE7" s="4"/>
      <c r="AF7" s="4"/>
      <c r="AG7" s="4"/>
      <c r="AH7" s="4" t="n">
        <v>0</v>
      </c>
      <c r="AI7" s="4" t="n">
        <v>0</v>
      </c>
      <c r="AJ7" s="4" t="n">
        <v>0</v>
      </c>
      <c r="AK7" s="3"/>
    </row>
    <row r="8" customFormat="false" ht="12.8" hidden="false" customHeight="false" outlineLevel="0" collapsed="false">
      <c r="A8" s="0" t="s">
        <v>4107</v>
      </c>
      <c r="B8" s="0" t="s">
        <v>22</v>
      </c>
      <c r="D8" s="0" t="s">
        <v>27</v>
      </c>
      <c r="E8" s="0" t="s">
        <v>33</v>
      </c>
      <c r="F8" s="0" t="s">
        <v>4108</v>
      </c>
      <c r="G8" s="0" t="n">
        <v>2</v>
      </c>
      <c r="H8" s="0" t="n">
        <v>4</v>
      </c>
      <c r="I8" s="0" t="n">
        <v>2</v>
      </c>
      <c r="J8" s="0" t="n">
        <v>2</v>
      </c>
      <c r="K8" s="0" t="n">
        <v>0</v>
      </c>
      <c r="L8" s="0" t="n">
        <v>0</v>
      </c>
      <c r="M8" s="0" t="n">
        <v>6</v>
      </c>
      <c r="N8" s="1" t="n">
        <f aca="false">IF(ISERROR(I8/(I8+J8)),0,(I8/(I8+J8)))</f>
        <v>0.5</v>
      </c>
      <c r="O8" s="1" t="n">
        <f aca="false">IF(ISERROR(I8/(I8+K8)),0,(I8/(I8+K8)))</f>
        <v>1</v>
      </c>
      <c r="P8" s="1" t="n">
        <f aca="false">IF(ISERROR((2*N8*O8)/(N8+O8)),0,(2*N8*O8)/(N8+O8))</f>
        <v>0.666666666666667</v>
      </c>
      <c r="Q8" s="0" t="n">
        <f aca="false">L1460-M1460</f>
        <v>0</v>
      </c>
      <c r="R8" s="17" t="str">
        <f aca="false">VLOOKUP(A8,s3_num_method!A8:B2507,2,0)</f>
        <v>num+count</v>
      </c>
      <c r="S8" s="2"/>
      <c r="T8" s="2"/>
      <c r="U8" s="2"/>
      <c r="V8" s="5"/>
      <c r="W8" s="2"/>
      <c r="X8" s="5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3"/>
    </row>
    <row r="9" customFormat="false" ht="12.8" hidden="false" customHeight="false" outlineLevel="0" collapsed="false">
      <c r="A9" s="0" t="s">
        <v>4109</v>
      </c>
      <c r="B9" s="0" t="s">
        <v>22</v>
      </c>
      <c r="D9" s="0" t="s">
        <v>27</v>
      </c>
      <c r="E9" s="0" t="s">
        <v>33</v>
      </c>
      <c r="F9" s="0" t="s">
        <v>4110</v>
      </c>
      <c r="G9" s="0" t="n">
        <v>7</v>
      </c>
      <c r="H9" s="0" t="n">
        <v>39</v>
      </c>
      <c r="I9" s="0" t="n">
        <v>5</v>
      </c>
      <c r="J9" s="0" t="n">
        <v>34</v>
      </c>
      <c r="K9" s="0" t="n">
        <v>2</v>
      </c>
      <c r="L9" s="0" t="n">
        <v>1</v>
      </c>
      <c r="M9" s="0" t="n">
        <v>23</v>
      </c>
      <c r="N9" s="1" t="n">
        <f aca="false">IF(ISERROR(I9/(I9+J9)),0,(I9/(I9+J9)))</f>
        <v>0.128205128205128</v>
      </c>
      <c r="O9" s="1" t="n">
        <f aca="false">IF(ISERROR(I9/(I9+K9)),0,(I9/(I9+K9)))</f>
        <v>0.714285714285714</v>
      </c>
      <c r="P9" s="1" t="n">
        <f aca="false">IF(ISERROR((2*N9*O9)/(N9+O9)),0,(2*N9*O9)/(N9+O9))</f>
        <v>0.217391304347826</v>
      </c>
      <c r="Q9" s="0" t="n">
        <f aca="false">L570-M570</f>
        <v>0</v>
      </c>
      <c r="R9" s="17" t="str">
        <f aca="false">VLOOKUP(A9,s3_num_method!A9:B2508,2,0)</f>
        <v>num+count</v>
      </c>
      <c r="S9" s="6" t="s">
        <v>43</v>
      </c>
      <c r="T9" s="6" t="n">
        <f aca="false">SUM(T10:T11)</f>
        <v>1636</v>
      </c>
      <c r="U9" s="6" t="n">
        <f aca="false">SUM(U10:U11)</f>
        <v>990</v>
      </c>
      <c r="V9" s="7" t="n">
        <f aca="false">U9/T9</f>
        <v>0.605134474327628</v>
      </c>
      <c r="W9" s="6" t="n">
        <f aca="false">SUM(W10:W11)</f>
        <v>646</v>
      </c>
      <c r="X9" s="7" t="n">
        <f aca="false">W9/T9</f>
        <v>0.394865525672372</v>
      </c>
      <c r="Y9" s="6" t="n">
        <f aca="false">SUM(Y10:Y11)</f>
        <v>3345</v>
      </c>
      <c r="Z9" s="6" t="n">
        <f aca="false">SUM(Z10:Z11)</f>
        <v>1709</v>
      </c>
      <c r="AA9" s="6" t="n">
        <f aca="false">SUM(AA10:AA11)</f>
        <v>3206</v>
      </c>
      <c r="AB9" s="8" t="n">
        <f aca="false">Y9/(Y9+Z9)</f>
        <v>0.661851998417095</v>
      </c>
      <c r="AC9" s="8" t="n">
        <f aca="false">Y9/(Y9+AA9)</f>
        <v>0.510609067317967</v>
      </c>
      <c r="AD9" s="8" t="n">
        <f aca="false">(2*AB9*AC9)/(AB9+AC9)</f>
        <v>0.576475657044378</v>
      </c>
      <c r="AE9" s="6" t="n">
        <f aca="false">SUM(AE10:AE11)</f>
        <v>863.851830523378</v>
      </c>
      <c r="AF9" s="6" t="n">
        <f aca="false">SUM(AF10:AF11)</f>
        <v>750.97306252195</v>
      </c>
      <c r="AG9" s="6" t="n">
        <f aca="false">SUM(AG10:AG11)</f>
        <v>764.913048941556</v>
      </c>
      <c r="AH9" s="8" t="n">
        <f aca="false">AE9/$T9</f>
        <v>0.528026791273458</v>
      </c>
      <c r="AI9" s="8" t="n">
        <f aca="false">AF9/$T9</f>
        <v>0.459029989316595</v>
      </c>
      <c r="AJ9" s="8" t="n">
        <f aca="false">AG9/$T9</f>
        <v>0.467550763411709</v>
      </c>
      <c r="AK9" s="3"/>
    </row>
    <row r="10" customFormat="false" ht="12.8" hidden="false" customHeight="false" outlineLevel="0" collapsed="false">
      <c r="A10" s="0" t="s">
        <v>4111</v>
      </c>
      <c r="B10" s="0" t="s">
        <v>22</v>
      </c>
      <c r="D10" s="0" t="s">
        <v>27</v>
      </c>
      <c r="E10" s="0" t="s">
        <v>33</v>
      </c>
      <c r="F10" s="0" t="s">
        <v>4112</v>
      </c>
      <c r="G10" s="0" t="n">
        <v>4</v>
      </c>
      <c r="H10" s="0" t="n">
        <v>4</v>
      </c>
      <c r="I10" s="0" t="n">
        <v>4</v>
      </c>
      <c r="J10" s="0" t="n">
        <v>0</v>
      </c>
      <c r="K10" s="0" t="n">
        <v>0</v>
      </c>
      <c r="L10" s="0" t="n">
        <v>3</v>
      </c>
      <c r="M10" s="0" t="n">
        <v>6</v>
      </c>
      <c r="N10" s="1" t="n">
        <f aca="false">IF(ISERROR(I10/(I10+J10)),0,(I10/(I10+J10)))</f>
        <v>1</v>
      </c>
      <c r="O10" s="1" t="n">
        <f aca="false">IF(ISERROR(I10/(I10+K10)),0,(I10/(I10+K10)))</f>
        <v>1</v>
      </c>
      <c r="P10" s="1" t="n">
        <f aca="false">IF(ISERROR((2*N10*O10)/(N10+O10)),0,(2*N10*O10)/(N10+O10))</f>
        <v>1</v>
      </c>
      <c r="Q10" s="0" t="n">
        <f aca="false">L569-M569</f>
        <v>0</v>
      </c>
      <c r="R10" s="17" t="str">
        <f aca="false">VLOOKUP(A10,s3_num_method!A10:B2509,2,0)</f>
        <v>num+count</v>
      </c>
      <c r="S10" s="9" t="s">
        <v>9</v>
      </c>
      <c r="T10" s="2" t="n">
        <f aca="false">COUNTIF($C$1:$C$2500,S10)</f>
        <v>874</v>
      </c>
      <c r="U10" s="2" t="n">
        <f aca="false">SUMPRODUCT(-(-($H$1:$H$2500&gt;0)),-(-($C$1:$C$2500=S10)))</f>
        <v>409</v>
      </c>
      <c r="V10" s="5" t="n">
        <f aca="false">U10/T10</f>
        <v>0.467963386727689</v>
      </c>
      <c r="W10" s="2" t="n">
        <f aca="false">SUMPRODUCT(-(-($H$1:$H$2500=0)),-(-($C$1:$C$2500=S10)))</f>
        <v>465</v>
      </c>
      <c r="X10" s="5" t="n">
        <f aca="false">W10/T10</f>
        <v>0.532036613272311</v>
      </c>
      <c r="Y10" s="3" t="n">
        <f aca="false">SUMIFS(I$1:I$2500,$C$1:$C$2500,$S10)</f>
        <v>861</v>
      </c>
      <c r="Z10" s="3" t="n">
        <f aca="false">SUMIFS(J$1:J$2500,$C$1:$C$2500,$S10)</f>
        <v>375</v>
      </c>
      <c r="AA10" s="3" t="n">
        <f aca="false">SUMIFS(K$1:K$2500,$C$1:$C$2500,$S10)</f>
        <v>1268</v>
      </c>
      <c r="AB10" s="4" t="n">
        <f aca="false">Y10/(Y10+Z10)</f>
        <v>0.696601941747573</v>
      </c>
      <c r="AC10" s="4" t="n">
        <f aca="false">Y10/(Y10+AA10)</f>
        <v>0.4044152184124</v>
      </c>
      <c r="AD10" s="4" t="n">
        <f aca="false">(2*AB10*AC10)/(AB10+AC10)</f>
        <v>0.511738484398217</v>
      </c>
      <c r="AE10" s="10" t="n">
        <f aca="false">SUMIFS(N$1:N$2500,$C$1:$C$2500,$S10)</f>
        <v>389.070013463918</v>
      </c>
      <c r="AF10" s="10" t="n">
        <f aca="false">SUMIFS(O$1:O$2500,$C$1:$C$2500,$S10)</f>
        <v>342.400955100084</v>
      </c>
      <c r="AG10" s="10" t="n">
        <f aca="false">SUMIFS(P$1:P$2500,$C$1:$C$2500,$S10)</f>
        <v>347.613908197998</v>
      </c>
      <c r="AH10" s="4" t="n">
        <f aca="false">AE10/$T10</f>
        <v>0.445160198471302</v>
      </c>
      <c r="AI10" s="4" t="n">
        <f aca="false">AF10/$T10</f>
        <v>0.391763106521835</v>
      </c>
      <c r="AJ10" s="4" t="n">
        <f aca="false">AG10/$T10</f>
        <v>0.39772758375057</v>
      </c>
      <c r="AK10" s="3"/>
    </row>
    <row r="11" customFormat="false" ht="12.8" hidden="false" customHeight="false" outlineLevel="0" collapsed="false">
      <c r="A11" s="0" t="s">
        <v>4113</v>
      </c>
      <c r="B11" s="0" t="s">
        <v>22</v>
      </c>
      <c r="D11" s="0" t="s">
        <v>27</v>
      </c>
      <c r="E11" s="0" t="s">
        <v>33</v>
      </c>
      <c r="F11" s="0" t="s">
        <v>4114</v>
      </c>
      <c r="G11" s="0" t="n">
        <v>7</v>
      </c>
      <c r="H11" s="0" t="n">
        <v>31</v>
      </c>
      <c r="I11" s="0" t="n">
        <v>6</v>
      </c>
      <c r="J11" s="0" t="n">
        <v>25</v>
      </c>
      <c r="K11" s="0" t="n">
        <v>1</v>
      </c>
      <c r="L11" s="0" t="n">
        <v>0</v>
      </c>
      <c r="M11" s="0" t="n">
        <v>26</v>
      </c>
      <c r="N11" s="1" t="n">
        <f aca="false">IF(ISERROR(I11/(I11+J11)),0,(I11/(I11+J11)))</f>
        <v>0.193548387096774</v>
      </c>
      <c r="O11" s="1" t="n">
        <f aca="false">IF(ISERROR(I11/(I11+K11)),0,(I11/(I11+K11)))</f>
        <v>0.857142857142857</v>
      </c>
      <c r="P11" s="1" t="n">
        <f aca="false">IF(ISERROR((2*N11*O11)/(N11+O11)),0,(2*N11*O11)/(N11+O11))</f>
        <v>0.31578947368421</v>
      </c>
      <c r="Q11" s="0" t="n">
        <f aca="false">L568-M568</f>
        <v>0</v>
      </c>
      <c r="R11" s="17" t="str">
        <f aca="false">VLOOKUP(A11,s3_num_method!A11:B2510,2,0)</f>
        <v>num+count</v>
      </c>
      <c r="S11" s="9" t="s">
        <v>2</v>
      </c>
      <c r="T11" s="2" t="n">
        <f aca="false">COUNTIF($C$1:$C$2500,S11)</f>
        <v>762</v>
      </c>
      <c r="U11" s="2" t="n">
        <f aca="false">SUMPRODUCT(-(-($H$1:$H$2500&gt;0)),-(-($C$1:$C$2500=S11)))</f>
        <v>581</v>
      </c>
      <c r="V11" s="5" t="n">
        <f aca="false">U11/T11</f>
        <v>0.76246719160105</v>
      </c>
      <c r="W11" s="2" t="n">
        <f aca="false">SUMPRODUCT(-(-($H$1:$H$2500=0)),-(-($C$1:$C$2500=S11)))</f>
        <v>181</v>
      </c>
      <c r="X11" s="5" t="n">
        <f aca="false">W11/T11</f>
        <v>0.23753280839895</v>
      </c>
      <c r="Y11" s="3" t="n">
        <f aca="false">SUMIFS(I$1:I$2500,$C$1:$C$2500,$S11)</f>
        <v>2484</v>
      </c>
      <c r="Z11" s="3" t="n">
        <f aca="false">SUMIFS(J$1:J$2500,$C$1:$C$2500,$S11)</f>
        <v>1334</v>
      </c>
      <c r="AA11" s="3" t="n">
        <f aca="false">SUMIFS(K$1:K$2500,$C$1:$C$2500,$S11)</f>
        <v>1938</v>
      </c>
      <c r="AB11" s="4" t="n">
        <f aca="false">Y11/(Y11+Z11)</f>
        <v>0.650602409638554</v>
      </c>
      <c r="AC11" s="4" t="n">
        <f aca="false">Y11/(Y11+AA11)</f>
        <v>0.561736770691995</v>
      </c>
      <c r="AD11" s="4" t="n">
        <f aca="false">(2*AB11*AC11)/(AB11+AC11)</f>
        <v>0.602912621359223</v>
      </c>
      <c r="AE11" s="10" t="n">
        <f aca="false">SUMIFS(N$1:N$2500,$C$1:$C$2500,$S11)</f>
        <v>474.781817059459</v>
      </c>
      <c r="AF11" s="10" t="n">
        <f aca="false">SUMIFS(O$1:O$2500,$C$1:$C$2500,$S11)</f>
        <v>408.572107421866</v>
      </c>
      <c r="AG11" s="10" t="n">
        <f aca="false">SUMIFS(P$1:P$2500,$C$1:$C$2500,$S11)</f>
        <v>417.299140743558</v>
      </c>
      <c r="AH11" s="4" t="n">
        <f aca="false">AE11/$T11</f>
        <v>0.623073250734199</v>
      </c>
      <c r="AI11" s="4" t="n">
        <f aca="false">AF11/$T11</f>
        <v>0.536183868007698</v>
      </c>
      <c r="AJ11" s="4" t="n">
        <f aca="false">AG11/$T11</f>
        <v>0.547636667642464</v>
      </c>
      <c r="AK11" s="3"/>
    </row>
    <row r="12" customFormat="false" ht="12.8" hidden="false" customHeight="false" outlineLevel="0" collapsed="false">
      <c r="A12" s="0" t="s">
        <v>4115</v>
      </c>
      <c r="B12" s="0" t="s">
        <v>22</v>
      </c>
      <c r="D12" s="0" t="s">
        <v>27</v>
      </c>
      <c r="E12" s="0" t="s">
        <v>33</v>
      </c>
      <c r="F12" s="0" t="s">
        <v>4116</v>
      </c>
      <c r="G12" s="0" t="n">
        <v>3</v>
      </c>
      <c r="H12" s="0" t="n">
        <v>0</v>
      </c>
      <c r="I12" s="0" t="n">
        <v>0</v>
      </c>
      <c r="J12" s="0" t="n">
        <v>0</v>
      </c>
      <c r="K12" s="0" t="n">
        <v>3</v>
      </c>
      <c r="L12" s="0" t="n">
        <v>0</v>
      </c>
      <c r="M12" s="0" t="n">
        <v>0</v>
      </c>
      <c r="N12" s="1" t="n">
        <f aca="false">IF(ISERROR(I12/(I12+J12)),0,(I12/(I12+J12)))</f>
        <v>0</v>
      </c>
      <c r="O12" s="1" t="n">
        <f aca="false">IF(ISERROR(I12/(I12+K12)),0,(I12/(I12+K12)))</f>
        <v>0</v>
      </c>
      <c r="P12" s="1" t="n">
        <f aca="false">IF(ISERROR((2*N12*O12)/(N12+O12)),0,(2*N12*O12)/(N12+O12))</f>
        <v>0</v>
      </c>
      <c r="Q12" s="0" t="n">
        <f aca="false">L567-M567</f>
        <v>0</v>
      </c>
      <c r="R12" s="17" t="str">
        <f aca="false">VLOOKUP(A12,s3_num_method!A12:B2511,2,0)</f>
        <v>num+count</v>
      </c>
      <c r="S12" s="6" t="s">
        <v>50</v>
      </c>
      <c r="T12" s="6" t="n">
        <f aca="false">SUM(T13:T15)</f>
        <v>1121</v>
      </c>
      <c r="U12" s="6" t="n">
        <f aca="false">SUM(U13:U15)</f>
        <v>887</v>
      </c>
      <c r="V12" s="7" t="n">
        <f aca="false">U12/T12</f>
        <v>0.791257805530776</v>
      </c>
      <c r="W12" s="6" t="n">
        <f aca="false">SUM(W13:W15)</f>
        <v>234</v>
      </c>
      <c r="X12" s="7" t="n">
        <f aca="false">W12/T12</f>
        <v>0.208742194469224</v>
      </c>
      <c r="Y12" s="6" t="n">
        <f aca="false">SUM(Y13:Y15)</f>
        <v>1793</v>
      </c>
      <c r="Z12" s="6" t="n">
        <f aca="false">SUM(Z13:Z15)</f>
        <v>1683</v>
      </c>
      <c r="AA12" s="6" t="n">
        <f aca="false">SUM(AA13:AA15)</f>
        <v>1613</v>
      </c>
      <c r="AB12" s="8" t="n">
        <f aca="false">Y12/(Y12+Z12)</f>
        <v>0.515822784810127</v>
      </c>
      <c r="AC12" s="8" t="n">
        <f aca="false">Y12/(Y12+AA12)</f>
        <v>0.526423957721668</v>
      </c>
      <c r="AD12" s="8" t="n">
        <f aca="false">(2*AB12*AC12)/(AB12+AC12)</f>
        <v>0.521069456553327</v>
      </c>
      <c r="AE12" s="6" t="n">
        <f aca="false">SUM(AE13:AE15)</f>
        <v>714.155039088448</v>
      </c>
      <c r="AF12" s="6" t="n">
        <f aca="false">SUM(AF13:AF15)</f>
        <v>622.965219429693</v>
      </c>
      <c r="AG12" s="6" t="n">
        <f aca="false">SUM(AG13:AG15)</f>
        <v>619.480032717408</v>
      </c>
      <c r="AH12" s="8" t="n">
        <f aca="false">AE12/$T12</f>
        <v>0.637069615600756</v>
      </c>
      <c r="AI12" s="8" t="n">
        <f aca="false">AF12/$T12</f>
        <v>0.555722764879298</v>
      </c>
      <c r="AJ12" s="8" t="n">
        <f aca="false">AG12/$T12</f>
        <v>0.552613766920078</v>
      </c>
      <c r="AK12" s="3"/>
    </row>
    <row r="13" customFormat="false" ht="12.8" hidden="false" customHeight="false" outlineLevel="0" collapsed="false">
      <c r="A13" s="0" t="s">
        <v>4117</v>
      </c>
      <c r="B13" s="0" t="s">
        <v>22</v>
      </c>
      <c r="D13" s="0" t="s">
        <v>27</v>
      </c>
      <c r="E13" s="0" t="s">
        <v>33</v>
      </c>
      <c r="F13" s="0" t="s">
        <v>4118</v>
      </c>
      <c r="G13" s="0" t="n">
        <v>7</v>
      </c>
      <c r="H13" s="0" t="n">
        <v>9</v>
      </c>
      <c r="I13" s="0" t="n">
        <v>4</v>
      </c>
      <c r="J13" s="0" t="n">
        <v>5</v>
      </c>
      <c r="K13" s="0" t="n">
        <v>3</v>
      </c>
      <c r="L13" s="0" t="n">
        <v>0</v>
      </c>
      <c r="M13" s="0" t="n">
        <v>15</v>
      </c>
      <c r="N13" s="1" t="n">
        <f aca="false">IF(ISERROR(I13/(I13+J13)),0,(I13/(I13+J13)))</f>
        <v>0.444444444444444</v>
      </c>
      <c r="O13" s="1" t="n">
        <f aca="false">IF(ISERROR(I13/(I13+K13)),0,(I13/(I13+K13)))</f>
        <v>0.571428571428571</v>
      </c>
      <c r="P13" s="1" t="n">
        <f aca="false">IF(ISERROR((2*N13*O13)/(N13+O13)),0,(2*N13*O13)/(N13+O13))</f>
        <v>0.5</v>
      </c>
      <c r="Q13" s="0" t="n">
        <f aca="false">L566-M566</f>
        <v>0</v>
      </c>
      <c r="R13" s="17" t="str">
        <f aca="false">VLOOKUP(A13,s3_num_method!A13:B2512,2,0)</f>
        <v>num+count</v>
      </c>
      <c r="S13" s="9" t="s">
        <v>30</v>
      </c>
      <c r="T13" s="2" t="n">
        <f aca="false">COUNTIF($D$1:$D$2500,S13)</f>
        <v>284</v>
      </c>
      <c r="U13" s="2" t="n">
        <f aca="false">SUMPRODUCT(-(-($H$1:$H$2500&gt;0)),-(-($D$1:$D$2500=S13)))</f>
        <v>199</v>
      </c>
      <c r="V13" s="5" t="n">
        <f aca="false">U13/T13</f>
        <v>0.700704225352113</v>
      </c>
      <c r="W13" s="2" t="n">
        <f aca="false">SUMPRODUCT(-(-($H$1:$H$2500=0)),-(-($D$1:$D$2500=S13)))</f>
        <v>85</v>
      </c>
      <c r="X13" s="5" t="n">
        <f aca="false">W13/T13</f>
        <v>0.299295774647887</v>
      </c>
      <c r="Y13" s="3" t="n">
        <f aca="false">SUMIFS(I$1:I$2500,$D$1:$D$2500,$S13)</f>
        <v>266</v>
      </c>
      <c r="Z13" s="3" t="n">
        <f aca="false">SUMIFS(J$1:J$2500,$D$1:$D$2500,$S13)</f>
        <v>3</v>
      </c>
      <c r="AA13" s="3" t="n">
        <f aca="false">SUMIFS(K$1:K$2500,$D$1:$D$2500,$S13)</f>
        <v>306</v>
      </c>
      <c r="AB13" s="4" t="n">
        <f aca="false">Y13/(Y13+Z13)</f>
        <v>0.988847583643123</v>
      </c>
      <c r="AC13" s="4" t="n">
        <f aca="false">Y13/(Y13+AA13)</f>
        <v>0.465034965034965</v>
      </c>
      <c r="AD13" s="4" t="n">
        <f aca="false">(2*AB13*AC13)/(AB13+AC13)</f>
        <v>0.632580261593341</v>
      </c>
      <c r="AE13" s="10" t="n">
        <f aca="false">SUMIFS(N$1:N$2500,$D$1:$D$2500,$S13)</f>
        <v>197.666666666667</v>
      </c>
      <c r="AF13" s="10" t="n">
        <f aca="false">SUMIFS(O$1:O$2500,$D$1:$D$2500,$S13)</f>
        <v>150.866666666667</v>
      </c>
      <c r="AG13" s="10" t="n">
        <f aca="false">SUMIFS(P$1:P$2500,$D$1:$D$2500,$S13)</f>
        <v>165.098412698413</v>
      </c>
      <c r="AH13" s="4" t="n">
        <f aca="false">AE13/$T13</f>
        <v>0.696009389671362</v>
      </c>
      <c r="AI13" s="4" t="n">
        <f aca="false">AF13/$T13</f>
        <v>0.531220657276995</v>
      </c>
      <c r="AJ13" s="4" t="n">
        <f aca="false">AG13/$T13</f>
        <v>0.581332439078918</v>
      </c>
      <c r="AK13" s="3"/>
    </row>
    <row r="14" customFormat="false" ht="12.8" hidden="false" customHeight="false" outlineLevel="0" collapsed="false">
      <c r="A14" s="0" t="s">
        <v>4119</v>
      </c>
      <c r="B14" s="0" t="s">
        <v>22</v>
      </c>
      <c r="D14" s="0" t="s">
        <v>27</v>
      </c>
      <c r="E14" s="0" t="s">
        <v>33</v>
      </c>
      <c r="F14" s="0" t="s">
        <v>4120</v>
      </c>
      <c r="G14" s="0" t="n">
        <v>4</v>
      </c>
      <c r="H14" s="0" t="n">
        <v>6</v>
      </c>
      <c r="I14" s="0" t="n">
        <v>4</v>
      </c>
      <c r="J14" s="0" t="n">
        <v>2</v>
      </c>
      <c r="K14" s="0" t="n">
        <v>0</v>
      </c>
      <c r="L14" s="0" t="n">
        <v>0</v>
      </c>
      <c r="M14" s="0" t="n">
        <v>8</v>
      </c>
      <c r="N14" s="1" t="n">
        <f aca="false">IF(ISERROR(I14/(I14+J14)),0,(I14/(I14+J14)))</f>
        <v>0.666666666666667</v>
      </c>
      <c r="O14" s="1" t="n">
        <f aca="false">IF(ISERROR(I14/(I14+K14)),0,(I14/(I14+K14)))</f>
        <v>1</v>
      </c>
      <c r="P14" s="1" t="n">
        <f aca="false">IF(ISERROR((2*N14*O14)/(N14+O14)),0,(2*N14*O14)/(N14+O14))</f>
        <v>0.8</v>
      </c>
      <c r="Q14" s="0" t="n">
        <f aca="false">L499-M499</f>
        <v>0</v>
      </c>
      <c r="R14" s="17" t="str">
        <f aca="false">VLOOKUP(A14,s3_num_method!A14:B2513,2,0)</f>
        <v>num+count</v>
      </c>
      <c r="S14" s="9" t="s">
        <v>27</v>
      </c>
      <c r="T14" s="2" t="n">
        <f aca="false">COUNTIF($D$1:$D$2500,S14)</f>
        <v>417</v>
      </c>
      <c r="U14" s="2" t="n">
        <f aca="false">SUMPRODUCT(-(-($H$1:$H$2500&gt;0)),-(-($D$1:$D$2500=S14)))</f>
        <v>339</v>
      </c>
      <c r="V14" s="5" t="n">
        <f aca="false">U14/T14</f>
        <v>0.81294964028777</v>
      </c>
      <c r="W14" s="2" t="n">
        <f aca="false">SUMPRODUCT(-(-($H$1:$H$2500=0)),-(-($D$1:$D$2500=S14)))</f>
        <v>78</v>
      </c>
      <c r="X14" s="5" t="n">
        <f aca="false">W14/T14</f>
        <v>0.18705035971223</v>
      </c>
      <c r="Y14" s="3" t="n">
        <f aca="false">SUMIFS(I$1:I$2500,$D$1:$D$2500,$S14)</f>
        <v>703</v>
      </c>
      <c r="Z14" s="3" t="n">
        <f aca="false">SUMIFS(J$1:J$2500,$D$1:$D$2500,$S14)</f>
        <v>886</v>
      </c>
      <c r="AA14" s="3" t="n">
        <f aca="false">SUMIFS(K$1:K$2500,$D$1:$D$2500,$S14)</f>
        <v>636</v>
      </c>
      <c r="AB14" s="4" t="n">
        <f aca="false">Y14/(Y14+Z14)</f>
        <v>0.442416614222782</v>
      </c>
      <c r="AC14" s="4" t="n">
        <f aca="false">Y14/(Y14+AA14)</f>
        <v>0.525018670649739</v>
      </c>
      <c r="AD14" s="4" t="n">
        <f aca="false">(2*AB14*AC14)/(AB14+AC14)</f>
        <v>0.480191256830601</v>
      </c>
      <c r="AE14" s="10" t="n">
        <f aca="false">SUMIFS(N$1:N$2500,$D$1:$D$2500,$S14)</f>
        <v>247.953014349829</v>
      </c>
      <c r="AF14" s="10" t="n">
        <f aca="false">SUMIFS(O$1:O$2500,$D$1:$D$2500,$S14)</f>
        <v>230.786616161616</v>
      </c>
      <c r="AG14" s="10" t="n">
        <f aca="false">SUMIFS(P$1:P$2500,$D$1:$D$2500,$S14)</f>
        <v>219.34632301083</v>
      </c>
      <c r="AH14" s="4" t="n">
        <f aca="false">AE14/$T14</f>
        <v>0.594611545203427</v>
      </c>
      <c r="AI14" s="4" t="n">
        <f aca="false">AF14/$T14</f>
        <v>0.553445122689727</v>
      </c>
      <c r="AJ14" s="4" t="n">
        <f aca="false">AG14/$T14</f>
        <v>0.526010366932446</v>
      </c>
      <c r="AK14" s="3"/>
    </row>
    <row r="15" customFormat="false" ht="12.8" hidden="false" customHeight="false" outlineLevel="0" collapsed="false">
      <c r="A15" s="0" t="s">
        <v>4121</v>
      </c>
      <c r="B15" s="0" t="s">
        <v>22</v>
      </c>
      <c r="D15" s="0" t="s">
        <v>27</v>
      </c>
      <c r="E15" s="0" t="s">
        <v>33</v>
      </c>
      <c r="F15" s="0" t="s">
        <v>4122</v>
      </c>
      <c r="G15" s="0" t="n">
        <v>3</v>
      </c>
      <c r="H15" s="0" t="n">
        <v>6</v>
      </c>
      <c r="I15" s="0" t="n">
        <v>2</v>
      </c>
      <c r="J15" s="0" t="n">
        <v>4</v>
      </c>
      <c r="K15" s="0" t="n">
        <v>1</v>
      </c>
      <c r="L15" s="0" t="n">
        <v>0</v>
      </c>
      <c r="M15" s="0" t="n">
        <v>12</v>
      </c>
      <c r="N15" s="1" t="n">
        <f aca="false">IF(ISERROR(I15/(I15+J15)),0,(I15/(I15+J15)))</f>
        <v>0.333333333333333</v>
      </c>
      <c r="O15" s="1" t="n">
        <f aca="false">IF(ISERROR(I15/(I15+K15)),0,(I15/(I15+K15)))</f>
        <v>0.666666666666667</v>
      </c>
      <c r="P15" s="1" t="n">
        <f aca="false">IF(ISERROR((2*N15*O15)/(N15+O15)),0,(2*N15*O15)/(N15+O15))</f>
        <v>0.444444444444444</v>
      </c>
      <c r="Q15" s="0" t="n">
        <f aca="false">L1-M1</f>
        <v>0</v>
      </c>
      <c r="R15" s="17" t="str">
        <f aca="false">VLOOKUP(A15,s3_num_method!A15:B2514,2,0)</f>
        <v>num+count</v>
      </c>
      <c r="S15" s="9" t="s">
        <v>23</v>
      </c>
      <c r="T15" s="2" t="n">
        <f aca="false">COUNTIF($D$1:$D$2500,S15)</f>
        <v>420</v>
      </c>
      <c r="U15" s="2" t="n">
        <f aca="false">SUMPRODUCT(-(-($H$1:$H$2500&gt;0)),-(-($D$1:$D$2500=S15)))</f>
        <v>349</v>
      </c>
      <c r="V15" s="5" t="n">
        <f aca="false">U15/T15</f>
        <v>0.830952380952381</v>
      </c>
      <c r="W15" s="2" t="n">
        <f aca="false">SUMPRODUCT(-(-($H$1:$H$2500=0)),-(-($D$1:$D$2500=S15)))</f>
        <v>71</v>
      </c>
      <c r="X15" s="5" t="n">
        <f aca="false">W15/T15</f>
        <v>0.169047619047619</v>
      </c>
      <c r="Y15" s="3" t="n">
        <f aca="false">SUMIFS(I$1:I$2500,$D$1:$D$2500,$S15)</f>
        <v>824</v>
      </c>
      <c r="Z15" s="3" t="n">
        <f aca="false">SUMIFS(J$1:J$2500,$D$1:$D$2500,$S15)</f>
        <v>794</v>
      </c>
      <c r="AA15" s="3" t="n">
        <f aca="false">SUMIFS(K$1:K$2500,$D$1:$D$2500,$S15)</f>
        <v>671</v>
      </c>
      <c r="AB15" s="4" t="n">
        <f aca="false">Y15/(Y15+Z15)</f>
        <v>0.509270704573548</v>
      </c>
      <c r="AC15" s="4" t="n">
        <f aca="false">Y15/(Y15+AA15)</f>
        <v>0.551170568561873</v>
      </c>
      <c r="AD15" s="4" t="n">
        <f aca="false">(2*AB15*AC15)/(AB15+AC15)</f>
        <v>0.529392868615483</v>
      </c>
      <c r="AE15" s="10" t="n">
        <f aca="false">SUMIFS(N$1:N$2500,$D$1:$D$2500,$S15)</f>
        <v>268.535358071952</v>
      </c>
      <c r="AF15" s="10" t="n">
        <f aca="false">SUMIFS(O$1:O$2500,$D$1:$D$2500,$S15)</f>
        <v>241.31193660141</v>
      </c>
      <c r="AG15" s="10" t="n">
        <f aca="false">SUMIFS(P$1:P$2500,$D$1:$D$2500,$S15)</f>
        <v>235.035297008165</v>
      </c>
      <c r="AH15" s="4" t="n">
        <f aca="false">AE15/$T15</f>
        <v>0.639369900171314</v>
      </c>
      <c r="AI15" s="4" t="n">
        <f aca="false">AF15/$T15</f>
        <v>0.574552230003358</v>
      </c>
      <c r="AJ15" s="4" t="n">
        <f aca="false">AG15/$T15</f>
        <v>0.559607850019441</v>
      </c>
      <c r="AK15" s="3"/>
    </row>
    <row r="16" customFormat="false" ht="12.8" hidden="false" customHeight="false" outlineLevel="0" collapsed="false">
      <c r="A16" s="0" t="s">
        <v>4123</v>
      </c>
      <c r="B16" s="0" t="s">
        <v>22</v>
      </c>
      <c r="D16" s="0" t="s">
        <v>27</v>
      </c>
      <c r="E16" s="0" t="s">
        <v>33</v>
      </c>
      <c r="F16" s="0" t="s">
        <v>4124</v>
      </c>
      <c r="G16" s="0" t="n">
        <v>4</v>
      </c>
      <c r="H16" s="0" t="n">
        <v>15</v>
      </c>
      <c r="I16" s="0" t="n">
        <v>2</v>
      </c>
      <c r="J16" s="0" t="n">
        <v>13</v>
      </c>
      <c r="K16" s="0" t="n">
        <v>2</v>
      </c>
      <c r="L16" s="0" t="n">
        <v>1</v>
      </c>
      <c r="M16" s="0" t="n">
        <v>10</v>
      </c>
      <c r="N16" s="1" t="n">
        <f aca="false">IF(ISERROR(I16/(I16+J16)),0,(I16/(I16+J16)))</f>
        <v>0.133333333333333</v>
      </c>
      <c r="O16" s="1" t="n">
        <f aca="false">IF(ISERROR(I16/(I16+K16)),0,(I16/(I16+K16)))</f>
        <v>0.5</v>
      </c>
      <c r="P16" s="1" t="n">
        <f aca="false">IF(ISERROR((2*N16*O16)/(N16+O16)),0,(2*N16*O16)/(N16+O16))</f>
        <v>0.210526315789474</v>
      </c>
      <c r="Q16" s="0" t="n">
        <f aca="false">L582-M582</f>
        <v>0</v>
      </c>
      <c r="R16" s="17" t="str">
        <f aca="false">VLOOKUP(A16,s3_num_method!A16:B2515,2,0)</f>
        <v>num+count</v>
      </c>
      <c r="S16" s="6" t="s">
        <v>59</v>
      </c>
      <c r="T16" s="6" t="n">
        <f aca="false">SUM(T17:T19)</f>
        <v>2155</v>
      </c>
      <c r="U16" s="6" t="n">
        <f aca="false">SUM(U17:U19)</f>
        <v>1493</v>
      </c>
      <c r="V16" s="7" t="n">
        <f aca="false">U16/T16</f>
        <v>0.692807424593967</v>
      </c>
      <c r="W16" s="6" t="n">
        <f aca="false">SUM(W17:W19)</f>
        <v>662</v>
      </c>
      <c r="X16" s="7" t="n">
        <f aca="false">W16/T16</f>
        <v>0.307192575406032</v>
      </c>
      <c r="Y16" s="6" t="n">
        <f aca="false">SUM(Y17:Y19)</f>
        <v>4552</v>
      </c>
      <c r="Z16" s="6" t="n">
        <f aca="false">SUM(Z17:Z19)</f>
        <v>3224</v>
      </c>
      <c r="AA16" s="6" t="n">
        <f aca="false">SUM(AA17:AA19)</f>
        <v>3877</v>
      </c>
      <c r="AB16" s="8" t="n">
        <f aca="false">Y16/(Y16+Z16)</f>
        <v>0.585390946502058</v>
      </c>
      <c r="AC16" s="8" t="n">
        <f aca="false">Y16/(Y16+AA16)</f>
        <v>0.54004033693202</v>
      </c>
      <c r="AD16" s="8" t="n">
        <f aca="false">(2*AB16*AC16)/(AB16+AC16)</f>
        <v>0.561801912989818</v>
      </c>
      <c r="AE16" s="6" t="n">
        <f aca="false">SUM(AE17:AE19)</f>
        <v>1241.66877437373</v>
      </c>
      <c r="AF16" s="6" t="n">
        <f aca="false">SUM(AF17:AF19)</f>
        <v>1123.4008360642</v>
      </c>
      <c r="AG16" s="6" t="n">
        <f aca="false">SUM(AG17:AG19)</f>
        <v>1113.76216812805</v>
      </c>
      <c r="AH16" s="8" t="n">
        <f aca="false">AE16/$T16</f>
        <v>0.57618040574187</v>
      </c>
      <c r="AI16" s="8" t="n">
        <f aca="false">AF16/$T16</f>
        <v>0.52129969190914</v>
      </c>
      <c r="AJ16" s="8" t="n">
        <f aca="false">AG16/$T16</f>
        <v>0.516826992170789</v>
      </c>
      <c r="AK16" s="3"/>
    </row>
    <row r="17" customFormat="false" ht="12.8" hidden="false" customHeight="false" outlineLevel="0" collapsed="false">
      <c r="A17" s="0" t="s">
        <v>4125</v>
      </c>
      <c r="B17" s="0" t="s">
        <v>22</v>
      </c>
      <c r="D17" s="0" t="s">
        <v>27</v>
      </c>
      <c r="E17" s="0" t="s">
        <v>33</v>
      </c>
      <c r="F17" s="0" t="s">
        <v>4126</v>
      </c>
      <c r="G17" s="0" t="n">
        <v>1</v>
      </c>
      <c r="H17" s="0" t="n">
        <v>6</v>
      </c>
      <c r="I17" s="0" t="n">
        <v>1</v>
      </c>
      <c r="J17" s="0" t="n">
        <v>5</v>
      </c>
      <c r="K17" s="0" t="n">
        <v>0</v>
      </c>
      <c r="L17" s="0" t="n">
        <v>0</v>
      </c>
      <c r="M17" s="0" t="n">
        <v>4</v>
      </c>
      <c r="N17" s="1" t="n">
        <f aca="false">IF(ISERROR(I17/(I17+J17)),0,(I17/(I17+J17)))</f>
        <v>0.166666666666667</v>
      </c>
      <c r="O17" s="1" t="n">
        <f aca="false">IF(ISERROR(I17/(I17+K17)),0,(I17/(I17+K17)))</f>
        <v>1</v>
      </c>
      <c r="P17" s="1" t="n">
        <f aca="false">IF(ISERROR((2*N17*O17)/(N17+O17)),0,(2*N17*O17)/(N17+O17))</f>
        <v>0.285714285714286</v>
      </c>
      <c r="Q17" s="0" t="n">
        <f aca="false">L581-M581</f>
        <v>0</v>
      </c>
      <c r="R17" s="17" t="str">
        <f aca="false">VLOOKUP(A17,s3_num_method!A17:B2516,2,0)</f>
        <v>num+count</v>
      </c>
      <c r="S17" s="9" t="s">
        <v>3</v>
      </c>
      <c r="T17" s="2" t="n">
        <f aca="false">COUNTIF($E$1:$E$2500,S17)</f>
        <v>607</v>
      </c>
      <c r="U17" s="2" t="n">
        <f aca="false">SUMPRODUCT(-(-($H$1:$H$2500&gt;0)),-(-($E$1:$E$2500=S17)))</f>
        <v>313</v>
      </c>
      <c r="V17" s="5" t="n">
        <f aca="false">U17/T17</f>
        <v>0.515650741350906</v>
      </c>
      <c r="W17" s="2" t="n">
        <f aca="false">SUMPRODUCT(-(-($H$1:$H$2500=0)),-(-($E$1:$E$2500=S17)))</f>
        <v>294</v>
      </c>
      <c r="X17" s="5" t="n">
        <f aca="false">W17/T17</f>
        <v>0.484349258649094</v>
      </c>
      <c r="Y17" s="3" t="n">
        <f aca="false">SUMIFS(I$1:I$2500,$E$1:$E$2500,$S17)</f>
        <v>467</v>
      </c>
      <c r="Z17" s="3" t="n">
        <f aca="false">SUMIFS(J$1:J$2500,$E$1:$E$2500,$S17)</f>
        <v>28</v>
      </c>
      <c r="AA17" s="3" t="n">
        <f aca="false">SUMIFS(K$1:K$2500,$E$1:$E$2500,$S17)</f>
        <v>587</v>
      </c>
      <c r="AB17" s="4" t="n">
        <f aca="false">Y17/(Y17+Z17)</f>
        <v>0.943434343434343</v>
      </c>
      <c r="AC17" s="4" t="n">
        <f aca="false">Y17/(Y17+AA17)</f>
        <v>0.443074003795066</v>
      </c>
      <c r="AD17" s="4" t="n">
        <f aca="false">(2*AB17*AC17)/(AB17+AC17)</f>
        <v>0.60296965784377</v>
      </c>
      <c r="AE17" s="10" t="n">
        <f aca="false">SUMIFS(N$1:N$2500,$E$1:$E$2500,$S17)</f>
        <v>332.641666666667</v>
      </c>
      <c r="AF17" s="10" t="n">
        <f aca="false">SUMIFS(O$1:O$2500,$E$1:$E$2500,$S17)</f>
        <v>288.67683982684</v>
      </c>
      <c r="AG17" s="10" t="n">
        <f aca="false">SUMIFS(P$1:P$2500,$E$1:$E$2500,$S17)</f>
        <v>301.513681932103</v>
      </c>
      <c r="AH17" s="4" t="n">
        <f aca="false">AE17/$T17</f>
        <v>0.548009335529929</v>
      </c>
      <c r="AI17" s="4" t="n">
        <f aca="false">AF17/$T17</f>
        <v>0.475579637276507</v>
      </c>
      <c r="AJ17" s="4" t="n">
        <f aca="false">AG17/$T17</f>
        <v>0.496727647334601</v>
      </c>
      <c r="AK17" s="3"/>
    </row>
    <row r="18" customFormat="false" ht="12.8" hidden="false" customHeight="false" outlineLevel="0" collapsed="false">
      <c r="A18" s="0" t="s">
        <v>4127</v>
      </c>
      <c r="B18" s="0" t="s">
        <v>22</v>
      </c>
      <c r="D18" s="0" t="s">
        <v>27</v>
      </c>
      <c r="E18" s="0" t="s">
        <v>33</v>
      </c>
      <c r="F18" s="0" t="s">
        <v>4128</v>
      </c>
      <c r="G18" s="0" t="n">
        <v>3</v>
      </c>
      <c r="H18" s="0" t="n">
        <v>4</v>
      </c>
      <c r="I18" s="0" t="n">
        <v>2</v>
      </c>
      <c r="J18" s="0" t="n">
        <v>2</v>
      </c>
      <c r="K18" s="0" t="n">
        <v>1</v>
      </c>
      <c r="L18" s="0" t="n">
        <v>0</v>
      </c>
      <c r="M18" s="0" t="n">
        <v>13</v>
      </c>
      <c r="N18" s="1" t="n">
        <f aca="false">IF(ISERROR(I18/(I18+J18)),0,(I18/(I18+J18)))</f>
        <v>0.5</v>
      </c>
      <c r="O18" s="1" t="n">
        <f aca="false">IF(ISERROR(I18/(I18+K18)),0,(I18/(I18+K18)))</f>
        <v>0.666666666666667</v>
      </c>
      <c r="P18" s="1" t="n">
        <f aca="false">IF(ISERROR((2*N18*O18)/(N18+O18)),0,(2*N18*O18)/(N18+O18))</f>
        <v>0.571428571428571</v>
      </c>
      <c r="Q18" s="0" t="n">
        <f aca="false">L580-M580</f>
        <v>0</v>
      </c>
      <c r="R18" s="17" t="str">
        <f aca="false">VLOOKUP(A18,s3_num_method!A18:B2517,2,0)</f>
        <v>num+count</v>
      </c>
      <c r="S18" s="9" t="s">
        <v>10</v>
      </c>
      <c r="T18" s="2" t="n">
        <f aca="false">COUNTIF($E$1:$E$2500,S18)</f>
        <v>673</v>
      </c>
      <c r="U18" s="2" t="n">
        <f aca="false">SUMPRODUCT(-(-($H$1:$H$2500&gt;0)),-(-($E$1:$E$2500=S18)))</f>
        <v>468</v>
      </c>
      <c r="V18" s="5" t="n">
        <f aca="false">U18/T18</f>
        <v>0.695393759286776</v>
      </c>
      <c r="W18" s="2" t="n">
        <f aca="false">SUMPRODUCT(-(-($H$1:$H$2500=0)),-(-($E$1:$E$2500=S18)))</f>
        <v>205</v>
      </c>
      <c r="X18" s="5" t="n">
        <f aca="false">W18/T18</f>
        <v>0.304606240713224</v>
      </c>
      <c r="Y18" s="3" t="n">
        <f aca="false">SUMIFS(I$1:I$2500,$E$1:$E$2500,$S18)</f>
        <v>978</v>
      </c>
      <c r="Z18" s="3" t="n">
        <f aca="false">SUMIFS(J$1:J$2500,$E$1:$E$2500,$S18)</f>
        <v>280</v>
      </c>
      <c r="AA18" s="3" t="n">
        <f aca="false">SUMIFS(K$1:K$2500,$E$1:$E$2500,$S18)</f>
        <v>848</v>
      </c>
      <c r="AB18" s="4" t="n">
        <f aca="false">Y18/(Y18+Z18)</f>
        <v>0.777424483306836</v>
      </c>
      <c r="AC18" s="4" t="n">
        <f aca="false">Y18/(Y18+AA18)</f>
        <v>0.535596933187295</v>
      </c>
      <c r="AD18" s="4" t="n">
        <f aca="false">(2*AB18*AC18)/(AB18+AC18)</f>
        <v>0.634241245136187</v>
      </c>
      <c r="AE18" s="10" t="n">
        <f aca="false">SUMIFS(N$1:N$2500,$E$1:$E$2500,$S18)</f>
        <v>427.067640692641</v>
      </c>
      <c r="AF18" s="10" t="n">
        <f aca="false">SUMIFS(O$1:O$2500,$E$1:$E$2500,$S18)</f>
        <v>361.555929070929</v>
      </c>
      <c r="AG18" s="10" t="n">
        <f aca="false">SUMIFS(P$1:P$2500,$E$1:$E$2500,$S18)</f>
        <v>374.97606617183</v>
      </c>
      <c r="AH18" s="4" t="n">
        <f aca="false">AE18/$T18</f>
        <v>0.634573017373909</v>
      </c>
      <c r="AI18" s="4" t="n">
        <f aca="false">AF18/$T18</f>
        <v>0.537230206643283</v>
      </c>
      <c r="AJ18" s="4" t="n">
        <f aca="false">AG18/$T18</f>
        <v>0.55717097499529</v>
      </c>
      <c r="AK18" s="3"/>
    </row>
    <row r="19" customFormat="false" ht="12.8" hidden="false" customHeight="false" outlineLevel="0" collapsed="false">
      <c r="A19" s="0" t="s">
        <v>4129</v>
      </c>
      <c r="B19" s="0" t="s">
        <v>22</v>
      </c>
      <c r="D19" s="0" t="s">
        <v>27</v>
      </c>
      <c r="E19" s="0" t="s">
        <v>33</v>
      </c>
      <c r="F19" s="0" t="s">
        <v>4130</v>
      </c>
      <c r="G19" s="0" t="n">
        <v>2</v>
      </c>
      <c r="H19" s="0" t="n">
        <v>7</v>
      </c>
      <c r="I19" s="0" t="n">
        <v>1</v>
      </c>
      <c r="J19" s="0" t="n">
        <v>6</v>
      </c>
      <c r="K19" s="0" t="n">
        <v>1</v>
      </c>
      <c r="L19" s="0" t="n">
        <v>0</v>
      </c>
      <c r="M19" s="0" t="n">
        <v>8</v>
      </c>
      <c r="N19" s="1" t="n">
        <f aca="false">IF(ISERROR(I19/(I19+J19)),0,(I19/(I19+J19)))</f>
        <v>0.142857142857143</v>
      </c>
      <c r="O19" s="1" t="n">
        <f aca="false">IF(ISERROR(I19/(I19+K19)),0,(I19/(I19+K19)))</f>
        <v>0.5</v>
      </c>
      <c r="P19" s="1" t="n">
        <f aca="false">IF(ISERROR((2*N19*O19)/(N19+O19)),0,(2*N19*O19)/(N19+O19))</f>
        <v>0.222222222222222</v>
      </c>
      <c r="Q19" s="0" t="n">
        <f aca="false">L579-M579</f>
        <v>0</v>
      </c>
      <c r="R19" s="17" t="str">
        <f aca="false">VLOOKUP(A19,s3_num_method!A19:B2518,2,0)</f>
        <v>num+count</v>
      </c>
      <c r="S19" s="9" t="s">
        <v>33</v>
      </c>
      <c r="T19" s="2" t="n">
        <f aca="false">COUNTIF($E$1:$E$2500,S19)</f>
        <v>875</v>
      </c>
      <c r="U19" s="2" t="n">
        <f aca="false">SUMPRODUCT(-(-($H$1:$H$2500&gt;0)),-(-($E$1:$E$2500=S19)))</f>
        <v>712</v>
      </c>
      <c r="V19" s="5" t="n">
        <f aca="false">U19/T19</f>
        <v>0.813714285714286</v>
      </c>
      <c r="W19" s="2" t="n">
        <f aca="false">SUMPRODUCT(-(-($H$1:$H$2500=0)),-(-($E$1:$E$2500=S19)))</f>
        <v>163</v>
      </c>
      <c r="X19" s="5" t="n">
        <f aca="false">W19/T19</f>
        <v>0.186285714285714</v>
      </c>
      <c r="Y19" s="3" t="n">
        <f aca="false">SUMIFS(I$1:I$2500,$E$1:$E$2500,$S19)</f>
        <v>3107</v>
      </c>
      <c r="Z19" s="3" t="n">
        <f aca="false">SUMIFS(J$1:J$2500,$E$1:$E$2500,$S19)</f>
        <v>2916</v>
      </c>
      <c r="AA19" s="3" t="n">
        <f aca="false">SUMIFS(K$1:K$2500,$E$1:$E$2500,$S19)</f>
        <v>2442</v>
      </c>
      <c r="AB19" s="4" t="n">
        <f aca="false">Y19/(Y19+Z19)</f>
        <v>0.51585588577121</v>
      </c>
      <c r="AC19" s="4" t="n">
        <f aca="false">Y19/(Y19+AA19)</f>
        <v>0.559920706433592</v>
      </c>
      <c r="AD19" s="4" t="n">
        <f aca="false">(2*AB19*AC19)/(AB19+AC19)</f>
        <v>0.536985827860353</v>
      </c>
      <c r="AE19" s="10" t="n">
        <f aca="false">SUMIFS(N$1:N$2500,$E$1:$E$2500,$S19)</f>
        <v>481.959467014423</v>
      </c>
      <c r="AF19" s="10" t="n">
        <f aca="false">SUMIFS(O$1:O$2500,$E$1:$E$2500,$S19)</f>
        <v>473.168067166428</v>
      </c>
      <c r="AG19" s="10" t="n">
        <f aca="false">SUMIFS(P$1:P$2500,$E$1:$E$2500,$S19)</f>
        <v>437.272420024118</v>
      </c>
      <c r="AH19" s="4" t="n">
        <f aca="false">AE19/$T19</f>
        <v>0.550810819445054</v>
      </c>
      <c r="AI19" s="4" t="n">
        <f aca="false">AF19/$T19</f>
        <v>0.540763505333061</v>
      </c>
      <c r="AJ19" s="4" t="n">
        <f aca="false">AG19/$T19</f>
        <v>0.499739908598992</v>
      </c>
      <c r="AK19" s="3"/>
    </row>
    <row r="20" customFormat="false" ht="12.8" hidden="false" customHeight="false" outlineLevel="0" collapsed="false">
      <c r="A20" s="0" t="s">
        <v>4131</v>
      </c>
      <c r="B20" s="0" t="s">
        <v>22</v>
      </c>
      <c r="D20" s="0" t="s">
        <v>27</v>
      </c>
      <c r="E20" s="0" t="s">
        <v>33</v>
      </c>
      <c r="F20" s="0" t="s">
        <v>4132</v>
      </c>
      <c r="G20" s="0" t="n">
        <v>4</v>
      </c>
      <c r="H20" s="0" t="n">
        <v>37</v>
      </c>
      <c r="I20" s="0" t="n">
        <v>4</v>
      </c>
      <c r="J20" s="0" t="n">
        <v>33</v>
      </c>
      <c r="K20" s="0" t="n">
        <v>0</v>
      </c>
      <c r="L20" s="0" t="n">
        <v>0</v>
      </c>
      <c r="M20" s="0" t="n">
        <v>27</v>
      </c>
      <c r="N20" s="1" t="n">
        <f aca="false">IF(ISERROR(I20/(I20+J20)),0,(I20/(I20+J20)))</f>
        <v>0.108108108108108</v>
      </c>
      <c r="O20" s="1" t="n">
        <f aca="false">IF(ISERROR(I20/(I20+K20)),0,(I20/(I20+K20)))</f>
        <v>1</v>
      </c>
      <c r="P20" s="1" t="n">
        <f aca="false">IF(ISERROR((2*N20*O20)/(N20+O20)),0,(2*N20*O20)/(N20+O20))</f>
        <v>0.195121951219512</v>
      </c>
      <c r="Q20" s="0" t="n">
        <f aca="false">L578-M578</f>
        <v>0</v>
      </c>
      <c r="R20" s="17" t="str">
        <f aca="false">VLOOKUP(A20,s3_num_method!A20:B2519,2,0)</f>
        <v>num+count</v>
      </c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K20" s="3"/>
    </row>
    <row r="21" customFormat="false" ht="12.8" hidden="false" customHeight="false" outlineLevel="0" collapsed="false">
      <c r="A21" s="0" t="s">
        <v>4133</v>
      </c>
      <c r="B21" s="0" t="s">
        <v>22</v>
      </c>
      <c r="D21" s="0" t="s">
        <v>27</v>
      </c>
      <c r="E21" s="0" t="s">
        <v>33</v>
      </c>
      <c r="F21" s="0" t="s">
        <v>4134</v>
      </c>
      <c r="G21" s="0" t="n">
        <v>3</v>
      </c>
      <c r="H21" s="0" t="n">
        <v>4</v>
      </c>
      <c r="I21" s="0" t="n">
        <v>3</v>
      </c>
      <c r="J21" s="0" t="n">
        <v>1</v>
      </c>
      <c r="K21" s="0" t="n">
        <v>0</v>
      </c>
      <c r="L21" s="0" t="n">
        <v>0</v>
      </c>
      <c r="M21" s="0" t="n">
        <v>6</v>
      </c>
      <c r="N21" s="1" t="n">
        <f aca="false">IF(ISERROR(I21/(I21+J21)),0,(I21/(I21+J21)))</f>
        <v>0.75</v>
      </c>
      <c r="O21" s="1" t="n">
        <f aca="false">IF(ISERROR(I21/(I21+K21)),0,(I21/(I21+K21)))</f>
        <v>1</v>
      </c>
      <c r="P21" s="1" t="n">
        <f aca="false">IF(ISERROR((2*N21*O21)/(N21+O21)),0,(2*N21*O21)/(N21+O21))</f>
        <v>0.857142857142857</v>
      </c>
      <c r="Q21" s="0" t="n">
        <f aca="false">L577-M577</f>
        <v>0</v>
      </c>
      <c r="R21" s="17" t="str">
        <f aca="false">VLOOKUP(A21,s3_num_method!A21:B2520,2,0)</f>
        <v>num+count</v>
      </c>
      <c r="S21" s="3" t="s">
        <v>2134</v>
      </c>
      <c r="T21" s="3" t="n">
        <f aca="false">COUNTIF(L1:L2500,0)</f>
        <v>634</v>
      </c>
      <c r="U21" s="0"/>
      <c r="V21" s="0"/>
      <c r="W21" s="0"/>
      <c r="X21" s="0"/>
      <c r="Y21" s="3" t="n">
        <f aca="false">COUNTIFS(L1:L2500,0,Q1:Q2500,0)</f>
        <v>191</v>
      </c>
      <c r="Z21" s="0"/>
      <c r="AA21" s="0"/>
      <c r="AB21" s="4" t="n">
        <f aca="false">Y21/T21</f>
        <v>0.301261829652997</v>
      </c>
      <c r="AC21" s="0"/>
      <c r="AK21" s="3"/>
    </row>
    <row r="22" customFormat="false" ht="12.8" hidden="false" customHeight="false" outlineLevel="0" collapsed="false">
      <c r="A22" s="0" t="s">
        <v>4135</v>
      </c>
      <c r="B22" s="0" t="s">
        <v>22</v>
      </c>
      <c r="D22" s="0" t="s">
        <v>27</v>
      </c>
      <c r="E22" s="0" t="s">
        <v>33</v>
      </c>
      <c r="F22" s="0" t="s">
        <v>4136</v>
      </c>
      <c r="G22" s="0" t="n">
        <v>8</v>
      </c>
      <c r="H22" s="0" t="n">
        <v>2</v>
      </c>
      <c r="I22" s="0" t="n">
        <v>2</v>
      </c>
      <c r="J22" s="0" t="n">
        <v>0</v>
      </c>
      <c r="K22" s="0" t="n">
        <v>6</v>
      </c>
      <c r="L22" s="0" t="n">
        <v>2</v>
      </c>
      <c r="M22" s="0" t="n">
        <v>3</v>
      </c>
      <c r="N22" s="1" t="n">
        <f aca="false">IF(ISERROR(I22/(I22+J22)),0,(I22/(I22+J22)))</f>
        <v>1</v>
      </c>
      <c r="O22" s="1" t="n">
        <f aca="false">IF(ISERROR(I22/(I22+K22)),0,(I22/(I22+K22)))</f>
        <v>0.25</v>
      </c>
      <c r="P22" s="1" t="n">
        <f aca="false">IF(ISERROR((2*N22*O22)/(N22+O22)),0,(2*N22*O22)/(N22+O22))</f>
        <v>0.4</v>
      </c>
      <c r="Q22" s="0" t="n">
        <f aca="false">L576-M576</f>
        <v>0</v>
      </c>
      <c r="R22" s="17" t="str">
        <f aca="false">VLOOKUP(A22,s3_num_method!A22:B2521,2,0)</f>
        <v>num+count</v>
      </c>
      <c r="S22" s="0"/>
      <c r="T22" s="0"/>
      <c r="U22" s="3" t="s">
        <v>4137</v>
      </c>
      <c r="V22" s="0"/>
      <c r="W22" s="0"/>
      <c r="X22" s="0"/>
      <c r="Y22" s="3" t="n">
        <f aca="false">COUNTIFS(L1:L2500,0,M1:M2500,0,G1:G2500,0)</f>
        <v>66</v>
      </c>
      <c r="Z22" s="0"/>
      <c r="AA22" s="0"/>
      <c r="AB22" s="4" t="n">
        <f aca="false">Y22/Y21</f>
        <v>0.345549738219895</v>
      </c>
      <c r="AK22" s="3"/>
    </row>
    <row r="23" customFormat="false" ht="12.8" hidden="false" customHeight="false" outlineLevel="0" collapsed="false">
      <c r="A23" s="0" t="s">
        <v>4138</v>
      </c>
      <c r="B23" s="0" t="s">
        <v>22</v>
      </c>
      <c r="D23" s="0" t="s">
        <v>27</v>
      </c>
      <c r="E23" s="0" t="s">
        <v>33</v>
      </c>
      <c r="F23" s="0" t="s">
        <v>4139</v>
      </c>
      <c r="G23" s="0" t="n">
        <v>4</v>
      </c>
      <c r="H23" s="0" t="n">
        <v>1</v>
      </c>
      <c r="I23" s="0" t="n">
        <v>1</v>
      </c>
      <c r="J23" s="0" t="n">
        <v>0</v>
      </c>
      <c r="K23" s="0" t="n">
        <v>3</v>
      </c>
      <c r="L23" s="0" t="n">
        <v>0</v>
      </c>
      <c r="M23" s="0" t="n">
        <v>4</v>
      </c>
      <c r="N23" s="1" t="n">
        <f aca="false">IF(ISERROR(I23/(I23+J23)),0,(I23/(I23+J23)))</f>
        <v>1</v>
      </c>
      <c r="O23" s="1" t="n">
        <f aca="false">IF(ISERROR(I23/(I23+K23)),0,(I23/(I23+K23)))</f>
        <v>0.25</v>
      </c>
      <c r="P23" s="1" t="n">
        <f aca="false">IF(ISERROR((2*N23*O23)/(N23+O23)),0,(2*N23*O23)/(N23+O23))</f>
        <v>0.4</v>
      </c>
      <c r="Q23" s="0" t="n">
        <f aca="false">L575-M575</f>
        <v>0</v>
      </c>
      <c r="R23" s="17" t="str">
        <f aca="false">VLOOKUP(A23,s3_num_method!A23:B2522,2,0)</f>
        <v>num</v>
      </c>
      <c r="S23" s="0"/>
      <c r="T23" s="0"/>
      <c r="U23" s="3" t="s">
        <v>4140</v>
      </c>
      <c r="V23" s="0"/>
      <c r="W23" s="0"/>
      <c r="X23" s="0"/>
      <c r="Y23" s="3" t="n">
        <f aca="false">COUNTIFS(L1:L2500,0,M1:M2500,0,G1:G2500,"&gt;0",H1:H2500,0)</f>
        <v>140</v>
      </c>
      <c r="Z23" s="0"/>
      <c r="AA23" s="0"/>
      <c r="AB23" s="4" t="n">
        <f aca="false">Y23/Y21</f>
        <v>0.732984293193717</v>
      </c>
      <c r="AK23" s="3"/>
    </row>
    <row r="24" customFormat="false" ht="12.8" hidden="false" customHeight="false" outlineLevel="0" collapsed="false">
      <c r="A24" s="0" t="s">
        <v>4141</v>
      </c>
      <c r="B24" s="0" t="s">
        <v>22</v>
      </c>
      <c r="D24" s="0" t="s">
        <v>27</v>
      </c>
      <c r="E24" s="0" t="s">
        <v>33</v>
      </c>
      <c r="F24" s="0" t="s">
        <v>4142</v>
      </c>
      <c r="G24" s="0" t="n">
        <v>7</v>
      </c>
      <c r="H24" s="0" t="n">
        <v>8</v>
      </c>
      <c r="I24" s="0" t="n">
        <v>5</v>
      </c>
      <c r="J24" s="0" t="n">
        <v>3</v>
      </c>
      <c r="K24" s="0" t="n">
        <v>2</v>
      </c>
      <c r="L24" s="0" t="n">
        <v>0</v>
      </c>
      <c r="M24" s="0" t="n">
        <v>7</v>
      </c>
      <c r="N24" s="1" t="n">
        <f aca="false">IF(ISERROR(I24/(I24+J24)),0,(I24/(I24+J24)))</f>
        <v>0.625</v>
      </c>
      <c r="O24" s="1" t="n">
        <f aca="false">IF(ISERROR(I24/(I24+K24)),0,(I24/(I24+K24)))</f>
        <v>0.714285714285714</v>
      </c>
      <c r="P24" s="1" t="n">
        <f aca="false">IF(ISERROR((2*N24*O24)/(N24+O24)),0,(2*N24*O24)/(N24+O24))</f>
        <v>0.666666666666667</v>
      </c>
      <c r="Q24" s="0" t="n">
        <f aca="false">L573-M573</f>
        <v>0</v>
      </c>
      <c r="R24" s="17" t="str">
        <f aca="false">VLOOKUP(A24,s3_num_method!A24:B2523,2,0)</f>
        <v>num+count</v>
      </c>
      <c r="S24" s="0"/>
      <c r="T24" s="0"/>
      <c r="U24" s="3" t="s">
        <v>4143</v>
      </c>
      <c r="V24" s="0"/>
      <c r="W24" s="0"/>
      <c r="X24" s="0"/>
      <c r="Y24" s="3" t="n">
        <f aca="false">Y21-Y22-Y23</f>
        <v>-15</v>
      </c>
      <c r="Z24" s="0"/>
      <c r="AA24" s="0"/>
      <c r="AB24" s="4" t="n">
        <f aca="false">Y24/Y21</f>
        <v>-0.0785340314136126</v>
      </c>
      <c r="AK24" s="3"/>
    </row>
    <row r="25" customFormat="false" ht="12.8" hidden="false" customHeight="false" outlineLevel="0" collapsed="false">
      <c r="A25" s="0" t="s">
        <v>4144</v>
      </c>
      <c r="B25" s="0" t="s">
        <v>22</v>
      </c>
      <c r="D25" s="0" t="s">
        <v>27</v>
      </c>
      <c r="E25" s="0" t="s">
        <v>33</v>
      </c>
      <c r="F25" s="0" t="s">
        <v>4145</v>
      </c>
      <c r="G25" s="0" t="n">
        <v>2</v>
      </c>
      <c r="H25" s="0" t="n">
        <v>1</v>
      </c>
      <c r="I25" s="0" t="n">
        <v>1</v>
      </c>
      <c r="J25" s="0" t="n">
        <v>0</v>
      </c>
      <c r="K25" s="0" t="n">
        <v>1</v>
      </c>
      <c r="L25" s="0" t="n">
        <v>0</v>
      </c>
      <c r="M25" s="0" t="n">
        <v>2</v>
      </c>
      <c r="N25" s="1" t="n">
        <f aca="false">IF(ISERROR(I25/(I25+J25)),0,(I25/(I25+J25)))</f>
        <v>1</v>
      </c>
      <c r="O25" s="1" t="n">
        <f aca="false">IF(ISERROR(I25/(I25+K25)),0,(I25/(I25+K25)))</f>
        <v>0.5</v>
      </c>
      <c r="P25" s="1" t="n">
        <f aca="false">IF(ISERROR((2*N25*O25)/(N25+O25)),0,(2*N25*O25)/(N25+O25))</f>
        <v>0.666666666666667</v>
      </c>
      <c r="Q25" s="0" t="n">
        <f aca="false">L572-M572</f>
        <v>0</v>
      </c>
      <c r="R25" s="17" t="str">
        <f aca="false">VLOOKUP(A25,s3_num_method!A25:B2524,2,0)</f>
        <v>num</v>
      </c>
      <c r="S25" s="3" t="s">
        <v>2137</v>
      </c>
      <c r="T25" s="3" t="n">
        <f aca="false">COUNTIF(L1:L2500,"&gt;0")</f>
        <v>1822</v>
      </c>
      <c r="U25" s="3" t="s">
        <v>4146</v>
      </c>
      <c r="V25" s="0"/>
      <c r="W25" s="0"/>
      <c r="X25" s="0"/>
      <c r="Y25" s="3" t="n">
        <f aca="false">COUNTIFS(L1:L2500,"&gt;0",Q1:Q2500,0)</f>
        <v>375</v>
      </c>
      <c r="Z25" s="0"/>
      <c r="AA25" s="0"/>
      <c r="AB25" s="4" t="n">
        <f aca="false">Y25/T25</f>
        <v>0.205817782656421</v>
      </c>
      <c r="AK25" s="3"/>
    </row>
    <row r="26" customFormat="false" ht="12.8" hidden="false" customHeight="false" outlineLevel="0" collapsed="false">
      <c r="A26" s="0" t="s">
        <v>4147</v>
      </c>
      <c r="B26" s="0" t="s">
        <v>22</v>
      </c>
      <c r="D26" s="0" t="s">
        <v>27</v>
      </c>
      <c r="E26" s="0" t="s">
        <v>33</v>
      </c>
      <c r="F26" s="0" t="s">
        <v>4148</v>
      </c>
      <c r="G26" s="0" t="n">
        <v>3</v>
      </c>
      <c r="H26" s="0" t="n">
        <v>3</v>
      </c>
      <c r="I26" s="0" t="n">
        <v>3</v>
      </c>
      <c r="J26" s="0" t="n">
        <v>0</v>
      </c>
      <c r="K26" s="0" t="n">
        <v>0</v>
      </c>
      <c r="L26" s="0" t="n">
        <v>2</v>
      </c>
      <c r="M26" s="0" t="n">
        <v>9</v>
      </c>
      <c r="N26" s="1" t="n">
        <f aca="false">IF(ISERROR(I26/(I26+J26)),0,(I26/(I26+J26)))</f>
        <v>1</v>
      </c>
      <c r="O26" s="1" t="n">
        <f aca="false">IF(ISERROR(I26/(I26+K26)),0,(I26/(I26+K26)))</f>
        <v>1</v>
      </c>
      <c r="P26" s="1" t="n">
        <f aca="false">IF(ISERROR((2*N26*O26)/(N26+O26)),0,(2*N26*O26)/(N26+O26))</f>
        <v>1</v>
      </c>
      <c r="Q26" s="0" t="n">
        <f aca="false">L571-M571</f>
        <v>0</v>
      </c>
      <c r="R26" s="17" t="str">
        <f aca="false">VLOOKUP(A26,s3_num_method!A26:B2525,2,0)</f>
        <v>num</v>
      </c>
      <c r="S26" s="0"/>
      <c r="T26" s="0"/>
      <c r="U26" s="3" t="s">
        <v>4149</v>
      </c>
      <c r="V26" s="0"/>
      <c r="W26" s="0"/>
      <c r="X26" s="0"/>
      <c r="Y26" s="3" t="n">
        <f aca="false">COUNTIFS(L1:L2500,"&gt;0",Q1:Q2500,"&lt;&gt;0")</f>
        <v>1447</v>
      </c>
      <c r="Z26" s="0"/>
      <c r="AA26" s="0"/>
      <c r="AB26" s="4" t="n">
        <f aca="false">Y26/T25</f>
        <v>0.794182217343579</v>
      </c>
      <c r="AK26" s="3"/>
    </row>
    <row r="27" customFormat="false" ht="12.8" hidden="false" customHeight="false" outlineLevel="0" collapsed="false">
      <c r="A27" s="0" t="s">
        <v>4150</v>
      </c>
      <c r="B27" s="0" t="s">
        <v>22</v>
      </c>
      <c r="D27" s="0" t="s">
        <v>27</v>
      </c>
      <c r="E27" s="0" t="s">
        <v>33</v>
      </c>
      <c r="F27" s="0" t="s">
        <v>4151</v>
      </c>
      <c r="G27" s="0" t="n">
        <v>3</v>
      </c>
      <c r="H27" s="0" t="n">
        <v>19</v>
      </c>
      <c r="I27" s="0" t="n">
        <v>3</v>
      </c>
      <c r="J27" s="0" t="n">
        <v>16</v>
      </c>
      <c r="K27" s="0" t="n">
        <v>0</v>
      </c>
      <c r="L27" s="0" t="n">
        <v>1</v>
      </c>
      <c r="M27" s="0" t="n">
        <v>18</v>
      </c>
      <c r="N27" s="1" t="n">
        <f aca="false">IF(ISERROR(I27/(I27+J27)),0,(I27/(I27+J27)))</f>
        <v>0.157894736842105</v>
      </c>
      <c r="O27" s="1" t="n">
        <f aca="false">IF(ISERROR(I27/(I27+K27)),0,(I27/(I27+K27)))</f>
        <v>1</v>
      </c>
      <c r="P27" s="1" t="n">
        <f aca="false">IF(ISERROR((2*N27*O27)/(N27+O27)),0,(2*N27*O27)/(N27+O27))</f>
        <v>0.272727272727273</v>
      </c>
      <c r="Q27" s="0" t="n">
        <f aca="false">L586-M586</f>
        <v>0</v>
      </c>
      <c r="R27" s="17" t="str">
        <f aca="false">VLOOKUP(A27,s3_num_method!A27:B2526,2,0)</f>
        <v>num+count</v>
      </c>
      <c r="S27" s="0"/>
      <c r="T27" s="0"/>
      <c r="U27" s="0"/>
      <c r="V27" s="3" t="s">
        <v>4152</v>
      </c>
      <c r="W27" s="0"/>
      <c r="X27" s="0"/>
      <c r="Y27" s="3" t="n">
        <f aca="false">COUNTIFS(L2:L2501,"&gt;0",Q2:Q2501,"&lt;0")</f>
        <v>703</v>
      </c>
      <c r="Z27" s="0"/>
      <c r="AA27" s="0"/>
      <c r="AB27" s="4" t="n">
        <f aca="false">Y27/Y26</f>
        <v>0.485832757429164</v>
      </c>
      <c r="AK27" s="3"/>
    </row>
    <row r="28" customFormat="false" ht="12.8" hidden="false" customHeight="false" outlineLevel="0" collapsed="false">
      <c r="A28" s="0" t="s">
        <v>4153</v>
      </c>
      <c r="B28" s="0" t="s">
        <v>22</v>
      </c>
      <c r="D28" s="0" t="s">
        <v>27</v>
      </c>
      <c r="E28" s="0" t="s">
        <v>33</v>
      </c>
      <c r="F28" s="0" t="s">
        <v>4154</v>
      </c>
      <c r="G28" s="0" t="n">
        <v>4</v>
      </c>
      <c r="H28" s="0" t="n">
        <v>3</v>
      </c>
      <c r="I28" s="0" t="n">
        <v>2</v>
      </c>
      <c r="J28" s="0" t="n">
        <v>1</v>
      </c>
      <c r="K28" s="0" t="n">
        <v>2</v>
      </c>
      <c r="L28" s="0" t="n">
        <v>1</v>
      </c>
      <c r="M28" s="0" t="n">
        <v>12</v>
      </c>
      <c r="N28" s="1" t="n">
        <f aca="false">IF(ISERROR(I28/(I28+J28)),0,(I28/(I28+J28)))</f>
        <v>0.666666666666667</v>
      </c>
      <c r="O28" s="1" t="n">
        <f aca="false">IF(ISERROR(I28/(I28+K28)),0,(I28/(I28+K28)))</f>
        <v>0.5</v>
      </c>
      <c r="P28" s="1" t="n">
        <f aca="false">IF(ISERROR((2*N28*O28)/(N28+O28)),0,(2*N28*O28)/(N28+O28))</f>
        <v>0.571428571428571</v>
      </c>
      <c r="Q28" s="0" t="n">
        <f aca="false">L594-M594</f>
        <v>0</v>
      </c>
      <c r="R28" s="17" t="str">
        <f aca="false">VLOOKUP(A28,s3_num_method!A28:B2527,2,0)</f>
        <v>num+count</v>
      </c>
      <c r="S28" s="0"/>
      <c r="T28" s="0"/>
      <c r="U28" s="0"/>
      <c r="V28" s="3" t="s">
        <v>4155</v>
      </c>
      <c r="W28" s="0"/>
      <c r="X28" s="0"/>
      <c r="Y28" s="3" t="n">
        <f aca="false">COUNTIFS(L2:L2501,"&gt;0",Q2:Q2501,"&gt;0")</f>
        <v>744</v>
      </c>
      <c r="Z28" s="0"/>
      <c r="AA28" s="0"/>
      <c r="AB28" s="4" t="n">
        <f aca="false">Y28/Y26</f>
        <v>0.514167242570836</v>
      </c>
      <c r="AK28" s="3"/>
    </row>
    <row r="29" customFormat="false" ht="12.8" hidden="false" customHeight="false" outlineLevel="0" collapsed="false">
      <c r="A29" s="0" t="s">
        <v>4156</v>
      </c>
      <c r="B29" s="0" t="s">
        <v>22</v>
      </c>
      <c r="D29" s="0" t="s">
        <v>27</v>
      </c>
      <c r="E29" s="0" t="s">
        <v>33</v>
      </c>
      <c r="F29" s="0" t="s">
        <v>4157</v>
      </c>
      <c r="G29" s="0" t="n">
        <v>2</v>
      </c>
      <c r="H29" s="0" t="n">
        <v>5</v>
      </c>
      <c r="I29" s="0" t="n">
        <v>1</v>
      </c>
      <c r="J29" s="0" t="n">
        <v>4</v>
      </c>
      <c r="K29" s="0" t="n">
        <v>1</v>
      </c>
      <c r="L29" s="0" t="n">
        <v>0</v>
      </c>
      <c r="M29" s="0" t="n">
        <v>7</v>
      </c>
      <c r="N29" s="1" t="n">
        <f aca="false">IF(ISERROR(I29/(I29+J29)),0,(I29/(I29+J29)))</f>
        <v>0.2</v>
      </c>
      <c r="O29" s="1" t="n">
        <f aca="false">IF(ISERROR(I29/(I29+K29)),0,(I29/(I29+K29)))</f>
        <v>0.5</v>
      </c>
      <c r="P29" s="1" t="n">
        <f aca="false">IF(ISERROR((2*N29*O29)/(N29+O29)),0,(2*N29*O29)/(N29+O29))</f>
        <v>0.285714285714286</v>
      </c>
      <c r="Q29" s="0" t="n">
        <f aca="false">L592-M592</f>
        <v>0</v>
      </c>
      <c r="R29" s="17" t="str">
        <f aca="false">VLOOKUP(A29,s3_num_method!A29:B2528,2,0)</f>
        <v>num+count</v>
      </c>
      <c r="S29" s="0"/>
      <c r="T29" s="3" t="s">
        <v>4146</v>
      </c>
      <c r="U29" s="3" t="s">
        <v>4158</v>
      </c>
      <c r="V29" s="0"/>
      <c r="W29" s="0"/>
      <c r="X29" s="0"/>
      <c r="Y29" s="3" t="n">
        <f aca="false">COUNTIFS(L2:L2501,"&gt;0",Q2:Q2501,0,R2:R2501,"num")</f>
        <v>46</v>
      </c>
      <c r="Z29" s="0"/>
      <c r="AA29" s="0"/>
      <c r="AB29" s="4" t="n">
        <f aca="false">Y29/Y25</f>
        <v>0.122666666666667</v>
      </c>
      <c r="AK29" s="3"/>
    </row>
    <row r="30" customFormat="false" ht="12.8" hidden="false" customHeight="false" outlineLevel="0" collapsed="false">
      <c r="A30" s="0" t="s">
        <v>4159</v>
      </c>
      <c r="B30" s="0" t="s">
        <v>22</v>
      </c>
      <c r="D30" s="0" t="s">
        <v>27</v>
      </c>
      <c r="E30" s="0" t="s">
        <v>33</v>
      </c>
      <c r="F30" s="0" t="s">
        <v>4160</v>
      </c>
      <c r="G30" s="0" t="n">
        <v>2</v>
      </c>
      <c r="H30" s="0" t="n">
        <v>0</v>
      </c>
      <c r="I30" s="0" t="n">
        <v>0</v>
      </c>
      <c r="J30" s="0" t="n">
        <v>0</v>
      </c>
      <c r="K30" s="0" t="n">
        <v>2</v>
      </c>
      <c r="L30" s="0" t="n">
        <v>1</v>
      </c>
      <c r="M30" s="0" t="n">
        <v>0</v>
      </c>
      <c r="N30" s="1" t="n">
        <f aca="false">IF(ISERROR(I30/(I30+J30)),0,(I30/(I30+J30)))</f>
        <v>0</v>
      </c>
      <c r="O30" s="1" t="n">
        <f aca="false">IF(ISERROR(I30/(I30+K30)),0,(I30/(I30+K30)))</f>
        <v>0</v>
      </c>
      <c r="P30" s="1" t="n">
        <f aca="false">IF(ISERROR((2*N30*O30)/(N30+O30)),0,(2*N30*O30)/(N30+O30))</f>
        <v>0</v>
      </c>
      <c r="Q30" s="0" t="n">
        <f aca="false">L590-M590</f>
        <v>0</v>
      </c>
      <c r="R30" s="17" t="str">
        <f aca="false">VLOOKUP(A30,s3_num_method!A30:B2529,2,0)</f>
        <v>num+count</v>
      </c>
      <c r="S30" s="0"/>
      <c r="T30" s="0"/>
      <c r="U30" s="3" t="s">
        <v>4161</v>
      </c>
      <c r="V30" s="0"/>
      <c r="W30" s="0"/>
      <c r="X30" s="0"/>
      <c r="Y30" s="3" t="n">
        <f aca="false">COUNTIFS(L2:L2501,"&gt;0",Q2:Q2501,0,R2:R2501,"count")</f>
        <v>92</v>
      </c>
      <c r="Z30" s="0"/>
      <c r="AA30" s="0"/>
      <c r="AB30" s="4" t="n">
        <f aca="false">Y30/Y25</f>
        <v>0.245333333333333</v>
      </c>
      <c r="AK30" s="3"/>
    </row>
    <row r="31" customFormat="false" ht="12.8" hidden="false" customHeight="false" outlineLevel="0" collapsed="false">
      <c r="A31" s="0" t="s">
        <v>4162</v>
      </c>
      <c r="B31" s="0" t="s">
        <v>22</v>
      </c>
      <c r="D31" s="0" t="s">
        <v>27</v>
      </c>
      <c r="E31" s="0" t="s">
        <v>33</v>
      </c>
      <c r="F31" s="0" t="s">
        <v>4163</v>
      </c>
      <c r="G31" s="0" t="n">
        <v>2</v>
      </c>
      <c r="H31" s="0" t="n">
        <v>1</v>
      </c>
      <c r="I31" s="0" t="n">
        <v>1</v>
      </c>
      <c r="J31" s="0" t="n">
        <v>0</v>
      </c>
      <c r="K31" s="0" t="n">
        <v>1</v>
      </c>
      <c r="L31" s="0" t="n">
        <v>0</v>
      </c>
      <c r="M31" s="0" t="n">
        <v>0</v>
      </c>
      <c r="N31" s="1" t="n">
        <f aca="false">IF(ISERROR(I31/(I31+J31)),0,(I31/(I31+J31)))</f>
        <v>1</v>
      </c>
      <c r="O31" s="1" t="n">
        <f aca="false">IF(ISERROR(I31/(I31+K31)),0,(I31/(I31+K31)))</f>
        <v>0.5</v>
      </c>
      <c r="P31" s="1" t="n">
        <f aca="false">IF(ISERROR((2*N31*O31)/(N31+O31)),0,(2*N31*O31)/(N31+O31))</f>
        <v>0.666666666666667</v>
      </c>
      <c r="Q31" s="0" t="n">
        <f aca="false">L589-M589</f>
        <v>0</v>
      </c>
      <c r="R31" s="17" t="str">
        <f aca="false">VLOOKUP(A31,s3_num_method!A31:B2530,2,0)</f>
        <v>count</v>
      </c>
      <c r="S31" s="0"/>
      <c r="T31" s="0"/>
      <c r="U31" s="3" t="s">
        <v>4164</v>
      </c>
      <c r="V31" s="0"/>
      <c r="W31" s="0"/>
      <c r="X31" s="0"/>
      <c r="Y31" s="3" t="n">
        <f aca="false">COUNTIFS(L2:L2501,"&gt;0",Q2:Q2501,0,R2:R2501,"num+count")</f>
        <v>0</v>
      </c>
      <c r="Z31" s="0"/>
      <c r="AA31" s="0"/>
      <c r="AB31" s="4" t="n">
        <f aca="false">Y31/Y25</f>
        <v>0</v>
      </c>
      <c r="AK31" s="3"/>
    </row>
    <row r="32" customFormat="false" ht="12.8" hidden="false" customHeight="false" outlineLevel="0" collapsed="false">
      <c r="A32" s="0" t="s">
        <v>4165</v>
      </c>
      <c r="B32" s="0" t="s">
        <v>22</v>
      </c>
      <c r="D32" s="0" t="s">
        <v>27</v>
      </c>
      <c r="E32" s="0" t="s">
        <v>33</v>
      </c>
      <c r="F32" s="0" t="s">
        <v>4166</v>
      </c>
      <c r="G32" s="0" t="n">
        <v>3</v>
      </c>
      <c r="H32" s="0" t="n">
        <v>3</v>
      </c>
      <c r="I32" s="0" t="n">
        <v>2</v>
      </c>
      <c r="J32" s="0" t="n">
        <v>1</v>
      </c>
      <c r="K32" s="0" t="n">
        <v>1</v>
      </c>
      <c r="L32" s="0" t="n">
        <v>0</v>
      </c>
      <c r="M32" s="0" t="n">
        <v>5</v>
      </c>
      <c r="N32" s="1" t="n">
        <f aca="false">IF(ISERROR(I32/(I32+J32)),0,(I32/(I32+J32)))</f>
        <v>0.666666666666667</v>
      </c>
      <c r="O32" s="1" t="n">
        <f aca="false">IF(ISERROR(I32/(I32+K32)),0,(I32/(I32+K32)))</f>
        <v>0.666666666666667</v>
      </c>
      <c r="P32" s="1" t="n">
        <f aca="false">IF(ISERROR((2*N32*O32)/(N32+O32)),0,(2*N32*O32)/(N32+O32))</f>
        <v>0.666666666666667</v>
      </c>
      <c r="Q32" s="0" t="n">
        <f aca="false">L588-M588</f>
        <v>0</v>
      </c>
      <c r="R32" s="17" t="str">
        <f aca="false">VLOOKUP(A32,s3_num_method!A32:B2531,2,0)</f>
        <v>num+count</v>
      </c>
      <c r="S32" s="0"/>
      <c r="T32" s="3" t="s">
        <v>4149</v>
      </c>
      <c r="U32" s="3" t="s">
        <v>4158</v>
      </c>
      <c r="V32" s="0"/>
      <c r="W32" s="0"/>
      <c r="X32" s="0"/>
      <c r="Y32" s="3" t="n">
        <f aca="false">COUNTIFS(L2:L2501,"&gt;0",Q2:Q2501,"&lt;&gt;0",R2:R2501,"num")</f>
        <v>224</v>
      </c>
      <c r="Z32" s="0"/>
      <c r="AA32" s="0"/>
      <c r="AB32" s="4" t="n">
        <f aca="false">Y32/Y26</f>
        <v>0.154803040774015</v>
      </c>
      <c r="AK32" s="3"/>
    </row>
    <row r="33" customFormat="false" ht="12.8" hidden="false" customHeight="false" outlineLevel="0" collapsed="false">
      <c r="A33" s="0" t="s">
        <v>4167</v>
      </c>
      <c r="B33" s="0" t="s">
        <v>22</v>
      </c>
      <c r="D33" s="0" t="s">
        <v>27</v>
      </c>
      <c r="E33" s="0" t="s">
        <v>33</v>
      </c>
      <c r="F33" s="0" t="s">
        <v>4168</v>
      </c>
      <c r="G33" s="0" t="n">
        <v>8</v>
      </c>
      <c r="H33" s="0" t="n">
        <v>9</v>
      </c>
      <c r="I33" s="0" t="n">
        <v>5</v>
      </c>
      <c r="J33" s="0" t="n">
        <v>4</v>
      </c>
      <c r="K33" s="0" t="n">
        <v>3</v>
      </c>
      <c r="L33" s="0" t="n">
        <v>0</v>
      </c>
      <c r="M33" s="0" t="n">
        <v>12</v>
      </c>
      <c r="N33" s="1" t="n">
        <f aca="false">IF(ISERROR(I33/(I33+J33)),0,(I33/(I33+J33)))</f>
        <v>0.555555555555556</v>
      </c>
      <c r="O33" s="1" t="n">
        <f aca="false">IF(ISERROR(I33/(I33+K33)),0,(I33/(I33+K33)))</f>
        <v>0.625</v>
      </c>
      <c r="P33" s="1" t="n">
        <f aca="false">IF(ISERROR((2*N33*O33)/(N33+O33)),0,(2*N33*O33)/(N33+O33))</f>
        <v>0.588235294117647</v>
      </c>
      <c r="Q33" s="0" t="n">
        <f aca="false">L587-M587</f>
        <v>0</v>
      </c>
      <c r="R33" s="17" t="str">
        <f aca="false">VLOOKUP(A33,s3_num_method!A33:B2532,2,0)</f>
        <v>num+count</v>
      </c>
      <c r="S33" s="0"/>
      <c r="T33" s="0"/>
      <c r="U33" s="3" t="s">
        <v>4161</v>
      </c>
      <c r="V33" s="0"/>
      <c r="W33" s="0"/>
      <c r="X33" s="0"/>
      <c r="Y33" s="3" t="n">
        <f aca="false">COUNTIFS(L2:L2501,"&gt;0",Q2:Q2501,"&lt;&gt;0",R2:R2501,"count")</f>
        <v>312</v>
      </c>
      <c r="Z33" s="0"/>
      <c r="AA33" s="0"/>
      <c r="AB33" s="4" t="n">
        <f aca="false">Y33/Y26</f>
        <v>0.215618521078093</v>
      </c>
      <c r="AK33" s="3"/>
    </row>
    <row r="34" customFormat="false" ht="12.8" hidden="false" customHeight="false" outlineLevel="0" collapsed="false">
      <c r="A34" s="0" t="s">
        <v>4169</v>
      </c>
      <c r="B34" s="0" t="s">
        <v>22</v>
      </c>
      <c r="D34" s="0" t="s">
        <v>27</v>
      </c>
      <c r="E34" s="0" t="s">
        <v>33</v>
      </c>
      <c r="F34" s="0" t="s">
        <v>4170</v>
      </c>
      <c r="G34" s="0" t="n">
        <v>5</v>
      </c>
      <c r="H34" s="0" t="n">
        <v>11</v>
      </c>
      <c r="I34" s="0" t="n">
        <v>2</v>
      </c>
      <c r="J34" s="0" t="n">
        <v>9</v>
      </c>
      <c r="K34" s="0" t="n">
        <v>3</v>
      </c>
      <c r="L34" s="0" t="n">
        <v>0</v>
      </c>
      <c r="M34" s="0" t="n">
        <v>15</v>
      </c>
      <c r="N34" s="1" t="n">
        <f aca="false">IF(ISERROR(I34/(I34+J34)),0,(I34/(I34+J34)))</f>
        <v>0.181818181818182</v>
      </c>
      <c r="O34" s="1" t="n">
        <f aca="false">IF(ISERROR(I34/(I34+K34)),0,(I34/(I34+K34)))</f>
        <v>0.4</v>
      </c>
      <c r="P34" s="1" t="n">
        <f aca="false">IF(ISERROR((2*N34*O34)/(N34+O34)),0,(2*N34*O34)/(N34+O34))</f>
        <v>0.25</v>
      </c>
      <c r="Q34" s="0" t="n">
        <f aca="false">L584-M584</f>
        <v>0</v>
      </c>
      <c r="R34" s="17" t="str">
        <f aca="false">VLOOKUP(A34,s3_num_method!A34:B2533,2,0)</f>
        <v>num+count</v>
      </c>
      <c r="S34" s="0"/>
      <c r="T34" s="0"/>
      <c r="U34" s="3" t="s">
        <v>4164</v>
      </c>
      <c r="V34" s="0"/>
      <c r="W34" s="0"/>
      <c r="X34" s="0"/>
      <c r="Y34" s="3" t="n">
        <f aca="false">COUNTIFS(L2:L2501,"&gt;0",Q2:Q2501,"&lt;&gt;0",R2:R2501,"num+count")</f>
        <v>0</v>
      </c>
      <c r="Z34" s="0"/>
      <c r="AA34" s="0"/>
      <c r="AB34" s="4" t="n">
        <f aca="false">Y34/Y26</f>
        <v>0</v>
      </c>
      <c r="AK34" s="3"/>
    </row>
    <row r="35" customFormat="false" ht="12.8" hidden="false" customHeight="false" outlineLevel="0" collapsed="false">
      <c r="A35" s="0" t="s">
        <v>4171</v>
      </c>
      <c r="B35" s="0" t="s">
        <v>22</v>
      </c>
      <c r="D35" s="0" t="s">
        <v>27</v>
      </c>
      <c r="E35" s="0" t="s">
        <v>33</v>
      </c>
      <c r="F35" s="0" t="s">
        <v>4172</v>
      </c>
      <c r="G35" s="0" t="n">
        <v>6</v>
      </c>
      <c r="H35" s="0" t="n">
        <v>3</v>
      </c>
      <c r="I35" s="0" t="n">
        <v>3</v>
      </c>
      <c r="J35" s="0" t="n">
        <v>0</v>
      </c>
      <c r="K35" s="0" t="n">
        <v>3</v>
      </c>
      <c r="L35" s="0" t="n">
        <v>0</v>
      </c>
      <c r="M35" s="0" t="n">
        <v>9</v>
      </c>
      <c r="N35" s="1" t="n">
        <f aca="false">IF(ISERROR(I35/(I35+J35)),0,(I35/(I35+J35)))</f>
        <v>1</v>
      </c>
      <c r="O35" s="1" t="n">
        <f aca="false">IF(ISERROR(I35/(I35+K35)),0,(I35/(I35+K35)))</f>
        <v>0.5</v>
      </c>
      <c r="P35" s="1" t="n">
        <f aca="false">IF(ISERROR((2*N35*O35)/(N35+O35)),0,(2*N35*O35)/(N35+O35))</f>
        <v>0.666666666666667</v>
      </c>
      <c r="Q35" s="0" t="n">
        <f aca="false">L583-M583</f>
        <v>0</v>
      </c>
      <c r="R35" s="17" t="str">
        <f aca="false">VLOOKUP(A35,s3_num_method!A35:B2534,2,0)</f>
        <v>num</v>
      </c>
      <c r="S35" s="3" t="s">
        <v>2145</v>
      </c>
      <c r="T35" s="3" t="n">
        <f aca="false">COUNTIFS(G1:G2500,"&gt;0")</f>
        <v>2388</v>
      </c>
      <c r="U35" s="0"/>
      <c r="V35" s="0"/>
      <c r="W35" s="0"/>
      <c r="X35" s="0"/>
      <c r="Y35" s="3" t="n">
        <f aca="false">COUNTIFS(G1:G2500,"&gt;0",J1:J2500,0,K1:K2500,0)</f>
        <v>537</v>
      </c>
      <c r="Z35" s="0"/>
      <c r="AA35" s="0"/>
      <c r="AB35" s="4" t="n">
        <f aca="false">Y35/T35</f>
        <v>0.224874371859296</v>
      </c>
      <c r="AK35" s="3"/>
    </row>
    <row r="36" customFormat="false" ht="12.8" hidden="false" customHeight="false" outlineLevel="0" collapsed="false">
      <c r="A36" s="0" t="s">
        <v>4173</v>
      </c>
      <c r="B36" s="0" t="s">
        <v>22</v>
      </c>
      <c r="D36" s="0" t="s">
        <v>27</v>
      </c>
      <c r="E36" s="0" t="s">
        <v>33</v>
      </c>
      <c r="F36" s="0" t="s">
        <v>4174</v>
      </c>
      <c r="G36" s="0" t="n">
        <v>6</v>
      </c>
      <c r="H36" s="0" t="n">
        <v>9</v>
      </c>
      <c r="I36" s="0" t="n">
        <v>3</v>
      </c>
      <c r="J36" s="0" t="n">
        <v>6</v>
      </c>
      <c r="K36" s="0" t="n">
        <v>3</v>
      </c>
      <c r="L36" s="0" t="n">
        <v>0</v>
      </c>
      <c r="M36" s="0" t="n">
        <v>0</v>
      </c>
      <c r="N36" s="1" t="n">
        <f aca="false">IF(ISERROR(I36/(I36+J36)),0,(I36/(I36+J36)))</f>
        <v>0.333333333333333</v>
      </c>
      <c r="O36" s="1" t="n">
        <f aca="false">IF(ISERROR(I36/(I36+K36)),0,(I36/(I36+K36)))</f>
        <v>0.5</v>
      </c>
      <c r="P36" s="1" t="n">
        <f aca="false">IF(ISERROR((2*N36*O36)/(N36+O36)),0,(2*N36*O36)/(N36+O36))</f>
        <v>0.4</v>
      </c>
      <c r="Q36" s="0" t="n">
        <f aca="false">L598-M598</f>
        <v>0</v>
      </c>
      <c r="R36" s="17" t="str">
        <f aca="false">VLOOKUP(A36,s3_num_method!A36:B2535,2,0)</f>
        <v>count</v>
      </c>
      <c r="S36" s="0"/>
      <c r="T36" s="0"/>
      <c r="U36" s="3" t="s">
        <v>4146</v>
      </c>
      <c r="V36" s="0"/>
      <c r="W36" s="0"/>
      <c r="X36" s="0"/>
      <c r="Y36" s="3" t="n">
        <f aca="false">COUNTIFS(G1:G2500,"&gt;0",J1:J2500,0,K1:K2500,0,Q1:Q2500,0)</f>
        <v>113</v>
      </c>
      <c r="Z36" s="0"/>
      <c r="AA36" s="0"/>
      <c r="AB36" s="4" t="n">
        <f aca="false">Y36/Y35</f>
        <v>0.210428305400372</v>
      </c>
      <c r="AK36" s="3"/>
    </row>
    <row r="37" customFormat="false" ht="12.8" hidden="false" customHeight="false" outlineLevel="0" collapsed="false">
      <c r="A37" s="0" t="s">
        <v>4175</v>
      </c>
      <c r="B37" s="0" t="s">
        <v>22</v>
      </c>
      <c r="D37" s="0" t="s">
        <v>27</v>
      </c>
      <c r="E37" s="0" t="s">
        <v>33</v>
      </c>
      <c r="F37" s="0" t="s">
        <v>4176</v>
      </c>
      <c r="G37" s="0" t="n">
        <v>3</v>
      </c>
      <c r="H37" s="0" t="n">
        <v>4</v>
      </c>
      <c r="I37" s="0" t="n">
        <v>2</v>
      </c>
      <c r="J37" s="0" t="n">
        <v>2</v>
      </c>
      <c r="K37" s="0" t="n">
        <v>1</v>
      </c>
      <c r="L37" s="0" t="n">
        <v>0</v>
      </c>
      <c r="M37" s="0" t="n">
        <v>1</v>
      </c>
      <c r="N37" s="1" t="n">
        <f aca="false">IF(ISERROR(I37/(I37+J37)),0,(I37/(I37+J37)))</f>
        <v>0.5</v>
      </c>
      <c r="O37" s="1" t="n">
        <f aca="false">IF(ISERROR(I37/(I37+K37)),0,(I37/(I37+K37)))</f>
        <v>0.666666666666667</v>
      </c>
      <c r="P37" s="1" t="n">
        <f aca="false">IF(ISERROR((2*N37*O37)/(N37+O37)),0,(2*N37*O37)/(N37+O37))</f>
        <v>0.571428571428571</v>
      </c>
      <c r="Q37" s="0" t="n">
        <f aca="false">L597-M597</f>
        <v>0</v>
      </c>
      <c r="R37" s="17" t="str">
        <f aca="false">VLOOKUP(A37,s3_num_method!A37:B2536,2,0)</f>
        <v>num+count</v>
      </c>
      <c r="S37" s="0"/>
      <c r="T37" s="0"/>
      <c r="U37" s="0"/>
      <c r="V37" s="3" t="s">
        <v>4158</v>
      </c>
      <c r="W37" s="0"/>
      <c r="X37" s="0"/>
      <c r="Y37" s="3" t="n">
        <f aca="false">COUNTIFS(G1:G2500,"&gt;0",J1:J2500,0,K1:K2500,0,Q1:Q2500,0,R1:R2500,"num")</f>
        <v>39</v>
      </c>
      <c r="Z37" s="0"/>
      <c r="AA37" s="0"/>
      <c r="AB37" s="4" t="n">
        <f aca="false">Y37/Y36</f>
        <v>0.345132743362832</v>
      </c>
      <c r="AK37" s="3"/>
    </row>
    <row r="38" customFormat="false" ht="12.8" hidden="false" customHeight="false" outlineLevel="0" collapsed="false">
      <c r="A38" s="0" t="s">
        <v>4177</v>
      </c>
      <c r="B38" s="0" t="s">
        <v>22</v>
      </c>
      <c r="D38" s="0" t="s">
        <v>27</v>
      </c>
      <c r="E38" s="0" t="s">
        <v>33</v>
      </c>
      <c r="F38" s="0" t="s">
        <v>4178</v>
      </c>
      <c r="G38" s="0" t="n">
        <v>4</v>
      </c>
      <c r="H38" s="0" t="n">
        <v>3</v>
      </c>
      <c r="I38" s="0" t="n">
        <v>3</v>
      </c>
      <c r="J38" s="0" t="n">
        <v>0</v>
      </c>
      <c r="K38" s="0" t="n">
        <v>1</v>
      </c>
      <c r="L38" s="0" t="n">
        <v>0</v>
      </c>
      <c r="M38" s="0" t="n">
        <v>5</v>
      </c>
      <c r="N38" s="1" t="n">
        <f aca="false">IF(ISERROR(I38/(I38+J38)),0,(I38/(I38+J38)))</f>
        <v>1</v>
      </c>
      <c r="O38" s="1" t="n">
        <f aca="false">IF(ISERROR(I38/(I38+K38)),0,(I38/(I38+K38)))</f>
        <v>0.75</v>
      </c>
      <c r="P38" s="1" t="n">
        <f aca="false">IF(ISERROR((2*N38*O38)/(N38+O38)),0,(2*N38*O38)/(N38+O38))</f>
        <v>0.857142857142857</v>
      </c>
      <c r="Q38" s="0" t="n">
        <f aca="false">L606-M606</f>
        <v>0</v>
      </c>
      <c r="R38" s="17" t="str">
        <f aca="false">VLOOKUP(A38,s3_num_method!A38:B2537,2,0)</f>
        <v>num+count</v>
      </c>
      <c r="S38" s="0"/>
      <c r="T38" s="0"/>
      <c r="U38" s="0"/>
      <c r="V38" s="3" t="s">
        <v>4161</v>
      </c>
      <c r="W38" s="0"/>
      <c r="X38" s="0"/>
      <c r="Y38" s="3" t="n">
        <f aca="false">COUNTIFS(G1:G2500,"&gt;0",J1:J2500,0,K1:K2500,0,Q1:Q2500,0,R1:R2500,"count")</f>
        <v>55</v>
      </c>
      <c r="Z38" s="0"/>
      <c r="AA38" s="0"/>
      <c r="AB38" s="4" t="n">
        <f aca="false">Y38/Y36</f>
        <v>0.486725663716814</v>
      </c>
      <c r="AK38" s="3"/>
    </row>
    <row r="39" customFormat="false" ht="12.8" hidden="false" customHeight="false" outlineLevel="0" collapsed="false">
      <c r="A39" s="0" t="s">
        <v>4179</v>
      </c>
      <c r="B39" s="0" t="s">
        <v>22</v>
      </c>
      <c r="D39" s="0" t="s">
        <v>27</v>
      </c>
      <c r="E39" s="0" t="s">
        <v>33</v>
      </c>
      <c r="F39" s="0" t="s">
        <v>4180</v>
      </c>
      <c r="G39" s="0" t="n">
        <v>4</v>
      </c>
      <c r="H39" s="0" t="n">
        <v>21</v>
      </c>
      <c r="I39" s="0" t="n">
        <v>4</v>
      </c>
      <c r="J39" s="0" t="n">
        <v>17</v>
      </c>
      <c r="K39" s="0" t="n">
        <v>0</v>
      </c>
      <c r="L39" s="0" t="n">
        <v>2</v>
      </c>
      <c r="M39" s="0" t="n">
        <v>55</v>
      </c>
      <c r="N39" s="1" t="n">
        <f aca="false">IF(ISERROR(I39/(I39+J39)),0,(I39/(I39+J39)))</f>
        <v>0.19047619047619</v>
      </c>
      <c r="O39" s="1" t="n">
        <f aca="false">IF(ISERROR(I39/(I39+K39)),0,(I39/(I39+K39)))</f>
        <v>1</v>
      </c>
      <c r="P39" s="1" t="n">
        <f aca="false">IF(ISERROR((2*N39*O39)/(N39+O39)),0,(2*N39*O39)/(N39+O39))</f>
        <v>0.32</v>
      </c>
      <c r="Q39" s="0" t="n">
        <f aca="false">L605-M605</f>
        <v>0</v>
      </c>
      <c r="R39" s="17" t="str">
        <f aca="false">VLOOKUP(A39,s3_num_method!A39:B2538,2,0)</f>
        <v>num+count</v>
      </c>
      <c r="S39" s="0"/>
      <c r="T39" s="0"/>
      <c r="U39" s="0"/>
      <c r="V39" s="3" t="s">
        <v>4164</v>
      </c>
      <c r="W39" s="0"/>
      <c r="X39" s="0"/>
      <c r="Y39" s="3" t="n">
        <f aca="false">COUNTIFS(G1:G2500,"&gt;0",J1:J2500,0,K1:K2500,0,Q1:Q2500,0,R1:R2500,"num+count")</f>
        <v>0</v>
      </c>
      <c r="Z39" s="0"/>
      <c r="AA39" s="0"/>
      <c r="AB39" s="4" t="n">
        <f aca="false">Y39/Y36</f>
        <v>0</v>
      </c>
      <c r="AK39" s="3"/>
    </row>
    <row r="40" customFormat="false" ht="12.8" hidden="false" customHeight="false" outlineLevel="0" collapsed="false">
      <c r="A40" s="0" t="s">
        <v>4181</v>
      </c>
      <c r="B40" s="0" t="s">
        <v>22</v>
      </c>
      <c r="D40" s="0" t="s">
        <v>27</v>
      </c>
      <c r="E40" s="0" t="s">
        <v>33</v>
      </c>
      <c r="F40" s="0" t="s">
        <v>4182</v>
      </c>
      <c r="G40" s="0" t="n">
        <v>3</v>
      </c>
      <c r="H40" s="0" t="n">
        <v>3</v>
      </c>
      <c r="I40" s="0" t="n">
        <v>2</v>
      </c>
      <c r="J40" s="0" t="n">
        <v>1</v>
      </c>
      <c r="K40" s="0" t="n">
        <v>1</v>
      </c>
      <c r="L40" s="0" t="n">
        <v>0</v>
      </c>
      <c r="M40" s="0" t="n">
        <v>5</v>
      </c>
      <c r="N40" s="1" t="n">
        <f aca="false">IF(ISERROR(I40/(I40+J40)),0,(I40/(I40+J40)))</f>
        <v>0.666666666666667</v>
      </c>
      <c r="O40" s="1" t="n">
        <f aca="false">IF(ISERROR(I40/(I40+K40)),0,(I40/(I40+K40)))</f>
        <v>0.666666666666667</v>
      </c>
      <c r="P40" s="1" t="n">
        <f aca="false">IF(ISERROR((2*N40*O40)/(N40+O40)),0,(2*N40*O40)/(N40+O40))</f>
        <v>0.666666666666667</v>
      </c>
      <c r="Q40" s="0" t="n">
        <f aca="false">L604-M604</f>
        <v>0</v>
      </c>
      <c r="R40" s="17" t="str">
        <f aca="false">VLOOKUP(A40,s3_num_method!A40:B2539,2,0)</f>
        <v>num</v>
      </c>
      <c r="S40" s="0"/>
      <c r="T40" s="0"/>
      <c r="U40" s="3" t="s">
        <v>4149</v>
      </c>
      <c r="V40" s="0"/>
      <c r="W40" s="0"/>
      <c r="X40" s="0"/>
      <c r="Y40" s="3" t="n">
        <f aca="false">COUNTIFS(G1:G2500,"&gt;0",J1:J2500,0,K1:K2500,0,Q1:Q2500,"&lt;&gt;0")</f>
        <v>424</v>
      </c>
      <c r="Z40" s="0"/>
      <c r="AA40" s="0"/>
      <c r="AB40" s="4" t="n">
        <f aca="false">Y40/Y35</f>
        <v>0.789571694599628</v>
      </c>
      <c r="AK40" s="3"/>
    </row>
    <row r="41" customFormat="false" ht="12.8" hidden="false" customHeight="false" outlineLevel="0" collapsed="false">
      <c r="A41" s="0" t="s">
        <v>4183</v>
      </c>
      <c r="B41" s="0" t="s">
        <v>22</v>
      </c>
      <c r="D41" s="0" t="s">
        <v>27</v>
      </c>
      <c r="E41" s="0" t="s">
        <v>33</v>
      </c>
      <c r="F41" s="0" t="s">
        <v>4184</v>
      </c>
      <c r="G41" s="0" t="n">
        <v>1</v>
      </c>
      <c r="H41" s="0" t="n">
        <v>0</v>
      </c>
      <c r="I41" s="0" t="n">
        <v>0</v>
      </c>
      <c r="J41" s="0" t="n">
        <v>0</v>
      </c>
      <c r="K41" s="0" t="n">
        <v>1</v>
      </c>
      <c r="L41" s="0" t="n">
        <v>0</v>
      </c>
      <c r="M41" s="0" t="n">
        <v>0</v>
      </c>
      <c r="N41" s="1" t="n">
        <f aca="false">IF(ISERROR(I41/(I41+J41)),0,(I41/(I41+J41)))</f>
        <v>0</v>
      </c>
      <c r="O41" s="1" t="n">
        <f aca="false">IF(ISERROR(I41/(I41+K41)),0,(I41/(I41+K41)))</f>
        <v>0</v>
      </c>
      <c r="P41" s="1" t="n">
        <f aca="false">IF(ISERROR((2*N41*O41)/(N41+O41)),0,(2*N41*O41)/(N41+O41))</f>
        <v>0</v>
      </c>
      <c r="Q41" s="0" t="n">
        <f aca="false">L603-M603</f>
        <v>0</v>
      </c>
      <c r="R41" s="17" t="str">
        <f aca="false">VLOOKUP(A41,s3_num_method!A41:B2540,2,0)</f>
        <v>num+count</v>
      </c>
      <c r="S41" s="0"/>
      <c r="T41" s="0"/>
      <c r="U41" s="0"/>
      <c r="V41" s="3" t="s">
        <v>4158</v>
      </c>
      <c r="W41" s="0"/>
      <c r="X41" s="0"/>
      <c r="Y41" s="3" t="n">
        <f aca="false">COUNTIFS(G1:G2500,"&gt;0",J1:J2500,0,K1:K2500,0,Q1:Q2500,"&lt;&gt;0",R1:R2500,"num")</f>
        <v>158</v>
      </c>
      <c r="Z41" s="0"/>
      <c r="AA41" s="0"/>
      <c r="AB41" s="4" t="n">
        <f aca="false">Y41/Y40</f>
        <v>0.372641509433962</v>
      </c>
      <c r="AK41" s="3"/>
    </row>
    <row r="42" customFormat="false" ht="12.8" hidden="false" customHeight="false" outlineLevel="0" collapsed="false">
      <c r="A42" s="0" t="s">
        <v>4185</v>
      </c>
      <c r="B42" s="0" t="s">
        <v>22</v>
      </c>
      <c r="D42" s="0" t="s">
        <v>27</v>
      </c>
      <c r="E42" s="0" t="s">
        <v>33</v>
      </c>
      <c r="F42" s="0" t="s">
        <v>4186</v>
      </c>
      <c r="G42" s="0" t="n">
        <v>2</v>
      </c>
      <c r="H42" s="0" t="n">
        <v>2</v>
      </c>
      <c r="I42" s="0" t="n">
        <v>2</v>
      </c>
      <c r="J42" s="0" t="n">
        <v>0</v>
      </c>
      <c r="K42" s="0" t="n">
        <v>0</v>
      </c>
      <c r="L42" s="0" t="n">
        <v>0</v>
      </c>
      <c r="M42" s="0" t="n">
        <v>5</v>
      </c>
      <c r="N42" s="1" t="n">
        <f aca="false">IF(ISERROR(I42/(I42+J42)),0,(I42/(I42+J42)))</f>
        <v>1</v>
      </c>
      <c r="O42" s="1" t="n">
        <f aca="false">IF(ISERROR(I42/(I42+K42)),0,(I42/(I42+K42)))</f>
        <v>1</v>
      </c>
      <c r="P42" s="1" t="n">
        <f aca="false">IF(ISERROR((2*N42*O42)/(N42+O42)),0,(2*N42*O42)/(N42+O42))</f>
        <v>1</v>
      </c>
      <c r="Q42" s="0" t="n">
        <f aca="false">L602-M602</f>
        <v>0</v>
      </c>
      <c r="R42" s="17" t="str">
        <f aca="false">VLOOKUP(A42,s3_num_method!A42:B2541,2,0)</f>
        <v>num</v>
      </c>
      <c r="S42" s="0"/>
      <c r="T42" s="0"/>
      <c r="U42" s="0"/>
      <c r="V42" s="3" t="s">
        <v>4161</v>
      </c>
      <c r="W42" s="0"/>
      <c r="X42" s="0"/>
      <c r="Y42" s="3" t="n">
        <f aca="false">COUNTIFS(G1:G2500,"&gt;0",J1:J2500,0,K1:K2500,0,Q1:Q2500,"&lt;&gt;0",R1:R2500,"count")</f>
        <v>206</v>
      </c>
      <c r="Z42" s="0"/>
      <c r="AA42" s="0"/>
      <c r="AB42" s="4" t="n">
        <f aca="false">Y42/Y40</f>
        <v>0.485849056603774</v>
      </c>
    </row>
    <row r="43" customFormat="false" ht="12.8" hidden="false" customHeight="false" outlineLevel="0" collapsed="false">
      <c r="A43" s="0" t="s">
        <v>4187</v>
      </c>
      <c r="B43" s="0" t="s">
        <v>22</v>
      </c>
      <c r="D43" s="0" t="s">
        <v>27</v>
      </c>
      <c r="E43" s="0" t="s">
        <v>33</v>
      </c>
      <c r="F43" s="0" t="s">
        <v>4188</v>
      </c>
      <c r="G43" s="0" t="n">
        <v>5</v>
      </c>
      <c r="H43" s="0" t="n">
        <v>3</v>
      </c>
      <c r="I43" s="0" t="n">
        <v>3</v>
      </c>
      <c r="J43" s="0" t="n">
        <v>0</v>
      </c>
      <c r="K43" s="0" t="n">
        <v>2</v>
      </c>
      <c r="L43" s="0" t="n">
        <v>1</v>
      </c>
      <c r="M43" s="0" t="n">
        <v>2</v>
      </c>
      <c r="N43" s="1" t="n">
        <f aca="false">IF(ISERROR(I43/(I43+J43)),0,(I43/(I43+J43)))</f>
        <v>1</v>
      </c>
      <c r="O43" s="1" t="n">
        <f aca="false">IF(ISERROR(I43/(I43+K43)),0,(I43/(I43+K43)))</f>
        <v>0.6</v>
      </c>
      <c r="P43" s="1" t="n">
        <f aca="false">IF(ISERROR((2*N43*O43)/(N43+O43)),0,(2*N43*O43)/(N43+O43))</f>
        <v>0.75</v>
      </c>
      <c r="Q43" s="0" t="n">
        <f aca="false">L601-M601</f>
        <v>0</v>
      </c>
      <c r="R43" s="17" t="str">
        <f aca="false">VLOOKUP(A43,s3_num_method!A43:B2542,2,0)</f>
        <v>num+count</v>
      </c>
      <c r="S43" s="0"/>
      <c r="T43" s="0"/>
      <c r="U43" s="0"/>
      <c r="V43" s="3" t="s">
        <v>4164</v>
      </c>
      <c r="W43" s="0"/>
      <c r="X43" s="0"/>
      <c r="Y43" s="3" t="n">
        <f aca="false">COUNTIFS(G1:G2500,"&gt;0",J1:J2500,0,K1:K2500,0,Q1:Q2500,"&lt;&gt;0",R1:R2500,"num+count")</f>
        <v>0</v>
      </c>
      <c r="Z43" s="0"/>
      <c r="AA43" s="0"/>
      <c r="AB43" s="4" t="n">
        <f aca="false">Y43/Y40</f>
        <v>0</v>
      </c>
    </row>
    <row r="44" customFormat="false" ht="12.8" hidden="false" customHeight="false" outlineLevel="0" collapsed="false">
      <c r="A44" s="0" t="s">
        <v>4189</v>
      </c>
      <c r="B44" s="0" t="s">
        <v>22</v>
      </c>
      <c r="D44" s="0" t="s">
        <v>27</v>
      </c>
      <c r="E44" s="0" t="s">
        <v>33</v>
      </c>
      <c r="F44" s="0" t="s">
        <v>4190</v>
      </c>
      <c r="G44" s="0" t="n">
        <v>2</v>
      </c>
      <c r="H44" s="0" t="n">
        <v>10</v>
      </c>
      <c r="I44" s="0" t="n">
        <v>1</v>
      </c>
      <c r="J44" s="0" t="n">
        <v>9</v>
      </c>
      <c r="K44" s="0" t="n">
        <v>1</v>
      </c>
      <c r="L44" s="0" t="n">
        <v>0</v>
      </c>
      <c r="M44" s="0" t="n">
        <v>8</v>
      </c>
      <c r="N44" s="1" t="n">
        <f aca="false">IF(ISERROR(I44/(I44+J44)),0,(I44/(I44+J44)))</f>
        <v>0.1</v>
      </c>
      <c r="O44" s="1" t="n">
        <f aca="false">IF(ISERROR(I44/(I44+K44)),0,(I44/(I44+K44)))</f>
        <v>0.5</v>
      </c>
      <c r="P44" s="1" t="n">
        <f aca="false">IF(ISERROR((2*N44*O44)/(N44+O44)),0,(2*N44*O44)/(N44+O44))</f>
        <v>0.166666666666667</v>
      </c>
      <c r="Q44" s="0" t="n">
        <f aca="false">L600-M600</f>
        <v>0</v>
      </c>
      <c r="R44" s="17" t="str">
        <f aca="false">VLOOKUP(A44,s3_num_method!A44:B2543,2,0)</f>
        <v>num+count</v>
      </c>
      <c r="S44" s="15" t="s">
        <v>2140</v>
      </c>
      <c r="T44" s="15" t="n">
        <f aca="false">T21+T25</f>
        <v>2456</v>
      </c>
      <c r="U44" s="15"/>
      <c r="V44" s="15"/>
      <c r="W44" s="15"/>
      <c r="X44" s="15"/>
      <c r="Y44" s="15" t="n">
        <f aca="false">Y21+Y25</f>
        <v>566</v>
      </c>
      <c r="Z44" s="15"/>
      <c r="AA44" s="15"/>
      <c r="AB44" s="8" t="n">
        <f aca="false">Y44/T44</f>
        <v>0.230456026058632</v>
      </c>
    </row>
    <row r="45" customFormat="false" ht="12.8" hidden="false" customHeight="false" outlineLevel="0" collapsed="false">
      <c r="A45" s="0" t="s">
        <v>4191</v>
      </c>
      <c r="B45" s="0" t="s">
        <v>22</v>
      </c>
      <c r="D45" s="0" t="s">
        <v>27</v>
      </c>
      <c r="E45" s="0" t="s">
        <v>33</v>
      </c>
      <c r="F45" s="0" t="s">
        <v>4192</v>
      </c>
      <c r="G45" s="0" t="n">
        <v>5</v>
      </c>
      <c r="H45" s="0" t="n">
        <v>3</v>
      </c>
      <c r="I45" s="0" t="n">
        <v>3</v>
      </c>
      <c r="J45" s="0" t="n">
        <v>0</v>
      </c>
      <c r="K45" s="0" t="n">
        <v>2</v>
      </c>
      <c r="L45" s="0" t="n">
        <v>1</v>
      </c>
      <c r="M45" s="0" t="n">
        <v>6</v>
      </c>
      <c r="N45" s="1" t="n">
        <f aca="false">IF(ISERROR(I45/(I45+J45)),0,(I45/(I45+J45)))</f>
        <v>1</v>
      </c>
      <c r="O45" s="1" t="n">
        <f aca="false">IF(ISERROR(I45/(I45+K45)),0,(I45/(I45+K45)))</f>
        <v>0.6</v>
      </c>
      <c r="P45" s="1" t="n">
        <f aca="false">IF(ISERROR((2*N45*O45)/(N45+O45)),0,(2*N45*O45)/(N45+O45))</f>
        <v>0.75</v>
      </c>
      <c r="Q45" s="0" t="n">
        <f aca="false">L599-M599</f>
        <v>0</v>
      </c>
      <c r="R45" s="17" t="str">
        <f aca="false">VLOOKUP(A45,s3_num_method!A45:B2544,2,0)</f>
        <v>num+count</v>
      </c>
      <c r="S45" s="0"/>
      <c r="T45" s="0"/>
      <c r="U45" s="0"/>
      <c r="V45" s="0"/>
      <c r="W45" s="0"/>
      <c r="X45" s="0"/>
      <c r="Y45" s="0"/>
      <c r="Z45" s="0"/>
      <c r="AA45" s="0"/>
      <c r="AB45" s="0"/>
    </row>
    <row r="46" customFormat="false" ht="12.8" hidden="false" customHeight="false" outlineLevel="0" collapsed="false">
      <c r="A46" s="0" t="s">
        <v>4193</v>
      </c>
      <c r="B46" s="0" t="s">
        <v>22</v>
      </c>
      <c r="D46" s="0" t="s">
        <v>27</v>
      </c>
      <c r="E46" s="0" t="s">
        <v>33</v>
      </c>
      <c r="F46" s="0" t="s">
        <v>4194</v>
      </c>
      <c r="G46" s="0" t="n">
        <v>3</v>
      </c>
      <c r="H46" s="0" t="n">
        <v>4</v>
      </c>
      <c r="I46" s="0" t="n">
        <v>2</v>
      </c>
      <c r="J46" s="0" t="n">
        <v>2</v>
      </c>
      <c r="K46" s="0" t="n">
        <v>1</v>
      </c>
      <c r="L46" s="0" t="n">
        <v>0</v>
      </c>
      <c r="M46" s="0" t="n">
        <v>4</v>
      </c>
      <c r="N46" s="1" t="n">
        <f aca="false">IF(ISERROR(I46/(I46+J46)),0,(I46/(I46+J46)))</f>
        <v>0.5</v>
      </c>
      <c r="O46" s="1" t="n">
        <f aca="false">IF(ISERROR(I46/(I46+K46)),0,(I46/(I46+K46)))</f>
        <v>0.666666666666667</v>
      </c>
      <c r="P46" s="1" t="n">
        <f aca="false">IF(ISERROR((2*N46*O46)/(N46+O46)),0,(2*N46*O46)/(N46+O46))</f>
        <v>0.571428571428571</v>
      </c>
      <c r="Q46" s="0" t="n">
        <f aca="false">L595-M595</f>
        <v>0</v>
      </c>
      <c r="R46" s="17" t="str">
        <f aca="false">VLOOKUP(A46,s3_num_method!A46:B2545,2,0)</f>
        <v>num+count</v>
      </c>
    </row>
    <row r="47" customFormat="false" ht="12.8" hidden="false" customHeight="false" outlineLevel="0" collapsed="false">
      <c r="A47" s="0" t="s">
        <v>4195</v>
      </c>
      <c r="B47" s="0" t="s">
        <v>22</v>
      </c>
      <c r="D47" s="0" t="s">
        <v>27</v>
      </c>
      <c r="E47" s="0" t="s">
        <v>33</v>
      </c>
      <c r="F47" s="0" t="s">
        <v>4196</v>
      </c>
      <c r="G47" s="0" t="n">
        <v>4</v>
      </c>
      <c r="H47" s="0" t="n">
        <v>13</v>
      </c>
      <c r="I47" s="0" t="n">
        <v>4</v>
      </c>
      <c r="J47" s="0" t="n">
        <v>9</v>
      </c>
      <c r="K47" s="0" t="n">
        <v>0</v>
      </c>
      <c r="L47" s="0" t="n">
        <v>0</v>
      </c>
      <c r="M47" s="0" t="n">
        <v>31</v>
      </c>
      <c r="N47" s="1" t="n">
        <f aca="false">IF(ISERROR(I47/(I47+J47)),0,(I47/(I47+J47)))</f>
        <v>0.307692307692308</v>
      </c>
      <c r="O47" s="1" t="n">
        <f aca="false">IF(ISERROR(I47/(I47+K47)),0,(I47/(I47+K47)))</f>
        <v>1</v>
      </c>
      <c r="P47" s="1" t="n">
        <f aca="false">IF(ISERROR((2*N47*O47)/(N47+O47)),0,(2*N47*O47)/(N47+O47))</f>
        <v>0.470588235294118</v>
      </c>
      <c r="Q47" s="0" t="n">
        <f aca="false">L610-M610</f>
        <v>0</v>
      </c>
      <c r="R47" s="17" t="str">
        <f aca="false">VLOOKUP(A47,s3_num_method!A47:B2546,2,0)</f>
        <v>num+count</v>
      </c>
    </row>
    <row r="48" customFormat="false" ht="12.8" hidden="false" customHeight="false" outlineLevel="0" collapsed="false">
      <c r="A48" s="0" t="s">
        <v>4197</v>
      </c>
      <c r="B48" s="0" t="s">
        <v>22</v>
      </c>
      <c r="D48" s="0" t="s">
        <v>27</v>
      </c>
      <c r="E48" s="0" t="s">
        <v>33</v>
      </c>
      <c r="F48" s="0" t="s">
        <v>4198</v>
      </c>
      <c r="G48" s="0" t="n">
        <v>4</v>
      </c>
      <c r="H48" s="0" t="n">
        <v>3</v>
      </c>
      <c r="I48" s="0" t="n">
        <v>2</v>
      </c>
      <c r="J48" s="0" t="n">
        <v>1</v>
      </c>
      <c r="K48" s="0" t="n">
        <v>2</v>
      </c>
      <c r="L48" s="0" t="n">
        <v>1</v>
      </c>
      <c r="M48" s="0" t="n">
        <v>6</v>
      </c>
      <c r="N48" s="1" t="n">
        <f aca="false">IF(ISERROR(I48/(I48+J48)),0,(I48/(I48+J48)))</f>
        <v>0.666666666666667</v>
      </c>
      <c r="O48" s="1" t="n">
        <f aca="false">IF(ISERROR(I48/(I48+K48)),0,(I48/(I48+K48)))</f>
        <v>0.5</v>
      </c>
      <c r="P48" s="1" t="n">
        <f aca="false">IF(ISERROR((2*N48*O48)/(N48+O48)),0,(2*N48*O48)/(N48+O48))</f>
        <v>0.571428571428571</v>
      </c>
      <c r="Q48" s="0" t="n">
        <f aca="false">L609-M609</f>
        <v>0</v>
      </c>
      <c r="R48" s="17" t="str">
        <f aca="false">VLOOKUP(A48,s3_num_method!A48:B2547,2,0)</f>
        <v>num+count</v>
      </c>
    </row>
    <row r="49" customFormat="false" ht="12.8" hidden="false" customHeight="false" outlineLevel="0" collapsed="false">
      <c r="A49" s="0" t="s">
        <v>4199</v>
      </c>
      <c r="B49" s="0" t="s">
        <v>22</v>
      </c>
      <c r="D49" s="0" t="s">
        <v>27</v>
      </c>
      <c r="E49" s="0" t="s">
        <v>33</v>
      </c>
      <c r="F49" s="0" t="s">
        <v>4200</v>
      </c>
      <c r="G49" s="0" t="n">
        <v>1</v>
      </c>
      <c r="H49" s="0" t="n">
        <v>1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2</v>
      </c>
      <c r="N49" s="1" t="n">
        <f aca="false">IF(ISERROR(I49/(I49+J49)),0,(I49/(I49+J49)))</f>
        <v>1</v>
      </c>
      <c r="O49" s="1" t="n">
        <f aca="false">IF(ISERROR(I49/(I49+K49)),0,(I49/(I49+K49)))</f>
        <v>1</v>
      </c>
      <c r="P49" s="1" t="n">
        <f aca="false">IF(ISERROR((2*N49*O49)/(N49+O49)),0,(2*N49*O49)/(N49+O49))</f>
        <v>1</v>
      </c>
      <c r="Q49" s="0" t="n">
        <f aca="false">L608-M608</f>
        <v>0</v>
      </c>
      <c r="R49" s="17" t="str">
        <f aca="false">VLOOKUP(A49,s3_num_method!A49:B2548,2,0)</f>
        <v>num</v>
      </c>
    </row>
    <row r="50" customFormat="false" ht="12.8" hidden="false" customHeight="false" outlineLevel="0" collapsed="false">
      <c r="A50" s="0" t="s">
        <v>4201</v>
      </c>
      <c r="B50" s="0" t="s">
        <v>22</v>
      </c>
      <c r="D50" s="0" t="s">
        <v>27</v>
      </c>
      <c r="E50" s="0" t="s">
        <v>33</v>
      </c>
      <c r="F50" s="0" t="s">
        <v>4202</v>
      </c>
      <c r="G50" s="0" t="n">
        <v>1</v>
      </c>
      <c r="H50" s="0" t="n">
        <v>3</v>
      </c>
      <c r="I50" s="0" t="n">
        <v>1</v>
      </c>
      <c r="J50" s="0" t="n">
        <v>2</v>
      </c>
      <c r="K50" s="0" t="n">
        <v>0</v>
      </c>
      <c r="L50" s="0" t="n">
        <v>0</v>
      </c>
      <c r="M50" s="0" t="n">
        <v>1</v>
      </c>
      <c r="N50" s="1" t="n">
        <f aca="false">IF(ISERROR(I50/(I50+J50)),0,(I50/(I50+J50)))</f>
        <v>0.333333333333333</v>
      </c>
      <c r="O50" s="1" t="n">
        <f aca="false">IF(ISERROR(I50/(I50+K50)),0,(I50/(I50+K50)))</f>
        <v>1</v>
      </c>
      <c r="P50" s="1" t="n">
        <f aca="false">IF(ISERROR((2*N50*O50)/(N50+O50)),0,(2*N50*O50)/(N50+O50))</f>
        <v>0.5</v>
      </c>
      <c r="Q50" s="0" t="n">
        <f aca="false">L617-M617</f>
        <v>0</v>
      </c>
      <c r="R50" s="17" t="str">
        <f aca="false">VLOOKUP(A50,s3_num_method!A50:B2549,2,0)</f>
        <v>num+count</v>
      </c>
    </row>
    <row r="51" customFormat="false" ht="12.8" hidden="false" customHeight="false" outlineLevel="0" collapsed="false">
      <c r="A51" s="0" t="s">
        <v>4203</v>
      </c>
      <c r="B51" s="0" t="s">
        <v>22</v>
      </c>
      <c r="D51" s="0" t="s">
        <v>27</v>
      </c>
      <c r="E51" s="0" t="s">
        <v>33</v>
      </c>
      <c r="F51" s="0" t="s">
        <v>4204</v>
      </c>
      <c r="G51" s="0" t="n">
        <v>4</v>
      </c>
      <c r="H51" s="0" t="n">
        <v>45</v>
      </c>
      <c r="I51" s="0" t="n">
        <v>2</v>
      </c>
      <c r="J51" s="0" t="n">
        <v>43</v>
      </c>
      <c r="K51" s="0" t="n">
        <v>2</v>
      </c>
      <c r="L51" s="0" t="n">
        <v>0</v>
      </c>
      <c r="M51" s="0" t="n">
        <v>75</v>
      </c>
      <c r="N51" s="1" t="n">
        <f aca="false">IF(ISERROR(I51/(I51+J51)),0,(I51/(I51+J51)))</f>
        <v>0.0444444444444444</v>
      </c>
      <c r="O51" s="1" t="n">
        <f aca="false">IF(ISERROR(I51/(I51+K51)),0,(I51/(I51+K51)))</f>
        <v>0.5</v>
      </c>
      <c r="P51" s="1" t="n">
        <f aca="false">IF(ISERROR((2*N51*O51)/(N51+O51)),0,(2*N51*O51)/(N51+O51))</f>
        <v>0.0816326530612245</v>
      </c>
      <c r="Q51" s="0" t="n">
        <f aca="false">L616-M616</f>
        <v>0</v>
      </c>
      <c r="R51" s="17" t="str">
        <f aca="false">VLOOKUP(A51,s3_num_method!A51:B2550,2,0)</f>
        <v>num+count</v>
      </c>
    </row>
    <row r="52" customFormat="false" ht="12.8" hidden="false" customHeight="false" outlineLevel="0" collapsed="false">
      <c r="A52" s="0" t="s">
        <v>4205</v>
      </c>
      <c r="B52" s="0" t="s">
        <v>22</v>
      </c>
      <c r="D52" s="0" t="s">
        <v>27</v>
      </c>
      <c r="E52" s="0" t="s">
        <v>33</v>
      </c>
      <c r="F52" s="0" t="s">
        <v>4206</v>
      </c>
      <c r="G52" s="0" t="n">
        <v>6</v>
      </c>
      <c r="H52" s="0" t="n">
        <v>37</v>
      </c>
      <c r="I52" s="0" t="n">
        <v>5</v>
      </c>
      <c r="J52" s="0" t="n">
        <v>32</v>
      </c>
      <c r="K52" s="0" t="n">
        <v>1</v>
      </c>
      <c r="L52" s="0" t="n">
        <v>1</v>
      </c>
      <c r="M52" s="0" t="n">
        <v>37</v>
      </c>
      <c r="N52" s="1" t="n">
        <f aca="false">IF(ISERROR(I52/(I52+J52)),0,(I52/(I52+J52)))</f>
        <v>0.135135135135135</v>
      </c>
      <c r="O52" s="1" t="n">
        <f aca="false">IF(ISERROR(I52/(I52+K52)),0,(I52/(I52+K52)))</f>
        <v>0.833333333333333</v>
      </c>
      <c r="P52" s="1" t="n">
        <f aca="false">IF(ISERROR((2*N52*O52)/(N52+O52)),0,(2*N52*O52)/(N52+O52))</f>
        <v>0.232558139534884</v>
      </c>
      <c r="Q52" s="0" t="n">
        <f aca="false">L615-M615</f>
        <v>0</v>
      </c>
      <c r="R52" s="17" t="str">
        <f aca="false">VLOOKUP(A52,s3_num_method!A52:B2551,2,0)</f>
        <v>num+count</v>
      </c>
    </row>
    <row r="53" customFormat="false" ht="12.8" hidden="false" customHeight="false" outlineLevel="0" collapsed="false">
      <c r="A53" s="0" t="s">
        <v>4207</v>
      </c>
      <c r="B53" s="0" t="s">
        <v>22</v>
      </c>
      <c r="D53" s="0" t="s">
        <v>27</v>
      </c>
      <c r="E53" s="0" t="s">
        <v>33</v>
      </c>
      <c r="F53" s="0" t="s">
        <v>4208</v>
      </c>
      <c r="G53" s="0" t="n">
        <v>3</v>
      </c>
      <c r="H53" s="0" t="n">
        <v>35</v>
      </c>
      <c r="I53" s="0" t="n">
        <v>3</v>
      </c>
      <c r="J53" s="0" t="n">
        <v>32</v>
      </c>
      <c r="K53" s="0" t="n">
        <v>0</v>
      </c>
      <c r="L53" s="0" t="n">
        <v>1</v>
      </c>
      <c r="M53" s="0" t="n">
        <v>53</v>
      </c>
      <c r="N53" s="1" t="n">
        <f aca="false">IF(ISERROR(I53/(I53+J53)),0,(I53/(I53+J53)))</f>
        <v>0.0857142857142857</v>
      </c>
      <c r="O53" s="1" t="n">
        <f aca="false">IF(ISERROR(I53/(I53+K53)),0,(I53/(I53+K53)))</f>
        <v>1</v>
      </c>
      <c r="P53" s="1" t="n">
        <f aca="false">IF(ISERROR((2*N53*O53)/(N53+O53)),0,(2*N53*O53)/(N53+O53))</f>
        <v>0.157894736842105</v>
      </c>
      <c r="Q53" s="0" t="n">
        <f aca="false">L614-M614</f>
        <v>0</v>
      </c>
      <c r="R53" s="17" t="str">
        <f aca="false">VLOOKUP(A53,s3_num_method!A53:B2552,2,0)</f>
        <v>num+count</v>
      </c>
    </row>
    <row r="54" customFormat="false" ht="12.8" hidden="false" customHeight="false" outlineLevel="0" collapsed="false">
      <c r="A54" s="0" t="s">
        <v>4209</v>
      </c>
      <c r="B54" s="0" t="s">
        <v>22</v>
      </c>
      <c r="D54" s="0" t="s">
        <v>27</v>
      </c>
      <c r="E54" s="0" t="s">
        <v>33</v>
      </c>
      <c r="F54" s="0" t="s">
        <v>4210</v>
      </c>
      <c r="G54" s="0" t="n">
        <v>10</v>
      </c>
      <c r="H54" s="0" t="n">
        <v>11</v>
      </c>
      <c r="I54" s="0" t="n">
        <v>4</v>
      </c>
      <c r="J54" s="0" t="n">
        <v>7</v>
      </c>
      <c r="K54" s="0" t="n">
        <v>6</v>
      </c>
      <c r="L54" s="0" t="n">
        <v>2</v>
      </c>
      <c r="M54" s="0" t="n">
        <v>2</v>
      </c>
      <c r="N54" s="1" t="n">
        <f aca="false">IF(ISERROR(I54/(I54+J54)),0,(I54/(I54+J54)))</f>
        <v>0.363636363636364</v>
      </c>
      <c r="O54" s="1" t="n">
        <f aca="false">IF(ISERROR(I54/(I54+K54)),0,(I54/(I54+K54)))</f>
        <v>0.4</v>
      </c>
      <c r="P54" s="1" t="n">
        <f aca="false">IF(ISERROR((2*N54*O54)/(N54+O54)),0,(2*N54*O54)/(N54+O54))</f>
        <v>0.380952380952381</v>
      </c>
      <c r="Q54" s="0" t="n">
        <f aca="false">L613-M613</f>
        <v>0</v>
      </c>
      <c r="R54" s="17" t="str">
        <f aca="false">VLOOKUP(A54,s3_num_method!A54:B2553,2,0)</f>
        <v>num+count</v>
      </c>
    </row>
    <row r="55" customFormat="false" ht="12.8" hidden="false" customHeight="false" outlineLevel="0" collapsed="false">
      <c r="A55" s="0" t="s">
        <v>4211</v>
      </c>
      <c r="B55" s="0" t="s">
        <v>22</v>
      </c>
      <c r="D55" s="0" t="s">
        <v>27</v>
      </c>
      <c r="E55" s="0" t="s">
        <v>33</v>
      </c>
      <c r="F55" s="0" t="s">
        <v>4212</v>
      </c>
      <c r="G55" s="0" t="n">
        <v>1</v>
      </c>
      <c r="H55" s="0" t="n">
        <v>3</v>
      </c>
      <c r="I55" s="0" t="n">
        <v>1</v>
      </c>
      <c r="J55" s="0" t="n">
        <v>2</v>
      </c>
      <c r="K55" s="0" t="n">
        <v>0</v>
      </c>
      <c r="L55" s="0" t="n">
        <v>1</v>
      </c>
      <c r="M55" s="0" t="n">
        <v>4</v>
      </c>
      <c r="N55" s="1" t="n">
        <f aca="false">IF(ISERROR(I55/(I55+J55)),0,(I55/(I55+J55)))</f>
        <v>0.333333333333333</v>
      </c>
      <c r="O55" s="1" t="n">
        <f aca="false">IF(ISERROR(I55/(I55+K55)),0,(I55/(I55+K55)))</f>
        <v>1</v>
      </c>
      <c r="P55" s="1" t="n">
        <f aca="false">IF(ISERROR((2*N55*O55)/(N55+O55)),0,(2*N55*O55)/(N55+O55))</f>
        <v>0.5</v>
      </c>
      <c r="Q55" s="0" t="n">
        <f aca="false">L612-M612</f>
        <v>0</v>
      </c>
      <c r="R55" s="17" t="str">
        <f aca="false">VLOOKUP(A55,s3_num_method!A55:B2554,2,0)</f>
        <v>num</v>
      </c>
    </row>
    <row r="56" customFormat="false" ht="12.8" hidden="false" customHeight="false" outlineLevel="0" collapsed="false">
      <c r="A56" s="0" t="s">
        <v>4213</v>
      </c>
      <c r="B56" s="0" t="s">
        <v>22</v>
      </c>
      <c r="D56" s="0" t="s">
        <v>27</v>
      </c>
      <c r="E56" s="0" t="s">
        <v>33</v>
      </c>
      <c r="F56" s="0" t="s">
        <v>4214</v>
      </c>
      <c r="G56" s="0" t="n">
        <v>3</v>
      </c>
      <c r="H56" s="0" t="n">
        <v>5</v>
      </c>
      <c r="I56" s="0" t="n">
        <v>3</v>
      </c>
      <c r="J56" s="0" t="n">
        <v>2</v>
      </c>
      <c r="K56" s="0" t="n">
        <v>0</v>
      </c>
      <c r="L56" s="0" t="n">
        <v>2</v>
      </c>
      <c r="M56" s="0" t="n">
        <v>8</v>
      </c>
      <c r="N56" s="1" t="n">
        <f aca="false">IF(ISERROR(I56/(I56+J56)),0,(I56/(I56+J56)))</f>
        <v>0.6</v>
      </c>
      <c r="O56" s="1" t="n">
        <f aca="false">IF(ISERROR(I56/(I56+K56)),0,(I56/(I56+K56)))</f>
        <v>1</v>
      </c>
      <c r="P56" s="1" t="n">
        <f aca="false">IF(ISERROR((2*N56*O56)/(N56+O56)),0,(2*N56*O56)/(N56+O56))</f>
        <v>0.75</v>
      </c>
      <c r="Q56" s="0" t="n">
        <f aca="false">L611-M611</f>
        <v>0</v>
      </c>
      <c r="R56" s="17" t="str">
        <f aca="false">VLOOKUP(A56,s3_num_method!A56:B2555,2,0)</f>
        <v>num+count</v>
      </c>
    </row>
    <row r="57" customFormat="false" ht="12.8" hidden="false" customHeight="false" outlineLevel="0" collapsed="false">
      <c r="A57" s="0" t="s">
        <v>4215</v>
      </c>
      <c r="B57" s="0" t="s">
        <v>22</v>
      </c>
      <c r="D57" s="0" t="s">
        <v>27</v>
      </c>
      <c r="E57" s="0" t="s">
        <v>33</v>
      </c>
      <c r="F57" s="0" t="s">
        <v>4216</v>
      </c>
      <c r="G57" s="0" t="n">
        <v>9</v>
      </c>
      <c r="H57" s="0" t="n">
        <v>26</v>
      </c>
      <c r="I57" s="0" t="n">
        <v>3</v>
      </c>
      <c r="J57" s="0" t="n">
        <v>23</v>
      </c>
      <c r="K57" s="0" t="n">
        <v>6</v>
      </c>
      <c r="L57" s="0" t="n">
        <v>2</v>
      </c>
      <c r="M57" s="0" t="n">
        <v>43</v>
      </c>
      <c r="N57" s="1" t="n">
        <f aca="false">IF(ISERROR(I57/(I57+J57)),0,(I57/(I57+J57)))</f>
        <v>0.115384615384615</v>
      </c>
      <c r="O57" s="1" t="n">
        <f aca="false">IF(ISERROR(I57/(I57+K57)),0,(I57/(I57+K57)))</f>
        <v>0.333333333333333</v>
      </c>
      <c r="P57" s="1" t="n">
        <f aca="false">IF(ISERROR((2*N57*O57)/(N57+O57)),0,(2*N57*O57)/(N57+O57))</f>
        <v>0.171428571428571</v>
      </c>
      <c r="Q57" s="0" t="n">
        <f aca="false">L621-M621</f>
        <v>0</v>
      </c>
      <c r="R57" s="17" t="str">
        <f aca="false">VLOOKUP(A57,s3_num_method!A57:B2556,2,0)</f>
        <v>num+count</v>
      </c>
    </row>
    <row r="58" customFormat="false" ht="12.8" hidden="false" customHeight="false" outlineLevel="0" collapsed="false">
      <c r="A58" s="0" t="s">
        <v>4217</v>
      </c>
      <c r="B58" s="0" t="s">
        <v>22</v>
      </c>
      <c r="D58" s="0" t="s">
        <v>27</v>
      </c>
      <c r="E58" s="0" t="s">
        <v>33</v>
      </c>
      <c r="F58" s="0" t="s">
        <v>4218</v>
      </c>
      <c r="G58" s="0" t="n">
        <v>5</v>
      </c>
      <c r="H58" s="0" t="n">
        <v>7</v>
      </c>
      <c r="I58" s="0" t="n">
        <v>4</v>
      </c>
      <c r="J58" s="0" t="n">
        <v>3</v>
      </c>
      <c r="K58" s="0" t="n">
        <v>1</v>
      </c>
      <c r="L58" s="0" t="n">
        <v>0</v>
      </c>
      <c r="M58" s="0" t="n">
        <v>2</v>
      </c>
      <c r="N58" s="1" t="n">
        <f aca="false">IF(ISERROR(I58/(I58+J58)),0,(I58/(I58+J58)))</f>
        <v>0.571428571428571</v>
      </c>
      <c r="O58" s="1" t="n">
        <f aca="false">IF(ISERROR(I58/(I58+K58)),0,(I58/(I58+K58)))</f>
        <v>0.8</v>
      </c>
      <c r="P58" s="1" t="n">
        <f aca="false">IF(ISERROR((2*N58*O58)/(N58+O58)),0,(2*N58*O58)/(N58+O58))</f>
        <v>0.666666666666667</v>
      </c>
      <c r="Q58" s="0" t="n">
        <f aca="false">L620-M620</f>
        <v>0</v>
      </c>
      <c r="R58" s="17" t="str">
        <f aca="false">VLOOKUP(A58,s3_num_method!A58:B2557,2,0)</f>
        <v>num+count</v>
      </c>
    </row>
    <row r="59" customFormat="false" ht="12.8" hidden="false" customHeight="false" outlineLevel="0" collapsed="false">
      <c r="A59" s="0" t="s">
        <v>4219</v>
      </c>
      <c r="B59" s="0" t="s">
        <v>22</v>
      </c>
      <c r="D59" s="0" t="s">
        <v>27</v>
      </c>
      <c r="E59" s="0" t="s">
        <v>33</v>
      </c>
      <c r="F59" s="0" t="s">
        <v>4220</v>
      </c>
      <c r="G59" s="0" t="n">
        <v>6</v>
      </c>
      <c r="H59" s="0" t="n">
        <v>5</v>
      </c>
      <c r="I59" s="0" t="n">
        <v>3</v>
      </c>
      <c r="J59" s="0" t="n">
        <v>2</v>
      </c>
      <c r="K59" s="0" t="n">
        <v>3</v>
      </c>
      <c r="L59" s="0" t="n">
        <v>0</v>
      </c>
      <c r="M59" s="0" t="n">
        <v>11</v>
      </c>
      <c r="N59" s="1" t="n">
        <f aca="false">IF(ISERROR(I59/(I59+J59)),0,(I59/(I59+J59)))</f>
        <v>0.6</v>
      </c>
      <c r="O59" s="1" t="n">
        <f aca="false">IF(ISERROR(I59/(I59+K59)),0,(I59/(I59+K59)))</f>
        <v>0.5</v>
      </c>
      <c r="P59" s="1" t="n">
        <f aca="false">IF(ISERROR((2*N59*O59)/(N59+O59)),0,(2*N59*O59)/(N59+O59))</f>
        <v>0.545454545454545</v>
      </c>
      <c r="Q59" s="0" t="n">
        <f aca="false">L619-M619</f>
        <v>0</v>
      </c>
      <c r="R59" s="17" t="str">
        <f aca="false">VLOOKUP(A59,s3_num_method!A59:B2558,2,0)</f>
        <v>num+count</v>
      </c>
    </row>
    <row r="60" customFormat="false" ht="12.8" hidden="false" customHeight="false" outlineLevel="0" collapsed="false">
      <c r="A60" s="0" t="s">
        <v>4221</v>
      </c>
      <c r="B60" s="0" t="s">
        <v>22</v>
      </c>
      <c r="D60" s="0" t="s">
        <v>27</v>
      </c>
      <c r="E60" s="0" t="s">
        <v>33</v>
      </c>
      <c r="F60" s="0" t="s">
        <v>4222</v>
      </c>
      <c r="G60" s="0" t="n">
        <v>4</v>
      </c>
      <c r="H60" s="0" t="n">
        <v>3</v>
      </c>
      <c r="I60" s="0" t="n">
        <v>3</v>
      </c>
      <c r="J60" s="0" t="n">
        <v>0</v>
      </c>
      <c r="K60" s="0" t="n">
        <v>1</v>
      </c>
      <c r="L60" s="0" t="n">
        <v>2</v>
      </c>
      <c r="M60" s="0" t="n">
        <v>4</v>
      </c>
      <c r="N60" s="1" t="n">
        <f aca="false">IF(ISERROR(I60/(I60+J60)),0,(I60/(I60+J60)))</f>
        <v>1</v>
      </c>
      <c r="O60" s="1" t="n">
        <f aca="false">IF(ISERROR(I60/(I60+K60)),0,(I60/(I60+K60)))</f>
        <v>0.75</v>
      </c>
      <c r="P60" s="1" t="n">
        <f aca="false">IF(ISERROR((2*N60*O60)/(N60+O60)),0,(2*N60*O60)/(N60+O60))</f>
        <v>0.857142857142857</v>
      </c>
      <c r="Q60" s="0" t="n">
        <f aca="false">L628-M628</f>
        <v>0</v>
      </c>
      <c r="R60" s="17" t="str">
        <f aca="false">VLOOKUP(A60,s3_num_method!A60:B2559,2,0)</f>
        <v>num+count</v>
      </c>
    </row>
    <row r="61" customFormat="false" ht="12.8" hidden="false" customHeight="false" outlineLevel="0" collapsed="false">
      <c r="A61" s="0" t="s">
        <v>4223</v>
      </c>
      <c r="B61" s="0" t="s">
        <v>22</v>
      </c>
      <c r="D61" s="0" t="s">
        <v>27</v>
      </c>
      <c r="E61" s="0" t="s">
        <v>33</v>
      </c>
      <c r="F61" s="0" t="s">
        <v>4224</v>
      </c>
      <c r="G61" s="0" t="n">
        <v>6</v>
      </c>
      <c r="H61" s="0" t="n">
        <v>3</v>
      </c>
      <c r="I61" s="0" t="n">
        <v>3</v>
      </c>
      <c r="J61" s="0" t="n">
        <v>0</v>
      </c>
      <c r="K61" s="0" t="n">
        <v>3</v>
      </c>
      <c r="L61" s="0" t="n">
        <v>0</v>
      </c>
      <c r="M61" s="0" t="n">
        <v>13</v>
      </c>
      <c r="N61" s="1" t="n">
        <f aca="false">IF(ISERROR(I61/(I61+J61)),0,(I61/(I61+J61)))</f>
        <v>1</v>
      </c>
      <c r="O61" s="1" t="n">
        <f aca="false">IF(ISERROR(I61/(I61+K61)),0,(I61/(I61+K61)))</f>
        <v>0.5</v>
      </c>
      <c r="P61" s="1" t="n">
        <f aca="false">IF(ISERROR((2*N61*O61)/(N61+O61)),0,(2*N61*O61)/(N61+O61))</f>
        <v>0.666666666666667</v>
      </c>
      <c r="Q61" s="0" t="n">
        <f aca="false">L627-M627</f>
        <v>0</v>
      </c>
      <c r="R61" s="17" t="str">
        <f aca="false">VLOOKUP(A61,s3_num_method!A61:B2560,2,0)</f>
        <v>num</v>
      </c>
    </row>
    <row r="62" customFormat="false" ht="12.8" hidden="false" customHeight="false" outlineLevel="0" collapsed="false">
      <c r="A62" s="0" t="s">
        <v>4225</v>
      </c>
      <c r="B62" s="0" t="s">
        <v>22</v>
      </c>
      <c r="D62" s="0" t="s">
        <v>27</v>
      </c>
      <c r="E62" s="0" t="s">
        <v>33</v>
      </c>
      <c r="F62" s="0" t="s">
        <v>4226</v>
      </c>
      <c r="G62" s="0" t="n">
        <v>3</v>
      </c>
      <c r="H62" s="0" t="n">
        <v>6</v>
      </c>
      <c r="I62" s="0" t="n">
        <v>2</v>
      </c>
      <c r="J62" s="0" t="n">
        <v>4</v>
      </c>
      <c r="K62" s="0" t="n">
        <v>1</v>
      </c>
      <c r="L62" s="0" t="n">
        <v>1</v>
      </c>
      <c r="M62" s="0" t="n">
        <v>8</v>
      </c>
      <c r="N62" s="1" t="n">
        <f aca="false">IF(ISERROR(I62/(I62+J62)),0,(I62/(I62+J62)))</f>
        <v>0.333333333333333</v>
      </c>
      <c r="O62" s="1" t="n">
        <f aca="false">IF(ISERROR(I62/(I62+K62)),0,(I62/(I62+K62)))</f>
        <v>0.666666666666667</v>
      </c>
      <c r="P62" s="1" t="n">
        <f aca="false">IF(ISERROR((2*N62*O62)/(N62+O62)),0,(2*N62*O62)/(N62+O62))</f>
        <v>0.444444444444444</v>
      </c>
      <c r="Q62" s="0" t="n">
        <f aca="false">L626-M626</f>
        <v>0</v>
      </c>
      <c r="R62" s="17" t="str">
        <f aca="false">VLOOKUP(A62,s3_num_method!A62:B2561,2,0)</f>
        <v>num+count</v>
      </c>
    </row>
    <row r="63" customFormat="false" ht="12.8" hidden="false" customHeight="false" outlineLevel="0" collapsed="false">
      <c r="A63" s="0" t="s">
        <v>4227</v>
      </c>
      <c r="B63" s="0" t="s">
        <v>22</v>
      </c>
      <c r="D63" s="0" t="s">
        <v>27</v>
      </c>
      <c r="E63" s="0" t="s">
        <v>33</v>
      </c>
      <c r="F63" s="0" t="s">
        <v>4228</v>
      </c>
      <c r="G63" s="0" t="n">
        <v>10</v>
      </c>
      <c r="H63" s="0" t="n">
        <v>20</v>
      </c>
      <c r="I63" s="0" t="n">
        <v>5</v>
      </c>
      <c r="J63" s="0" t="n">
        <v>15</v>
      </c>
      <c r="K63" s="0" t="n">
        <v>5</v>
      </c>
      <c r="L63" s="0" t="n">
        <v>3</v>
      </c>
      <c r="M63" s="0" t="n">
        <v>22</v>
      </c>
      <c r="N63" s="1" t="n">
        <f aca="false">IF(ISERROR(I63/(I63+J63)),0,(I63/(I63+J63)))</f>
        <v>0.25</v>
      </c>
      <c r="O63" s="1" t="n">
        <f aca="false">IF(ISERROR(I63/(I63+K63)),0,(I63/(I63+K63)))</f>
        <v>0.5</v>
      </c>
      <c r="P63" s="1" t="n">
        <f aca="false">IF(ISERROR((2*N63*O63)/(N63+O63)),0,(2*N63*O63)/(N63+O63))</f>
        <v>0.333333333333333</v>
      </c>
      <c r="Q63" s="0" t="n">
        <f aca="false">L625-M625</f>
        <v>0</v>
      </c>
      <c r="R63" s="17" t="str">
        <f aca="false">VLOOKUP(A63,s3_num_method!A63:B2562,2,0)</f>
        <v>num+count</v>
      </c>
    </row>
    <row r="64" customFormat="false" ht="12.8" hidden="false" customHeight="false" outlineLevel="0" collapsed="false">
      <c r="A64" s="0" t="s">
        <v>4229</v>
      </c>
      <c r="B64" s="0" t="s">
        <v>22</v>
      </c>
      <c r="D64" s="0" t="s">
        <v>27</v>
      </c>
      <c r="E64" s="0" t="s">
        <v>33</v>
      </c>
      <c r="F64" s="0" t="s">
        <v>4230</v>
      </c>
      <c r="G64" s="0" t="n">
        <v>2</v>
      </c>
      <c r="H64" s="0" t="n">
        <v>1</v>
      </c>
      <c r="I64" s="0" t="n">
        <v>1</v>
      </c>
      <c r="J64" s="0" t="n">
        <v>0</v>
      </c>
      <c r="K64" s="0" t="n">
        <v>1</v>
      </c>
      <c r="L64" s="0" t="n">
        <v>0</v>
      </c>
      <c r="M64" s="0" t="n">
        <v>2</v>
      </c>
      <c r="N64" s="1" t="n">
        <f aca="false">IF(ISERROR(I64/(I64+J64)),0,(I64/(I64+J64)))</f>
        <v>1</v>
      </c>
      <c r="O64" s="1" t="n">
        <f aca="false">IF(ISERROR(I64/(I64+K64)),0,(I64/(I64+K64)))</f>
        <v>0.5</v>
      </c>
      <c r="P64" s="1" t="n">
        <f aca="false">IF(ISERROR((2*N64*O64)/(N64+O64)),0,(2*N64*O64)/(N64+O64))</f>
        <v>0.666666666666667</v>
      </c>
      <c r="Q64" s="0" t="n">
        <f aca="false">L624-M624</f>
        <v>0</v>
      </c>
      <c r="R64" s="17" t="str">
        <f aca="false">VLOOKUP(A64,s3_num_method!A64:B2563,2,0)</f>
        <v>num</v>
      </c>
    </row>
    <row r="65" customFormat="false" ht="12.8" hidden="false" customHeight="false" outlineLevel="0" collapsed="false">
      <c r="A65" s="0" t="s">
        <v>4231</v>
      </c>
      <c r="B65" s="0" t="s">
        <v>22</v>
      </c>
      <c r="D65" s="0" t="s">
        <v>27</v>
      </c>
      <c r="E65" s="0" t="s">
        <v>33</v>
      </c>
      <c r="F65" s="0" t="s">
        <v>4232</v>
      </c>
      <c r="G65" s="0" t="n">
        <v>2</v>
      </c>
      <c r="H65" s="0" t="n">
        <v>2</v>
      </c>
      <c r="I65" s="0" t="n">
        <v>2</v>
      </c>
      <c r="J65" s="0" t="n">
        <v>0</v>
      </c>
      <c r="K65" s="0" t="n">
        <v>0</v>
      </c>
      <c r="L65" s="0" t="n">
        <v>0</v>
      </c>
      <c r="M65" s="0" t="n">
        <v>8</v>
      </c>
      <c r="N65" s="1" t="n">
        <f aca="false">IF(ISERROR(I65/(I65+J65)),0,(I65/(I65+J65)))</f>
        <v>1</v>
      </c>
      <c r="O65" s="1" t="n">
        <f aca="false">IF(ISERROR(I65/(I65+K65)),0,(I65/(I65+K65)))</f>
        <v>1</v>
      </c>
      <c r="P65" s="1" t="n">
        <f aca="false">IF(ISERROR((2*N65*O65)/(N65+O65)),0,(2*N65*O65)/(N65+O65))</f>
        <v>1</v>
      </c>
      <c r="Q65" s="0" t="n">
        <f aca="false">L623-M623</f>
        <v>0</v>
      </c>
      <c r="R65" s="17" t="str">
        <f aca="false">VLOOKUP(A65,s3_num_method!A65:B2564,2,0)</f>
        <v>num</v>
      </c>
    </row>
    <row r="66" customFormat="false" ht="12.8" hidden="false" customHeight="false" outlineLevel="0" collapsed="false">
      <c r="A66" s="0" t="s">
        <v>4233</v>
      </c>
      <c r="B66" s="0" t="s">
        <v>22</v>
      </c>
      <c r="D66" s="0" t="s">
        <v>27</v>
      </c>
      <c r="E66" s="0" t="s">
        <v>33</v>
      </c>
      <c r="F66" s="0" t="s">
        <v>4234</v>
      </c>
      <c r="G66" s="0" t="n">
        <v>2</v>
      </c>
      <c r="H66" s="0" t="n">
        <v>5</v>
      </c>
      <c r="I66" s="0" t="n">
        <v>1</v>
      </c>
      <c r="J66" s="0" t="n">
        <v>4</v>
      </c>
      <c r="K66" s="0" t="n">
        <v>1</v>
      </c>
      <c r="L66" s="0" t="n">
        <v>0</v>
      </c>
      <c r="M66" s="0" t="n">
        <v>2</v>
      </c>
      <c r="N66" s="1" t="n">
        <f aca="false">IF(ISERROR(I66/(I66+J66)),0,(I66/(I66+J66)))</f>
        <v>0.2</v>
      </c>
      <c r="O66" s="1" t="n">
        <f aca="false">IF(ISERROR(I66/(I66+K66)),0,(I66/(I66+K66)))</f>
        <v>0.5</v>
      </c>
      <c r="P66" s="1" t="n">
        <f aca="false">IF(ISERROR((2*N66*O66)/(N66+O66)),0,(2*N66*O66)/(N66+O66))</f>
        <v>0.285714285714286</v>
      </c>
      <c r="Q66" s="0" t="n">
        <f aca="false">L591-M591</f>
        <v>-4</v>
      </c>
      <c r="R66" s="17" t="str">
        <f aca="false">VLOOKUP(A66,s3_num_method!A66:B2565,2,0)</f>
        <v>num+count</v>
      </c>
    </row>
    <row r="67" customFormat="false" ht="12.8" hidden="false" customHeight="false" outlineLevel="0" collapsed="false">
      <c r="A67" s="0" t="s">
        <v>4235</v>
      </c>
      <c r="B67" s="0" t="s">
        <v>22</v>
      </c>
      <c r="D67" s="0" t="s">
        <v>27</v>
      </c>
      <c r="E67" s="0" t="s">
        <v>33</v>
      </c>
      <c r="F67" s="0" t="s">
        <v>4236</v>
      </c>
      <c r="G67" s="0" t="n">
        <v>1</v>
      </c>
      <c r="H67" s="0" t="n">
        <v>0</v>
      </c>
      <c r="I67" s="0" t="n">
        <v>0</v>
      </c>
      <c r="J67" s="0" t="n">
        <v>0</v>
      </c>
      <c r="K67" s="0" t="n">
        <v>1</v>
      </c>
      <c r="L67" s="0" t="n">
        <v>0</v>
      </c>
      <c r="M67" s="0" t="n">
        <v>0</v>
      </c>
      <c r="N67" s="1" t="n">
        <f aca="false">IF(ISERROR(I67/(I67+J67)),0,(I67/(I67+J67)))</f>
        <v>0</v>
      </c>
      <c r="O67" s="1" t="n">
        <f aca="false">IF(ISERROR(I67/(I67+K67)),0,(I67/(I67+K67)))</f>
        <v>0</v>
      </c>
      <c r="P67" s="1" t="n">
        <f aca="false">IF(ISERROR((2*N67*O67)/(N67+O67)),0,(2*N67*O67)/(N67+O67))</f>
        <v>0</v>
      </c>
      <c r="Q67" s="0" t="n">
        <f aca="false">L622-M622</f>
        <v>-4</v>
      </c>
      <c r="R67" s="17" t="str">
        <f aca="false">VLOOKUP(A67,s3_num_method!A67:B2566,2,0)</f>
        <v>num+count</v>
      </c>
    </row>
    <row r="68" customFormat="false" ht="12.8" hidden="false" customHeight="false" outlineLevel="0" collapsed="false">
      <c r="A68" s="0" t="s">
        <v>4237</v>
      </c>
      <c r="B68" s="0" t="s">
        <v>22</v>
      </c>
      <c r="D68" s="0" t="s">
        <v>27</v>
      </c>
      <c r="E68" s="0" t="s">
        <v>33</v>
      </c>
      <c r="F68" s="0" t="s">
        <v>4238</v>
      </c>
      <c r="G68" s="0" t="n">
        <v>7</v>
      </c>
      <c r="H68" s="0" t="n">
        <v>4</v>
      </c>
      <c r="I68" s="0" t="n">
        <v>3</v>
      </c>
      <c r="J68" s="0" t="n">
        <v>1</v>
      </c>
      <c r="K68" s="0" t="n">
        <v>4</v>
      </c>
      <c r="L68" s="0" t="n">
        <v>1</v>
      </c>
      <c r="M68" s="0" t="n">
        <v>4</v>
      </c>
      <c r="N68" s="1" t="n">
        <f aca="false">IF(ISERROR(I68/(I68+J68)),0,(I68/(I68+J68)))</f>
        <v>0.75</v>
      </c>
      <c r="O68" s="1" t="n">
        <f aca="false">IF(ISERROR(I68/(I68+K68)),0,(I68/(I68+K68)))</f>
        <v>0.428571428571429</v>
      </c>
      <c r="P68" s="1" t="n">
        <f aca="false">IF(ISERROR((2*N68*O68)/(N68+O68)),0,(2*N68*O68)/(N68+O68))</f>
        <v>0.545454545454545</v>
      </c>
      <c r="Q68" s="0" t="n">
        <f aca="false">L593-M593</f>
        <v>0</v>
      </c>
      <c r="R68" s="17" t="str">
        <f aca="false">VLOOKUP(A68,s3_num_method!A68:B2567,2,0)</f>
        <v>num+count</v>
      </c>
    </row>
    <row r="69" customFormat="false" ht="12.8" hidden="false" customHeight="false" outlineLevel="0" collapsed="false">
      <c r="A69" s="0" t="s">
        <v>4239</v>
      </c>
      <c r="B69" s="0" t="s">
        <v>22</v>
      </c>
      <c r="D69" s="0" t="s">
        <v>27</v>
      </c>
      <c r="E69" s="0" t="s">
        <v>33</v>
      </c>
      <c r="F69" s="0" t="s">
        <v>4240</v>
      </c>
      <c r="G69" s="0" t="n">
        <v>5</v>
      </c>
      <c r="H69" s="0" t="n">
        <v>7</v>
      </c>
      <c r="I69" s="0" t="n">
        <v>2</v>
      </c>
      <c r="J69" s="0" t="n">
        <v>5</v>
      </c>
      <c r="K69" s="0" t="n">
        <v>3</v>
      </c>
      <c r="L69" s="0" t="n">
        <v>1</v>
      </c>
      <c r="M69" s="0" t="n">
        <v>0</v>
      </c>
      <c r="N69" s="1" t="n">
        <f aca="false">IF(ISERROR(I69/(I69+J69)),0,(I69/(I69+J69)))</f>
        <v>0.285714285714286</v>
      </c>
      <c r="O69" s="1" t="n">
        <f aca="false">IF(ISERROR(I69/(I69+K69)),0,(I69/(I69+K69)))</f>
        <v>0.4</v>
      </c>
      <c r="P69" s="1" t="n">
        <f aca="false">IF(ISERROR((2*N69*O69)/(N69+O69)),0,(2*N69*O69)/(N69+O69))</f>
        <v>0.333333333333333</v>
      </c>
      <c r="Q69" s="0" t="n">
        <f aca="false">L1575-M1575</f>
        <v>1</v>
      </c>
      <c r="R69" s="17" t="str">
        <f aca="false">VLOOKUP(A69,s3_num_method!A69:B2568,2,0)</f>
        <v>count</v>
      </c>
    </row>
    <row r="70" customFormat="false" ht="12.8" hidden="false" customHeight="false" outlineLevel="0" collapsed="false">
      <c r="A70" s="0" t="s">
        <v>4241</v>
      </c>
      <c r="B70" s="0" t="s">
        <v>22</v>
      </c>
      <c r="D70" s="0" t="s">
        <v>27</v>
      </c>
      <c r="E70" s="0" t="s">
        <v>33</v>
      </c>
      <c r="F70" s="0" t="s">
        <v>4242</v>
      </c>
      <c r="G70" s="0" t="n">
        <v>5</v>
      </c>
      <c r="H70" s="0" t="n">
        <v>19</v>
      </c>
      <c r="I70" s="0" t="n">
        <v>2</v>
      </c>
      <c r="J70" s="0" t="n">
        <v>17</v>
      </c>
      <c r="K70" s="0" t="n">
        <v>3</v>
      </c>
      <c r="L70" s="0" t="n">
        <v>0</v>
      </c>
      <c r="M70" s="0" t="n">
        <v>11</v>
      </c>
      <c r="N70" s="1" t="n">
        <f aca="false">IF(ISERROR(I70/(I70+J70)),0,(I70/(I70+J70)))</f>
        <v>0.105263157894737</v>
      </c>
      <c r="O70" s="1" t="n">
        <f aca="false">IF(ISERROR(I70/(I70+K70)),0,(I70/(I70+K70)))</f>
        <v>0.4</v>
      </c>
      <c r="P70" s="1" t="n">
        <f aca="false">IF(ISERROR((2*N70*O70)/(N70+O70)),0,(2*N70*O70)/(N70+O70))</f>
        <v>0.166666666666667</v>
      </c>
      <c r="Q70" s="0" t="n">
        <f aca="false">L1877-M1877</f>
        <v>1</v>
      </c>
      <c r="R70" s="17" t="str">
        <f aca="false">VLOOKUP(A70,s3_num_method!A70:B2569,2,0)</f>
        <v>num+count</v>
      </c>
    </row>
    <row r="71" customFormat="false" ht="12.8" hidden="false" customHeight="false" outlineLevel="0" collapsed="false">
      <c r="A71" s="0" t="s">
        <v>4243</v>
      </c>
      <c r="B71" s="0" t="s">
        <v>22</v>
      </c>
      <c r="D71" s="0" t="s">
        <v>27</v>
      </c>
      <c r="E71" s="0" t="s">
        <v>33</v>
      </c>
      <c r="F71" s="0" t="s">
        <v>4244</v>
      </c>
      <c r="G71" s="0" t="n">
        <v>1</v>
      </c>
      <c r="H71" s="0" t="n">
        <v>1</v>
      </c>
      <c r="I71" s="0" t="n">
        <v>1</v>
      </c>
      <c r="J71" s="0" t="n">
        <v>0</v>
      </c>
      <c r="K71" s="0" t="n">
        <v>0</v>
      </c>
      <c r="L71" s="0" t="n">
        <v>0</v>
      </c>
      <c r="M71" s="0" t="n">
        <v>0</v>
      </c>
      <c r="N71" s="1" t="n">
        <f aca="false">IF(ISERROR(I71/(I71+J71)),0,(I71/(I71+J71)))</f>
        <v>1</v>
      </c>
      <c r="O71" s="1" t="n">
        <f aca="false">IF(ISERROR(I71/(I71+K71)),0,(I71/(I71+K71)))</f>
        <v>1</v>
      </c>
      <c r="P71" s="1" t="n">
        <f aca="false">IF(ISERROR((2*N71*O71)/(N71+O71)),0,(2*N71*O71)/(N71+O71))</f>
        <v>1</v>
      </c>
      <c r="Q71" s="0" t="n">
        <f aca="false">L1816-M1816</f>
        <v>1</v>
      </c>
      <c r="R71" s="17" t="str">
        <f aca="false">VLOOKUP(A71,s3_num_method!A71:B2570,2,0)</f>
        <v>count</v>
      </c>
    </row>
    <row r="72" customFormat="false" ht="12.8" hidden="false" customHeight="false" outlineLevel="0" collapsed="false">
      <c r="A72" s="0" t="s">
        <v>4245</v>
      </c>
      <c r="B72" s="0" t="s">
        <v>22</v>
      </c>
      <c r="D72" s="0" t="s">
        <v>27</v>
      </c>
      <c r="E72" s="0" t="s">
        <v>33</v>
      </c>
      <c r="F72" s="0" t="s">
        <v>4246</v>
      </c>
      <c r="G72" s="0" t="n">
        <v>4</v>
      </c>
      <c r="H72" s="0" t="n">
        <v>3</v>
      </c>
      <c r="I72" s="0" t="n">
        <v>3</v>
      </c>
      <c r="J72" s="0" t="n">
        <v>0</v>
      </c>
      <c r="K72" s="0" t="n">
        <v>1</v>
      </c>
      <c r="L72" s="0" t="n">
        <v>1</v>
      </c>
      <c r="M72" s="0" t="n">
        <v>6</v>
      </c>
      <c r="N72" s="1" t="n">
        <f aca="false">IF(ISERROR(I72/(I72+J72)),0,(I72/(I72+J72)))</f>
        <v>1</v>
      </c>
      <c r="O72" s="1" t="n">
        <f aca="false">IF(ISERROR(I72/(I72+K72)),0,(I72/(I72+K72)))</f>
        <v>0.75</v>
      </c>
      <c r="P72" s="1" t="n">
        <f aca="false">IF(ISERROR((2*N72*O72)/(N72+O72)),0,(2*N72*O72)/(N72+O72))</f>
        <v>0.857142857142857</v>
      </c>
      <c r="Q72" s="0" t="n">
        <f aca="false">L115-M115</f>
        <v>0</v>
      </c>
      <c r="R72" s="17" t="str">
        <f aca="false">VLOOKUP(A72,s3_num_method!A72:B2571,2,0)</f>
        <v>num+count</v>
      </c>
    </row>
    <row r="73" customFormat="false" ht="12.8" hidden="false" customHeight="false" outlineLevel="0" collapsed="false">
      <c r="A73" s="0" t="s">
        <v>4247</v>
      </c>
      <c r="B73" s="0" t="s">
        <v>22</v>
      </c>
      <c r="D73" s="0" t="s">
        <v>27</v>
      </c>
      <c r="E73" s="0" t="s">
        <v>33</v>
      </c>
      <c r="F73" s="0" t="s">
        <v>4248</v>
      </c>
      <c r="G73" s="0" t="n">
        <v>1</v>
      </c>
      <c r="H73" s="0" t="n">
        <v>1</v>
      </c>
      <c r="I73" s="0" t="n">
        <v>1</v>
      </c>
      <c r="J73" s="0" t="n">
        <v>0</v>
      </c>
      <c r="K73" s="0" t="n">
        <v>0</v>
      </c>
      <c r="L73" s="0" t="n">
        <v>0</v>
      </c>
      <c r="M73" s="0" t="n">
        <v>1</v>
      </c>
      <c r="N73" s="1" t="n">
        <f aca="false">IF(ISERROR(I73/(I73+J73)),0,(I73/(I73+J73)))</f>
        <v>1</v>
      </c>
      <c r="O73" s="1" t="n">
        <f aca="false">IF(ISERROR(I73/(I73+K73)),0,(I73/(I73+K73)))</f>
        <v>1</v>
      </c>
      <c r="P73" s="1" t="n">
        <f aca="false">IF(ISERROR((2*N73*O73)/(N73+O73)),0,(2*N73*O73)/(N73+O73))</f>
        <v>1</v>
      </c>
      <c r="Q73" s="0" t="n">
        <f aca="false">L78-M78</f>
        <v>0</v>
      </c>
      <c r="R73" s="17" t="str">
        <f aca="false">VLOOKUP(A73,s3_num_method!A73:B2572,2,0)</f>
        <v>count</v>
      </c>
    </row>
    <row r="74" customFormat="false" ht="12.8" hidden="false" customHeight="false" outlineLevel="0" collapsed="false">
      <c r="A74" s="0" t="s">
        <v>4249</v>
      </c>
      <c r="B74" s="0" t="s">
        <v>22</v>
      </c>
      <c r="D74" s="0" t="s">
        <v>27</v>
      </c>
      <c r="E74" s="0" t="s">
        <v>33</v>
      </c>
      <c r="F74" s="0" t="s">
        <v>4250</v>
      </c>
      <c r="G74" s="0" t="n">
        <v>1</v>
      </c>
      <c r="H74" s="0" t="n">
        <v>1</v>
      </c>
      <c r="I74" s="0" t="n">
        <v>1</v>
      </c>
      <c r="J74" s="0" t="n">
        <v>0</v>
      </c>
      <c r="K74" s="0" t="n">
        <v>0</v>
      </c>
      <c r="L74" s="0" t="n">
        <v>0</v>
      </c>
      <c r="M74" s="0" t="n">
        <v>0</v>
      </c>
      <c r="N74" s="1" t="n">
        <f aca="false">IF(ISERROR(I74/(I74+J74)),0,(I74/(I74+J74)))</f>
        <v>1</v>
      </c>
      <c r="O74" s="1" t="n">
        <f aca="false">IF(ISERROR(I74/(I74+K74)),0,(I74/(I74+K74)))</f>
        <v>1</v>
      </c>
      <c r="P74" s="1" t="n">
        <f aca="false">IF(ISERROR((2*N74*O74)/(N74+O74)),0,(2*N74*O74)/(N74+O74))</f>
        <v>1</v>
      </c>
      <c r="Q74" s="0" t="n">
        <f aca="false">L1434-M1434</f>
        <v>0</v>
      </c>
      <c r="R74" s="17" t="str">
        <f aca="false">VLOOKUP(A74,s3_num_method!A74:B2573,2,0)</f>
        <v>count</v>
      </c>
    </row>
    <row r="75" customFormat="false" ht="12.8" hidden="false" customHeight="false" outlineLevel="0" collapsed="false">
      <c r="A75" s="0" t="s">
        <v>4251</v>
      </c>
      <c r="B75" s="0" t="s">
        <v>22</v>
      </c>
      <c r="D75" s="0" t="s">
        <v>27</v>
      </c>
      <c r="E75" s="0" t="s">
        <v>33</v>
      </c>
      <c r="F75" s="0" t="s">
        <v>4252</v>
      </c>
      <c r="G75" s="0" t="n">
        <v>2</v>
      </c>
      <c r="H75" s="0" t="n">
        <v>2</v>
      </c>
      <c r="I75" s="0" t="n">
        <v>1</v>
      </c>
      <c r="J75" s="0" t="n">
        <v>1</v>
      </c>
      <c r="K75" s="0" t="n">
        <v>1</v>
      </c>
      <c r="L75" s="0" t="n">
        <v>1</v>
      </c>
      <c r="M75" s="0" t="n">
        <v>18</v>
      </c>
      <c r="N75" s="1" t="n">
        <f aca="false">IF(ISERROR(I75/(I75+J75)),0,(I75/(I75+J75)))</f>
        <v>0.5</v>
      </c>
      <c r="O75" s="1" t="n">
        <f aca="false">IF(ISERROR(I75/(I75+K75)),0,(I75/(I75+K75)))</f>
        <v>0.5</v>
      </c>
      <c r="P75" s="1" t="n">
        <f aca="false">IF(ISERROR((2*N75*O75)/(N75+O75)),0,(2*N75*O75)/(N75+O75))</f>
        <v>0.5</v>
      </c>
      <c r="Q75" s="0" t="n">
        <f aca="false">L1810-M1810</f>
        <v>3</v>
      </c>
      <c r="R75" s="17" t="str">
        <f aca="false">VLOOKUP(A75,s3_num_method!A75:B2574,2,0)</f>
        <v>num</v>
      </c>
    </row>
    <row r="76" customFormat="false" ht="12.8" hidden="false" customHeight="false" outlineLevel="0" collapsed="false">
      <c r="A76" s="0" t="s">
        <v>4253</v>
      </c>
      <c r="B76" s="0" t="s">
        <v>22</v>
      </c>
      <c r="D76" s="0" t="s">
        <v>27</v>
      </c>
      <c r="E76" s="0" t="s">
        <v>10</v>
      </c>
      <c r="F76" s="0" t="s">
        <v>4254</v>
      </c>
      <c r="G76" s="0" t="n">
        <v>4</v>
      </c>
      <c r="H76" s="0" t="n">
        <v>1</v>
      </c>
      <c r="I76" s="0" t="n">
        <v>1</v>
      </c>
      <c r="J76" s="0" t="n">
        <v>0</v>
      </c>
      <c r="K76" s="0" t="n">
        <v>3</v>
      </c>
      <c r="L76" s="0" t="n">
        <v>0</v>
      </c>
      <c r="M76" s="0" t="n">
        <v>0</v>
      </c>
      <c r="N76" s="1" t="n">
        <f aca="false">IF(ISERROR(I76/(I76+J76)),0,(I76/(I76+J76)))</f>
        <v>1</v>
      </c>
      <c r="O76" s="1" t="n">
        <f aca="false">IF(ISERROR(I76/(I76+K76)),0,(I76/(I76+K76)))</f>
        <v>0.25</v>
      </c>
      <c r="P76" s="1" t="n">
        <f aca="false">IF(ISERROR((2*N76*O76)/(N76+O76)),0,(2*N76*O76)/(N76+O76))</f>
        <v>0.4</v>
      </c>
      <c r="Q76" s="0" t="n">
        <f aca="false">L1573-M1573</f>
        <v>4</v>
      </c>
      <c r="R76" s="17" t="str">
        <f aca="false">VLOOKUP(A76,s3_num_method!A76:B2575,2,0)</f>
        <v>count</v>
      </c>
    </row>
    <row r="77" customFormat="false" ht="12.8" hidden="false" customHeight="false" outlineLevel="0" collapsed="false">
      <c r="A77" s="0" t="s">
        <v>4255</v>
      </c>
      <c r="B77" s="0" t="s">
        <v>22</v>
      </c>
      <c r="D77" s="0" t="s">
        <v>27</v>
      </c>
      <c r="E77" s="0" t="s">
        <v>10</v>
      </c>
      <c r="F77" s="0" t="s">
        <v>4256</v>
      </c>
      <c r="G77" s="0" t="n">
        <v>2</v>
      </c>
      <c r="H77" s="0" t="n">
        <v>0</v>
      </c>
      <c r="I77" s="0" t="n">
        <v>0</v>
      </c>
      <c r="J77" s="0" t="n">
        <v>0</v>
      </c>
      <c r="K77" s="0" t="n">
        <v>2</v>
      </c>
      <c r="L77" s="0" t="n">
        <v>1</v>
      </c>
      <c r="M77" s="0" t="n">
        <v>0</v>
      </c>
      <c r="N77" s="1" t="n">
        <f aca="false">IF(ISERROR(I77/(I77+J77)),0,(I77/(I77+J77)))</f>
        <v>0</v>
      </c>
      <c r="O77" s="1" t="n">
        <f aca="false">IF(ISERROR(I77/(I77+K77)),0,(I77/(I77+K77)))</f>
        <v>0</v>
      </c>
      <c r="P77" s="1" t="n">
        <f aca="false">IF(ISERROR((2*N77*O77)/(N77+O77)),0,(2*N77*O77)/(N77+O77))</f>
        <v>0</v>
      </c>
      <c r="Q77" s="0" t="n">
        <f aca="false">L390-M390</f>
        <v>0</v>
      </c>
      <c r="R77" s="17" t="str">
        <f aca="false">VLOOKUP(A77,s3_num_method!A77:B2576,2,0)</f>
        <v>num+count</v>
      </c>
    </row>
    <row r="78" customFormat="false" ht="12.8" hidden="false" customHeight="false" outlineLevel="0" collapsed="false">
      <c r="A78" s="0" t="s">
        <v>4257</v>
      </c>
      <c r="B78" s="0" t="s">
        <v>22</v>
      </c>
      <c r="D78" s="0" t="s">
        <v>27</v>
      </c>
      <c r="E78" s="0" t="s">
        <v>10</v>
      </c>
      <c r="F78" s="0" t="s">
        <v>4258</v>
      </c>
      <c r="G78" s="0" t="n">
        <v>1</v>
      </c>
      <c r="H78" s="0" t="n">
        <v>0</v>
      </c>
      <c r="I78" s="0" t="n">
        <v>0</v>
      </c>
      <c r="J78" s="0" t="n">
        <v>0</v>
      </c>
      <c r="K78" s="0" t="n">
        <v>1</v>
      </c>
      <c r="L78" s="0" t="n">
        <v>0</v>
      </c>
      <c r="M78" s="0" t="n">
        <v>0</v>
      </c>
      <c r="N78" s="1" t="n">
        <f aca="false">IF(ISERROR(I78/(I78+J78)),0,(I78/(I78+J78)))</f>
        <v>0</v>
      </c>
      <c r="O78" s="1" t="n">
        <f aca="false">IF(ISERROR(I78/(I78+K78)),0,(I78/(I78+K78)))</f>
        <v>0</v>
      </c>
      <c r="P78" s="1" t="n">
        <f aca="false">IF(ISERROR((2*N78*O78)/(N78+O78)),0,(2*N78*O78)/(N78+O78))</f>
        <v>0</v>
      </c>
      <c r="Q78" s="0" t="n">
        <f aca="false">L1507-M1507</f>
        <v>1</v>
      </c>
      <c r="R78" s="17" t="str">
        <f aca="false">VLOOKUP(A78,s3_num_method!A78:B2577,2,0)</f>
        <v>num+count</v>
      </c>
    </row>
    <row r="79" customFormat="false" ht="12.8" hidden="false" customHeight="false" outlineLevel="0" collapsed="false">
      <c r="A79" s="0" t="s">
        <v>4259</v>
      </c>
      <c r="B79" s="0" t="s">
        <v>22</v>
      </c>
      <c r="D79" s="0" t="s">
        <v>27</v>
      </c>
      <c r="E79" s="0" t="s">
        <v>10</v>
      </c>
      <c r="F79" s="0" t="s">
        <v>4260</v>
      </c>
      <c r="G79" s="0" t="n">
        <v>3</v>
      </c>
      <c r="H79" s="0" t="n">
        <v>3</v>
      </c>
      <c r="I79" s="0" t="n">
        <v>2</v>
      </c>
      <c r="J79" s="0" t="n">
        <v>1</v>
      </c>
      <c r="K79" s="0" t="n">
        <v>1</v>
      </c>
      <c r="L79" s="0" t="n">
        <v>2</v>
      </c>
      <c r="M79" s="0" t="n">
        <v>7</v>
      </c>
      <c r="N79" s="1" t="n">
        <f aca="false">IF(ISERROR(I79/(I79+J79)),0,(I79/(I79+J79)))</f>
        <v>0.666666666666667</v>
      </c>
      <c r="O79" s="1" t="n">
        <f aca="false">IF(ISERROR(I79/(I79+K79)),0,(I79/(I79+K79)))</f>
        <v>0.666666666666667</v>
      </c>
      <c r="P79" s="1" t="n">
        <f aca="false">IF(ISERROR((2*N79*O79)/(N79+O79)),0,(2*N79*O79)/(N79+O79))</f>
        <v>0.666666666666667</v>
      </c>
      <c r="Q79" s="0" t="n">
        <f aca="false">L2336-M2336</f>
        <v>1</v>
      </c>
      <c r="R79" s="17" t="str">
        <f aca="false">VLOOKUP(A79,s3_num_method!A79:B2578,2,0)</f>
        <v>num+count</v>
      </c>
    </row>
    <row r="80" customFormat="false" ht="12.8" hidden="false" customHeight="false" outlineLevel="0" collapsed="false">
      <c r="A80" s="0" t="s">
        <v>4261</v>
      </c>
      <c r="B80" s="0" t="s">
        <v>22</v>
      </c>
      <c r="D80" s="0" t="s">
        <v>27</v>
      </c>
      <c r="E80" s="0" t="s">
        <v>10</v>
      </c>
      <c r="F80" s="0" t="s">
        <v>4262</v>
      </c>
      <c r="G80" s="0" t="n">
        <v>1</v>
      </c>
      <c r="H80" s="0" t="n">
        <v>0</v>
      </c>
      <c r="I80" s="0" t="n">
        <v>0</v>
      </c>
      <c r="J80" s="0" t="n">
        <v>0</v>
      </c>
      <c r="K80" s="0" t="n">
        <v>1</v>
      </c>
      <c r="L80" s="0" t="n">
        <v>0</v>
      </c>
      <c r="M80" s="0" t="n">
        <v>0</v>
      </c>
      <c r="N80" s="1" t="n">
        <f aca="false">IF(ISERROR(I80/(I80+J80)),0,(I80/(I80+J80)))</f>
        <v>0</v>
      </c>
      <c r="O80" s="1" t="n">
        <f aca="false">IF(ISERROR(I80/(I80+K80)),0,(I80/(I80+K80)))</f>
        <v>0</v>
      </c>
      <c r="P80" s="1" t="n">
        <f aca="false">IF(ISERROR((2*N80*O80)/(N80+O80)),0,(2*N80*O80)/(N80+O80))</f>
        <v>0</v>
      </c>
      <c r="Q80" s="0" t="n">
        <f aca="false">L1808-M1808</f>
        <v>4</v>
      </c>
      <c r="R80" s="17" t="str">
        <f aca="false">VLOOKUP(A80,s3_num_method!A80:B2579,2,0)</f>
        <v>num+count</v>
      </c>
    </row>
    <row r="81" customFormat="false" ht="12.8" hidden="false" customHeight="false" outlineLevel="0" collapsed="false">
      <c r="A81" s="0" t="s">
        <v>4263</v>
      </c>
      <c r="B81" s="0" t="s">
        <v>22</v>
      </c>
      <c r="D81" s="0" t="s">
        <v>27</v>
      </c>
      <c r="E81" s="0" t="s">
        <v>10</v>
      </c>
      <c r="F81" s="0" t="s">
        <v>4264</v>
      </c>
      <c r="G81" s="0" t="n">
        <v>1</v>
      </c>
      <c r="H81" s="0" t="n">
        <v>1</v>
      </c>
      <c r="I81" s="0" t="n">
        <v>1</v>
      </c>
      <c r="J81" s="0" t="n">
        <v>0</v>
      </c>
      <c r="K81" s="0" t="n">
        <v>0</v>
      </c>
      <c r="L81" s="0" t="n">
        <v>0</v>
      </c>
      <c r="M81" s="0" t="n">
        <v>3</v>
      </c>
      <c r="N81" s="1" t="n">
        <f aca="false">IF(ISERROR(I81/(I81+J81)),0,(I81/(I81+J81)))</f>
        <v>1</v>
      </c>
      <c r="O81" s="1" t="n">
        <f aca="false">IF(ISERROR(I81/(I81+K81)),0,(I81/(I81+K81)))</f>
        <v>1</v>
      </c>
      <c r="P81" s="1" t="n">
        <f aca="false">IF(ISERROR((2*N81*O81)/(N81+O81)),0,(2*N81*O81)/(N81+O81))</f>
        <v>1</v>
      </c>
      <c r="Q81" s="0" t="n">
        <f aca="false">L2332-M2332</f>
        <v>3</v>
      </c>
      <c r="R81" s="17" t="str">
        <f aca="false">VLOOKUP(A81,s3_num_method!A81:B2580,2,0)</f>
        <v>num</v>
      </c>
    </row>
    <row r="82" customFormat="false" ht="12.8" hidden="false" customHeight="false" outlineLevel="0" collapsed="false">
      <c r="A82" s="0" t="s">
        <v>4265</v>
      </c>
      <c r="B82" s="0" t="s">
        <v>22</v>
      </c>
      <c r="D82" s="0" t="s">
        <v>27</v>
      </c>
      <c r="E82" s="0" t="s">
        <v>10</v>
      </c>
      <c r="F82" s="0" t="s">
        <v>4266</v>
      </c>
      <c r="G82" s="0" t="n">
        <v>1</v>
      </c>
      <c r="H82" s="0" t="n">
        <v>1</v>
      </c>
      <c r="I82" s="0" t="n">
        <v>1</v>
      </c>
      <c r="J82" s="0" t="n">
        <v>0</v>
      </c>
      <c r="K82" s="0" t="n">
        <v>0</v>
      </c>
      <c r="L82" s="0" t="n">
        <v>0</v>
      </c>
      <c r="M82" s="0" t="n">
        <v>3</v>
      </c>
      <c r="N82" s="1" t="n">
        <f aca="false">IF(ISERROR(I82/(I82+J82)),0,(I82/(I82+J82)))</f>
        <v>1</v>
      </c>
      <c r="O82" s="1" t="n">
        <f aca="false">IF(ISERROR(I82/(I82+K82)),0,(I82/(I82+K82)))</f>
        <v>1</v>
      </c>
      <c r="P82" s="1" t="n">
        <f aca="false">IF(ISERROR((2*N82*O82)/(N82+O82)),0,(2*N82*O82)/(N82+O82))</f>
        <v>1</v>
      </c>
      <c r="Q82" s="0" t="n">
        <f aca="false">L2333-M2333</f>
        <v>4</v>
      </c>
      <c r="R82" s="17" t="str">
        <f aca="false">VLOOKUP(A82,s3_num_method!A82:B2581,2,0)</f>
        <v>num</v>
      </c>
    </row>
    <row r="83" customFormat="false" ht="12.8" hidden="false" customHeight="false" outlineLevel="0" collapsed="false">
      <c r="A83" s="0" t="s">
        <v>4267</v>
      </c>
      <c r="B83" s="0" t="s">
        <v>22</v>
      </c>
      <c r="D83" s="0" t="s">
        <v>27</v>
      </c>
      <c r="E83" s="0" t="s">
        <v>10</v>
      </c>
      <c r="F83" s="0" t="s">
        <v>4268</v>
      </c>
      <c r="G83" s="0" t="n">
        <v>1</v>
      </c>
      <c r="H83" s="0" t="n">
        <v>2</v>
      </c>
      <c r="I83" s="0" t="n">
        <v>1</v>
      </c>
      <c r="J83" s="0" t="n">
        <v>1</v>
      </c>
      <c r="K83" s="0" t="n">
        <v>0</v>
      </c>
      <c r="L83" s="0" t="n">
        <v>0</v>
      </c>
      <c r="M83" s="0" t="n">
        <v>0</v>
      </c>
      <c r="N83" s="1" t="n">
        <f aca="false">IF(ISERROR(I83/(I83+J83)),0,(I83/(I83+J83)))</f>
        <v>0.5</v>
      </c>
      <c r="O83" s="1" t="n">
        <f aca="false">IF(ISERROR(I83/(I83+K83)),0,(I83/(I83+K83)))</f>
        <v>1</v>
      </c>
      <c r="P83" s="1" t="n">
        <f aca="false">IF(ISERROR((2*N83*O83)/(N83+O83)),0,(2*N83*O83)/(N83+O83))</f>
        <v>0.666666666666667</v>
      </c>
      <c r="Q83" s="0" t="n">
        <f aca="false">L1626-M1626</f>
        <v>1</v>
      </c>
      <c r="R83" s="17" t="str">
        <f aca="false">VLOOKUP(A83,s3_num_method!A83:B2582,2,0)</f>
        <v>count</v>
      </c>
    </row>
    <row r="84" customFormat="false" ht="12.8" hidden="false" customHeight="false" outlineLevel="0" collapsed="false">
      <c r="A84" s="0" t="s">
        <v>4269</v>
      </c>
      <c r="B84" s="0" t="s">
        <v>22</v>
      </c>
      <c r="D84" s="0" t="s">
        <v>27</v>
      </c>
      <c r="E84" s="0" t="s">
        <v>10</v>
      </c>
      <c r="F84" s="0" t="s">
        <v>4270</v>
      </c>
      <c r="G84" s="0" t="n">
        <v>1</v>
      </c>
      <c r="H84" s="0" t="n">
        <v>3</v>
      </c>
      <c r="I84" s="0" t="n">
        <v>0</v>
      </c>
      <c r="J84" s="0" t="n">
        <v>3</v>
      </c>
      <c r="K84" s="0" t="n">
        <v>1</v>
      </c>
      <c r="L84" s="0" t="n">
        <v>0</v>
      </c>
      <c r="M84" s="0" t="n">
        <v>1</v>
      </c>
      <c r="N84" s="1" t="n">
        <f aca="false">IF(ISERROR(I84/(I84+J84)),0,(I84/(I84+J84)))</f>
        <v>0</v>
      </c>
      <c r="O84" s="1" t="n">
        <f aca="false">IF(ISERROR(I84/(I84+K84)),0,(I84/(I84+K84)))</f>
        <v>0</v>
      </c>
      <c r="P84" s="1" t="n">
        <f aca="false">IF(ISERROR((2*N84*O84)/(N84+O84)),0,(2*N84*O84)/(N84+O84))</f>
        <v>0</v>
      </c>
      <c r="Q84" s="0" t="n">
        <f aca="false">L1800-M1800</f>
        <v>4</v>
      </c>
      <c r="R84" s="17" t="str">
        <f aca="false">VLOOKUP(A84,s3_num_method!A84:B2583,2,0)</f>
        <v>num</v>
      </c>
    </row>
    <row r="85" customFormat="false" ht="12.8" hidden="false" customHeight="false" outlineLevel="0" collapsed="false">
      <c r="A85" s="0" t="s">
        <v>4271</v>
      </c>
      <c r="B85" s="0" t="s">
        <v>22</v>
      </c>
      <c r="D85" s="0" t="s">
        <v>27</v>
      </c>
      <c r="E85" s="0" t="s">
        <v>10</v>
      </c>
      <c r="F85" s="0" t="s">
        <v>4272</v>
      </c>
      <c r="G85" s="0" t="n">
        <v>5</v>
      </c>
      <c r="H85" s="0" t="n">
        <v>2</v>
      </c>
      <c r="I85" s="0" t="n">
        <v>1</v>
      </c>
      <c r="J85" s="0" t="n">
        <v>1</v>
      </c>
      <c r="K85" s="0" t="n">
        <v>4</v>
      </c>
      <c r="L85" s="0" t="n">
        <v>0</v>
      </c>
      <c r="M85" s="0" t="n">
        <v>5</v>
      </c>
      <c r="N85" s="1" t="n">
        <f aca="false">IF(ISERROR(I85/(I85+J85)),0,(I85/(I85+J85)))</f>
        <v>0.5</v>
      </c>
      <c r="O85" s="1" t="n">
        <f aca="false">IF(ISERROR(I85/(I85+K85)),0,(I85/(I85+K85)))</f>
        <v>0.2</v>
      </c>
      <c r="P85" s="1" t="n">
        <f aca="false">IF(ISERROR((2*N85*O85)/(N85+O85)),0,(2*N85*O85)/(N85+O85))</f>
        <v>0.285714285714286</v>
      </c>
      <c r="Q85" s="0" t="n">
        <f aca="false">L559-M559</f>
        <v>1</v>
      </c>
      <c r="R85" s="17" t="str">
        <f aca="false">VLOOKUP(A85,s3_num_method!A85:B2584,2,0)</f>
        <v>num+count</v>
      </c>
    </row>
    <row r="86" customFormat="false" ht="12.8" hidden="false" customHeight="false" outlineLevel="0" collapsed="false">
      <c r="A86" s="0" t="s">
        <v>4273</v>
      </c>
      <c r="B86" s="0" t="s">
        <v>22</v>
      </c>
      <c r="D86" s="0" t="s">
        <v>27</v>
      </c>
      <c r="E86" s="0" t="s">
        <v>10</v>
      </c>
      <c r="F86" s="0" t="s">
        <v>4274</v>
      </c>
      <c r="G86" s="0" t="n">
        <v>2</v>
      </c>
      <c r="H86" s="0" t="n">
        <v>0</v>
      </c>
      <c r="I86" s="0" t="n">
        <v>0</v>
      </c>
      <c r="J86" s="0" t="n">
        <v>0</v>
      </c>
      <c r="K86" s="0" t="n">
        <v>2</v>
      </c>
      <c r="L86" s="0" t="n">
        <v>0</v>
      </c>
      <c r="M86" s="0" t="n">
        <v>0</v>
      </c>
      <c r="N86" s="1" t="n">
        <f aca="false">IF(ISERROR(I86/(I86+J86)),0,(I86/(I86+J86)))</f>
        <v>0</v>
      </c>
      <c r="O86" s="1" t="n">
        <f aca="false">IF(ISERROR(I86/(I86+K86)),0,(I86/(I86+K86)))</f>
        <v>0</v>
      </c>
      <c r="P86" s="1" t="n">
        <f aca="false">IF(ISERROR((2*N86*O86)/(N86+O86)),0,(2*N86*O86)/(N86+O86))</f>
        <v>0</v>
      </c>
      <c r="Q86" s="0" t="n">
        <f aca="false">L2331-M2331</f>
        <v>1</v>
      </c>
      <c r="R86" s="17" t="str">
        <f aca="false">VLOOKUP(A86,s3_num_method!A86:B2585,2,0)</f>
        <v>num+count</v>
      </c>
    </row>
    <row r="87" customFormat="false" ht="12.8" hidden="false" customHeight="false" outlineLevel="0" collapsed="false">
      <c r="A87" s="0" t="s">
        <v>4275</v>
      </c>
      <c r="B87" s="0" t="s">
        <v>22</v>
      </c>
      <c r="D87" s="0" t="s">
        <v>27</v>
      </c>
      <c r="E87" s="0" t="s">
        <v>10</v>
      </c>
      <c r="F87" s="0" t="s">
        <v>4276</v>
      </c>
      <c r="G87" s="0" t="n">
        <v>2</v>
      </c>
      <c r="H87" s="0" t="n">
        <v>2</v>
      </c>
      <c r="I87" s="0" t="n">
        <v>2</v>
      </c>
      <c r="J87" s="0" t="n">
        <v>0</v>
      </c>
      <c r="K87" s="0" t="n">
        <v>0</v>
      </c>
      <c r="L87" s="0" t="n">
        <v>0</v>
      </c>
      <c r="M87" s="0" t="n">
        <v>0</v>
      </c>
      <c r="N87" s="1" t="n">
        <f aca="false">IF(ISERROR(I87/(I87+J87)),0,(I87/(I87+J87)))</f>
        <v>1</v>
      </c>
      <c r="O87" s="1" t="n">
        <f aca="false">IF(ISERROR(I87/(I87+K87)),0,(I87/(I87+K87)))</f>
        <v>1</v>
      </c>
      <c r="P87" s="1" t="n">
        <f aca="false">IF(ISERROR((2*N87*O87)/(N87+O87)),0,(2*N87*O87)/(N87+O87))</f>
        <v>1</v>
      </c>
      <c r="Q87" s="0" t="n">
        <f aca="false">L479-M479</f>
        <v>0</v>
      </c>
      <c r="R87" s="17" t="str">
        <f aca="false">VLOOKUP(A87,s3_num_method!A87:B2586,2,0)</f>
        <v>count</v>
      </c>
    </row>
    <row r="88" customFormat="false" ht="12.8" hidden="false" customHeight="false" outlineLevel="0" collapsed="false">
      <c r="A88" s="0" t="s">
        <v>4277</v>
      </c>
      <c r="B88" s="0" t="s">
        <v>22</v>
      </c>
      <c r="D88" s="0" t="s">
        <v>27</v>
      </c>
      <c r="E88" s="0" t="s">
        <v>10</v>
      </c>
      <c r="F88" s="0" t="s">
        <v>4278</v>
      </c>
      <c r="G88" s="0" t="n">
        <v>1</v>
      </c>
      <c r="H88" s="0" t="n">
        <v>0</v>
      </c>
      <c r="I88" s="0" t="n">
        <v>0</v>
      </c>
      <c r="J88" s="0" t="n">
        <v>0</v>
      </c>
      <c r="K88" s="0" t="n">
        <v>1</v>
      </c>
      <c r="L88" s="0" t="n">
        <v>0</v>
      </c>
      <c r="M88" s="0" t="n">
        <v>0</v>
      </c>
      <c r="N88" s="1" t="n">
        <f aca="false">IF(ISERROR(I88/(I88+J88)),0,(I88/(I88+J88)))</f>
        <v>0</v>
      </c>
      <c r="O88" s="1" t="n">
        <f aca="false">IF(ISERROR(I88/(I88+K88)),0,(I88/(I88+K88)))</f>
        <v>0</v>
      </c>
      <c r="P88" s="1" t="n">
        <f aca="false">IF(ISERROR((2*N88*O88)/(N88+O88)),0,(2*N88*O88)/(N88+O88))</f>
        <v>0</v>
      </c>
      <c r="Q88" s="0" t="n">
        <f aca="false">L2328-M2328</f>
        <v>4</v>
      </c>
      <c r="R88" s="17" t="str">
        <f aca="false">VLOOKUP(A88,s3_num_method!A88:B2587,2,0)</f>
        <v>num+count</v>
      </c>
    </row>
    <row r="89" customFormat="false" ht="12.8" hidden="false" customHeight="false" outlineLevel="0" collapsed="false">
      <c r="A89" s="0" t="s">
        <v>4279</v>
      </c>
      <c r="B89" s="0" t="s">
        <v>22</v>
      </c>
      <c r="D89" s="0" t="s">
        <v>27</v>
      </c>
      <c r="E89" s="0" t="s">
        <v>10</v>
      </c>
      <c r="F89" s="0" t="s">
        <v>4280</v>
      </c>
      <c r="G89" s="0" t="n">
        <v>2</v>
      </c>
      <c r="H89" s="0" t="n">
        <v>2</v>
      </c>
      <c r="I89" s="0" t="n">
        <v>2</v>
      </c>
      <c r="J89" s="0" t="n">
        <v>0</v>
      </c>
      <c r="K89" s="0" t="n">
        <v>0</v>
      </c>
      <c r="L89" s="0" t="n">
        <v>0</v>
      </c>
      <c r="M89" s="0" t="n">
        <v>8</v>
      </c>
      <c r="N89" s="1" t="n">
        <f aca="false">IF(ISERROR(I89/(I89+J89)),0,(I89/(I89+J89)))</f>
        <v>1</v>
      </c>
      <c r="O89" s="1" t="n">
        <f aca="false">IF(ISERROR(I89/(I89+K89)),0,(I89/(I89+K89)))</f>
        <v>1</v>
      </c>
      <c r="P89" s="1" t="n">
        <f aca="false">IF(ISERROR((2*N89*O89)/(N89+O89)),0,(2*N89*O89)/(N89+O89))</f>
        <v>1</v>
      </c>
      <c r="Q89" s="0" t="n">
        <f aca="false">L2329-M2329</f>
        <v>1</v>
      </c>
      <c r="R89" s="17" t="str">
        <f aca="false">VLOOKUP(A89,s3_num_method!A89:B2588,2,0)</f>
        <v>num</v>
      </c>
    </row>
    <row r="90" customFormat="false" ht="12.8" hidden="false" customHeight="false" outlineLevel="0" collapsed="false">
      <c r="A90" s="0" t="s">
        <v>4281</v>
      </c>
      <c r="B90" s="0" t="s">
        <v>22</v>
      </c>
      <c r="D90" s="0" t="s">
        <v>27</v>
      </c>
      <c r="E90" s="0" t="s">
        <v>10</v>
      </c>
      <c r="F90" s="0" t="s">
        <v>4282</v>
      </c>
      <c r="G90" s="0" t="n">
        <v>3</v>
      </c>
      <c r="H90" s="0" t="n">
        <v>0</v>
      </c>
      <c r="I90" s="0" t="n">
        <v>0</v>
      </c>
      <c r="J90" s="0" t="n">
        <v>0</v>
      </c>
      <c r="K90" s="0" t="n">
        <v>3</v>
      </c>
      <c r="L90" s="0" t="n">
        <v>0</v>
      </c>
      <c r="M90" s="0" t="n">
        <v>0</v>
      </c>
      <c r="N90" s="1" t="n">
        <f aca="false">IF(ISERROR(I90/(I90+J90)),0,(I90/(I90+J90)))</f>
        <v>0</v>
      </c>
      <c r="O90" s="1" t="n">
        <f aca="false">IF(ISERROR(I90/(I90+K90)),0,(I90/(I90+K90)))</f>
        <v>0</v>
      </c>
      <c r="P90" s="1" t="n">
        <f aca="false">IF(ISERROR((2*N90*O90)/(N90+O90)),0,(2*N90*O90)/(N90+O90))</f>
        <v>0</v>
      </c>
      <c r="Q90" s="0" t="n">
        <f aca="false">L1012-M1012</f>
        <v>0</v>
      </c>
      <c r="R90" s="17" t="str">
        <f aca="false">VLOOKUP(A90,s3_num_method!A90:B2589,2,0)</f>
        <v>num+count</v>
      </c>
    </row>
    <row r="91" customFormat="false" ht="12.8" hidden="false" customHeight="false" outlineLevel="0" collapsed="false">
      <c r="A91" s="0" t="s">
        <v>4283</v>
      </c>
      <c r="B91" s="0" t="s">
        <v>22</v>
      </c>
      <c r="D91" s="0" t="s">
        <v>27</v>
      </c>
      <c r="E91" s="0" t="s">
        <v>10</v>
      </c>
      <c r="F91" s="0" t="s">
        <v>4284</v>
      </c>
      <c r="G91" s="0" t="n">
        <v>1</v>
      </c>
      <c r="H91" s="0" t="n">
        <v>1</v>
      </c>
      <c r="I91" s="0" t="n">
        <v>1</v>
      </c>
      <c r="J91" s="0" t="n">
        <v>0</v>
      </c>
      <c r="K91" s="0" t="n">
        <v>0</v>
      </c>
      <c r="L91" s="0" t="n">
        <v>0</v>
      </c>
      <c r="M91" s="0" t="n">
        <v>2</v>
      </c>
      <c r="N91" s="1" t="n">
        <f aca="false">IF(ISERROR(I91/(I91+J91)),0,(I91/(I91+J91)))</f>
        <v>1</v>
      </c>
      <c r="O91" s="1" t="n">
        <f aca="false">IF(ISERROR(I91/(I91+K91)),0,(I91/(I91+K91)))</f>
        <v>1</v>
      </c>
      <c r="P91" s="1" t="n">
        <f aca="false">IF(ISERROR((2*N91*O91)/(N91+O91)),0,(2*N91*O91)/(N91+O91))</f>
        <v>1</v>
      </c>
      <c r="Q91" s="0" t="n">
        <f aca="false">L2-M2</f>
        <v>0</v>
      </c>
      <c r="R91" s="17" t="str">
        <f aca="false">VLOOKUP(A91,s3_num_method!A91:B2590,2,0)</f>
        <v>num</v>
      </c>
    </row>
    <row r="92" customFormat="false" ht="12.8" hidden="false" customHeight="false" outlineLevel="0" collapsed="false">
      <c r="A92" s="0" t="s">
        <v>4285</v>
      </c>
      <c r="B92" s="0" t="s">
        <v>22</v>
      </c>
      <c r="D92" s="0" t="s">
        <v>27</v>
      </c>
      <c r="E92" s="0" t="s">
        <v>10</v>
      </c>
      <c r="F92" s="0" t="s">
        <v>4286</v>
      </c>
      <c r="G92" s="0" t="n">
        <v>1</v>
      </c>
      <c r="H92" s="0" t="n">
        <v>1</v>
      </c>
      <c r="I92" s="0" t="n">
        <v>1</v>
      </c>
      <c r="J92" s="0" t="n">
        <v>0</v>
      </c>
      <c r="K92" s="0" t="n">
        <v>0</v>
      </c>
      <c r="L92" s="0" t="n">
        <v>0</v>
      </c>
      <c r="M92" s="0" t="n">
        <v>0</v>
      </c>
      <c r="N92" s="1" t="n">
        <f aca="false">IF(ISERROR(I92/(I92+J92)),0,(I92/(I92+J92)))</f>
        <v>1</v>
      </c>
      <c r="O92" s="1" t="n">
        <f aca="false">IF(ISERROR(I92/(I92+K92)),0,(I92/(I92+K92)))</f>
        <v>1</v>
      </c>
      <c r="P92" s="1" t="n">
        <f aca="false">IF(ISERROR((2*N92*O92)/(N92+O92)),0,(2*N92*O92)/(N92+O92))</f>
        <v>1</v>
      </c>
      <c r="Q92" s="0" t="n">
        <f aca="false">L1623-M1623</f>
        <v>1</v>
      </c>
      <c r="R92" s="17" t="str">
        <f aca="false">VLOOKUP(A92,s3_num_method!A92:B2591,2,0)</f>
        <v>count</v>
      </c>
    </row>
    <row r="93" customFormat="false" ht="12.8" hidden="false" customHeight="false" outlineLevel="0" collapsed="false">
      <c r="A93" s="0" t="s">
        <v>4287</v>
      </c>
      <c r="B93" s="0" t="s">
        <v>22</v>
      </c>
      <c r="D93" s="0" t="s">
        <v>27</v>
      </c>
      <c r="E93" s="0" t="s">
        <v>10</v>
      </c>
      <c r="F93" s="0" t="s">
        <v>4288</v>
      </c>
      <c r="G93" s="0" t="n">
        <v>1</v>
      </c>
      <c r="H93" s="0" t="n">
        <v>0</v>
      </c>
      <c r="I93" s="0" t="n">
        <v>0</v>
      </c>
      <c r="J93" s="0" t="n">
        <v>0</v>
      </c>
      <c r="K93" s="0" t="n">
        <v>1</v>
      </c>
      <c r="L93" s="0" t="n">
        <v>0</v>
      </c>
      <c r="M93" s="0" t="n">
        <v>0</v>
      </c>
      <c r="N93" s="1" t="n">
        <f aca="false">IF(ISERROR(I93/(I93+J93)),0,(I93/(I93+J93)))</f>
        <v>0</v>
      </c>
      <c r="O93" s="1" t="n">
        <f aca="false">IF(ISERROR(I93/(I93+K93)),0,(I93/(I93+K93)))</f>
        <v>0</v>
      </c>
      <c r="P93" s="1" t="n">
        <f aca="false">IF(ISERROR((2*N93*O93)/(N93+O93)),0,(2*N93*O93)/(N93+O93))</f>
        <v>0</v>
      </c>
      <c r="Q93" s="0" t="n">
        <f aca="false">L948-M948</f>
        <v>1</v>
      </c>
      <c r="R93" s="17" t="str">
        <f aca="false">VLOOKUP(A93,s3_num_method!A93:B2592,2,0)</f>
        <v>num+count</v>
      </c>
    </row>
    <row r="94" customFormat="false" ht="12.8" hidden="false" customHeight="false" outlineLevel="0" collapsed="false">
      <c r="A94" s="0" t="s">
        <v>4289</v>
      </c>
      <c r="B94" s="0" t="s">
        <v>22</v>
      </c>
      <c r="D94" s="0" t="s">
        <v>27</v>
      </c>
      <c r="E94" s="0" t="s">
        <v>10</v>
      </c>
      <c r="F94" s="0" t="s">
        <v>4290</v>
      </c>
      <c r="G94" s="0" t="n">
        <v>3</v>
      </c>
      <c r="H94" s="0" t="n">
        <v>2</v>
      </c>
      <c r="I94" s="0" t="n">
        <v>2</v>
      </c>
      <c r="J94" s="0" t="n">
        <v>0</v>
      </c>
      <c r="K94" s="0" t="n">
        <v>1</v>
      </c>
      <c r="L94" s="0" t="n">
        <v>0</v>
      </c>
      <c r="M94" s="0" t="n">
        <v>15</v>
      </c>
      <c r="N94" s="1" t="n">
        <f aca="false">IF(ISERROR(I94/(I94+J94)),0,(I94/(I94+J94)))</f>
        <v>1</v>
      </c>
      <c r="O94" s="1" t="n">
        <f aca="false">IF(ISERROR(I94/(I94+K94)),0,(I94/(I94+K94)))</f>
        <v>0.666666666666667</v>
      </c>
      <c r="P94" s="1" t="n">
        <f aca="false">IF(ISERROR((2*N94*O94)/(N94+O94)),0,(2*N94*O94)/(N94+O94))</f>
        <v>0.8</v>
      </c>
      <c r="Q94" s="0" t="n">
        <f aca="false">L2325-M2325</f>
        <v>3</v>
      </c>
      <c r="R94" s="17" t="str">
        <f aca="false">VLOOKUP(A94,s3_num_method!A94:B2593,2,0)</f>
        <v>num</v>
      </c>
    </row>
    <row r="95" customFormat="false" ht="12.8" hidden="false" customHeight="false" outlineLevel="0" collapsed="false">
      <c r="A95" s="0" t="s">
        <v>4291</v>
      </c>
      <c r="B95" s="0" t="s">
        <v>22</v>
      </c>
      <c r="D95" s="0" t="s">
        <v>27</v>
      </c>
      <c r="E95" s="0" t="s">
        <v>10</v>
      </c>
      <c r="F95" s="0" t="s">
        <v>4292</v>
      </c>
      <c r="G95" s="0" t="n">
        <v>1</v>
      </c>
      <c r="H95" s="0" t="n">
        <v>1</v>
      </c>
      <c r="I95" s="0" t="n">
        <v>1</v>
      </c>
      <c r="J95" s="0" t="n">
        <v>0</v>
      </c>
      <c r="K95" s="0" t="n">
        <v>0</v>
      </c>
      <c r="L95" s="0" t="n">
        <v>0</v>
      </c>
      <c r="M95" s="0" t="n">
        <v>2</v>
      </c>
      <c r="N95" s="1" t="n">
        <f aca="false">IF(ISERROR(I95/(I95+J95)),0,(I95/(I95+J95)))</f>
        <v>1</v>
      </c>
      <c r="O95" s="1" t="n">
        <f aca="false">IF(ISERROR(I95/(I95+K95)),0,(I95/(I95+K95)))</f>
        <v>1</v>
      </c>
      <c r="P95" s="1" t="n">
        <f aca="false">IF(ISERROR((2*N95*O95)/(N95+O95)),0,(2*N95*O95)/(N95+O95))</f>
        <v>1</v>
      </c>
      <c r="Q95" s="0" t="n">
        <f aca="false">L1954-M1954</f>
        <v>3</v>
      </c>
      <c r="R95" s="17" t="str">
        <f aca="false">VLOOKUP(A95,s3_num_method!A95:B2594,2,0)</f>
        <v>num</v>
      </c>
    </row>
    <row r="96" customFormat="false" ht="12.8" hidden="false" customHeight="false" outlineLevel="0" collapsed="false">
      <c r="A96" s="0" t="s">
        <v>4293</v>
      </c>
      <c r="B96" s="0" t="s">
        <v>22</v>
      </c>
      <c r="D96" s="0" t="s">
        <v>27</v>
      </c>
      <c r="E96" s="0" t="s">
        <v>10</v>
      </c>
      <c r="F96" s="0" t="s">
        <v>4294</v>
      </c>
      <c r="G96" s="0" t="n">
        <v>1</v>
      </c>
      <c r="H96" s="0" t="n">
        <v>1</v>
      </c>
      <c r="I96" s="0" t="n">
        <v>1</v>
      </c>
      <c r="J96" s="0" t="n">
        <v>0</v>
      </c>
      <c r="K96" s="0" t="n">
        <v>0</v>
      </c>
      <c r="L96" s="0" t="n">
        <v>0</v>
      </c>
      <c r="M96" s="0" t="n">
        <v>0</v>
      </c>
      <c r="N96" s="1" t="n">
        <f aca="false">IF(ISERROR(I96/(I96+J96)),0,(I96/(I96+J96)))</f>
        <v>1</v>
      </c>
      <c r="O96" s="1" t="n">
        <f aca="false">IF(ISERROR(I96/(I96+K96)),0,(I96/(I96+K96)))</f>
        <v>1</v>
      </c>
      <c r="P96" s="1" t="n">
        <f aca="false">IF(ISERROR((2*N96*O96)/(N96+O96)),0,(2*N96*O96)/(N96+O96))</f>
        <v>1</v>
      </c>
      <c r="Q96" s="0" t="n">
        <f aca="false">L853-M853</f>
        <v>1</v>
      </c>
      <c r="R96" s="17" t="str">
        <f aca="false">VLOOKUP(A96,s3_num_method!A96:B2595,2,0)</f>
        <v>count</v>
      </c>
    </row>
    <row r="97" customFormat="false" ht="12.8" hidden="false" customHeight="false" outlineLevel="0" collapsed="false">
      <c r="A97" s="0" t="s">
        <v>4295</v>
      </c>
      <c r="B97" s="0" t="s">
        <v>22</v>
      </c>
      <c r="D97" s="0" t="s">
        <v>27</v>
      </c>
      <c r="E97" s="0" t="s">
        <v>10</v>
      </c>
      <c r="F97" s="0" t="s">
        <v>4296</v>
      </c>
      <c r="G97" s="0" t="n">
        <v>4</v>
      </c>
      <c r="H97" s="0" t="n">
        <v>2</v>
      </c>
      <c r="I97" s="0" t="n">
        <v>1</v>
      </c>
      <c r="J97" s="0" t="n">
        <v>1</v>
      </c>
      <c r="K97" s="0" t="n">
        <v>3</v>
      </c>
      <c r="L97" s="0" t="n">
        <v>0</v>
      </c>
      <c r="M97" s="0" t="n">
        <v>0</v>
      </c>
      <c r="N97" s="1" t="n">
        <f aca="false">IF(ISERROR(I97/(I97+J97)),0,(I97/(I97+J97)))</f>
        <v>0.5</v>
      </c>
      <c r="O97" s="1" t="n">
        <f aca="false">IF(ISERROR(I97/(I97+K97)),0,(I97/(I97+K97)))</f>
        <v>0.25</v>
      </c>
      <c r="P97" s="1" t="n">
        <f aca="false">IF(ISERROR((2*N97*O97)/(N97+O97)),0,(2*N97*O97)/(N97+O97))</f>
        <v>0.333333333333333</v>
      </c>
      <c r="Q97" s="0" t="n">
        <f aca="false">L1956-M1956</f>
        <v>3</v>
      </c>
      <c r="R97" s="17" t="str">
        <f aca="false">VLOOKUP(A97,s3_num_method!A97:B2596,2,0)</f>
        <v>count</v>
      </c>
    </row>
    <row r="98" customFormat="false" ht="12.8" hidden="false" customHeight="false" outlineLevel="0" collapsed="false">
      <c r="A98" s="0" t="s">
        <v>4297</v>
      </c>
      <c r="B98" s="0" t="s">
        <v>22</v>
      </c>
      <c r="D98" s="0" t="s">
        <v>27</v>
      </c>
      <c r="E98" s="0" t="s">
        <v>10</v>
      </c>
      <c r="F98" s="0" t="s">
        <v>4298</v>
      </c>
      <c r="G98" s="0" t="n">
        <v>3</v>
      </c>
      <c r="H98" s="0" t="n">
        <v>4</v>
      </c>
      <c r="I98" s="0" t="n">
        <v>2</v>
      </c>
      <c r="J98" s="0" t="n">
        <v>2</v>
      </c>
      <c r="K98" s="0" t="n">
        <v>1</v>
      </c>
      <c r="L98" s="0" t="n">
        <v>1</v>
      </c>
      <c r="M98" s="0" t="n">
        <v>0</v>
      </c>
      <c r="N98" s="1" t="n">
        <f aca="false">IF(ISERROR(I98/(I98+J98)),0,(I98/(I98+J98)))</f>
        <v>0.5</v>
      </c>
      <c r="O98" s="1" t="n">
        <f aca="false">IF(ISERROR(I98/(I98+K98)),0,(I98/(I98+K98)))</f>
        <v>0.666666666666667</v>
      </c>
      <c r="P98" s="1" t="n">
        <f aca="false">IF(ISERROR((2*N98*O98)/(N98+O98)),0,(2*N98*O98)/(N98+O98))</f>
        <v>0.571428571428571</v>
      </c>
      <c r="Q98" s="0" t="n">
        <f aca="false">L1952-M1952</f>
        <v>1</v>
      </c>
      <c r="R98" s="17" t="str">
        <f aca="false">VLOOKUP(A98,s3_num_method!A98:B2597,2,0)</f>
        <v>count</v>
      </c>
    </row>
    <row r="99" customFormat="false" ht="12.8" hidden="false" customHeight="false" outlineLevel="0" collapsed="false">
      <c r="A99" s="0" t="s">
        <v>4299</v>
      </c>
      <c r="B99" s="0" t="s">
        <v>22</v>
      </c>
      <c r="D99" s="0" t="s">
        <v>27</v>
      </c>
      <c r="E99" s="0" t="s">
        <v>10</v>
      </c>
      <c r="F99" s="0" t="s">
        <v>4300</v>
      </c>
      <c r="G99" s="0" t="n">
        <v>1</v>
      </c>
      <c r="H99" s="0" t="n">
        <v>0</v>
      </c>
      <c r="I99" s="0" t="n">
        <v>0</v>
      </c>
      <c r="J99" s="0" t="n">
        <v>0</v>
      </c>
      <c r="K99" s="0" t="n">
        <v>1</v>
      </c>
      <c r="L99" s="0" t="n">
        <v>0</v>
      </c>
      <c r="M99" s="0" t="n">
        <v>0</v>
      </c>
      <c r="N99" s="1" t="n">
        <f aca="false">IF(ISERROR(I99/(I99+J99)),0,(I99/(I99+J99)))</f>
        <v>0</v>
      </c>
      <c r="O99" s="1" t="n">
        <f aca="false">IF(ISERROR(I99/(I99+K99)),0,(I99/(I99+K99)))</f>
        <v>0</v>
      </c>
      <c r="P99" s="1" t="n">
        <f aca="false">IF(ISERROR((2*N99*O99)/(N99+O99)),0,(2*N99*O99)/(N99+O99))</f>
        <v>0</v>
      </c>
      <c r="Q99" s="0" t="n">
        <f aca="false">L896-M896</f>
        <v>1</v>
      </c>
      <c r="R99" s="17" t="str">
        <f aca="false">VLOOKUP(A99,s3_num_method!A99:B2598,2,0)</f>
        <v>num+count</v>
      </c>
    </row>
    <row r="100" customFormat="false" ht="12.8" hidden="false" customHeight="false" outlineLevel="0" collapsed="false">
      <c r="A100" s="0" t="s">
        <v>4301</v>
      </c>
      <c r="B100" s="0" t="s">
        <v>22</v>
      </c>
      <c r="D100" s="0" t="s">
        <v>27</v>
      </c>
      <c r="E100" s="0" t="s">
        <v>10</v>
      </c>
      <c r="F100" s="0" t="s">
        <v>4302</v>
      </c>
      <c r="G100" s="0" t="n">
        <v>1</v>
      </c>
      <c r="H100" s="0" t="n">
        <v>1</v>
      </c>
      <c r="I100" s="0" t="n">
        <v>1</v>
      </c>
      <c r="J100" s="0" t="n">
        <v>0</v>
      </c>
      <c r="K100" s="0" t="n">
        <v>0</v>
      </c>
      <c r="L100" s="0" t="n">
        <v>0</v>
      </c>
      <c r="M100" s="0" t="n">
        <v>4</v>
      </c>
      <c r="N100" s="1" t="n">
        <f aca="false">IF(ISERROR(I100/(I100+J100)),0,(I100/(I100+J100)))</f>
        <v>1</v>
      </c>
      <c r="O100" s="1" t="n">
        <f aca="false">IF(ISERROR(I100/(I100+K100)),0,(I100/(I100+K100)))</f>
        <v>1</v>
      </c>
      <c r="P100" s="1" t="n">
        <f aca="false">IF(ISERROR((2*N100*O100)/(N100+O100)),0,(2*N100*O100)/(N100+O100))</f>
        <v>1</v>
      </c>
      <c r="Q100" s="0" t="n">
        <f aca="false">L1953-M1953</f>
        <v>1</v>
      </c>
      <c r="R100" s="17" t="str">
        <f aca="false">VLOOKUP(A100,s3_num_method!A100:B2599,2,0)</f>
        <v>num</v>
      </c>
    </row>
    <row r="101" customFormat="false" ht="12.8" hidden="false" customHeight="false" outlineLevel="0" collapsed="false">
      <c r="A101" s="0" t="s">
        <v>4303</v>
      </c>
      <c r="B101" s="0" t="s">
        <v>22</v>
      </c>
      <c r="D101" s="0" t="s">
        <v>27</v>
      </c>
      <c r="E101" s="0" t="s">
        <v>10</v>
      </c>
      <c r="F101" s="0" t="s">
        <v>4304</v>
      </c>
      <c r="G101" s="0" t="n">
        <v>3</v>
      </c>
      <c r="H101" s="0" t="n">
        <v>2</v>
      </c>
      <c r="I101" s="0" t="n">
        <v>1</v>
      </c>
      <c r="J101" s="0" t="n">
        <v>1</v>
      </c>
      <c r="K101" s="0" t="n">
        <v>2</v>
      </c>
      <c r="L101" s="0" t="n">
        <v>0</v>
      </c>
      <c r="M101" s="0" t="n">
        <v>6</v>
      </c>
      <c r="N101" s="1" t="n">
        <f aca="false">IF(ISERROR(I101/(I101+J101)),0,(I101/(I101+J101)))</f>
        <v>0.5</v>
      </c>
      <c r="O101" s="1" t="n">
        <f aca="false">IF(ISERROR(I101/(I101+K101)),0,(I101/(I101+K101)))</f>
        <v>0.333333333333333</v>
      </c>
      <c r="P101" s="1" t="n">
        <f aca="false">IF(ISERROR((2*N101*O101)/(N101+O101)),0,(2*N101*O101)/(N101+O101))</f>
        <v>0.4</v>
      </c>
      <c r="Q101" s="0" t="n">
        <f aca="false">L2406-M2406</f>
        <v>5</v>
      </c>
      <c r="R101" s="17" t="str">
        <f aca="false">VLOOKUP(A101,s3_num_method!A101:B2600,2,0)</f>
        <v>num</v>
      </c>
    </row>
    <row r="102" customFormat="false" ht="12.8" hidden="false" customHeight="false" outlineLevel="0" collapsed="false">
      <c r="A102" s="0" t="s">
        <v>4305</v>
      </c>
      <c r="B102" s="0" t="s">
        <v>22</v>
      </c>
      <c r="D102" s="0" t="s">
        <v>27</v>
      </c>
      <c r="E102" s="0" t="s">
        <v>10</v>
      </c>
      <c r="F102" s="0" t="s">
        <v>4306</v>
      </c>
      <c r="G102" s="0" t="n">
        <v>2</v>
      </c>
      <c r="H102" s="0" t="n">
        <v>1</v>
      </c>
      <c r="I102" s="0" t="n">
        <v>1</v>
      </c>
      <c r="J102" s="0" t="n">
        <v>0</v>
      </c>
      <c r="K102" s="0" t="n">
        <v>1</v>
      </c>
      <c r="L102" s="0" t="n">
        <v>0</v>
      </c>
      <c r="M102" s="0" t="n">
        <v>0</v>
      </c>
      <c r="N102" s="1" t="n">
        <f aca="false">IF(ISERROR(I102/(I102+J102)),0,(I102/(I102+J102)))</f>
        <v>1</v>
      </c>
      <c r="O102" s="1" t="n">
        <f aca="false">IF(ISERROR(I102/(I102+K102)),0,(I102/(I102+K102)))</f>
        <v>0.5</v>
      </c>
      <c r="P102" s="1" t="n">
        <f aca="false">IF(ISERROR((2*N102*O102)/(N102+O102)),0,(2*N102*O102)/(N102+O102))</f>
        <v>0.666666666666667</v>
      </c>
      <c r="Q102" s="0" t="n">
        <f aca="false">L511-M511</f>
        <v>0</v>
      </c>
      <c r="R102" s="17" t="str">
        <f aca="false">VLOOKUP(A102,s3_num_method!A102:B2601,2,0)</f>
        <v>count</v>
      </c>
    </row>
    <row r="103" customFormat="false" ht="12.8" hidden="false" customHeight="false" outlineLevel="0" collapsed="false">
      <c r="A103" s="0" t="s">
        <v>4307</v>
      </c>
      <c r="B103" s="0" t="s">
        <v>22</v>
      </c>
      <c r="D103" s="0" t="s">
        <v>27</v>
      </c>
      <c r="E103" s="0" t="s">
        <v>10</v>
      </c>
      <c r="F103" s="0" t="s">
        <v>4308</v>
      </c>
      <c r="G103" s="0" t="n">
        <v>3</v>
      </c>
      <c r="H103" s="0" t="n">
        <v>1</v>
      </c>
      <c r="I103" s="0" t="n">
        <v>1</v>
      </c>
      <c r="J103" s="0" t="n">
        <v>0</v>
      </c>
      <c r="K103" s="0" t="n">
        <v>2</v>
      </c>
      <c r="L103" s="0" t="n">
        <v>0</v>
      </c>
      <c r="M103" s="0" t="n">
        <v>3</v>
      </c>
      <c r="N103" s="1" t="n">
        <f aca="false">IF(ISERROR(I103/(I103+J103)),0,(I103/(I103+J103)))</f>
        <v>1</v>
      </c>
      <c r="O103" s="1" t="n">
        <f aca="false">IF(ISERROR(I103/(I103+K103)),0,(I103/(I103+K103)))</f>
        <v>0.333333333333333</v>
      </c>
      <c r="P103" s="1" t="n">
        <f aca="false">IF(ISERROR((2*N103*O103)/(N103+O103)),0,(2*N103*O103)/(N103+O103))</f>
        <v>0.5</v>
      </c>
      <c r="Q103" s="0" t="n">
        <f aca="false">L893-M893</f>
        <v>4</v>
      </c>
      <c r="R103" s="17" t="str">
        <f aca="false">VLOOKUP(A103,s3_num_method!A103:B2602,2,0)</f>
        <v>num</v>
      </c>
    </row>
    <row r="104" customFormat="false" ht="12.8" hidden="false" customHeight="false" outlineLevel="0" collapsed="false">
      <c r="A104" s="0" t="s">
        <v>4309</v>
      </c>
      <c r="B104" s="0" t="s">
        <v>22</v>
      </c>
      <c r="D104" s="0" t="s">
        <v>27</v>
      </c>
      <c r="E104" s="0" t="s">
        <v>10</v>
      </c>
      <c r="F104" s="0" t="s">
        <v>4310</v>
      </c>
      <c r="G104" s="0" t="n">
        <v>2</v>
      </c>
      <c r="H104" s="0" t="n">
        <v>1</v>
      </c>
      <c r="I104" s="0" t="n">
        <v>1</v>
      </c>
      <c r="J104" s="0" t="n">
        <v>0</v>
      </c>
      <c r="K104" s="0" t="n">
        <v>1</v>
      </c>
      <c r="L104" s="0" t="n">
        <v>0</v>
      </c>
      <c r="M104" s="0" t="n">
        <v>0</v>
      </c>
      <c r="N104" s="1" t="n">
        <f aca="false">IF(ISERROR(I104/(I104+J104)),0,(I104/(I104+J104)))</f>
        <v>1</v>
      </c>
      <c r="O104" s="1" t="n">
        <f aca="false">IF(ISERROR(I104/(I104+K104)),0,(I104/(I104+K104)))</f>
        <v>0.5</v>
      </c>
      <c r="P104" s="1" t="n">
        <f aca="false">IF(ISERROR((2*N104*O104)/(N104+O104)),0,(2*N104*O104)/(N104+O104))</f>
        <v>0.666666666666667</v>
      </c>
      <c r="Q104" s="0" t="n">
        <f aca="false">L2404-M2404</f>
        <v>12</v>
      </c>
      <c r="R104" s="17" t="str">
        <f aca="false">VLOOKUP(A104,s3_num_method!A104:B2603,2,0)</f>
        <v>count</v>
      </c>
    </row>
    <row r="105" customFormat="false" ht="12.8" hidden="false" customHeight="false" outlineLevel="0" collapsed="false">
      <c r="A105" s="0" t="s">
        <v>4311</v>
      </c>
      <c r="B105" s="0" t="s">
        <v>22</v>
      </c>
      <c r="D105" s="0" t="s">
        <v>27</v>
      </c>
      <c r="E105" s="0" t="s">
        <v>10</v>
      </c>
      <c r="F105" s="0" t="s">
        <v>4312</v>
      </c>
      <c r="G105" s="0" t="n">
        <v>3</v>
      </c>
      <c r="H105" s="0" t="n">
        <v>1</v>
      </c>
      <c r="I105" s="0" t="n">
        <v>1</v>
      </c>
      <c r="J105" s="0" t="n">
        <v>0</v>
      </c>
      <c r="K105" s="0" t="n">
        <v>2</v>
      </c>
      <c r="L105" s="0" t="n">
        <v>0</v>
      </c>
      <c r="M105" s="0" t="n">
        <v>3</v>
      </c>
      <c r="N105" s="1" t="n">
        <f aca="false">IF(ISERROR(I105/(I105+J105)),0,(I105/(I105+J105)))</f>
        <v>1</v>
      </c>
      <c r="O105" s="1" t="n">
        <f aca="false">IF(ISERROR(I105/(I105+K105)),0,(I105/(I105+K105)))</f>
        <v>0.333333333333333</v>
      </c>
      <c r="P105" s="1" t="n">
        <f aca="false">IF(ISERROR((2*N105*O105)/(N105+O105)),0,(2*N105*O105)/(N105+O105))</f>
        <v>0.5</v>
      </c>
      <c r="Q105" s="0" t="n">
        <f aca="false">L480-M480</f>
        <v>0</v>
      </c>
      <c r="R105" s="17" t="str">
        <f aca="false">VLOOKUP(A105,s3_num_method!A105:B2604,2,0)</f>
        <v>num</v>
      </c>
    </row>
    <row r="106" customFormat="false" ht="12.8" hidden="false" customHeight="false" outlineLevel="0" collapsed="false">
      <c r="A106" s="0" t="s">
        <v>4313</v>
      </c>
      <c r="B106" s="0" t="s">
        <v>22</v>
      </c>
      <c r="D106" s="0" t="s">
        <v>27</v>
      </c>
      <c r="E106" s="0" t="s">
        <v>10</v>
      </c>
      <c r="F106" s="0" t="s">
        <v>4314</v>
      </c>
      <c r="G106" s="0" t="n">
        <v>4</v>
      </c>
      <c r="H106" s="0" t="n">
        <v>4</v>
      </c>
      <c r="I106" s="0" t="n">
        <v>0</v>
      </c>
      <c r="J106" s="0" t="n">
        <v>4</v>
      </c>
      <c r="K106" s="0" t="n">
        <v>4</v>
      </c>
      <c r="L106" s="0" t="n">
        <v>1</v>
      </c>
      <c r="M106" s="0" t="n">
        <v>0</v>
      </c>
      <c r="N106" s="1" t="n">
        <f aca="false">IF(ISERROR(I106/(I106+J106)),0,(I106/(I106+J106)))</f>
        <v>0</v>
      </c>
      <c r="O106" s="1" t="n">
        <f aca="false">IF(ISERROR(I106/(I106+K106)),0,(I106/(I106+K106)))</f>
        <v>0</v>
      </c>
      <c r="P106" s="1" t="n">
        <f aca="false">IF(ISERROR((2*N106*O106)/(N106+O106)),0,(2*N106*O106)/(N106+O106))</f>
        <v>0</v>
      </c>
      <c r="Q106" s="0" t="n">
        <f aca="false">L1951-M1951</f>
        <v>1</v>
      </c>
      <c r="R106" s="17" t="str">
        <f aca="false">VLOOKUP(A106,s3_num_method!A106:B2605,2,0)</f>
        <v>count</v>
      </c>
    </row>
    <row r="107" customFormat="false" ht="12.8" hidden="false" customHeight="false" outlineLevel="0" collapsed="false">
      <c r="A107" s="0" t="s">
        <v>4315</v>
      </c>
      <c r="B107" s="0" t="s">
        <v>22</v>
      </c>
      <c r="D107" s="0" t="s">
        <v>27</v>
      </c>
      <c r="E107" s="0" t="s">
        <v>10</v>
      </c>
      <c r="F107" s="0" t="s">
        <v>4316</v>
      </c>
      <c r="G107" s="0" t="n">
        <v>3</v>
      </c>
      <c r="H107" s="0" t="n">
        <v>5</v>
      </c>
      <c r="I107" s="0" t="n">
        <v>3</v>
      </c>
      <c r="J107" s="0" t="n">
        <v>2</v>
      </c>
      <c r="K107" s="0" t="n">
        <v>0</v>
      </c>
      <c r="L107" s="0" t="n">
        <v>0</v>
      </c>
      <c r="M107" s="0" t="n">
        <v>8</v>
      </c>
      <c r="N107" s="1" t="n">
        <f aca="false">IF(ISERROR(I107/(I107+J107)),0,(I107/(I107+J107)))</f>
        <v>0.6</v>
      </c>
      <c r="O107" s="1" t="n">
        <f aca="false">IF(ISERROR(I107/(I107+K107)),0,(I107/(I107+K107)))</f>
        <v>1</v>
      </c>
      <c r="P107" s="1" t="n">
        <f aca="false">IF(ISERROR((2*N107*O107)/(N107+O107)),0,(2*N107*O107)/(N107+O107))</f>
        <v>0.75</v>
      </c>
      <c r="Q107" s="0" t="n">
        <f aca="false">L1947-M1947</f>
        <v>3</v>
      </c>
      <c r="R107" s="17" t="str">
        <f aca="false">VLOOKUP(A107,s3_num_method!A107:B2606,2,0)</f>
        <v>num+count</v>
      </c>
    </row>
    <row r="108" customFormat="false" ht="12.8" hidden="false" customHeight="false" outlineLevel="0" collapsed="false">
      <c r="A108" s="0" t="s">
        <v>4317</v>
      </c>
      <c r="B108" s="0" t="s">
        <v>22</v>
      </c>
      <c r="D108" s="0" t="s">
        <v>27</v>
      </c>
      <c r="E108" s="0" t="s">
        <v>10</v>
      </c>
      <c r="F108" s="0" t="s">
        <v>4318</v>
      </c>
      <c r="G108" s="0" t="n">
        <v>1</v>
      </c>
      <c r="H108" s="0" t="n">
        <v>1</v>
      </c>
      <c r="I108" s="0" t="n">
        <v>1</v>
      </c>
      <c r="J108" s="0" t="n">
        <v>0</v>
      </c>
      <c r="K108" s="0" t="n">
        <v>0</v>
      </c>
      <c r="L108" s="0" t="n">
        <v>1</v>
      </c>
      <c r="M108" s="0" t="n">
        <v>0</v>
      </c>
      <c r="N108" s="1" t="n">
        <f aca="false">IF(ISERROR(I108/(I108+J108)),0,(I108/(I108+J108)))</f>
        <v>1</v>
      </c>
      <c r="O108" s="1" t="n">
        <f aca="false">IF(ISERROR(I108/(I108+K108)),0,(I108/(I108+K108)))</f>
        <v>1</v>
      </c>
      <c r="P108" s="1" t="n">
        <f aca="false">IF(ISERROR((2*N108*O108)/(N108+O108)),0,(2*N108*O108)/(N108+O108))</f>
        <v>1</v>
      </c>
      <c r="Q108" s="0" t="n">
        <f aca="false">L41-M41</f>
        <v>0</v>
      </c>
      <c r="R108" s="17" t="str">
        <f aca="false">VLOOKUP(A108,s3_num_method!A108:B2607,2,0)</f>
        <v>count</v>
      </c>
    </row>
    <row r="109" customFormat="false" ht="12.8" hidden="false" customHeight="false" outlineLevel="0" collapsed="false">
      <c r="A109" s="0" t="s">
        <v>4319</v>
      </c>
      <c r="B109" s="0" t="s">
        <v>22</v>
      </c>
      <c r="D109" s="0" t="s">
        <v>27</v>
      </c>
      <c r="E109" s="0" t="s">
        <v>10</v>
      </c>
      <c r="F109" s="0" t="s">
        <v>4320</v>
      </c>
      <c r="G109" s="0" t="n">
        <v>5</v>
      </c>
      <c r="H109" s="0" t="n">
        <v>3</v>
      </c>
      <c r="I109" s="0" t="n">
        <v>2</v>
      </c>
      <c r="J109" s="0" t="n">
        <v>1</v>
      </c>
      <c r="K109" s="0" t="n">
        <v>3</v>
      </c>
      <c r="L109" s="0" t="n">
        <v>1</v>
      </c>
      <c r="M109" s="0" t="n">
        <v>6</v>
      </c>
      <c r="N109" s="1" t="n">
        <f aca="false">IF(ISERROR(I109/(I109+J109)),0,(I109/(I109+J109)))</f>
        <v>0.666666666666667</v>
      </c>
      <c r="O109" s="1" t="n">
        <f aca="false">IF(ISERROR(I109/(I109+K109)),0,(I109/(I109+K109)))</f>
        <v>0.4</v>
      </c>
      <c r="P109" s="1" t="n">
        <f aca="false">IF(ISERROR((2*N109*O109)/(N109+O109)),0,(2*N109*O109)/(N109+O109))</f>
        <v>0.5</v>
      </c>
      <c r="Q109" s="0" t="n">
        <f aca="false">L894-M894</f>
        <v>1</v>
      </c>
      <c r="R109" s="17" t="str">
        <f aca="false">VLOOKUP(A109,s3_num_method!A109:B2608,2,0)</f>
        <v>num+count</v>
      </c>
    </row>
    <row r="110" customFormat="false" ht="12.8" hidden="false" customHeight="false" outlineLevel="0" collapsed="false">
      <c r="A110" s="0" t="s">
        <v>4321</v>
      </c>
      <c r="B110" s="0" t="s">
        <v>22</v>
      </c>
      <c r="D110" s="0" t="s">
        <v>27</v>
      </c>
      <c r="E110" s="0" t="s">
        <v>10</v>
      </c>
      <c r="F110" s="0" t="s">
        <v>4322</v>
      </c>
      <c r="G110" s="0" t="n">
        <v>2</v>
      </c>
      <c r="H110" s="0" t="n">
        <v>2</v>
      </c>
      <c r="I110" s="0" t="n">
        <v>2</v>
      </c>
      <c r="J110" s="0" t="n">
        <v>0</v>
      </c>
      <c r="K110" s="0" t="n">
        <v>0</v>
      </c>
      <c r="L110" s="0" t="n">
        <v>0</v>
      </c>
      <c r="M110" s="0" t="n">
        <v>6</v>
      </c>
      <c r="N110" s="1" t="n">
        <f aca="false">IF(ISERROR(I110/(I110+J110)),0,(I110/(I110+J110)))</f>
        <v>1</v>
      </c>
      <c r="O110" s="1" t="n">
        <f aca="false">IF(ISERROR(I110/(I110+K110)),0,(I110/(I110+K110)))</f>
        <v>1</v>
      </c>
      <c r="P110" s="1" t="n">
        <f aca="false">IF(ISERROR((2*N110*O110)/(N110+O110)),0,(2*N110*O110)/(N110+O110))</f>
        <v>1</v>
      </c>
      <c r="Q110" s="0" t="n">
        <f aca="false">L1948-M1948</f>
        <v>4</v>
      </c>
      <c r="R110" s="17" t="str">
        <f aca="false">VLOOKUP(A110,s3_num_method!A110:B2609,2,0)</f>
        <v>num</v>
      </c>
    </row>
    <row r="111" customFormat="false" ht="12.8" hidden="false" customHeight="false" outlineLevel="0" collapsed="false">
      <c r="A111" s="0" t="s">
        <v>4323</v>
      </c>
      <c r="B111" s="0" t="s">
        <v>22</v>
      </c>
      <c r="D111" s="0" t="s">
        <v>23</v>
      </c>
      <c r="E111" s="0" t="s">
        <v>10</v>
      </c>
      <c r="F111" s="0" t="s">
        <v>4324</v>
      </c>
      <c r="G111" s="0" t="n">
        <v>2</v>
      </c>
      <c r="H111" s="0" t="n">
        <v>1</v>
      </c>
      <c r="I111" s="0" t="n">
        <v>1</v>
      </c>
      <c r="J111" s="0" t="n">
        <v>0</v>
      </c>
      <c r="K111" s="0" t="n">
        <v>1</v>
      </c>
      <c r="L111" s="0" t="n">
        <v>0</v>
      </c>
      <c r="M111" s="0" t="n">
        <v>2</v>
      </c>
      <c r="N111" s="1" t="n">
        <f aca="false">IF(ISERROR(I111/(I111+J111)),0,(I111/(I111+J111)))</f>
        <v>1</v>
      </c>
      <c r="O111" s="1" t="n">
        <f aca="false">IF(ISERROR(I111/(I111+K111)),0,(I111/(I111+K111)))</f>
        <v>0.5</v>
      </c>
      <c r="P111" s="1" t="n">
        <f aca="false">IF(ISERROR((2*N111*O111)/(N111+O111)),0,(2*N111*O111)/(N111+O111))</f>
        <v>0.666666666666667</v>
      </c>
      <c r="Q111" s="0" t="n">
        <f aca="false">L780-M780</f>
        <v>1</v>
      </c>
      <c r="R111" s="17" t="str">
        <f aca="false">VLOOKUP(A111,s3_num_method!A111:B2610,2,0)</f>
        <v>count</v>
      </c>
    </row>
    <row r="112" customFormat="false" ht="12.8" hidden="false" customHeight="false" outlineLevel="0" collapsed="false">
      <c r="A112" s="0" t="s">
        <v>4325</v>
      </c>
      <c r="B112" s="0" t="s">
        <v>22</v>
      </c>
      <c r="D112" s="0" t="s">
        <v>23</v>
      </c>
      <c r="E112" s="0" t="s">
        <v>10</v>
      </c>
      <c r="F112" s="0" t="s">
        <v>4326</v>
      </c>
      <c r="G112" s="0" t="n">
        <v>2</v>
      </c>
      <c r="H112" s="0" t="n">
        <v>2</v>
      </c>
      <c r="I112" s="0" t="n">
        <v>2</v>
      </c>
      <c r="J112" s="0" t="n">
        <v>0</v>
      </c>
      <c r="K112" s="0" t="n">
        <v>0</v>
      </c>
      <c r="L112" s="0" t="n">
        <v>1</v>
      </c>
      <c r="M112" s="0" t="n">
        <v>1</v>
      </c>
      <c r="N112" s="1" t="n">
        <f aca="false">IF(ISERROR(I112/(I112+J112)),0,(I112/(I112+J112)))</f>
        <v>1</v>
      </c>
      <c r="O112" s="1" t="n">
        <f aca="false">IF(ISERROR(I112/(I112+K112)),0,(I112/(I112+K112)))</f>
        <v>1</v>
      </c>
      <c r="P112" s="1" t="n">
        <f aca="false">IF(ISERROR((2*N112*O112)/(N112+O112)),0,(2*N112*O112)/(N112+O112))</f>
        <v>1</v>
      </c>
      <c r="Q112" s="0" t="n">
        <f aca="false">L777-M777</f>
        <v>3</v>
      </c>
      <c r="R112" s="17" t="str">
        <f aca="false">VLOOKUP(A112,s3_num_method!A112:B2611,2,0)</f>
        <v>count</v>
      </c>
    </row>
    <row r="113" customFormat="false" ht="12.8" hidden="false" customHeight="false" outlineLevel="0" collapsed="false">
      <c r="A113" s="0" t="s">
        <v>4327</v>
      </c>
      <c r="B113" s="0" t="s">
        <v>22</v>
      </c>
      <c r="D113" s="0" t="s">
        <v>23</v>
      </c>
      <c r="E113" s="0" t="s">
        <v>10</v>
      </c>
      <c r="F113" s="0" t="s">
        <v>4328</v>
      </c>
      <c r="G113" s="0" t="n">
        <v>2</v>
      </c>
      <c r="H113" s="0" t="n">
        <v>0</v>
      </c>
      <c r="I113" s="0" t="n">
        <v>0</v>
      </c>
      <c r="J113" s="0" t="n">
        <v>0</v>
      </c>
      <c r="K113" s="0" t="n">
        <v>2</v>
      </c>
      <c r="L113" s="0" t="n">
        <v>1</v>
      </c>
      <c r="M113" s="0" t="n">
        <v>0</v>
      </c>
      <c r="N113" s="1" t="n">
        <f aca="false">IF(ISERROR(I113/(I113+J113)),0,(I113/(I113+J113)))</f>
        <v>0</v>
      </c>
      <c r="O113" s="1" t="n">
        <f aca="false">IF(ISERROR(I113/(I113+K113)),0,(I113/(I113+K113)))</f>
        <v>0</v>
      </c>
      <c r="P113" s="1" t="n">
        <f aca="false">IF(ISERROR((2*N113*O113)/(N113+O113)),0,(2*N113*O113)/(N113+O113))</f>
        <v>0</v>
      </c>
      <c r="Q113" s="0" t="n">
        <f aca="false">L2399-M2399</f>
        <v>3</v>
      </c>
      <c r="R113" s="17" t="str">
        <f aca="false">VLOOKUP(A113,s3_num_method!A113:B2612,2,0)</f>
        <v>num+count</v>
      </c>
    </row>
    <row r="114" customFormat="false" ht="12.8" hidden="false" customHeight="false" outlineLevel="0" collapsed="false">
      <c r="A114" s="0" t="s">
        <v>4329</v>
      </c>
      <c r="B114" s="0" t="s">
        <v>22</v>
      </c>
      <c r="D114" s="0" t="s">
        <v>23</v>
      </c>
      <c r="E114" s="0" t="s">
        <v>10</v>
      </c>
      <c r="F114" s="0" t="s">
        <v>4330</v>
      </c>
      <c r="G114" s="0" t="n">
        <v>1</v>
      </c>
      <c r="H114" s="0" t="n">
        <v>1</v>
      </c>
      <c r="I114" s="0" t="n">
        <v>1</v>
      </c>
      <c r="J114" s="0" t="n">
        <v>0</v>
      </c>
      <c r="K114" s="0" t="n">
        <v>0</v>
      </c>
      <c r="L114" s="0" t="n">
        <v>1</v>
      </c>
      <c r="M114" s="0" t="n">
        <v>0</v>
      </c>
      <c r="N114" s="1" t="n">
        <f aca="false">IF(ISERROR(I114/(I114+J114)),0,(I114/(I114+J114)))</f>
        <v>1</v>
      </c>
      <c r="O114" s="1" t="n">
        <f aca="false">IF(ISERROR(I114/(I114+K114)),0,(I114/(I114+K114)))</f>
        <v>1</v>
      </c>
      <c r="P114" s="1" t="n">
        <f aca="false">IF(ISERROR((2*N114*O114)/(N114+O114)),0,(2*N114*O114)/(N114+O114))</f>
        <v>1</v>
      </c>
      <c r="Q114" s="0" t="n">
        <f aca="false">L892-M892</f>
        <v>1</v>
      </c>
      <c r="R114" s="17" t="str">
        <f aca="false">VLOOKUP(A114,s3_num_method!A114:B2613,2,0)</f>
        <v>count</v>
      </c>
    </row>
    <row r="115" customFormat="false" ht="12.8" hidden="false" customHeight="false" outlineLevel="0" collapsed="false">
      <c r="A115" s="0" t="s">
        <v>4331</v>
      </c>
      <c r="B115" s="0" t="s">
        <v>22</v>
      </c>
      <c r="D115" s="0" t="s">
        <v>23</v>
      </c>
      <c r="E115" s="0" t="s">
        <v>10</v>
      </c>
      <c r="F115" s="0" t="s">
        <v>4332</v>
      </c>
      <c r="G115" s="0" t="n">
        <v>1</v>
      </c>
      <c r="H115" s="0" t="n">
        <v>0</v>
      </c>
      <c r="I115" s="0" t="n">
        <v>0</v>
      </c>
      <c r="J115" s="0" t="n">
        <v>0</v>
      </c>
      <c r="K115" s="0" t="n">
        <v>1</v>
      </c>
      <c r="L115" s="0" t="n">
        <v>0</v>
      </c>
      <c r="M115" s="0" t="n">
        <v>0</v>
      </c>
      <c r="N115" s="1" t="n">
        <f aca="false">IF(ISERROR(I115/(I115+J115)),0,(I115/(I115+J115)))</f>
        <v>0</v>
      </c>
      <c r="O115" s="1" t="n">
        <f aca="false">IF(ISERROR(I115/(I115+K115)),0,(I115/(I115+K115)))</f>
        <v>0</v>
      </c>
      <c r="P115" s="1" t="n">
        <f aca="false">IF(ISERROR((2*N115*O115)/(N115+O115)),0,(2*N115*O115)/(N115+O115))</f>
        <v>0</v>
      </c>
      <c r="Q115" s="0" t="n">
        <f aca="false">L2401-M2401</f>
        <v>3</v>
      </c>
      <c r="R115" s="17" t="str">
        <f aca="false">VLOOKUP(A115,s3_num_method!A115:B2614,2,0)</f>
        <v>num+count</v>
      </c>
    </row>
    <row r="116" customFormat="false" ht="12.8" hidden="false" customHeight="false" outlineLevel="0" collapsed="false">
      <c r="A116" s="0" t="s">
        <v>4333</v>
      </c>
      <c r="B116" s="0" t="s">
        <v>22</v>
      </c>
      <c r="D116" s="0" t="s">
        <v>23</v>
      </c>
      <c r="E116" s="0" t="s">
        <v>10</v>
      </c>
      <c r="F116" s="0" t="s">
        <v>4334</v>
      </c>
      <c r="G116" s="0" t="n">
        <v>5</v>
      </c>
      <c r="H116" s="0" t="n">
        <v>1</v>
      </c>
      <c r="I116" s="0" t="n">
        <v>1</v>
      </c>
      <c r="J116" s="0" t="n">
        <v>0</v>
      </c>
      <c r="K116" s="0" t="n">
        <v>4</v>
      </c>
      <c r="L116" s="0" t="n">
        <v>0</v>
      </c>
      <c r="M116" s="0" t="n">
        <v>5</v>
      </c>
      <c r="N116" s="1" t="n">
        <f aca="false">IF(ISERROR(I116/(I116+J116)),0,(I116/(I116+J116)))</f>
        <v>1</v>
      </c>
      <c r="O116" s="1" t="n">
        <f aca="false">IF(ISERROR(I116/(I116+K116)),0,(I116/(I116+K116)))</f>
        <v>0.2</v>
      </c>
      <c r="P116" s="1" t="n">
        <f aca="false">IF(ISERROR((2*N116*O116)/(N116+O116)),0,(2*N116*O116)/(N116+O116))</f>
        <v>0.333333333333333</v>
      </c>
      <c r="Q116" s="0" t="n">
        <f aca="false">L1965-M1965</f>
        <v>1</v>
      </c>
      <c r="R116" s="17" t="str">
        <f aca="false">VLOOKUP(A116,s3_num_method!A116:B2615,2,0)</f>
        <v>num</v>
      </c>
    </row>
    <row r="117" customFormat="false" ht="12.8" hidden="false" customHeight="false" outlineLevel="0" collapsed="false">
      <c r="A117" s="0" t="s">
        <v>4335</v>
      </c>
      <c r="B117" s="0" t="s">
        <v>22</v>
      </c>
      <c r="D117" s="0" t="s">
        <v>23</v>
      </c>
      <c r="E117" s="0" t="s">
        <v>10</v>
      </c>
      <c r="F117" s="0" t="s">
        <v>4336</v>
      </c>
      <c r="G117" s="0" t="n">
        <v>9</v>
      </c>
      <c r="H117" s="0" t="n">
        <v>5</v>
      </c>
      <c r="I117" s="0" t="n">
        <v>5</v>
      </c>
      <c r="J117" s="0" t="n">
        <v>0</v>
      </c>
      <c r="K117" s="0" t="n">
        <v>4</v>
      </c>
      <c r="L117" s="0" t="n">
        <v>2</v>
      </c>
      <c r="M117" s="0" t="n">
        <v>4</v>
      </c>
      <c r="N117" s="1" t="n">
        <f aca="false">IF(ISERROR(I117/(I117+J117)),0,(I117/(I117+J117)))</f>
        <v>1</v>
      </c>
      <c r="O117" s="1" t="n">
        <f aca="false">IF(ISERROR(I117/(I117+K117)),0,(I117/(I117+K117)))</f>
        <v>0.555555555555556</v>
      </c>
      <c r="P117" s="1" t="n">
        <f aca="false">IF(ISERROR((2*N117*O117)/(N117+O117)),0,(2*N117*O117)/(N117+O117))</f>
        <v>0.714285714285714</v>
      </c>
      <c r="Q117" s="0" t="n">
        <f aca="false">L1964-M1964</f>
        <v>3</v>
      </c>
      <c r="R117" s="17" t="str">
        <f aca="false">VLOOKUP(A117,s3_num_method!A117:B2616,2,0)</f>
        <v>num+count</v>
      </c>
    </row>
    <row r="118" customFormat="false" ht="12.8" hidden="false" customHeight="false" outlineLevel="0" collapsed="false">
      <c r="A118" s="0" t="s">
        <v>4337</v>
      </c>
      <c r="B118" s="0" t="s">
        <v>22</v>
      </c>
      <c r="D118" s="0" t="s">
        <v>23</v>
      </c>
      <c r="E118" s="0" t="s">
        <v>10</v>
      </c>
      <c r="F118" s="0" t="s">
        <v>4338</v>
      </c>
      <c r="G118" s="0" t="n">
        <v>1</v>
      </c>
      <c r="H118" s="0" t="n">
        <v>1</v>
      </c>
      <c r="I118" s="0" t="n">
        <v>1</v>
      </c>
      <c r="J118" s="0" t="n">
        <v>0</v>
      </c>
      <c r="K118" s="0" t="n">
        <v>0</v>
      </c>
      <c r="L118" s="0" t="n">
        <v>0</v>
      </c>
      <c r="M118" s="0" t="n">
        <v>6</v>
      </c>
      <c r="N118" s="1" t="n">
        <f aca="false">IF(ISERROR(I118/(I118+J118)),0,(I118/(I118+J118)))</f>
        <v>1</v>
      </c>
      <c r="O118" s="1" t="n">
        <f aca="false">IF(ISERROR(I118/(I118+K118)),0,(I118/(I118+K118)))</f>
        <v>1</v>
      </c>
      <c r="P118" s="1" t="n">
        <f aca="false">IF(ISERROR((2*N118*O118)/(N118+O118)),0,(2*N118*O118)/(N118+O118))</f>
        <v>1</v>
      </c>
      <c r="Q118" s="0" t="n">
        <f aca="false">L2109-M2109</f>
        <v>1</v>
      </c>
      <c r="R118" s="17" t="str">
        <f aca="false">VLOOKUP(A118,s3_num_method!A118:B2617,2,0)</f>
        <v>num</v>
      </c>
    </row>
    <row r="119" customFormat="false" ht="12.8" hidden="false" customHeight="false" outlineLevel="0" collapsed="false">
      <c r="A119" s="0" t="s">
        <v>4339</v>
      </c>
      <c r="B119" s="0" t="s">
        <v>22</v>
      </c>
      <c r="D119" s="0" t="s">
        <v>23</v>
      </c>
      <c r="E119" s="0" t="s">
        <v>10</v>
      </c>
      <c r="F119" s="0" t="s">
        <v>4340</v>
      </c>
      <c r="G119" s="0" t="n">
        <v>2</v>
      </c>
      <c r="H119" s="0" t="n">
        <v>0</v>
      </c>
      <c r="I119" s="0" t="n">
        <v>0</v>
      </c>
      <c r="J119" s="0" t="n">
        <v>0</v>
      </c>
      <c r="K119" s="0" t="n">
        <v>2</v>
      </c>
      <c r="L119" s="0" t="n">
        <v>1</v>
      </c>
      <c r="M119" s="0" t="n">
        <v>0</v>
      </c>
      <c r="N119" s="1" t="n">
        <f aca="false">IF(ISERROR(I119/(I119+J119)),0,(I119/(I119+J119)))</f>
        <v>0</v>
      </c>
      <c r="O119" s="1" t="n">
        <f aca="false">IF(ISERROR(I119/(I119+K119)),0,(I119/(I119+K119)))</f>
        <v>0</v>
      </c>
      <c r="P119" s="1" t="n">
        <f aca="false">IF(ISERROR((2*N119*O119)/(N119+O119)),0,(2*N119*O119)/(N119+O119))</f>
        <v>0</v>
      </c>
      <c r="Q119" s="0" t="n">
        <f aca="false">L2417-M2417</f>
        <v>1</v>
      </c>
      <c r="R119" s="17" t="str">
        <f aca="false">VLOOKUP(A119,s3_num_method!A119:B2618,2,0)</f>
        <v>num+count</v>
      </c>
    </row>
    <row r="120" customFormat="false" ht="12.8" hidden="false" customHeight="false" outlineLevel="0" collapsed="false">
      <c r="A120" s="0" t="s">
        <v>4341</v>
      </c>
      <c r="B120" s="0" t="s">
        <v>22</v>
      </c>
      <c r="D120" s="0" t="s">
        <v>23</v>
      </c>
      <c r="E120" s="0" t="s">
        <v>10</v>
      </c>
      <c r="F120" s="0" t="s">
        <v>4342</v>
      </c>
      <c r="G120" s="0" t="n">
        <v>2</v>
      </c>
      <c r="H120" s="0" t="n">
        <v>0</v>
      </c>
      <c r="I120" s="0" t="n">
        <v>0</v>
      </c>
      <c r="J120" s="0" t="n">
        <v>0</v>
      </c>
      <c r="K120" s="0" t="n">
        <v>2</v>
      </c>
      <c r="L120" s="0" t="n">
        <v>1</v>
      </c>
      <c r="M120" s="0" t="n">
        <v>0</v>
      </c>
      <c r="N120" s="1" t="n">
        <f aca="false">IF(ISERROR(I120/(I120+J120)),0,(I120/(I120+J120)))</f>
        <v>0</v>
      </c>
      <c r="O120" s="1" t="n">
        <f aca="false">IF(ISERROR(I120/(I120+K120)),0,(I120/(I120+K120)))</f>
        <v>0</v>
      </c>
      <c r="P120" s="1" t="n">
        <f aca="false">IF(ISERROR((2*N120*O120)/(N120+O120)),0,(2*N120*O120)/(N120+O120))</f>
        <v>0</v>
      </c>
      <c r="Q120" s="0" t="n">
        <f aca="false">L2416-M2416</f>
        <v>3</v>
      </c>
      <c r="R120" s="17" t="str">
        <f aca="false">VLOOKUP(A120,s3_num_method!A120:B2619,2,0)</f>
        <v>num+count</v>
      </c>
    </row>
    <row r="121" customFormat="false" ht="12.8" hidden="false" customHeight="false" outlineLevel="0" collapsed="false">
      <c r="A121" s="0" t="s">
        <v>4343</v>
      </c>
      <c r="B121" s="0" t="s">
        <v>22</v>
      </c>
      <c r="D121" s="0" t="s">
        <v>23</v>
      </c>
      <c r="E121" s="0" t="s">
        <v>10</v>
      </c>
      <c r="F121" s="0" t="s">
        <v>4344</v>
      </c>
      <c r="G121" s="0" t="n">
        <v>1</v>
      </c>
      <c r="H121" s="0" t="n">
        <v>1</v>
      </c>
      <c r="I121" s="0" t="n">
        <v>1</v>
      </c>
      <c r="J121" s="0" t="n">
        <v>0</v>
      </c>
      <c r="K121" s="0" t="n">
        <v>0</v>
      </c>
      <c r="L121" s="0" t="n">
        <v>1</v>
      </c>
      <c r="M121" s="0" t="n">
        <v>2</v>
      </c>
      <c r="N121" s="1" t="n">
        <f aca="false">IF(ISERROR(I121/(I121+J121)),0,(I121/(I121+J121)))</f>
        <v>1</v>
      </c>
      <c r="O121" s="1" t="n">
        <f aca="false">IF(ISERROR(I121/(I121+K121)),0,(I121/(I121+K121)))</f>
        <v>1</v>
      </c>
      <c r="P121" s="1" t="n">
        <f aca="false">IF(ISERROR((2*N121*O121)/(N121+O121)),0,(2*N121*O121)/(N121+O121))</f>
        <v>1</v>
      </c>
      <c r="Q121" s="0" t="n">
        <f aca="false">L2412-M2412</f>
        <v>1</v>
      </c>
      <c r="R121" s="17" t="str">
        <f aca="false">VLOOKUP(A121,s3_num_method!A121:B2620,2,0)</f>
        <v>count</v>
      </c>
    </row>
    <row r="122" customFormat="false" ht="12.8" hidden="false" customHeight="false" outlineLevel="0" collapsed="false">
      <c r="A122" s="0" t="s">
        <v>4345</v>
      </c>
      <c r="B122" s="0" t="s">
        <v>22</v>
      </c>
      <c r="D122" s="0" t="s">
        <v>23</v>
      </c>
      <c r="E122" s="0" t="s">
        <v>10</v>
      </c>
      <c r="F122" s="0" t="s">
        <v>4346</v>
      </c>
      <c r="G122" s="0" t="n">
        <v>2</v>
      </c>
      <c r="H122" s="0" t="n">
        <v>3</v>
      </c>
      <c r="I122" s="0" t="n">
        <v>2</v>
      </c>
      <c r="J122" s="0" t="n">
        <v>1</v>
      </c>
      <c r="K122" s="0" t="n">
        <v>0</v>
      </c>
      <c r="L122" s="0" t="n">
        <v>2</v>
      </c>
      <c r="M122" s="0" t="n">
        <v>6</v>
      </c>
      <c r="N122" s="1" t="n">
        <f aca="false">IF(ISERROR(I122/(I122+J122)),0,(I122/(I122+J122)))</f>
        <v>0.666666666666667</v>
      </c>
      <c r="O122" s="1" t="n">
        <f aca="false">IF(ISERROR(I122/(I122+K122)),0,(I122/(I122+K122)))</f>
        <v>1</v>
      </c>
      <c r="P122" s="1" t="n">
        <f aca="false">IF(ISERROR((2*N122*O122)/(N122+O122)),0,(2*N122*O122)/(N122+O122))</f>
        <v>0.8</v>
      </c>
      <c r="Q122" s="0" t="n">
        <f aca="false">L2107-M2107</f>
        <v>4</v>
      </c>
      <c r="R122" s="17" t="str">
        <f aca="false">VLOOKUP(A122,s3_num_method!A122:B2621,2,0)</f>
        <v>num+count</v>
      </c>
    </row>
    <row r="123" customFormat="false" ht="12.8" hidden="false" customHeight="false" outlineLevel="0" collapsed="false">
      <c r="A123" s="0" t="s">
        <v>4347</v>
      </c>
      <c r="B123" s="0" t="s">
        <v>22</v>
      </c>
      <c r="D123" s="0" t="s">
        <v>23</v>
      </c>
      <c r="E123" s="0" t="s">
        <v>10</v>
      </c>
      <c r="F123" s="0" t="s">
        <v>4348</v>
      </c>
      <c r="G123" s="0" t="n">
        <v>2</v>
      </c>
      <c r="H123" s="0" t="n">
        <v>1</v>
      </c>
      <c r="I123" s="0" t="n">
        <v>1</v>
      </c>
      <c r="J123" s="0" t="n">
        <v>0</v>
      </c>
      <c r="K123" s="0" t="n">
        <v>1</v>
      </c>
      <c r="L123" s="0" t="n">
        <v>0</v>
      </c>
      <c r="M123" s="0" t="n">
        <v>5</v>
      </c>
      <c r="N123" s="1" t="n">
        <f aca="false">IF(ISERROR(I123/(I123+J123)),0,(I123/(I123+J123)))</f>
        <v>1</v>
      </c>
      <c r="O123" s="1" t="n">
        <f aca="false">IF(ISERROR(I123/(I123+K123)),0,(I123/(I123+K123)))</f>
        <v>0.5</v>
      </c>
      <c r="P123" s="1" t="n">
        <f aca="false">IF(ISERROR((2*N123*O123)/(N123+O123)),0,(2*N123*O123)/(N123+O123))</f>
        <v>0.666666666666667</v>
      </c>
      <c r="Q123" s="0" t="n">
        <f aca="false">L178-M178</f>
        <v>1</v>
      </c>
      <c r="R123" s="17" t="str">
        <f aca="false">VLOOKUP(A123,s3_num_method!A123:B2622,2,0)</f>
        <v>num</v>
      </c>
    </row>
    <row r="124" customFormat="false" ht="12.8" hidden="false" customHeight="false" outlineLevel="0" collapsed="false">
      <c r="A124" s="0" t="s">
        <v>4349</v>
      </c>
      <c r="B124" s="0" t="s">
        <v>22</v>
      </c>
      <c r="D124" s="0" t="s">
        <v>23</v>
      </c>
      <c r="E124" s="0" t="s">
        <v>10</v>
      </c>
      <c r="F124" s="0" t="s">
        <v>4350</v>
      </c>
      <c r="G124" s="0" t="n">
        <v>9</v>
      </c>
      <c r="H124" s="0" t="n">
        <v>3</v>
      </c>
      <c r="I124" s="0" t="n">
        <v>3</v>
      </c>
      <c r="J124" s="0" t="n">
        <v>0</v>
      </c>
      <c r="K124" s="0" t="n">
        <v>6</v>
      </c>
      <c r="L124" s="0" t="n">
        <v>0</v>
      </c>
      <c r="M124" s="0" t="n">
        <v>18</v>
      </c>
      <c r="N124" s="1" t="n">
        <f aca="false">IF(ISERROR(I124/(I124+J124)),0,(I124/(I124+J124)))</f>
        <v>1</v>
      </c>
      <c r="O124" s="1" t="n">
        <f aca="false">IF(ISERROR(I124/(I124+K124)),0,(I124/(I124+K124)))</f>
        <v>0.333333333333333</v>
      </c>
      <c r="P124" s="1" t="n">
        <f aca="false">IF(ISERROR((2*N124*O124)/(N124+O124)),0,(2*N124*O124)/(N124+O124))</f>
        <v>0.5</v>
      </c>
      <c r="Q124" s="0" t="n">
        <f aca="false">L2270-M2270</f>
        <v>1</v>
      </c>
      <c r="R124" s="17" t="str">
        <f aca="false">VLOOKUP(A124,s3_num_method!A124:B2623,2,0)</f>
        <v>num</v>
      </c>
    </row>
    <row r="125" customFormat="false" ht="12.8" hidden="false" customHeight="false" outlineLevel="0" collapsed="false">
      <c r="A125" s="0" t="s">
        <v>4351</v>
      </c>
      <c r="B125" s="0" t="s">
        <v>22</v>
      </c>
      <c r="D125" s="0" t="s">
        <v>23</v>
      </c>
      <c r="E125" s="0" t="s">
        <v>10</v>
      </c>
      <c r="F125" s="0" t="s">
        <v>4352</v>
      </c>
      <c r="G125" s="0" t="n">
        <v>2</v>
      </c>
      <c r="H125" s="0" t="n">
        <v>2</v>
      </c>
      <c r="I125" s="0" t="n">
        <v>2</v>
      </c>
      <c r="J125" s="0" t="n">
        <v>0</v>
      </c>
      <c r="K125" s="0" t="n">
        <v>0</v>
      </c>
      <c r="L125" s="0" t="n">
        <v>0</v>
      </c>
      <c r="M125" s="0" t="n">
        <v>4</v>
      </c>
      <c r="N125" s="1" t="n">
        <f aca="false">IF(ISERROR(I125/(I125+J125)),0,(I125/(I125+J125)))</f>
        <v>1</v>
      </c>
      <c r="O125" s="1" t="n">
        <f aca="false">IF(ISERROR(I125/(I125+K125)),0,(I125/(I125+K125)))</f>
        <v>1</v>
      </c>
      <c r="P125" s="1" t="n">
        <f aca="false">IF(ISERROR((2*N125*O125)/(N125+O125)),0,(2*N125*O125)/(N125+O125))</f>
        <v>1</v>
      </c>
      <c r="Q125" s="0" t="n">
        <f aca="false">L99-M99</f>
        <v>0</v>
      </c>
      <c r="R125" s="17" t="str">
        <f aca="false">VLOOKUP(A125,s3_num_method!A125:B2624,2,0)</f>
        <v>num+count</v>
      </c>
    </row>
    <row r="126" customFormat="false" ht="12.8" hidden="false" customHeight="false" outlineLevel="0" collapsed="false">
      <c r="A126" s="0" t="s">
        <v>4353</v>
      </c>
      <c r="B126" s="0" t="s">
        <v>22</v>
      </c>
      <c r="D126" s="0" t="s">
        <v>23</v>
      </c>
      <c r="E126" s="0" t="s">
        <v>10</v>
      </c>
      <c r="F126" s="0" t="s">
        <v>4354</v>
      </c>
      <c r="G126" s="0" t="n">
        <v>2</v>
      </c>
      <c r="H126" s="0" t="n">
        <v>1</v>
      </c>
      <c r="I126" s="0" t="n">
        <v>1</v>
      </c>
      <c r="J126" s="0" t="n">
        <v>0</v>
      </c>
      <c r="K126" s="0" t="n">
        <v>1</v>
      </c>
      <c r="L126" s="0" t="n">
        <v>0</v>
      </c>
      <c r="M126" s="0" t="n">
        <v>1</v>
      </c>
      <c r="N126" s="1" t="n">
        <f aca="false">IF(ISERROR(I126/(I126+J126)),0,(I126/(I126+J126)))</f>
        <v>1</v>
      </c>
      <c r="O126" s="1" t="n">
        <f aca="false">IF(ISERROR(I126/(I126+K126)),0,(I126/(I126+K126)))</f>
        <v>0.5</v>
      </c>
      <c r="P126" s="1" t="n">
        <f aca="false">IF(ISERROR((2*N126*O126)/(N126+O126)),0,(2*N126*O126)/(N126+O126))</f>
        <v>0.666666666666667</v>
      </c>
      <c r="Q126" s="0" t="n">
        <f aca="false">L2269-M2269</f>
        <v>4</v>
      </c>
      <c r="R126" s="17" t="str">
        <f aca="false">VLOOKUP(A126,s3_num_method!A126:B2625,2,0)</f>
        <v>count</v>
      </c>
    </row>
    <row r="127" customFormat="false" ht="12.8" hidden="false" customHeight="false" outlineLevel="0" collapsed="false">
      <c r="A127" s="0" t="s">
        <v>4355</v>
      </c>
      <c r="B127" s="0" t="s">
        <v>22</v>
      </c>
      <c r="D127" s="0" t="s">
        <v>23</v>
      </c>
      <c r="E127" s="0" t="s">
        <v>10</v>
      </c>
      <c r="F127" s="0" t="s">
        <v>4356</v>
      </c>
      <c r="G127" s="0" t="n">
        <v>1</v>
      </c>
      <c r="H127" s="0" t="n">
        <v>0</v>
      </c>
      <c r="I127" s="0" t="n">
        <v>0</v>
      </c>
      <c r="J127" s="0" t="n">
        <v>0</v>
      </c>
      <c r="K127" s="0" t="n">
        <v>1</v>
      </c>
      <c r="L127" s="0" t="n">
        <v>1</v>
      </c>
      <c r="M127" s="0" t="n">
        <v>0</v>
      </c>
      <c r="N127" s="1" t="n">
        <f aca="false">IF(ISERROR(I127/(I127+J127)),0,(I127/(I127+J127)))</f>
        <v>0</v>
      </c>
      <c r="O127" s="1" t="n">
        <f aca="false">IF(ISERROR(I127/(I127+K127)),0,(I127/(I127+K127)))</f>
        <v>0</v>
      </c>
      <c r="P127" s="1" t="n">
        <f aca="false">IF(ISERROR((2*N127*O127)/(N127+O127)),0,(2*N127*O127)/(N127+O127))</f>
        <v>0</v>
      </c>
      <c r="Q127" s="0" t="n">
        <f aca="false">L820-M820</f>
        <v>4</v>
      </c>
      <c r="R127" s="17" t="str">
        <f aca="false">VLOOKUP(A127,s3_num_method!A127:B2626,2,0)</f>
        <v>num+count</v>
      </c>
    </row>
    <row r="128" customFormat="false" ht="12.8" hidden="false" customHeight="false" outlineLevel="0" collapsed="false">
      <c r="A128" s="0" t="s">
        <v>4357</v>
      </c>
      <c r="B128" s="0" t="s">
        <v>22</v>
      </c>
      <c r="D128" s="0" t="s">
        <v>23</v>
      </c>
      <c r="E128" s="0" t="s">
        <v>10</v>
      </c>
      <c r="F128" s="0" t="s">
        <v>4358</v>
      </c>
      <c r="G128" s="0" t="n">
        <v>1</v>
      </c>
      <c r="H128" s="0" t="n">
        <v>1</v>
      </c>
      <c r="I128" s="0" t="n">
        <v>1</v>
      </c>
      <c r="J128" s="0" t="n">
        <v>0</v>
      </c>
      <c r="K128" s="0" t="n">
        <v>0</v>
      </c>
      <c r="L128" s="0" t="n">
        <v>0</v>
      </c>
      <c r="M128" s="0" t="n">
        <v>2</v>
      </c>
      <c r="N128" s="1" t="n">
        <f aca="false">IF(ISERROR(I128/(I128+J128)),0,(I128/(I128+J128)))</f>
        <v>1</v>
      </c>
      <c r="O128" s="1" t="n">
        <f aca="false">IF(ISERROR(I128/(I128+K128)),0,(I128/(I128+K128)))</f>
        <v>1</v>
      </c>
      <c r="P128" s="1" t="n">
        <f aca="false">IF(ISERROR((2*N128*O128)/(N128+O128)),0,(2*N128*O128)/(N128+O128))</f>
        <v>1</v>
      </c>
      <c r="Q128" s="0" t="n">
        <f aca="false">L1633-M1633</f>
        <v>4</v>
      </c>
      <c r="R128" s="17" t="str">
        <f aca="false">VLOOKUP(A128,s3_num_method!A128:B2627,2,0)</f>
        <v>num</v>
      </c>
    </row>
    <row r="129" customFormat="false" ht="12.8" hidden="false" customHeight="false" outlineLevel="0" collapsed="false">
      <c r="A129" s="0" t="s">
        <v>4359</v>
      </c>
      <c r="B129" s="0" t="s">
        <v>22</v>
      </c>
      <c r="D129" s="0" t="s">
        <v>23</v>
      </c>
      <c r="E129" s="0" t="s">
        <v>10</v>
      </c>
      <c r="F129" s="0" t="s">
        <v>4360</v>
      </c>
      <c r="G129" s="0" t="n">
        <v>1</v>
      </c>
      <c r="H129" s="0" t="n">
        <v>1</v>
      </c>
      <c r="I129" s="0" t="n">
        <v>1</v>
      </c>
      <c r="J129" s="0" t="n">
        <v>0</v>
      </c>
      <c r="K129" s="0" t="n">
        <v>0</v>
      </c>
      <c r="L129" s="0" t="n">
        <v>0</v>
      </c>
      <c r="M129" s="0" t="n">
        <v>3</v>
      </c>
      <c r="N129" s="1" t="n">
        <f aca="false">IF(ISERROR(I129/(I129+J129)),0,(I129/(I129+J129)))</f>
        <v>1</v>
      </c>
      <c r="O129" s="1" t="n">
        <f aca="false">IF(ISERROR(I129/(I129+K129)),0,(I129/(I129+K129)))</f>
        <v>1</v>
      </c>
      <c r="P129" s="1" t="n">
        <f aca="false">IF(ISERROR((2*N129*O129)/(N129+O129)),0,(2*N129*O129)/(N129+O129))</f>
        <v>1</v>
      </c>
      <c r="Q129" s="0" t="n">
        <f aca="false">L730-M730</f>
        <v>1</v>
      </c>
      <c r="R129" s="17" t="str">
        <f aca="false">VLOOKUP(A129,s3_num_method!A129:B2628,2,0)</f>
        <v>num</v>
      </c>
    </row>
    <row r="130" customFormat="false" ht="12.8" hidden="false" customHeight="false" outlineLevel="0" collapsed="false">
      <c r="A130" s="0" t="s">
        <v>4361</v>
      </c>
      <c r="B130" s="0" t="s">
        <v>22</v>
      </c>
      <c r="D130" s="0" t="s">
        <v>23</v>
      </c>
      <c r="E130" s="0" t="s">
        <v>10</v>
      </c>
      <c r="F130" s="0" t="s">
        <v>4362</v>
      </c>
      <c r="G130" s="0" t="n">
        <v>4</v>
      </c>
      <c r="H130" s="0" t="n">
        <v>3</v>
      </c>
      <c r="I130" s="0" t="n">
        <v>1</v>
      </c>
      <c r="J130" s="0" t="n">
        <v>2</v>
      </c>
      <c r="K130" s="0" t="n">
        <v>3</v>
      </c>
      <c r="L130" s="0" t="n">
        <v>1</v>
      </c>
      <c r="M130" s="0" t="n">
        <v>4</v>
      </c>
      <c r="N130" s="1" t="n">
        <f aca="false">IF(ISERROR(I130/(I130+J130)),0,(I130/(I130+J130)))</f>
        <v>0.333333333333333</v>
      </c>
      <c r="O130" s="1" t="n">
        <f aca="false">IF(ISERROR(I130/(I130+K130)),0,(I130/(I130+K130)))</f>
        <v>0.25</v>
      </c>
      <c r="P130" s="1" t="n">
        <f aca="false">IF(ISERROR((2*N130*O130)/(N130+O130)),0,(2*N130*O130)/(N130+O130))</f>
        <v>0.285714285714286</v>
      </c>
      <c r="Q130" s="0" t="n">
        <f aca="false">L1636-M1636</f>
        <v>4</v>
      </c>
      <c r="R130" s="17" t="str">
        <f aca="false">VLOOKUP(A130,s3_num_method!A130:B2629,2,0)</f>
        <v>num+count</v>
      </c>
    </row>
    <row r="131" customFormat="false" ht="12.8" hidden="false" customHeight="false" outlineLevel="0" collapsed="false">
      <c r="A131" s="0" t="s">
        <v>4363</v>
      </c>
      <c r="B131" s="0" t="s">
        <v>22</v>
      </c>
      <c r="D131" s="0" t="s">
        <v>23</v>
      </c>
      <c r="E131" s="0" t="s">
        <v>10</v>
      </c>
      <c r="F131" s="0" t="s">
        <v>4364</v>
      </c>
      <c r="G131" s="0" t="n">
        <v>5</v>
      </c>
      <c r="H131" s="0" t="n">
        <v>2</v>
      </c>
      <c r="I131" s="0" t="n">
        <v>2</v>
      </c>
      <c r="J131" s="0" t="n">
        <v>0</v>
      </c>
      <c r="K131" s="0" t="n">
        <v>3</v>
      </c>
      <c r="L131" s="0" t="n">
        <v>0</v>
      </c>
      <c r="M131" s="0" t="n">
        <v>2</v>
      </c>
      <c r="N131" s="1" t="n">
        <f aca="false">IF(ISERROR(I131/(I131+J131)),0,(I131/(I131+J131)))</f>
        <v>1</v>
      </c>
      <c r="O131" s="1" t="n">
        <f aca="false">IF(ISERROR(I131/(I131+K131)),0,(I131/(I131+K131)))</f>
        <v>0.4</v>
      </c>
      <c r="P131" s="1" t="n">
        <f aca="false">IF(ISERROR((2*N131*O131)/(N131+O131)),0,(2*N131*O131)/(N131+O131))</f>
        <v>0.571428571428571</v>
      </c>
      <c r="Q131" s="0" t="n">
        <f aca="false">L2036-M2036</f>
        <v>1</v>
      </c>
      <c r="R131" s="17" t="str">
        <f aca="false">VLOOKUP(A131,s3_num_method!A131:B2630,2,0)</f>
        <v>num</v>
      </c>
    </row>
    <row r="132" customFormat="false" ht="12.8" hidden="false" customHeight="false" outlineLevel="0" collapsed="false">
      <c r="A132" s="0" t="s">
        <v>4365</v>
      </c>
      <c r="B132" s="0" t="s">
        <v>22</v>
      </c>
      <c r="D132" s="0" t="s">
        <v>23</v>
      </c>
      <c r="E132" s="0" t="s">
        <v>10</v>
      </c>
      <c r="F132" s="0" t="s">
        <v>4366</v>
      </c>
      <c r="G132" s="0" t="n">
        <v>3</v>
      </c>
      <c r="H132" s="0" t="n">
        <v>0</v>
      </c>
      <c r="I132" s="0" t="n">
        <v>0</v>
      </c>
      <c r="J132" s="0" t="n">
        <v>0</v>
      </c>
      <c r="K132" s="0" t="n">
        <v>3</v>
      </c>
      <c r="L132" s="0" t="n">
        <v>0</v>
      </c>
      <c r="M132" s="0" t="n">
        <v>0</v>
      </c>
      <c r="N132" s="1" t="n">
        <f aca="false">IF(ISERROR(I132/(I132+J132)),0,(I132/(I132+J132)))</f>
        <v>0</v>
      </c>
      <c r="O132" s="1" t="n">
        <f aca="false">IF(ISERROR(I132/(I132+K132)),0,(I132/(I132+K132)))</f>
        <v>0</v>
      </c>
      <c r="P132" s="1" t="n">
        <f aca="false">IF(ISERROR((2*N132*O132)/(N132+O132)),0,(2*N132*O132)/(N132+O132))</f>
        <v>0</v>
      </c>
      <c r="Q132" s="0" t="n">
        <f aca="false">L2037-M2037</f>
        <v>2</v>
      </c>
      <c r="R132" s="17" t="str">
        <f aca="false">VLOOKUP(A132,s3_num_method!A132:B2631,2,0)</f>
        <v>num+count</v>
      </c>
    </row>
    <row r="133" customFormat="false" ht="12.8" hidden="false" customHeight="false" outlineLevel="0" collapsed="false">
      <c r="A133" s="0" t="s">
        <v>4367</v>
      </c>
      <c r="B133" s="0" t="s">
        <v>22</v>
      </c>
      <c r="D133" s="0" t="s">
        <v>23</v>
      </c>
      <c r="E133" s="0" t="s">
        <v>10</v>
      </c>
      <c r="F133" s="0" t="s">
        <v>4368</v>
      </c>
      <c r="G133" s="0" t="n">
        <v>4</v>
      </c>
      <c r="H133" s="0" t="n">
        <v>2</v>
      </c>
      <c r="I133" s="0" t="n">
        <v>2</v>
      </c>
      <c r="J133" s="0" t="n">
        <v>0</v>
      </c>
      <c r="K133" s="0" t="n">
        <v>2</v>
      </c>
      <c r="L133" s="0" t="n">
        <v>2</v>
      </c>
      <c r="M133" s="0" t="n">
        <v>1</v>
      </c>
      <c r="N133" s="1" t="n">
        <f aca="false">IF(ISERROR(I133/(I133+J133)),0,(I133/(I133+J133)))</f>
        <v>1</v>
      </c>
      <c r="O133" s="1" t="n">
        <f aca="false">IF(ISERROR(I133/(I133+K133)),0,(I133/(I133+K133)))</f>
        <v>0.5</v>
      </c>
      <c r="P133" s="1" t="n">
        <f aca="false">IF(ISERROR((2*N133*O133)/(N133+O133)),0,(2*N133*O133)/(N133+O133))</f>
        <v>0.666666666666667</v>
      </c>
      <c r="Q133" s="0" t="n">
        <f aca="false">L1698-M1698</f>
        <v>1</v>
      </c>
      <c r="R133" s="17" t="str">
        <f aca="false">VLOOKUP(A133,s3_num_method!A133:B2632,2,0)</f>
        <v>count</v>
      </c>
    </row>
    <row r="134" customFormat="false" ht="12.8" hidden="false" customHeight="false" outlineLevel="0" collapsed="false">
      <c r="A134" s="0" t="s">
        <v>4369</v>
      </c>
      <c r="B134" s="0" t="s">
        <v>22</v>
      </c>
      <c r="D134" s="0" t="s">
        <v>23</v>
      </c>
      <c r="E134" s="0" t="s">
        <v>10</v>
      </c>
      <c r="F134" s="0" t="s">
        <v>4370</v>
      </c>
      <c r="G134" s="0" t="n">
        <v>2</v>
      </c>
      <c r="H134" s="0" t="n">
        <v>2</v>
      </c>
      <c r="I134" s="0" t="n">
        <v>2</v>
      </c>
      <c r="J134" s="0" t="n">
        <v>0</v>
      </c>
      <c r="K134" s="0" t="n">
        <v>0</v>
      </c>
      <c r="L134" s="0" t="n">
        <v>0</v>
      </c>
      <c r="M134" s="0" t="n">
        <v>8</v>
      </c>
      <c r="N134" s="1" t="n">
        <f aca="false">IF(ISERROR(I134/(I134+J134)),0,(I134/(I134+J134)))</f>
        <v>1</v>
      </c>
      <c r="O134" s="1" t="n">
        <f aca="false">IF(ISERROR(I134/(I134+K134)),0,(I134/(I134+K134)))</f>
        <v>1</v>
      </c>
      <c r="P134" s="1" t="n">
        <f aca="false">IF(ISERROR((2*N134*O134)/(N134+O134)),0,(2*N134*O134)/(N134+O134))</f>
        <v>1</v>
      </c>
      <c r="Q134" s="0" t="n">
        <f aca="false">L1888-M1888</f>
        <v>1</v>
      </c>
      <c r="R134" s="17" t="str">
        <f aca="false">VLOOKUP(A134,s3_num_method!A134:B2633,2,0)</f>
        <v>num</v>
      </c>
    </row>
    <row r="135" customFormat="false" ht="12.8" hidden="false" customHeight="false" outlineLevel="0" collapsed="false">
      <c r="A135" s="0" t="s">
        <v>4371</v>
      </c>
      <c r="B135" s="0" t="s">
        <v>22</v>
      </c>
      <c r="D135" s="0" t="s">
        <v>23</v>
      </c>
      <c r="E135" s="0" t="s">
        <v>10</v>
      </c>
      <c r="F135" s="0" t="s">
        <v>4372</v>
      </c>
      <c r="G135" s="0" t="n">
        <v>7</v>
      </c>
      <c r="H135" s="0" t="n">
        <v>5</v>
      </c>
      <c r="I135" s="0" t="n">
        <v>4</v>
      </c>
      <c r="J135" s="0" t="n">
        <v>1</v>
      </c>
      <c r="K135" s="0" t="n">
        <v>3</v>
      </c>
      <c r="L135" s="0" t="n">
        <v>3</v>
      </c>
      <c r="M135" s="0" t="n">
        <v>6</v>
      </c>
      <c r="N135" s="1" t="n">
        <f aca="false">IF(ISERROR(I135/(I135+J135)),0,(I135/(I135+J135)))</f>
        <v>0.8</v>
      </c>
      <c r="O135" s="1" t="n">
        <f aca="false">IF(ISERROR(I135/(I135+K135)),0,(I135/(I135+K135)))</f>
        <v>0.571428571428571</v>
      </c>
      <c r="P135" s="1" t="n">
        <f aca="false">IF(ISERROR((2*N135*O135)/(N135+O135)),0,(2*N135*O135)/(N135+O135))</f>
        <v>0.666666666666667</v>
      </c>
      <c r="Q135" s="0" t="n">
        <f aca="false">L447-M447</f>
        <v>1</v>
      </c>
      <c r="R135" s="17" t="str">
        <f aca="false">VLOOKUP(A135,s3_num_method!A135:B2634,2,0)</f>
        <v>num+count</v>
      </c>
    </row>
    <row r="136" customFormat="false" ht="12.8" hidden="false" customHeight="false" outlineLevel="0" collapsed="false">
      <c r="A136" s="0" t="s">
        <v>4373</v>
      </c>
      <c r="B136" s="0" t="s">
        <v>22</v>
      </c>
      <c r="D136" s="0" t="s">
        <v>23</v>
      </c>
      <c r="E136" s="0" t="s">
        <v>10</v>
      </c>
      <c r="F136" s="0" t="s">
        <v>4374</v>
      </c>
      <c r="G136" s="0" t="n">
        <v>8</v>
      </c>
      <c r="H136" s="0" t="n">
        <v>14</v>
      </c>
      <c r="I136" s="0" t="n">
        <v>5</v>
      </c>
      <c r="J136" s="0" t="n">
        <v>9</v>
      </c>
      <c r="K136" s="0" t="n">
        <v>3</v>
      </c>
      <c r="L136" s="0" t="n">
        <v>3</v>
      </c>
      <c r="M136" s="0" t="n">
        <v>29</v>
      </c>
      <c r="N136" s="1" t="n">
        <f aca="false">IF(ISERROR(I136/(I136+J136)),0,(I136/(I136+J136)))</f>
        <v>0.357142857142857</v>
      </c>
      <c r="O136" s="1" t="n">
        <f aca="false">IF(ISERROR(I136/(I136+K136)),0,(I136/(I136+K136)))</f>
        <v>0.625</v>
      </c>
      <c r="P136" s="1" t="n">
        <f aca="false">IF(ISERROR((2*N136*O136)/(N136+O136)),0,(2*N136*O136)/(N136+O136))</f>
        <v>0.454545454545455</v>
      </c>
      <c r="Q136" s="0" t="n">
        <f aca="false">L2034-M2034</f>
        <v>1</v>
      </c>
      <c r="R136" s="17" t="str">
        <f aca="false">VLOOKUP(A136,s3_num_method!A136:B2635,2,0)</f>
        <v>num+count</v>
      </c>
    </row>
    <row r="137" customFormat="false" ht="12.8" hidden="false" customHeight="false" outlineLevel="0" collapsed="false">
      <c r="A137" s="0" t="s">
        <v>4375</v>
      </c>
      <c r="B137" s="0" t="s">
        <v>22</v>
      </c>
      <c r="D137" s="0" t="s">
        <v>23</v>
      </c>
      <c r="E137" s="0" t="s">
        <v>10</v>
      </c>
      <c r="F137" s="0" t="s">
        <v>4376</v>
      </c>
      <c r="G137" s="0" t="n">
        <v>7</v>
      </c>
      <c r="H137" s="0" t="n">
        <v>3</v>
      </c>
      <c r="I137" s="0" t="n">
        <v>3</v>
      </c>
      <c r="J137" s="0" t="n">
        <v>0</v>
      </c>
      <c r="K137" s="0" t="n">
        <v>4</v>
      </c>
      <c r="L137" s="0" t="n">
        <v>0</v>
      </c>
      <c r="M137" s="0" t="n">
        <v>2</v>
      </c>
      <c r="N137" s="1" t="n">
        <f aca="false">IF(ISERROR(I137/(I137+J137)),0,(I137/(I137+J137)))</f>
        <v>1</v>
      </c>
      <c r="O137" s="1" t="n">
        <f aca="false">IF(ISERROR(I137/(I137+K137)),0,(I137/(I137+K137)))</f>
        <v>0.428571428571429</v>
      </c>
      <c r="P137" s="1" t="n">
        <f aca="false">IF(ISERROR((2*N137*O137)/(N137+O137)),0,(2*N137*O137)/(N137+O137))</f>
        <v>0.6</v>
      </c>
      <c r="Q137" s="0" t="n">
        <f aca="false">L724-M724</f>
        <v>2</v>
      </c>
      <c r="R137" s="17" t="str">
        <f aca="false">VLOOKUP(A137,s3_num_method!A137:B2636,2,0)</f>
        <v>count</v>
      </c>
    </row>
    <row r="138" customFormat="false" ht="12.8" hidden="false" customHeight="false" outlineLevel="0" collapsed="false">
      <c r="A138" s="0" t="s">
        <v>4377</v>
      </c>
      <c r="B138" s="0" t="s">
        <v>22</v>
      </c>
      <c r="D138" s="0" t="s">
        <v>23</v>
      </c>
      <c r="E138" s="0" t="s">
        <v>10</v>
      </c>
      <c r="F138" s="0" t="s">
        <v>4378</v>
      </c>
      <c r="G138" s="0" t="n">
        <v>1</v>
      </c>
      <c r="H138" s="0" t="n">
        <v>1</v>
      </c>
      <c r="I138" s="0" t="n">
        <v>1</v>
      </c>
      <c r="J138" s="0" t="n">
        <v>0</v>
      </c>
      <c r="K138" s="0" t="n">
        <v>0</v>
      </c>
      <c r="L138" s="0" t="n">
        <v>0</v>
      </c>
      <c r="M138" s="0" t="n">
        <v>3</v>
      </c>
      <c r="N138" s="1" t="n">
        <f aca="false">IF(ISERROR(I138/(I138+J138)),0,(I138/(I138+J138)))</f>
        <v>1</v>
      </c>
      <c r="O138" s="1" t="n">
        <f aca="false">IF(ISERROR(I138/(I138+K138)),0,(I138/(I138+K138)))</f>
        <v>1</v>
      </c>
      <c r="P138" s="1" t="n">
        <f aca="false">IF(ISERROR((2*N138*O138)/(N138+O138)),0,(2*N138*O138)/(N138+O138))</f>
        <v>1</v>
      </c>
      <c r="Q138" s="0" t="n">
        <f aca="false">L491-M491</f>
        <v>0</v>
      </c>
      <c r="R138" s="17" t="str">
        <f aca="false">VLOOKUP(A138,s3_num_method!A138:B2637,2,0)</f>
        <v>num</v>
      </c>
    </row>
    <row r="139" customFormat="false" ht="12.8" hidden="false" customHeight="false" outlineLevel="0" collapsed="false">
      <c r="A139" s="0" t="s">
        <v>4379</v>
      </c>
      <c r="B139" s="0" t="s">
        <v>22</v>
      </c>
      <c r="D139" s="0" t="s">
        <v>23</v>
      </c>
      <c r="E139" s="0" t="s">
        <v>10</v>
      </c>
      <c r="F139" s="0" t="s">
        <v>4380</v>
      </c>
      <c r="G139" s="0" t="n">
        <v>3</v>
      </c>
      <c r="H139" s="0" t="n">
        <v>2</v>
      </c>
      <c r="I139" s="0" t="n">
        <v>1</v>
      </c>
      <c r="J139" s="0" t="n">
        <v>1</v>
      </c>
      <c r="K139" s="0" t="n">
        <v>2</v>
      </c>
      <c r="L139" s="0" t="n">
        <v>0</v>
      </c>
      <c r="M139" s="0" t="n">
        <v>6</v>
      </c>
      <c r="N139" s="1" t="n">
        <f aca="false">IF(ISERROR(I139/(I139+J139)),0,(I139/(I139+J139)))</f>
        <v>0.5</v>
      </c>
      <c r="O139" s="1" t="n">
        <f aca="false">IF(ISERROR(I139/(I139+K139)),0,(I139/(I139+K139)))</f>
        <v>0.333333333333333</v>
      </c>
      <c r="P139" s="1" t="n">
        <f aca="false">IF(ISERROR((2*N139*O139)/(N139+O139)),0,(2*N139*O139)/(N139+O139))</f>
        <v>0.4</v>
      </c>
      <c r="Q139" s="0" t="n">
        <f aca="false">L2031-M2031</f>
        <v>4</v>
      </c>
      <c r="R139" s="17" t="str">
        <f aca="false">VLOOKUP(A139,s3_num_method!A139:B2638,2,0)</f>
        <v>num</v>
      </c>
    </row>
    <row r="140" customFormat="false" ht="12.8" hidden="false" customHeight="false" outlineLevel="0" collapsed="false">
      <c r="A140" s="0" t="s">
        <v>4381</v>
      </c>
      <c r="B140" s="0" t="s">
        <v>22</v>
      </c>
      <c r="D140" s="0" t="s">
        <v>23</v>
      </c>
      <c r="E140" s="0" t="s">
        <v>10</v>
      </c>
      <c r="F140" s="0" t="s">
        <v>4382</v>
      </c>
      <c r="G140" s="0" t="n">
        <v>2</v>
      </c>
      <c r="H140" s="0" t="n">
        <v>2</v>
      </c>
      <c r="I140" s="0" t="n">
        <v>2</v>
      </c>
      <c r="J140" s="0" t="n">
        <v>0</v>
      </c>
      <c r="K140" s="0" t="n">
        <v>0</v>
      </c>
      <c r="L140" s="0" t="n">
        <v>0</v>
      </c>
      <c r="M140" s="0" t="n">
        <v>4</v>
      </c>
      <c r="N140" s="1" t="n">
        <f aca="false">IF(ISERROR(I140/(I140+J140)),0,(I140/(I140+J140)))</f>
        <v>1</v>
      </c>
      <c r="O140" s="1" t="n">
        <f aca="false">IF(ISERROR(I140/(I140+K140)),0,(I140/(I140+K140)))</f>
        <v>1</v>
      </c>
      <c r="P140" s="1" t="n">
        <f aca="false">IF(ISERROR((2*N140*O140)/(N140+O140)),0,(2*N140*O140)/(N140+O140))</f>
        <v>1</v>
      </c>
      <c r="Q140" s="0" t="n">
        <f aca="false">L2028-M2028</f>
        <v>6</v>
      </c>
      <c r="R140" s="17" t="str">
        <f aca="false">VLOOKUP(A140,s3_num_method!A140:B2639,2,0)</f>
        <v>num+count</v>
      </c>
    </row>
    <row r="141" customFormat="false" ht="12.8" hidden="false" customHeight="false" outlineLevel="0" collapsed="false">
      <c r="A141" s="0" t="s">
        <v>4383</v>
      </c>
      <c r="B141" s="0" t="s">
        <v>22</v>
      </c>
      <c r="D141" s="0" t="s">
        <v>23</v>
      </c>
      <c r="E141" s="0" t="s">
        <v>10</v>
      </c>
      <c r="F141" s="0" t="s">
        <v>4384</v>
      </c>
      <c r="G141" s="0" t="n">
        <v>2</v>
      </c>
      <c r="H141" s="0" t="n">
        <v>3</v>
      </c>
      <c r="I141" s="0" t="n">
        <v>1</v>
      </c>
      <c r="J141" s="0" t="n">
        <v>2</v>
      </c>
      <c r="K141" s="0" t="n">
        <v>1</v>
      </c>
      <c r="L141" s="0" t="n">
        <v>0</v>
      </c>
      <c r="M141" s="0" t="n">
        <v>6</v>
      </c>
      <c r="N141" s="1" t="n">
        <f aca="false">IF(ISERROR(I141/(I141+J141)),0,(I141/(I141+J141)))</f>
        <v>0.333333333333333</v>
      </c>
      <c r="O141" s="1" t="n">
        <f aca="false">IF(ISERROR(I141/(I141+K141)),0,(I141/(I141+K141)))</f>
        <v>0.5</v>
      </c>
      <c r="P141" s="1" t="n">
        <f aca="false">IF(ISERROR((2*N141*O141)/(N141+O141)),0,(2*N141*O141)/(N141+O141))</f>
        <v>0.4</v>
      </c>
      <c r="Q141" s="0" t="n">
        <f aca="false">L2025-M2025</f>
        <v>3</v>
      </c>
      <c r="R141" s="17" t="str">
        <f aca="false">VLOOKUP(A141,s3_num_method!A141:B2640,2,0)</f>
        <v>num+count</v>
      </c>
    </row>
    <row r="142" customFormat="false" ht="12.8" hidden="false" customHeight="false" outlineLevel="0" collapsed="false">
      <c r="A142" s="0" t="s">
        <v>4385</v>
      </c>
      <c r="B142" s="0" t="s">
        <v>22</v>
      </c>
      <c r="D142" s="0" t="s">
        <v>23</v>
      </c>
      <c r="E142" s="0" t="s">
        <v>10</v>
      </c>
      <c r="F142" s="0" t="s">
        <v>4386</v>
      </c>
      <c r="G142" s="0" t="n">
        <v>4</v>
      </c>
      <c r="H142" s="0" t="n">
        <v>1</v>
      </c>
      <c r="I142" s="0" t="n">
        <v>1</v>
      </c>
      <c r="J142" s="0" t="n">
        <v>0</v>
      </c>
      <c r="K142" s="0" t="n">
        <v>3</v>
      </c>
      <c r="L142" s="0" t="n">
        <v>1</v>
      </c>
      <c r="M142" s="0" t="n">
        <v>3</v>
      </c>
      <c r="N142" s="1" t="n">
        <f aca="false">IF(ISERROR(I142/(I142+J142)),0,(I142/(I142+J142)))</f>
        <v>1</v>
      </c>
      <c r="O142" s="1" t="n">
        <f aca="false">IF(ISERROR(I142/(I142+K142)),0,(I142/(I142+K142)))</f>
        <v>0.25</v>
      </c>
      <c r="P142" s="1" t="n">
        <f aca="false">IF(ISERROR((2*N142*O142)/(N142+O142)),0,(2*N142*O142)/(N142+O142))</f>
        <v>0.4</v>
      </c>
      <c r="Q142" s="0" t="n">
        <f aca="false">L726-M726</f>
        <v>2</v>
      </c>
      <c r="R142" s="17" t="str">
        <f aca="false">VLOOKUP(A142,s3_num_method!A142:B2641,2,0)</f>
        <v>num</v>
      </c>
    </row>
    <row r="143" customFormat="false" ht="12.8" hidden="false" customHeight="false" outlineLevel="0" collapsed="false">
      <c r="A143" s="0" t="s">
        <v>4387</v>
      </c>
      <c r="B143" s="0" t="s">
        <v>22</v>
      </c>
      <c r="D143" s="0" t="s">
        <v>23</v>
      </c>
      <c r="E143" s="0" t="s">
        <v>10</v>
      </c>
      <c r="F143" s="0" t="s">
        <v>4388</v>
      </c>
      <c r="G143" s="0" t="n">
        <v>1</v>
      </c>
      <c r="H143" s="0" t="n">
        <v>1</v>
      </c>
      <c r="I143" s="0" t="n">
        <v>1</v>
      </c>
      <c r="J143" s="0" t="n">
        <v>0</v>
      </c>
      <c r="K143" s="0" t="n">
        <v>0</v>
      </c>
      <c r="L143" s="0" t="n">
        <v>0</v>
      </c>
      <c r="M143" s="0" t="n">
        <v>0</v>
      </c>
      <c r="N143" s="1" t="n">
        <f aca="false">IF(ISERROR(I143/(I143+J143)),0,(I143/(I143+J143)))</f>
        <v>1</v>
      </c>
      <c r="O143" s="1" t="n">
        <f aca="false">IF(ISERROR(I143/(I143+K143)),0,(I143/(I143+K143)))</f>
        <v>1</v>
      </c>
      <c r="P143" s="1" t="n">
        <f aca="false">IF(ISERROR((2*N143*O143)/(N143+O143)),0,(2*N143*O143)/(N143+O143))</f>
        <v>1</v>
      </c>
      <c r="Q143" s="0" t="n">
        <f aca="false">L722-M722</f>
        <v>1</v>
      </c>
      <c r="R143" s="17" t="str">
        <f aca="false">VLOOKUP(A143,s3_num_method!A143:B2642,2,0)</f>
        <v>count</v>
      </c>
    </row>
    <row r="144" customFormat="false" ht="12.8" hidden="false" customHeight="false" outlineLevel="0" collapsed="false">
      <c r="A144" s="0" t="s">
        <v>4389</v>
      </c>
      <c r="B144" s="0" t="s">
        <v>22</v>
      </c>
      <c r="D144" s="0" t="s">
        <v>23</v>
      </c>
      <c r="E144" s="0" t="s">
        <v>10</v>
      </c>
      <c r="F144" s="0" t="s">
        <v>4390</v>
      </c>
      <c r="G144" s="0" t="n">
        <v>6</v>
      </c>
      <c r="H144" s="0" t="n">
        <v>4</v>
      </c>
      <c r="I144" s="0" t="n">
        <v>3</v>
      </c>
      <c r="J144" s="0" t="n">
        <v>1</v>
      </c>
      <c r="K144" s="0" t="n">
        <v>3</v>
      </c>
      <c r="L144" s="0" t="n">
        <v>2</v>
      </c>
      <c r="M144" s="0" t="n">
        <v>16</v>
      </c>
      <c r="N144" s="1" t="n">
        <f aca="false">IF(ISERROR(I144/(I144+J144)),0,(I144/(I144+J144)))</f>
        <v>0.75</v>
      </c>
      <c r="O144" s="1" t="n">
        <f aca="false">IF(ISERROR(I144/(I144+K144)),0,(I144/(I144+K144)))</f>
        <v>0.5</v>
      </c>
      <c r="P144" s="1" t="n">
        <f aca="false">IF(ISERROR((2*N144*O144)/(N144+O144)),0,(2*N144*O144)/(N144+O144))</f>
        <v>0.6</v>
      </c>
      <c r="Q144" s="0" t="n">
        <f aca="false">L352-M352</f>
        <v>2</v>
      </c>
      <c r="R144" s="17" t="str">
        <f aca="false">VLOOKUP(A144,s3_num_method!A144:B2643,2,0)</f>
        <v>num</v>
      </c>
    </row>
    <row r="145" customFormat="false" ht="12.8" hidden="false" customHeight="false" outlineLevel="0" collapsed="false">
      <c r="A145" s="0" t="s">
        <v>4391</v>
      </c>
      <c r="B145" s="0" t="s">
        <v>22</v>
      </c>
      <c r="D145" s="0" t="s">
        <v>23</v>
      </c>
      <c r="E145" s="0" t="s">
        <v>10</v>
      </c>
      <c r="F145" s="0" t="s">
        <v>4392</v>
      </c>
      <c r="G145" s="0" t="n">
        <v>2</v>
      </c>
      <c r="H145" s="0" t="n">
        <v>9</v>
      </c>
      <c r="I145" s="0" t="n">
        <v>2</v>
      </c>
      <c r="J145" s="0" t="n">
        <v>7</v>
      </c>
      <c r="K145" s="0" t="n">
        <v>0</v>
      </c>
      <c r="L145" s="0" t="n">
        <v>0</v>
      </c>
      <c r="M145" s="0" t="n">
        <v>14</v>
      </c>
      <c r="N145" s="1" t="n">
        <f aca="false">IF(ISERROR(I145/(I145+J145)),0,(I145/(I145+J145)))</f>
        <v>0.222222222222222</v>
      </c>
      <c r="O145" s="1" t="n">
        <f aca="false">IF(ISERROR(I145/(I145+K145)),0,(I145/(I145+K145)))</f>
        <v>1</v>
      </c>
      <c r="P145" s="1" t="n">
        <f aca="false">IF(ISERROR((2*N145*O145)/(N145+O145)),0,(2*N145*O145)/(N145+O145))</f>
        <v>0.363636363636364</v>
      </c>
      <c r="Q145" s="0" t="n">
        <f aca="false">L1883-M1883</f>
        <v>4</v>
      </c>
      <c r="R145" s="17" t="str">
        <f aca="false">VLOOKUP(A145,s3_num_method!A145:B2644,2,0)</f>
        <v>num+count</v>
      </c>
    </row>
    <row r="146" customFormat="false" ht="12.8" hidden="false" customHeight="false" outlineLevel="0" collapsed="false">
      <c r="A146" s="0" t="s">
        <v>4393</v>
      </c>
      <c r="B146" s="0" t="s">
        <v>22</v>
      </c>
      <c r="D146" s="0" t="s">
        <v>23</v>
      </c>
      <c r="E146" s="0" t="s">
        <v>10</v>
      </c>
      <c r="F146" s="0" t="s">
        <v>4394</v>
      </c>
      <c r="G146" s="0" t="n">
        <v>1</v>
      </c>
      <c r="H146" s="0" t="n">
        <v>1</v>
      </c>
      <c r="I146" s="0" t="n">
        <v>1</v>
      </c>
      <c r="J146" s="0" t="n">
        <v>0</v>
      </c>
      <c r="K146" s="0" t="n">
        <v>0</v>
      </c>
      <c r="L146" s="0" t="n">
        <v>0</v>
      </c>
      <c r="M146" s="0" t="n">
        <v>5</v>
      </c>
      <c r="N146" s="1" t="n">
        <f aca="false">IF(ISERROR(I146/(I146+J146)),0,(I146/(I146+J146)))</f>
        <v>1</v>
      </c>
      <c r="O146" s="1" t="n">
        <f aca="false">IF(ISERROR(I146/(I146+K146)),0,(I146/(I146+K146)))</f>
        <v>1</v>
      </c>
      <c r="P146" s="1" t="n">
        <f aca="false">IF(ISERROR((2*N146*O146)/(N146+O146)),0,(2*N146*O146)/(N146+O146))</f>
        <v>1</v>
      </c>
      <c r="Q146" s="0" t="n">
        <f aca="false">L1689-M1689</f>
        <v>4</v>
      </c>
      <c r="R146" s="17" t="str">
        <f aca="false">VLOOKUP(A146,s3_num_method!A146:B2645,2,0)</f>
        <v>num</v>
      </c>
    </row>
    <row r="147" customFormat="false" ht="12.8" hidden="false" customHeight="false" outlineLevel="0" collapsed="false">
      <c r="A147" s="0" t="s">
        <v>4395</v>
      </c>
      <c r="B147" s="0" t="s">
        <v>22</v>
      </c>
      <c r="D147" s="0" t="s">
        <v>23</v>
      </c>
      <c r="E147" s="0" t="s">
        <v>10</v>
      </c>
      <c r="F147" s="0" t="s">
        <v>4396</v>
      </c>
      <c r="G147" s="0" t="n">
        <v>1</v>
      </c>
      <c r="H147" s="0" t="n">
        <v>2</v>
      </c>
      <c r="I147" s="0" t="n">
        <v>1</v>
      </c>
      <c r="J147" s="0" t="n">
        <v>1</v>
      </c>
      <c r="K147" s="0" t="n">
        <v>0</v>
      </c>
      <c r="L147" s="0" t="n">
        <v>0</v>
      </c>
      <c r="M147" s="0" t="n">
        <v>3</v>
      </c>
      <c r="N147" s="1" t="n">
        <f aca="false">IF(ISERROR(I147/(I147+J147)),0,(I147/(I147+J147)))</f>
        <v>0.5</v>
      </c>
      <c r="O147" s="1" t="n">
        <f aca="false">IF(ISERROR(I147/(I147+K147)),0,(I147/(I147+K147)))</f>
        <v>1</v>
      </c>
      <c r="P147" s="1" t="n">
        <f aca="false">IF(ISERROR((2*N147*O147)/(N147+O147)),0,(2*N147*O147)/(N147+O147))</f>
        <v>0.666666666666667</v>
      </c>
      <c r="Q147" s="0" t="n">
        <f aca="false">L1581-M1581</f>
        <v>3</v>
      </c>
      <c r="R147" s="17" t="str">
        <f aca="false">VLOOKUP(A147,s3_num_method!A147:B2646,2,0)</f>
        <v>num+count</v>
      </c>
    </row>
    <row r="148" customFormat="false" ht="12.8" hidden="false" customHeight="false" outlineLevel="0" collapsed="false">
      <c r="A148" s="0" t="s">
        <v>4397</v>
      </c>
      <c r="B148" s="0" t="s">
        <v>22</v>
      </c>
      <c r="D148" s="0" t="s">
        <v>23</v>
      </c>
      <c r="E148" s="0" t="s">
        <v>10</v>
      </c>
      <c r="F148" s="0" t="s">
        <v>4398</v>
      </c>
      <c r="G148" s="0" t="n">
        <v>7</v>
      </c>
      <c r="H148" s="0" t="n">
        <v>7</v>
      </c>
      <c r="I148" s="0" t="n">
        <v>4</v>
      </c>
      <c r="J148" s="0" t="n">
        <v>3</v>
      </c>
      <c r="K148" s="0" t="n">
        <v>3</v>
      </c>
      <c r="L148" s="0" t="n">
        <v>2</v>
      </c>
      <c r="M148" s="0" t="n">
        <v>28</v>
      </c>
      <c r="N148" s="1" t="n">
        <f aca="false">IF(ISERROR(I148/(I148+J148)),0,(I148/(I148+J148)))</f>
        <v>0.571428571428571</v>
      </c>
      <c r="O148" s="1" t="n">
        <f aca="false">IF(ISERROR(I148/(I148+K148)),0,(I148/(I148+K148)))</f>
        <v>0.571428571428571</v>
      </c>
      <c r="P148" s="1" t="n">
        <f aca="false">IF(ISERROR((2*N148*O148)/(N148+O148)),0,(2*N148*O148)/(N148+O148))</f>
        <v>0.571428571428571</v>
      </c>
      <c r="Q148" s="0" t="n">
        <f aca="false">L403-M403</f>
        <v>1</v>
      </c>
      <c r="R148" s="17" t="str">
        <f aca="false">VLOOKUP(A148,s3_num_method!A148:B2647,2,0)</f>
        <v>num+count</v>
      </c>
    </row>
    <row r="149" customFormat="false" ht="12.8" hidden="false" customHeight="false" outlineLevel="0" collapsed="false">
      <c r="A149" s="0" t="s">
        <v>4399</v>
      </c>
      <c r="B149" s="0" t="s">
        <v>22</v>
      </c>
      <c r="D149" s="0" t="s">
        <v>23</v>
      </c>
      <c r="E149" s="0" t="s">
        <v>10</v>
      </c>
      <c r="F149" s="0" t="s">
        <v>4400</v>
      </c>
      <c r="G149" s="0" t="n">
        <v>1</v>
      </c>
      <c r="H149" s="0" t="n">
        <v>1</v>
      </c>
      <c r="I149" s="0" t="n">
        <v>1</v>
      </c>
      <c r="J149" s="0" t="n">
        <v>0</v>
      </c>
      <c r="K149" s="0" t="n">
        <v>0</v>
      </c>
      <c r="L149" s="0" t="n">
        <v>0</v>
      </c>
      <c r="M149" s="0" t="n">
        <v>0</v>
      </c>
      <c r="N149" s="1" t="n">
        <f aca="false">IF(ISERROR(I149/(I149+J149)),0,(I149/(I149+J149)))</f>
        <v>1</v>
      </c>
      <c r="O149" s="1" t="n">
        <f aca="false">IF(ISERROR(I149/(I149+K149)),0,(I149/(I149+K149)))</f>
        <v>1</v>
      </c>
      <c r="P149" s="1" t="n">
        <f aca="false">IF(ISERROR((2*N149*O149)/(N149+O149)),0,(2*N149*O149)/(N149+O149))</f>
        <v>1</v>
      </c>
      <c r="Q149" s="0" t="n">
        <f aca="false">L1226-M1226</f>
        <v>0</v>
      </c>
      <c r="R149" s="17" t="str">
        <f aca="false">VLOOKUP(A149,s3_num_method!A149:B2648,2,0)</f>
        <v>count</v>
      </c>
    </row>
    <row r="150" customFormat="false" ht="12.8" hidden="false" customHeight="false" outlineLevel="0" collapsed="false">
      <c r="A150" s="0" t="s">
        <v>4401</v>
      </c>
      <c r="B150" s="0" t="s">
        <v>22</v>
      </c>
      <c r="D150" s="0" t="s">
        <v>30</v>
      </c>
      <c r="E150" s="0" t="s">
        <v>10</v>
      </c>
      <c r="F150" s="0" t="s">
        <v>4402</v>
      </c>
      <c r="G150" s="0" t="n">
        <v>2</v>
      </c>
      <c r="H150" s="0" t="n">
        <v>0</v>
      </c>
      <c r="I150" s="0" t="n">
        <v>0</v>
      </c>
      <c r="J150" s="0" t="n">
        <v>0</v>
      </c>
      <c r="K150" s="0" t="n">
        <v>2</v>
      </c>
      <c r="L150" s="0" t="n">
        <v>1</v>
      </c>
      <c r="M150" s="0" t="n">
        <v>0</v>
      </c>
      <c r="N150" s="1" t="n">
        <f aca="false">IF(ISERROR(I150/(I150+J150)),0,(I150/(I150+J150)))</f>
        <v>0</v>
      </c>
      <c r="O150" s="1" t="n">
        <f aca="false">IF(ISERROR(I150/(I150+K150)),0,(I150/(I150+K150)))</f>
        <v>0</v>
      </c>
      <c r="P150" s="1" t="n">
        <f aca="false">IF(ISERROR((2*N150*O150)/(N150+O150)),0,(2*N150*O150)/(N150+O150))</f>
        <v>0</v>
      </c>
      <c r="Q150" s="0" t="n">
        <f aca="false">L179-M179</f>
        <v>0</v>
      </c>
      <c r="R150" s="17" t="str">
        <f aca="false">VLOOKUP(A150,s3_num_method!A150:B2649,2,0)</f>
        <v>num+count</v>
      </c>
    </row>
    <row r="151" customFormat="false" ht="12.8" hidden="false" customHeight="false" outlineLevel="0" collapsed="false">
      <c r="A151" s="0" t="s">
        <v>4403</v>
      </c>
      <c r="B151" s="0" t="s">
        <v>22</v>
      </c>
      <c r="D151" s="0" t="s">
        <v>30</v>
      </c>
      <c r="E151" s="0" t="s">
        <v>10</v>
      </c>
      <c r="F151" s="0" t="s">
        <v>4404</v>
      </c>
      <c r="G151" s="0" t="n">
        <v>1</v>
      </c>
      <c r="H151" s="0" t="n">
        <v>1</v>
      </c>
      <c r="I151" s="0" t="n">
        <v>1</v>
      </c>
      <c r="J151" s="0" t="n">
        <v>0</v>
      </c>
      <c r="K151" s="0" t="n">
        <v>0</v>
      </c>
      <c r="L151" s="0" t="n">
        <v>0</v>
      </c>
      <c r="M151" s="0" t="n">
        <v>2</v>
      </c>
      <c r="N151" s="1" t="n">
        <f aca="false">IF(ISERROR(I151/(I151+J151)),0,(I151/(I151+J151)))</f>
        <v>1</v>
      </c>
      <c r="O151" s="1" t="n">
        <f aca="false">IF(ISERROR(I151/(I151+K151)),0,(I151/(I151+K151)))</f>
        <v>1</v>
      </c>
      <c r="P151" s="1" t="n">
        <f aca="false">IF(ISERROR((2*N151*O151)/(N151+O151)),0,(2*N151*O151)/(N151+O151))</f>
        <v>1</v>
      </c>
      <c r="Q151" s="0" t="n">
        <f aca="false">L1489-M1489</f>
        <v>0</v>
      </c>
      <c r="R151" s="17" t="str">
        <f aca="false">VLOOKUP(A151,s3_num_method!A151:B2650,2,0)</f>
        <v>num</v>
      </c>
    </row>
    <row r="152" customFormat="false" ht="12.8" hidden="false" customHeight="false" outlineLevel="0" collapsed="false">
      <c r="A152" s="0" t="s">
        <v>4405</v>
      </c>
      <c r="B152" s="0" t="s">
        <v>22</v>
      </c>
      <c r="D152" s="0" t="s">
        <v>30</v>
      </c>
      <c r="E152" s="0" t="s">
        <v>10</v>
      </c>
      <c r="F152" s="0" t="s">
        <v>4406</v>
      </c>
      <c r="G152" s="0" t="n">
        <v>2</v>
      </c>
      <c r="H152" s="0" t="n">
        <v>2</v>
      </c>
      <c r="I152" s="0" t="n">
        <v>2</v>
      </c>
      <c r="J152" s="0" t="n">
        <v>0</v>
      </c>
      <c r="K152" s="0" t="n">
        <v>0</v>
      </c>
      <c r="L152" s="0" t="n">
        <v>0</v>
      </c>
      <c r="M152" s="0" t="n">
        <v>0</v>
      </c>
      <c r="N152" s="1" t="n">
        <f aca="false">IF(ISERROR(I152/(I152+J152)),0,(I152/(I152+J152)))</f>
        <v>1</v>
      </c>
      <c r="O152" s="1" t="n">
        <f aca="false">IF(ISERROR(I152/(I152+K152)),0,(I152/(I152+K152)))</f>
        <v>1</v>
      </c>
      <c r="P152" s="1" t="n">
        <f aca="false">IF(ISERROR((2*N152*O152)/(N152+O152)),0,(2*N152*O152)/(N152+O152))</f>
        <v>1</v>
      </c>
      <c r="Q152" s="0" t="n">
        <f aca="false">L1687-M1687</f>
        <v>3</v>
      </c>
      <c r="R152" s="17" t="str">
        <f aca="false">VLOOKUP(A152,s3_num_method!A152:B2651,2,0)</f>
        <v>count</v>
      </c>
    </row>
    <row r="153" customFormat="false" ht="12.8" hidden="false" customHeight="false" outlineLevel="0" collapsed="false">
      <c r="A153" s="0" t="s">
        <v>4407</v>
      </c>
      <c r="B153" s="0" t="s">
        <v>22</v>
      </c>
      <c r="D153" s="0" t="s">
        <v>30</v>
      </c>
      <c r="E153" s="0" t="s">
        <v>10</v>
      </c>
      <c r="F153" s="0" t="s">
        <v>4408</v>
      </c>
      <c r="G153" s="0" t="n">
        <v>1</v>
      </c>
      <c r="H153" s="0" t="n">
        <v>1</v>
      </c>
      <c r="I153" s="0" t="n">
        <v>1</v>
      </c>
      <c r="J153" s="0" t="n">
        <v>0</v>
      </c>
      <c r="K153" s="0" t="n">
        <v>0</v>
      </c>
      <c r="L153" s="0" t="n">
        <v>0</v>
      </c>
      <c r="M153" s="0" t="n">
        <v>0</v>
      </c>
      <c r="N153" s="1" t="n">
        <f aca="false">IF(ISERROR(I153/(I153+J153)),0,(I153/(I153+J153)))</f>
        <v>1</v>
      </c>
      <c r="O153" s="1" t="n">
        <f aca="false">IF(ISERROR(I153/(I153+K153)),0,(I153/(I153+K153)))</f>
        <v>1</v>
      </c>
      <c r="P153" s="1" t="n">
        <f aca="false">IF(ISERROR((2*N153*O153)/(N153+O153)),0,(2*N153*O153)/(N153+O153))</f>
        <v>1</v>
      </c>
      <c r="Q153" s="0" t="n">
        <f aca="false">L1579-M1579</f>
        <v>1</v>
      </c>
      <c r="R153" s="17" t="str">
        <f aca="false">VLOOKUP(A153,s3_num_method!A153:B2652,2,0)</f>
        <v>count</v>
      </c>
    </row>
    <row r="154" customFormat="false" ht="12.8" hidden="false" customHeight="false" outlineLevel="0" collapsed="false">
      <c r="A154" s="0" t="s">
        <v>4409</v>
      </c>
      <c r="B154" s="0" t="s">
        <v>22</v>
      </c>
      <c r="D154" s="0" t="s">
        <v>30</v>
      </c>
      <c r="E154" s="0" t="s">
        <v>10</v>
      </c>
      <c r="F154" s="0" t="s">
        <v>4410</v>
      </c>
      <c r="G154" s="0" t="n">
        <v>2</v>
      </c>
      <c r="H154" s="0" t="n">
        <v>1</v>
      </c>
      <c r="I154" s="0" t="n">
        <v>1</v>
      </c>
      <c r="J154" s="0" t="n">
        <v>0</v>
      </c>
      <c r="K154" s="0" t="n">
        <v>1</v>
      </c>
      <c r="L154" s="0" t="n">
        <v>0</v>
      </c>
      <c r="M154" s="0" t="n">
        <v>2</v>
      </c>
      <c r="N154" s="1" t="n">
        <f aca="false">IF(ISERROR(I154/(I154+J154)),0,(I154/(I154+J154)))</f>
        <v>1</v>
      </c>
      <c r="O154" s="1" t="n">
        <f aca="false">IF(ISERROR(I154/(I154+K154)),0,(I154/(I154+K154)))</f>
        <v>0.5</v>
      </c>
      <c r="P154" s="1" t="n">
        <f aca="false">IF(ISERROR((2*N154*O154)/(N154+O154)),0,(2*N154*O154)/(N154+O154))</f>
        <v>0.666666666666667</v>
      </c>
      <c r="Q154" s="0" t="n">
        <f aca="false">L1580-M1580</f>
        <v>4</v>
      </c>
      <c r="R154" s="17" t="str">
        <f aca="false">VLOOKUP(A154,s3_num_method!A154:B2653,2,0)</f>
        <v>num</v>
      </c>
    </row>
    <row r="155" customFormat="false" ht="12.8" hidden="false" customHeight="false" outlineLevel="0" collapsed="false">
      <c r="A155" s="0" t="s">
        <v>4411</v>
      </c>
      <c r="B155" s="0" t="s">
        <v>22</v>
      </c>
      <c r="D155" s="0" t="s">
        <v>30</v>
      </c>
      <c r="E155" s="0" t="s">
        <v>10</v>
      </c>
      <c r="F155" s="0" t="s">
        <v>4412</v>
      </c>
      <c r="G155" s="0" t="n">
        <v>1</v>
      </c>
      <c r="H155" s="0" t="n">
        <v>1</v>
      </c>
      <c r="I155" s="0" t="n">
        <v>1</v>
      </c>
      <c r="J155" s="0" t="n">
        <v>0</v>
      </c>
      <c r="K155" s="0" t="n">
        <v>0</v>
      </c>
      <c r="L155" s="0" t="n">
        <v>0</v>
      </c>
      <c r="M155" s="0" t="n">
        <v>4</v>
      </c>
      <c r="N155" s="1" t="n">
        <f aca="false">IF(ISERROR(I155/(I155+J155)),0,(I155/(I155+J155)))</f>
        <v>1</v>
      </c>
      <c r="O155" s="1" t="n">
        <f aca="false">IF(ISERROR(I155/(I155+K155)),0,(I155/(I155+K155)))</f>
        <v>1</v>
      </c>
      <c r="P155" s="1" t="n">
        <f aca="false">IF(ISERROR((2*N155*O155)/(N155+O155)),0,(2*N155*O155)/(N155+O155))</f>
        <v>1</v>
      </c>
      <c r="Q155" s="0" t="n">
        <f aca="false">L519-M519</f>
        <v>1</v>
      </c>
      <c r="R155" s="17" t="str">
        <f aca="false">VLOOKUP(A155,s3_num_method!A155:B2654,2,0)</f>
        <v>num</v>
      </c>
    </row>
    <row r="156" customFormat="false" ht="12.8" hidden="false" customHeight="false" outlineLevel="0" collapsed="false">
      <c r="A156" s="0" t="s">
        <v>4413</v>
      </c>
      <c r="B156" s="0" t="s">
        <v>22</v>
      </c>
      <c r="D156" s="0" t="s">
        <v>30</v>
      </c>
      <c r="E156" s="0" t="s">
        <v>10</v>
      </c>
      <c r="F156" s="0" t="s">
        <v>4414</v>
      </c>
      <c r="G156" s="0" t="n">
        <v>2</v>
      </c>
      <c r="H156" s="0" t="n">
        <v>1</v>
      </c>
      <c r="I156" s="0" t="n">
        <v>1</v>
      </c>
      <c r="J156" s="0" t="n">
        <v>0</v>
      </c>
      <c r="K156" s="0" t="n">
        <v>1</v>
      </c>
      <c r="L156" s="0" t="n">
        <v>0</v>
      </c>
      <c r="M156" s="0" t="n">
        <v>0</v>
      </c>
      <c r="N156" s="1" t="n">
        <f aca="false">IF(ISERROR(I156/(I156+J156)),0,(I156/(I156+J156)))</f>
        <v>1</v>
      </c>
      <c r="O156" s="1" t="n">
        <f aca="false">IF(ISERROR(I156/(I156+K156)),0,(I156/(I156+K156)))</f>
        <v>0.5</v>
      </c>
      <c r="P156" s="1" t="n">
        <f aca="false">IF(ISERROR((2*N156*O156)/(N156+O156)),0,(2*N156*O156)/(N156+O156))</f>
        <v>0.666666666666667</v>
      </c>
      <c r="Q156" s="0" t="n">
        <f aca="false">L1878-M1878</f>
        <v>5</v>
      </c>
      <c r="R156" s="17" t="str">
        <f aca="false">VLOOKUP(A156,s3_num_method!A156:B2655,2,0)</f>
        <v>count</v>
      </c>
    </row>
    <row r="157" customFormat="false" ht="12.8" hidden="false" customHeight="false" outlineLevel="0" collapsed="false">
      <c r="A157" s="0" t="s">
        <v>4415</v>
      </c>
      <c r="B157" s="0" t="s">
        <v>22</v>
      </c>
      <c r="D157" s="0" t="s">
        <v>30</v>
      </c>
      <c r="E157" s="0" t="s">
        <v>10</v>
      </c>
      <c r="F157" s="0" t="s">
        <v>4416</v>
      </c>
      <c r="G157" s="0" t="n">
        <v>1</v>
      </c>
      <c r="H157" s="0" t="n">
        <v>1</v>
      </c>
      <c r="I157" s="0" t="n">
        <v>1</v>
      </c>
      <c r="J157" s="0" t="n">
        <v>0</v>
      </c>
      <c r="K157" s="0" t="n">
        <v>0</v>
      </c>
      <c r="L157" s="0" t="n">
        <v>0</v>
      </c>
      <c r="M157" s="0" t="n">
        <v>2</v>
      </c>
      <c r="N157" s="1" t="n">
        <f aca="false">IF(ISERROR(I157/(I157+J157)),0,(I157/(I157+J157)))</f>
        <v>1</v>
      </c>
      <c r="O157" s="1" t="n">
        <f aca="false">IF(ISERROR(I157/(I157+K157)),0,(I157/(I157+K157)))</f>
        <v>1</v>
      </c>
      <c r="P157" s="1" t="n">
        <f aca="false">IF(ISERROR((2*N157*O157)/(N157+O157)),0,(2*N157*O157)/(N157+O157))</f>
        <v>1</v>
      </c>
      <c r="Q157" s="0" t="n">
        <f aca="false">L1818-M1818</f>
        <v>4</v>
      </c>
      <c r="R157" s="17" t="str">
        <f aca="false">VLOOKUP(A157,s3_num_method!A157:B2656,2,0)</f>
        <v>num</v>
      </c>
    </row>
    <row r="158" customFormat="false" ht="12.8" hidden="false" customHeight="false" outlineLevel="0" collapsed="false">
      <c r="A158" s="0" t="s">
        <v>4417</v>
      </c>
      <c r="B158" s="0" t="s">
        <v>22</v>
      </c>
      <c r="D158" s="0" t="s">
        <v>30</v>
      </c>
      <c r="E158" s="0" t="s">
        <v>10</v>
      </c>
      <c r="F158" s="0" t="s">
        <v>4418</v>
      </c>
      <c r="G158" s="0" t="n">
        <v>4</v>
      </c>
      <c r="H158" s="0" t="n">
        <v>3</v>
      </c>
      <c r="I158" s="0" t="n">
        <v>3</v>
      </c>
      <c r="J158" s="0" t="n">
        <v>0</v>
      </c>
      <c r="K158" s="0" t="n">
        <v>1</v>
      </c>
      <c r="L158" s="0" t="n">
        <v>0</v>
      </c>
      <c r="M158" s="0" t="n">
        <v>9</v>
      </c>
      <c r="N158" s="1" t="n">
        <f aca="false">IF(ISERROR(I158/(I158+J158)),0,(I158/(I158+J158)))</f>
        <v>1</v>
      </c>
      <c r="O158" s="1" t="n">
        <f aca="false">IF(ISERROR(I158/(I158+K158)),0,(I158/(I158+K158)))</f>
        <v>0.75</v>
      </c>
      <c r="P158" s="1" t="n">
        <f aca="false">IF(ISERROR((2*N158*O158)/(N158+O158)),0,(2*N158*O158)/(N158+O158))</f>
        <v>0.857142857142857</v>
      </c>
      <c r="Q158" s="0" t="n">
        <f aca="false">L354-M354</f>
        <v>0</v>
      </c>
      <c r="R158" s="17" t="str">
        <f aca="false">VLOOKUP(A158,s3_num_method!A158:B2657,2,0)</f>
        <v>num+count</v>
      </c>
    </row>
    <row r="159" customFormat="false" ht="12.8" hidden="false" customHeight="false" outlineLevel="0" collapsed="false">
      <c r="A159" s="0" t="s">
        <v>4419</v>
      </c>
      <c r="B159" s="0" t="s">
        <v>22</v>
      </c>
      <c r="D159" s="0" t="s">
        <v>30</v>
      </c>
      <c r="E159" s="0" t="s">
        <v>10</v>
      </c>
      <c r="F159" s="0" t="s">
        <v>4420</v>
      </c>
      <c r="G159" s="0" t="n">
        <v>3</v>
      </c>
      <c r="H159" s="0" t="n">
        <v>2</v>
      </c>
      <c r="I159" s="0" t="n">
        <v>2</v>
      </c>
      <c r="J159" s="0" t="n">
        <v>0</v>
      </c>
      <c r="K159" s="0" t="n">
        <v>1</v>
      </c>
      <c r="L159" s="0" t="n">
        <v>0</v>
      </c>
      <c r="M159" s="0" t="n">
        <v>5</v>
      </c>
      <c r="N159" s="1" t="n">
        <f aca="false">IF(ISERROR(I159/(I159+J159)),0,(I159/(I159+J159)))</f>
        <v>1</v>
      </c>
      <c r="O159" s="1" t="n">
        <f aca="false">IF(ISERROR(I159/(I159+K159)),0,(I159/(I159+K159)))</f>
        <v>0.666666666666667</v>
      </c>
      <c r="P159" s="1" t="n">
        <f aca="false">IF(ISERROR((2*N159*O159)/(N159+O159)),0,(2*N159*O159)/(N159+O159))</f>
        <v>0.8</v>
      </c>
      <c r="Q159" s="0" t="n">
        <f aca="false">L1819-M1819</f>
        <v>5</v>
      </c>
      <c r="R159" s="17" t="str">
        <f aca="false">VLOOKUP(A159,s3_num_method!A159:B2658,2,0)</f>
        <v>num</v>
      </c>
    </row>
    <row r="160" customFormat="false" ht="12.8" hidden="false" customHeight="false" outlineLevel="0" collapsed="false">
      <c r="A160" s="0" t="s">
        <v>4421</v>
      </c>
      <c r="B160" s="0" t="s">
        <v>22</v>
      </c>
      <c r="D160" s="0" t="s">
        <v>30</v>
      </c>
      <c r="E160" s="0" t="s">
        <v>10</v>
      </c>
      <c r="F160" s="0" t="s">
        <v>4422</v>
      </c>
      <c r="G160" s="0" t="n">
        <v>2</v>
      </c>
      <c r="H160" s="0" t="n">
        <v>1</v>
      </c>
      <c r="I160" s="0" t="n">
        <v>1</v>
      </c>
      <c r="J160" s="0" t="n">
        <v>0</v>
      </c>
      <c r="K160" s="0" t="n">
        <v>1</v>
      </c>
      <c r="L160" s="0" t="n">
        <v>0</v>
      </c>
      <c r="M160" s="0" t="n">
        <v>6</v>
      </c>
      <c r="N160" s="1" t="n">
        <f aca="false">IF(ISERROR(I160/(I160+J160)),0,(I160/(I160+J160)))</f>
        <v>1</v>
      </c>
      <c r="O160" s="1" t="n">
        <f aca="false">IF(ISERROR(I160/(I160+K160)),0,(I160/(I160+K160)))</f>
        <v>0.5</v>
      </c>
      <c r="P160" s="1" t="n">
        <f aca="false">IF(ISERROR((2*N160*O160)/(N160+O160)),0,(2*N160*O160)/(N160+O160))</f>
        <v>0.666666666666667</v>
      </c>
      <c r="Q160" s="0" t="n">
        <f aca="false">L1711-M1711</f>
        <v>4</v>
      </c>
      <c r="R160" s="17" t="str">
        <f aca="false">VLOOKUP(A160,s3_num_method!A160:B2659,2,0)</f>
        <v>num</v>
      </c>
    </row>
    <row r="161" customFormat="false" ht="12.8" hidden="false" customHeight="false" outlineLevel="0" collapsed="false">
      <c r="A161" s="0" t="s">
        <v>4423</v>
      </c>
      <c r="B161" s="0" t="s">
        <v>22</v>
      </c>
      <c r="D161" s="0" t="s">
        <v>30</v>
      </c>
      <c r="E161" s="0" t="s">
        <v>10</v>
      </c>
      <c r="F161" s="0" t="s">
        <v>4424</v>
      </c>
      <c r="G161" s="0" t="n">
        <v>1</v>
      </c>
      <c r="H161" s="0" t="n">
        <v>1</v>
      </c>
      <c r="I161" s="0" t="n">
        <v>1</v>
      </c>
      <c r="J161" s="0" t="n">
        <v>0</v>
      </c>
      <c r="K161" s="0" t="n">
        <v>0</v>
      </c>
      <c r="L161" s="0" t="n">
        <v>0</v>
      </c>
      <c r="M161" s="0" t="n">
        <v>4</v>
      </c>
      <c r="N161" s="1" t="n">
        <f aca="false">IF(ISERROR(I161/(I161+J161)),0,(I161/(I161+J161)))</f>
        <v>1</v>
      </c>
      <c r="O161" s="1" t="n">
        <f aca="false">IF(ISERROR(I161/(I161+K161)),0,(I161/(I161+K161)))</f>
        <v>1</v>
      </c>
      <c r="P161" s="1" t="n">
        <f aca="false">IF(ISERROR((2*N161*O161)/(N161+O161)),0,(2*N161*O161)/(N161+O161))</f>
        <v>1</v>
      </c>
      <c r="Q161" s="0" t="n">
        <f aca="false">L1841-M1841</f>
        <v>1</v>
      </c>
      <c r="R161" s="17" t="str">
        <f aca="false">VLOOKUP(A161,s3_num_method!A161:B2660,2,0)</f>
        <v>num</v>
      </c>
    </row>
    <row r="162" customFormat="false" ht="12.8" hidden="false" customHeight="false" outlineLevel="0" collapsed="false">
      <c r="A162" s="0" t="s">
        <v>4425</v>
      </c>
      <c r="B162" s="0" t="s">
        <v>22</v>
      </c>
      <c r="D162" s="0" t="s">
        <v>30</v>
      </c>
      <c r="E162" s="0" t="s">
        <v>10</v>
      </c>
      <c r="F162" s="0" t="s">
        <v>4426</v>
      </c>
      <c r="G162" s="0" t="n">
        <v>3</v>
      </c>
      <c r="H162" s="0" t="n">
        <v>2</v>
      </c>
      <c r="I162" s="0" t="n">
        <v>2</v>
      </c>
      <c r="J162" s="0" t="n">
        <v>0</v>
      </c>
      <c r="K162" s="0" t="n">
        <v>1</v>
      </c>
      <c r="L162" s="0" t="n">
        <v>0</v>
      </c>
      <c r="M162" s="0" t="n">
        <v>3</v>
      </c>
      <c r="N162" s="1" t="n">
        <f aca="false">IF(ISERROR(I162/(I162+J162)),0,(I162/(I162+J162)))</f>
        <v>1</v>
      </c>
      <c r="O162" s="1" t="n">
        <f aca="false">IF(ISERROR(I162/(I162+K162)),0,(I162/(I162+K162)))</f>
        <v>0.666666666666667</v>
      </c>
      <c r="P162" s="1" t="n">
        <f aca="false">IF(ISERROR((2*N162*O162)/(N162+O162)),0,(2*N162*O162)/(N162+O162))</f>
        <v>0.8</v>
      </c>
      <c r="Q162" s="0" t="n">
        <f aca="false">L1597-M1597</f>
        <v>7</v>
      </c>
      <c r="R162" s="17" t="str">
        <f aca="false">VLOOKUP(A162,s3_num_method!A162:B2661,2,0)</f>
        <v>num</v>
      </c>
    </row>
    <row r="163" customFormat="false" ht="12.8" hidden="false" customHeight="false" outlineLevel="0" collapsed="false">
      <c r="A163" s="0" t="s">
        <v>4427</v>
      </c>
      <c r="B163" s="0" t="s">
        <v>22</v>
      </c>
      <c r="D163" s="0" t="s">
        <v>30</v>
      </c>
      <c r="E163" s="0" t="s">
        <v>10</v>
      </c>
      <c r="F163" s="0" t="s">
        <v>4428</v>
      </c>
      <c r="G163" s="0" t="n">
        <v>1</v>
      </c>
      <c r="H163" s="0" t="n">
        <v>1</v>
      </c>
      <c r="I163" s="0" t="n">
        <v>1</v>
      </c>
      <c r="J163" s="0" t="n">
        <v>0</v>
      </c>
      <c r="K163" s="0" t="n">
        <v>0</v>
      </c>
      <c r="L163" s="0" t="n">
        <v>0</v>
      </c>
      <c r="M163" s="0" t="n">
        <v>4</v>
      </c>
      <c r="N163" s="1" t="n">
        <f aca="false">IF(ISERROR(I163/(I163+J163)),0,(I163/(I163+J163)))</f>
        <v>1</v>
      </c>
      <c r="O163" s="1" t="n">
        <f aca="false">IF(ISERROR(I163/(I163+K163)),0,(I163/(I163+K163)))</f>
        <v>1</v>
      </c>
      <c r="P163" s="1" t="n">
        <f aca="false">IF(ISERROR((2*N163*O163)/(N163+O163)),0,(2*N163*O163)/(N163+O163))</f>
        <v>1</v>
      </c>
      <c r="Q163" s="0" t="n">
        <f aca="false">L1895-M1895</f>
        <v>8</v>
      </c>
      <c r="R163" s="17" t="str">
        <f aca="false">VLOOKUP(A163,s3_num_method!A163:B2662,2,0)</f>
        <v>num</v>
      </c>
    </row>
    <row r="164" customFormat="false" ht="12.8" hidden="false" customHeight="false" outlineLevel="0" collapsed="false">
      <c r="A164" s="0" t="s">
        <v>4429</v>
      </c>
      <c r="B164" s="0" t="s">
        <v>22</v>
      </c>
      <c r="D164" s="0" t="s">
        <v>30</v>
      </c>
      <c r="E164" s="0" t="s">
        <v>10</v>
      </c>
      <c r="F164" s="0" t="s">
        <v>4430</v>
      </c>
      <c r="G164" s="0" t="n">
        <v>2</v>
      </c>
      <c r="H164" s="0" t="n">
        <v>0</v>
      </c>
      <c r="I164" s="0" t="n">
        <v>0</v>
      </c>
      <c r="J164" s="0" t="n">
        <v>0</v>
      </c>
      <c r="K164" s="0" t="n">
        <v>2</v>
      </c>
      <c r="L164" s="0" t="n">
        <v>0</v>
      </c>
      <c r="M164" s="0" t="n">
        <v>0</v>
      </c>
      <c r="N164" s="1" t="n">
        <f aca="false">IF(ISERROR(I164/(I164+J164)),0,(I164/(I164+J164)))</f>
        <v>0</v>
      </c>
      <c r="O164" s="1" t="n">
        <f aca="false">IF(ISERROR(I164/(I164+K164)),0,(I164/(I164+K164)))</f>
        <v>0</v>
      </c>
      <c r="P164" s="1" t="n">
        <f aca="false">IF(ISERROR((2*N164*O164)/(N164+O164)),0,(2*N164*O164)/(N164+O164))</f>
        <v>0</v>
      </c>
      <c r="Q164" s="0" t="n">
        <f aca="false">L1897-M1897</f>
        <v>1</v>
      </c>
      <c r="R164" s="17" t="str">
        <f aca="false">VLOOKUP(A164,s3_num_method!A164:B2663,2,0)</f>
        <v>num+count</v>
      </c>
    </row>
    <row r="165" customFormat="false" ht="12.8" hidden="false" customHeight="false" outlineLevel="0" collapsed="false">
      <c r="A165" s="0" t="s">
        <v>4431</v>
      </c>
      <c r="B165" s="0" t="s">
        <v>22</v>
      </c>
      <c r="D165" s="0" t="s">
        <v>30</v>
      </c>
      <c r="E165" s="0" t="s">
        <v>10</v>
      </c>
      <c r="F165" s="0" t="s">
        <v>4432</v>
      </c>
      <c r="G165" s="0" t="n">
        <v>2</v>
      </c>
      <c r="H165" s="0" t="n">
        <v>0</v>
      </c>
      <c r="I165" s="0" t="n">
        <v>0</v>
      </c>
      <c r="J165" s="0" t="n">
        <v>0</v>
      </c>
      <c r="K165" s="0" t="n">
        <v>2</v>
      </c>
      <c r="L165" s="0" t="n">
        <v>0</v>
      </c>
      <c r="M165" s="0" t="n">
        <v>0</v>
      </c>
      <c r="N165" s="1" t="n">
        <f aca="false">IF(ISERROR(I165/(I165+J165)),0,(I165/(I165+J165)))</f>
        <v>0</v>
      </c>
      <c r="O165" s="1" t="n">
        <f aca="false">IF(ISERROR(I165/(I165+K165)),0,(I165/(I165+K165)))</f>
        <v>0</v>
      </c>
      <c r="P165" s="1" t="n">
        <f aca="false">IF(ISERROR((2*N165*O165)/(N165+O165)),0,(2*N165*O165)/(N165+O165))</f>
        <v>0</v>
      </c>
      <c r="Q165" s="0" t="n">
        <f aca="false">L67-M67</f>
        <v>0</v>
      </c>
      <c r="R165" s="17" t="str">
        <f aca="false">VLOOKUP(A165,s3_num_method!A165:B2664,2,0)</f>
        <v>num+count</v>
      </c>
    </row>
    <row r="166" customFormat="false" ht="12.8" hidden="false" customHeight="false" outlineLevel="0" collapsed="false">
      <c r="A166" s="0" t="s">
        <v>4433</v>
      </c>
      <c r="B166" s="0" t="s">
        <v>22</v>
      </c>
      <c r="D166" s="0" t="s">
        <v>30</v>
      </c>
      <c r="E166" s="0" t="s">
        <v>10</v>
      </c>
      <c r="F166" s="0" t="s">
        <v>4434</v>
      </c>
      <c r="G166" s="0" t="n">
        <v>2</v>
      </c>
      <c r="H166" s="0" t="n">
        <v>1</v>
      </c>
      <c r="I166" s="0" t="n">
        <v>1</v>
      </c>
      <c r="J166" s="0" t="n">
        <v>0</v>
      </c>
      <c r="K166" s="0" t="n">
        <v>1</v>
      </c>
      <c r="L166" s="0" t="n">
        <v>0</v>
      </c>
      <c r="M166" s="0" t="n">
        <v>0</v>
      </c>
      <c r="N166" s="1" t="n">
        <f aca="false">IF(ISERROR(I166/(I166+J166)),0,(I166/(I166+J166)))</f>
        <v>1</v>
      </c>
      <c r="O166" s="1" t="n">
        <f aca="false">IF(ISERROR(I166/(I166+K166)),0,(I166/(I166+K166)))</f>
        <v>0.5</v>
      </c>
      <c r="P166" s="1" t="n">
        <f aca="false">IF(ISERROR((2*N166*O166)/(N166+O166)),0,(2*N166*O166)/(N166+O166))</f>
        <v>0.666666666666667</v>
      </c>
      <c r="Q166" s="0" t="n">
        <f aca="false">L1898-M1898</f>
        <v>3</v>
      </c>
      <c r="R166" s="17" t="str">
        <f aca="false">VLOOKUP(A166,s3_num_method!A166:B2665,2,0)</f>
        <v>count</v>
      </c>
    </row>
    <row r="167" customFormat="false" ht="12.8" hidden="false" customHeight="false" outlineLevel="0" collapsed="false">
      <c r="A167" s="0" t="s">
        <v>4435</v>
      </c>
      <c r="B167" s="0" t="s">
        <v>22</v>
      </c>
      <c r="D167" s="0" t="s">
        <v>30</v>
      </c>
      <c r="E167" s="0" t="s">
        <v>10</v>
      </c>
      <c r="F167" s="0" t="s">
        <v>4436</v>
      </c>
      <c r="G167" s="0" t="n">
        <v>1</v>
      </c>
      <c r="H167" s="0" t="n">
        <v>1</v>
      </c>
      <c r="I167" s="0" t="n">
        <v>1</v>
      </c>
      <c r="J167" s="0" t="n">
        <v>0</v>
      </c>
      <c r="K167" s="0" t="n">
        <v>0</v>
      </c>
      <c r="L167" s="0" t="n">
        <v>0</v>
      </c>
      <c r="M167" s="0" t="n">
        <v>0</v>
      </c>
      <c r="N167" s="1" t="n">
        <f aca="false">IF(ISERROR(I167/(I167+J167)),0,(I167/(I167+J167)))</f>
        <v>1</v>
      </c>
      <c r="O167" s="1" t="n">
        <f aca="false">IF(ISERROR(I167/(I167+K167)),0,(I167/(I167+K167)))</f>
        <v>1</v>
      </c>
      <c r="P167" s="1" t="n">
        <f aca="false">IF(ISERROR((2*N167*O167)/(N167+O167)),0,(2*N167*O167)/(N167+O167))</f>
        <v>1</v>
      </c>
      <c r="Q167" s="0" t="n">
        <f aca="false">L922-M922</f>
        <v>1</v>
      </c>
      <c r="R167" s="17" t="str">
        <f aca="false">VLOOKUP(A167,s3_num_method!A167:B2666,2,0)</f>
        <v>count</v>
      </c>
    </row>
    <row r="168" customFormat="false" ht="12.8" hidden="false" customHeight="false" outlineLevel="0" collapsed="false">
      <c r="A168" s="0" t="s">
        <v>4437</v>
      </c>
      <c r="B168" s="0" t="s">
        <v>22</v>
      </c>
      <c r="D168" s="0" t="s">
        <v>30</v>
      </c>
      <c r="E168" s="0" t="s">
        <v>10</v>
      </c>
      <c r="F168" s="0" t="s">
        <v>4438</v>
      </c>
      <c r="G168" s="0" t="n">
        <v>3</v>
      </c>
      <c r="H168" s="0" t="n">
        <v>3</v>
      </c>
      <c r="I168" s="0" t="n">
        <v>3</v>
      </c>
      <c r="J168" s="0" t="n">
        <v>0</v>
      </c>
      <c r="K168" s="0" t="n">
        <v>0</v>
      </c>
      <c r="L168" s="0" t="n">
        <v>0</v>
      </c>
      <c r="M168" s="0" t="n">
        <v>2</v>
      </c>
      <c r="N168" s="1" t="n">
        <f aca="false">IF(ISERROR(I168/(I168+J168)),0,(I168/(I168+J168)))</f>
        <v>1</v>
      </c>
      <c r="O168" s="1" t="n">
        <f aca="false">IF(ISERROR(I168/(I168+K168)),0,(I168/(I168+K168)))</f>
        <v>1</v>
      </c>
      <c r="P168" s="1" t="n">
        <f aca="false">IF(ISERROR((2*N168*O168)/(N168+O168)),0,(2*N168*O168)/(N168+O168))</f>
        <v>1</v>
      </c>
      <c r="Q168" s="0" t="n">
        <f aca="false">L1596-M1596</f>
        <v>3</v>
      </c>
      <c r="R168" s="17" t="str">
        <f aca="false">VLOOKUP(A168,s3_num_method!A168:B2667,2,0)</f>
        <v>num</v>
      </c>
    </row>
    <row r="169" customFormat="false" ht="12.8" hidden="false" customHeight="false" outlineLevel="0" collapsed="false">
      <c r="A169" s="0" t="s">
        <v>4439</v>
      </c>
      <c r="B169" s="0" t="s">
        <v>22</v>
      </c>
      <c r="D169" s="0" t="s">
        <v>30</v>
      </c>
      <c r="E169" s="0" t="s">
        <v>10</v>
      </c>
      <c r="F169" s="0" t="s">
        <v>4440</v>
      </c>
      <c r="G169" s="0" t="n">
        <v>3</v>
      </c>
      <c r="H169" s="0" t="n">
        <v>1</v>
      </c>
      <c r="I169" s="0" t="n">
        <v>1</v>
      </c>
      <c r="J169" s="0" t="n">
        <v>0</v>
      </c>
      <c r="K169" s="0" t="n">
        <v>2</v>
      </c>
      <c r="L169" s="0" t="n">
        <v>0</v>
      </c>
      <c r="M169" s="0" t="n">
        <v>0</v>
      </c>
      <c r="N169" s="1" t="n">
        <f aca="false">IF(ISERROR(I169/(I169+J169)),0,(I169/(I169+J169)))</f>
        <v>1</v>
      </c>
      <c r="O169" s="1" t="n">
        <f aca="false">IF(ISERROR(I169/(I169+K169)),0,(I169/(I169+K169)))</f>
        <v>0.333333333333333</v>
      </c>
      <c r="P169" s="1" t="n">
        <f aca="false">IF(ISERROR((2*N169*O169)/(N169+O169)),0,(2*N169*O169)/(N169+O169))</f>
        <v>0.5</v>
      </c>
      <c r="Q169" s="0" t="n">
        <f aca="false">L1894-M1894</f>
        <v>1</v>
      </c>
      <c r="R169" s="17" t="str">
        <f aca="false">VLOOKUP(A169,s3_num_method!A169:B2668,2,0)</f>
        <v>count</v>
      </c>
    </row>
    <row r="170" customFormat="false" ht="12.8" hidden="false" customHeight="false" outlineLevel="0" collapsed="false">
      <c r="A170" s="0" t="s">
        <v>4441</v>
      </c>
      <c r="B170" s="0" t="s">
        <v>22</v>
      </c>
      <c r="D170" s="0" t="s">
        <v>30</v>
      </c>
      <c r="E170" s="0" t="s">
        <v>10</v>
      </c>
      <c r="F170" s="0" t="s">
        <v>4442</v>
      </c>
      <c r="G170" s="0" t="n">
        <v>1</v>
      </c>
      <c r="H170" s="0" t="n">
        <v>1</v>
      </c>
      <c r="I170" s="0" t="n">
        <v>1</v>
      </c>
      <c r="J170" s="0" t="n">
        <v>0</v>
      </c>
      <c r="K170" s="0" t="n">
        <v>0</v>
      </c>
      <c r="L170" s="0" t="n">
        <v>0</v>
      </c>
      <c r="M170" s="0" t="n">
        <v>3</v>
      </c>
      <c r="N170" s="1" t="n">
        <f aca="false">IF(ISERROR(I170/(I170+J170)),0,(I170/(I170+J170)))</f>
        <v>1</v>
      </c>
      <c r="O170" s="1" t="n">
        <f aca="false">IF(ISERROR(I170/(I170+K170)),0,(I170/(I170+K170)))</f>
        <v>1</v>
      </c>
      <c r="P170" s="1" t="n">
        <f aca="false">IF(ISERROR((2*N170*O170)/(N170+O170)),0,(2*N170*O170)/(N170+O170))</f>
        <v>1</v>
      </c>
      <c r="Q170" s="0" t="n">
        <f aca="false">L553-M553</f>
        <v>1</v>
      </c>
      <c r="R170" s="17" t="str">
        <f aca="false">VLOOKUP(A170,s3_num_method!A170:B2669,2,0)</f>
        <v>num</v>
      </c>
    </row>
    <row r="171" customFormat="false" ht="12.8" hidden="false" customHeight="false" outlineLevel="0" collapsed="false">
      <c r="A171" s="0" t="s">
        <v>4443</v>
      </c>
      <c r="B171" s="0" t="s">
        <v>22</v>
      </c>
      <c r="D171" s="0" t="s">
        <v>30</v>
      </c>
      <c r="E171" s="0" t="s">
        <v>10</v>
      </c>
      <c r="F171" s="0" t="s">
        <v>4444</v>
      </c>
      <c r="G171" s="0" t="n">
        <v>1</v>
      </c>
      <c r="H171" s="0" t="n">
        <v>1</v>
      </c>
      <c r="I171" s="0" t="n">
        <v>1</v>
      </c>
      <c r="J171" s="0" t="n">
        <v>0</v>
      </c>
      <c r="K171" s="0" t="n">
        <v>0</v>
      </c>
      <c r="L171" s="0" t="n">
        <v>1</v>
      </c>
      <c r="M171" s="0" t="n">
        <v>0</v>
      </c>
      <c r="N171" s="1" t="n">
        <f aca="false">IF(ISERROR(I171/(I171+J171)),0,(I171/(I171+J171)))</f>
        <v>1</v>
      </c>
      <c r="O171" s="1" t="n">
        <f aca="false">IF(ISERROR(I171/(I171+K171)),0,(I171/(I171+K171)))</f>
        <v>1</v>
      </c>
      <c r="P171" s="1" t="n">
        <f aca="false">IF(ISERROR((2*N171*O171)/(N171+O171)),0,(2*N171*O171)/(N171+O171))</f>
        <v>1</v>
      </c>
      <c r="Q171" s="0" t="n">
        <f aca="false">L1837-M1837</f>
        <v>1</v>
      </c>
      <c r="R171" s="17" t="str">
        <f aca="false">VLOOKUP(A171,s3_num_method!A171:B2670,2,0)</f>
        <v>count</v>
      </c>
    </row>
    <row r="172" customFormat="false" ht="12.8" hidden="false" customHeight="false" outlineLevel="0" collapsed="false">
      <c r="A172" s="0" t="s">
        <v>4445</v>
      </c>
      <c r="B172" s="0" t="s">
        <v>22</v>
      </c>
      <c r="D172" s="0" t="s">
        <v>30</v>
      </c>
      <c r="E172" s="0" t="s">
        <v>10</v>
      </c>
      <c r="F172" s="0" t="s">
        <v>4446</v>
      </c>
      <c r="G172" s="0" t="n">
        <v>2</v>
      </c>
      <c r="H172" s="0" t="n">
        <v>1</v>
      </c>
      <c r="I172" s="0" t="n">
        <v>1</v>
      </c>
      <c r="J172" s="0" t="n">
        <v>0</v>
      </c>
      <c r="K172" s="0" t="n">
        <v>1</v>
      </c>
      <c r="L172" s="0" t="n">
        <v>0</v>
      </c>
      <c r="M172" s="0" t="n">
        <v>4</v>
      </c>
      <c r="N172" s="1" t="n">
        <f aca="false">IF(ISERROR(I172/(I172+J172)),0,(I172/(I172+J172)))</f>
        <v>1</v>
      </c>
      <c r="O172" s="1" t="n">
        <f aca="false">IF(ISERROR(I172/(I172+K172)),0,(I172/(I172+K172)))</f>
        <v>0.5</v>
      </c>
      <c r="P172" s="1" t="n">
        <f aca="false">IF(ISERROR((2*N172*O172)/(N172+O172)),0,(2*N172*O172)/(N172+O172))</f>
        <v>0.666666666666667</v>
      </c>
      <c r="Q172" s="0" t="n">
        <f aca="false">L1838-M1838</f>
        <v>3</v>
      </c>
      <c r="R172" s="17" t="str">
        <f aca="false">VLOOKUP(A172,s3_num_method!A172:B2671,2,0)</f>
        <v>num</v>
      </c>
    </row>
    <row r="173" customFormat="false" ht="12.8" hidden="false" customHeight="false" outlineLevel="0" collapsed="false">
      <c r="A173" s="0" t="s">
        <v>4447</v>
      </c>
      <c r="B173" s="0" t="s">
        <v>22</v>
      </c>
      <c r="D173" s="0" t="s">
        <v>30</v>
      </c>
      <c r="E173" s="0" t="s">
        <v>10</v>
      </c>
      <c r="F173" s="0" t="s">
        <v>4448</v>
      </c>
      <c r="G173" s="0" t="n">
        <v>2</v>
      </c>
      <c r="H173" s="0" t="n">
        <v>2</v>
      </c>
      <c r="I173" s="0" t="n">
        <v>2</v>
      </c>
      <c r="J173" s="0" t="n">
        <v>0</v>
      </c>
      <c r="K173" s="0" t="n">
        <v>0</v>
      </c>
      <c r="L173" s="0" t="n">
        <v>0</v>
      </c>
      <c r="M173" s="0" t="n">
        <v>0</v>
      </c>
      <c r="N173" s="1" t="n">
        <f aca="false">IF(ISERROR(I173/(I173+J173)),0,(I173/(I173+J173)))</f>
        <v>1</v>
      </c>
      <c r="O173" s="1" t="n">
        <f aca="false">IF(ISERROR(I173/(I173+K173)),0,(I173/(I173+K173)))</f>
        <v>1</v>
      </c>
      <c r="P173" s="1" t="n">
        <f aca="false">IF(ISERROR((2*N173*O173)/(N173+O173)),0,(2*N173*O173)/(N173+O173))</f>
        <v>1</v>
      </c>
      <c r="Q173" s="0" t="n">
        <f aca="false">L920-M920</f>
        <v>2</v>
      </c>
      <c r="R173" s="17" t="str">
        <f aca="false">VLOOKUP(A173,s3_num_method!A173:B2672,2,0)</f>
        <v>count</v>
      </c>
    </row>
    <row r="174" customFormat="false" ht="12.8" hidden="false" customHeight="false" outlineLevel="0" collapsed="false">
      <c r="A174" s="0" t="s">
        <v>4449</v>
      </c>
      <c r="B174" s="0" t="s">
        <v>22</v>
      </c>
      <c r="D174" s="0" t="s">
        <v>30</v>
      </c>
      <c r="E174" s="0" t="s">
        <v>10</v>
      </c>
      <c r="F174" s="0" t="s">
        <v>4450</v>
      </c>
      <c r="G174" s="0" t="n">
        <v>1</v>
      </c>
      <c r="H174" s="0" t="n">
        <v>0</v>
      </c>
      <c r="I174" s="0" t="n">
        <v>0</v>
      </c>
      <c r="J174" s="0" t="n">
        <v>0</v>
      </c>
      <c r="K174" s="0" t="n">
        <v>1</v>
      </c>
      <c r="L174" s="0" t="n">
        <v>0</v>
      </c>
      <c r="M174" s="0" t="n">
        <v>0</v>
      </c>
      <c r="N174" s="1" t="n">
        <f aca="false">IF(ISERROR(I174/(I174+J174)),0,(I174/(I174+J174)))</f>
        <v>0</v>
      </c>
      <c r="O174" s="1" t="n">
        <f aca="false">IF(ISERROR(I174/(I174+K174)),0,(I174/(I174+K174)))</f>
        <v>0</v>
      </c>
      <c r="P174" s="1" t="n">
        <f aca="false">IF(ISERROR((2*N174*O174)/(N174+O174)),0,(2*N174*O174)/(N174+O174))</f>
        <v>0</v>
      </c>
      <c r="Q174" s="0" t="n">
        <f aca="false">L550-M550</f>
        <v>1</v>
      </c>
      <c r="R174" s="17" t="str">
        <f aca="false">VLOOKUP(A174,s3_num_method!A174:B2673,2,0)</f>
        <v>num+count</v>
      </c>
    </row>
    <row r="175" customFormat="false" ht="12.8" hidden="false" customHeight="false" outlineLevel="0" collapsed="false">
      <c r="A175" s="0" t="s">
        <v>4451</v>
      </c>
      <c r="B175" s="0" t="s">
        <v>22</v>
      </c>
      <c r="D175" s="0" t="s">
        <v>30</v>
      </c>
      <c r="E175" s="0" t="s">
        <v>10</v>
      </c>
      <c r="F175" s="0" t="s">
        <v>4452</v>
      </c>
      <c r="G175" s="0" t="n">
        <v>3</v>
      </c>
      <c r="H175" s="0" t="n">
        <v>2</v>
      </c>
      <c r="I175" s="0" t="n">
        <v>2</v>
      </c>
      <c r="J175" s="0" t="n">
        <v>0</v>
      </c>
      <c r="K175" s="0" t="n">
        <v>1</v>
      </c>
      <c r="L175" s="0" t="n">
        <v>0</v>
      </c>
      <c r="M175" s="0" t="n">
        <v>1</v>
      </c>
      <c r="N175" s="1" t="n">
        <f aca="false">IF(ISERROR(I175/(I175+J175)),0,(I175/(I175+J175)))</f>
        <v>1</v>
      </c>
      <c r="O175" s="1" t="n">
        <f aca="false">IF(ISERROR(I175/(I175+K175)),0,(I175/(I175+K175)))</f>
        <v>0.666666666666667</v>
      </c>
      <c r="P175" s="1" t="n">
        <f aca="false">IF(ISERROR((2*N175*O175)/(N175+O175)),0,(2*N175*O175)/(N175+O175))</f>
        <v>0.8</v>
      </c>
      <c r="Q175" s="0" t="n">
        <f aca="false">L551-M551</f>
        <v>1</v>
      </c>
      <c r="R175" s="17" t="str">
        <f aca="false">VLOOKUP(A175,s3_num_method!A175:B2674,2,0)</f>
        <v>num</v>
      </c>
    </row>
    <row r="176" customFormat="false" ht="12.8" hidden="false" customHeight="false" outlineLevel="0" collapsed="false">
      <c r="A176" s="0" t="s">
        <v>4453</v>
      </c>
      <c r="B176" s="0" t="s">
        <v>22</v>
      </c>
      <c r="D176" s="0" t="s">
        <v>30</v>
      </c>
      <c r="E176" s="0" t="s">
        <v>10</v>
      </c>
      <c r="F176" s="0" t="s">
        <v>4454</v>
      </c>
      <c r="G176" s="0" t="n">
        <v>2</v>
      </c>
      <c r="H176" s="0" t="n">
        <v>1</v>
      </c>
      <c r="I176" s="0" t="n">
        <v>1</v>
      </c>
      <c r="J176" s="0" t="n">
        <v>0</v>
      </c>
      <c r="K176" s="0" t="n">
        <v>1</v>
      </c>
      <c r="L176" s="0" t="n">
        <v>0</v>
      </c>
      <c r="M176" s="0" t="n">
        <v>2</v>
      </c>
      <c r="N176" s="1" t="n">
        <f aca="false">IF(ISERROR(I176/(I176+J176)),0,(I176/(I176+J176)))</f>
        <v>1</v>
      </c>
      <c r="O176" s="1" t="n">
        <f aca="false">IF(ISERROR(I176/(I176+K176)),0,(I176/(I176+K176)))</f>
        <v>0.5</v>
      </c>
      <c r="P176" s="1" t="n">
        <f aca="false">IF(ISERROR((2*N176*O176)/(N176+O176)),0,(2*N176*O176)/(N176+O176))</f>
        <v>0.666666666666667</v>
      </c>
      <c r="Q176" s="0" t="n">
        <f aca="false">L1891-M1891</f>
        <v>5</v>
      </c>
      <c r="R176" s="17" t="str">
        <f aca="false">VLOOKUP(A176,s3_num_method!A176:B2675,2,0)</f>
        <v>num</v>
      </c>
    </row>
    <row r="177" customFormat="false" ht="12.8" hidden="false" customHeight="false" outlineLevel="0" collapsed="false">
      <c r="A177" s="0" t="s">
        <v>4455</v>
      </c>
      <c r="B177" s="0" t="s">
        <v>22</v>
      </c>
      <c r="D177" s="0" t="s">
        <v>30</v>
      </c>
      <c r="E177" s="0" t="s">
        <v>10</v>
      </c>
      <c r="F177" s="0" t="s">
        <v>4456</v>
      </c>
      <c r="G177" s="0" t="n">
        <v>1</v>
      </c>
      <c r="H177" s="0" t="n">
        <v>1</v>
      </c>
      <c r="I177" s="0" t="n">
        <v>1</v>
      </c>
      <c r="J177" s="0" t="n">
        <v>0</v>
      </c>
      <c r="K177" s="0" t="n">
        <v>0</v>
      </c>
      <c r="L177" s="0" t="n">
        <v>0</v>
      </c>
      <c r="M177" s="0" t="n">
        <v>0</v>
      </c>
      <c r="N177" s="1" t="n">
        <f aca="false">IF(ISERROR(I177/(I177+J177)),0,(I177/(I177+J177)))</f>
        <v>1</v>
      </c>
      <c r="O177" s="1" t="n">
        <f aca="false">IF(ISERROR(I177/(I177+K177)),0,(I177/(I177+K177)))</f>
        <v>1</v>
      </c>
      <c r="P177" s="1" t="n">
        <f aca="false">IF(ISERROR((2*N177*O177)/(N177+O177)),0,(2*N177*O177)/(N177+O177))</f>
        <v>1</v>
      </c>
      <c r="Q177" s="0" t="n">
        <f aca="false">L921-M921</f>
        <v>1</v>
      </c>
      <c r="R177" s="17" t="str">
        <f aca="false">VLOOKUP(A177,s3_num_method!A177:B2676,2,0)</f>
        <v>count</v>
      </c>
    </row>
    <row r="178" customFormat="false" ht="12.8" hidden="false" customHeight="false" outlineLevel="0" collapsed="false">
      <c r="A178" s="0" t="s">
        <v>4457</v>
      </c>
      <c r="B178" s="0" t="s">
        <v>22</v>
      </c>
      <c r="D178" s="0" t="s">
        <v>30</v>
      </c>
      <c r="E178" s="0" t="s">
        <v>10</v>
      </c>
      <c r="F178" s="0" t="s">
        <v>4458</v>
      </c>
      <c r="G178" s="0" t="n">
        <v>1</v>
      </c>
      <c r="H178" s="0" t="n">
        <v>0</v>
      </c>
      <c r="I178" s="0" t="n">
        <v>0</v>
      </c>
      <c r="J178" s="0" t="n">
        <v>0</v>
      </c>
      <c r="K178" s="0" t="n">
        <v>1</v>
      </c>
      <c r="L178" s="0" t="n">
        <v>1</v>
      </c>
      <c r="M178" s="0" t="n">
        <v>0</v>
      </c>
      <c r="N178" s="1" t="n">
        <f aca="false">IF(ISERROR(I178/(I178+J178)),0,(I178/(I178+J178)))</f>
        <v>0</v>
      </c>
      <c r="O178" s="1" t="n">
        <f aca="false">IF(ISERROR(I178/(I178+K178)),0,(I178/(I178+K178)))</f>
        <v>0</v>
      </c>
      <c r="P178" s="1" t="n">
        <f aca="false">IF(ISERROR((2*N178*O178)/(N178+O178)),0,(2*N178*O178)/(N178+O178))</f>
        <v>0</v>
      </c>
      <c r="Q178" s="0" t="n">
        <f aca="false">L472-M472</f>
        <v>0</v>
      </c>
      <c r="R178" s="17" t="str">
        <f aca="false">VLOOKUP(A178,s3_num_method!A178:B2677,2,0)</f>
        <v>num+count</v>
      </c>
    </row>
    <row r="179" customFormat="false" ht="12.8" hidden="false" customHeight="false" outlineLevel="0" collapsed="false">
      <c r="A179" s="0" t="s">
        <v>4459</v>
      </c>
      <c r="B179" s="0" t="s">
        <v>22</v>
      </c>
      <c r="D179" s="0" t="s">
        <v>30</v>
      </c>
      <c r="E179" s="0" t="s">
        <v>10</v>
      </c>
      <c r="F179" s="0" t="s">
        <v>4460</v>
      </c>
      <c r="G179" s="0" t="n">
        <v>1</v>
      </c>
      <c r="H179" s="0" t="n">
        <v>0</v>
      </c>
      <c r="I179" s="0" t="n">
        <v>0</v>
      </c>
      <c r="J179" s="0" t="n">
        <v>0</v>
      </c>
      <c r="K179" s="0" t="n">
        <v>1</v>
      </c>
      <c r="L179" s="0" t="n">
        <v>0</v>
      </c>
      <c r="M179" s="0" t="n">
        <v>0</v>
      </c>
      <c r="N179" s="1" t="n">
        <f aca="false">IF(ISERROR(I179/(I179+J179)),0,(I179/(I179+J179)))</f>
        <v>0</v>
      </c>
      <c r="O179" s="1" t="n">
        <f aca="false">IF(ISERROR(I179/(I179+K179)),0,(I179/(I179+K179)))</f>
        <v>0</v>
      </c>
      <c r="P179" s="1" t="n">
        <f aca="false">IF(ISERROR((2*N179*O179)/(N179+O179)),0,(2*N179*O179)/(N179+O179))</f>
        <v>0</v>
      </c>
      <c r="Q179" s="0" t="n">
        <f aca="false">L1588-M1588</f>
        <v>1</v>
      </c>
      <c r="R179" s="17" t="str">
        <f aca="false">VLOOKUP(A179,s3_num_method!A179:B2678,2,0)</f>
        <v>num+count</v>
      </c>
    </row>
    <row r="180" customFormat="false" ht="12.8" hidden="false" customHeight="false" outlineLevel="0" collapsed="false">
      <c r="A180" s="0" t="s">
        <v>4461</v>
      </c>
      <c r="B180" s="0" t="s">
        <v>22</v>
      </c>
      <c r="D180" s="0" t="s">
        <v>30</v>
      </c>
      <c r="E180" s="0" t="s">
        <v>10</v>
      </c>
      <c r="F180" s="0" t="s">
        <v>4462</v>
      </c>
      <c r="G180" s="0" t="n">
        <v>2</v>
      </c>
      <c r="H180" s="0" t="n">
        <v>1</v>
      </c>
      <c r="I180" s="0" t="n">
        <v>1</v>
      </c>
      <c r="J180" s="0" t="n">
        <v>0</v>
      </c>
      <c r="K180" s="0" t="n">
        <v>1</v>
      </c>
      <c r="L180" s="0" t="n">
        <v>0</v>
      </c>
      <c r="M180" s="0" t="n">
        <v>7</v>
      </c>
      <c r="N180" s="1" t="n">
        <f aca="false">IF(ISERROR(I180/(I180+J180)),0,(I180/(I180+J180)))</f>
        <v>1</v>
      </c>
      <c r="O180" s="1" t="n">
        <f aca="false">IF(ISERROR(I180/(I180+K180)),0,(I180/(I180+K180)))</f>
        <v>0.5</v>
      </c>
      <c r="P180" s="1" t="n">
        <f aca="false">IF(ISERROR((2*N180*O180)/(N180+O180)),0,(2*N180*O180)/(N180+O180))</f>
        <v>0.666666666666667</v>
      </c>
      <c r="Q180" s="0" t="n">
        <f aca="false">L1439-M1439</f>
        <v>2</v>
      </c>
      <c r="R180" s="17" t="str">
        <f aca="false">VLOOKUP(A180,s3_num_method!A180:B2679,2,0)</f>
        <v>num</v>
      </c>
    </row>
    <row r="181" customFormat="false" ht="12.8" hidden="false" customHeight="false" outlineLevel="0" collapsed="false">
      <c r="A181" s="0" t="s">
        <v>4463</v>
      </c>
      <c r="B181" s="0" t="s">
        <v>22</v>
      </c>
      <c r="D181" s="0" t="s">
        <v>30</v>
      </c>
      <c r="E181" s="0" t="s">
        <v>10</v>
      </c>
      <c r="F181" s="0" t="s">
        <v>4464</v>
      </c>
      <c r="G181" s="0" t="n">
        <v>1</v>
      </c>
      <c r="H181" s="0" t="n">
        <v>0</v>
      </c>
      <c r="I181" s="0" t="n">
        <v>0</v>
      </c>
      <c r="J181" s="0" t="n">
        <v>0</v>
      </c>
      <c r="K181" s="0" t="n">
        <v>1</v>
      </c>
      <c r="L181" s="0" t="n">
        <v>0</v>
      </c>
      <c r="M181" s="0" t="n">
        <v>0</v>
      </c>
      <c r="N181" s="1" t="n">
        <f aca="false">IF(ISERROR(I181/(I181+J181)),0,(I181/(I181+J181)))</f>
        <v>0</v>
      </c>
      <c r="O181" s="1" t="n">
        <f aca="false">IF(ISERROR(I181/(I181+K181)),0,(I181/(I181+K181)))</f>
        <v>0</v>
      </c>
      <c r="P181" s="1" t="n">
        <f aca="false">IF(ISERROR((2*N181*O181)/(N181+O181)),0,(2*N181*O181)/(N181+O181))</f>
        <v>0</v>
      </c>
      <c r="Q181" s="0" t="n">
        <f aca="false">L489-M489</f>
        <v>0</v>
      </c>
      <c r="R181" s="17" t="str">
        <f aca="false">VLOOKUP(A181,s3_num_method!A181:B2680,2,0)</f>
        <v>num+count</v>
      </c>
    </row>
    <row r="182" customFormat="false" ht="12.8" hidden="false" customHeight="false" outlineLevel="0" collapsed="false">
      <c r="A182" s="0" t="s">
        <v>4465</v>
      </c>
      <c r="B182" s="0" t="s">
        <v>22</v>
      </c>
      <c r="D182" s="0" t="s">
        <v>30</v>
      </c>
      <c r="E182" s="0" t="s">
        <v>10</v>
      </c>
      <c r="F182" s="0" t="s">
        <v>4466</v>
      </c>
      <c r="G182" s="0" t="n">
        <v>2</v>
      </c>
      <c r="H182" s="0" t="n">
        <v>2</v>
      </c>
      <c r="I182" s="0" t="n">
        <v>2</v>
      </c>
      <c r="J182" s="0" t="n">
        <v>0</v>
      </c>
      <c r="K182" s="0" t="n">
        <v>0</v>
      </c>
      <c r="L182" s="0" t="n">
        <v>0</v>
      </c>
      <c r="M182" s="0" t="n">
        <v>4</v>
      </c>
      <c r="N182" s="1" t="n">
        <f aca="false">IF(ISERROR(I182/(I182+J182)),0,(I182/(I182+J182)))</f>
        <v>1</v>
      </c>
      <c r="O182" s="1" t="n">
        <f aca="false">IF(ISERROR(I182/(I182+K182)),0,(I182/(I182+K182)))</f>
        <v>1</v>
      </c>
      <c r="P182" s="1" t="n">
        <f aca="false">IF(ISERROR((2*N182*O182)/(N182+O182)),0,(2*N182*O182)/(N182+O182))</f>
        <v>1</v>
      </c>
      <c r="Q182" s="0" t="n">
        <f aca="false">L1587-M1587</f>
        <v>5</v>
      </c>
      <c r="R182" s="17" t="str">
        <f aca="false">VLOOKUP(A182,s3_num_method!A182:B2681,2,0)</f>
        <v>num</v>
      </c>
    </row>
    <row r="183" customFormat="false" ht="12.8" hidden="false" customHeight="false" outlineLevel="0" collapsed="false">
      <c r="A183" s="0" t="s">
        <v>4467</v>
      </c>
      <c r="B183" s="0" t="s">
        <v>22</v>
      </c>
      <c r="D183" s="0" t="s">
        <v>30</v>
      </c>
      <c r="E183" s="0" t="s">
        <v>10</v>
      </c>
      <c r="F183" s="0" t="s">
        <v>4468</v>
      </c>
      <c r="G183" s="0" t="n">
        <v>1</v>
      </c>
      <c r="H183" s="0" t="n">
        <v>0</v>
      </c>
      <c r="I183" s="0" t="n">
        <v>0</v>
      </c>
      <c r="J183" s="0" t="n">
        <v>0</v>
      </c>
      <c r="K183" s="0" t="n">
        <v>1</v>
      </c>
      <c r="L183" s="0" t="n">
        <v>0</v>
      </c>
      <c r="M183" s="0" t="n">
        <v>0</v>
      </c>
      <c r="N183" s="1" t="n">
        <f aca="false">IF(ISERROR(I183/(I183+J183)),0,(I183/(I183+J183)))</f>
        <v>0</v>
      </c>
      <c r="O183" s="1" t="n">
        <f aca="false">IF(ISERROR(I183/(I183+K183)),0,(I183/(I183+K183)))</f>
        <v>0</v>
      </c>
      <c r="P183" s="1" t="n">
        <f aca="false">IF(ISERROR((2*N183*O183)/(N183+O183)),0,(2*N183*O183)/(N183+O183))</f>
        <v>0</v>
      </c>
      <c r="Q183" s="0" t="n">
        <f aca="false">L1441-M1441</f>
        <v>1</v>
      </c>
      <c r="R183" s="17" t="str">
        <f aca="false">VLOOKUP(A183,s3_num_method!A183:B2682,2,0)</f>
        <v>num+count</v>
      </c>
    </row>
    <row r="184" customFormat="false" ht="12.8" hidden="false" customHeight="false" outlineLevel="0" collapsed="false">
      <c r="A184" s="0" t="s">
        <v>4469</v>
      </c>
      <c r="B184" s="0" t="s">
        <v>22</v>
      </c>
      <c r="D184" s="0" t="s">
        <v>30</v>
      </c>
      <c r="E184" s="0" t="s">
        <v>10</v>
      </c>
      <c r="F184" s="0" t="s">
        <v>4470</v>
      </c>
      <c r="G184" s="0" t="n">
        <v>1</v>
      </c>
      <c r="H184" s="0" t="n">
        <v>1</v>
      </c>
      <c r="I184" s="0" t="n">
        <v>1</v>
      </c>
      <c r="J184" s="0" t="n">
        <v>0</v>
      </c>
      <c r="K184" s="0" t="n">
        <v>0</v>
      </c>
      <c r="L184" s="0" t="n">
        <v>0</v>
      </c>
      <c r="M184" s="0" t="n">
        <v>0</v>
      </c>
      <c r="N184" s="1" t="n">
        <f aca="false">IF(ISERROR(I184/(I184+J184)),0,(I184/(I184+J184)))</f>
        <v>1</v>
      </c>
      <c r="O184" s="1" t="n">
        <f aca="false">IF(ISERROR(I184/(I184+K184)),0,(I184/(I184+K184)))</f>
        <v>1</v>
      </c>
      <c r="P184" s="1" t="n">
        <f aca="false">IF(ISERROR((2*N184*O184)/(N184+O184)),0,(2*N184*O184)/(N184+O184))</f>
        <v>1</v>
      </c>
      <c r="Q184" s="0" t="n">
        <f aca="false">L1511-M1511</f>
        <v>0</v>
      </c>
      <c r="R184" s="17" t="str">
        <f aca="false">VLOOKUP(A184,s3_num_method!A184:B2683,2,0)</f>
        <v>count</v>
      </c>
    </row>
    <row r="185" customFormat="false" ht="12.8" hidden="false" customHeight="false" outlineLevel="0" collapsed="false">
      <c r="A185" s="0" t="s">
        <v>4471</v>
      </c>
      <c r="B185" s="0" t="s">
        <v>22</v>
      </c>
      <c r="D185" s="0" t="s">
        <v>23</v>
      </c>
      <c r="E185" s="0" t="s">
        <v>33</v>
      </c>
      <c r="F185" s="0" t="s">
        <v>4472</v>
      </c>
      <c r="G185" s="0" t="n">
        <v>9</v>
      </c>
      <c r="H185" s="0" t="n">
        <v>11</v>
      </c>
      <c r="I185" s="0" t="n">
        <v>7</v>
      </c>
      <c r="J185" s="0" t="n">
        <v>4</v>
      </c>
      <c r="K185" s="0" t="n">
        <v>2</v>
      </c>
      <c r="L185" s="0" t="n">
        <v>4</v>
      </c>
      <c r="M185" s="0" t="n">
        <v>8</v>
      </c>
      <c r="N185" s="1" t="n">
        <f aca="false">IF(ISERROR(I185/(I185+J185)),0,(I185/(I185+J185)))</f>
        <v>0.636363636363636</v>
      </c>
      <c r="O185" s="1" t="n">
        <f aca="false">IF(ISERROR(I185/(I185+K185)),0,(I185/(I185+K185)))</f>
        <v>0.777777777777778</v>
      </c>
      <c r="P185" s="1" t="n">
        <f aca="false">IF(ISERROR((2*N185*O185)/(N185+O185)),0,(2*N185*O185)/(N185+O185))</f>
        <v>0.7</v>
      </c>
      <c r="Q185" s="0" t="n">
        <f aca="false">L1411-M1411</f>
        <v>1</v>
      </c>
      <c r="R185" s="17" t="str">
        <f aca="false">VLOOKUP(A185,s3_num_method!A185:B2684,2,0)</f>
        <v>num+count</v>
      </c>
    </row>
    <row r="186" customFormat="false" ht="12.8" hidden="false" customHeight="false" outlineLevel="0" collapsed="false">
      <c r="A186" s="0" t="s">
        <v>4473</v>
      </c>
      <c r="B186" s="0" t="s">
        <v>22</v>
      </c>
      <c r="D186" s="0" t="s">
        <v>23</v>
      </c>
      <c r="E186" s="0" t="s">
        <v>33</v>
      </c>
      <c r="F186" s="0" t="s">
        <v>4474</v>
      </c>
      <c r="G186" s="0" t="n">
        <v>1</v>
      </c>
      <c r="H186" s="0" t="n">
        <v>1</v>
      </c>
      <c r="I186" s="0" t="n">
        <v>1</v>
      </c>
      <c r="J186" s="0" t="n">
        <v>0</v>
      </c>
      <c r="K186" s="0" t="n">
        <v>0</v>
      </c>
      <c r="L186" s="0" t="n">
        <v>1</v>
      </c>
      <c r="M186" s="0" t="n">
        <v>1</v>
      </c>
      <c r="N186" s="1" t="n">
        <f aca="false">IF(ISERROR(I186/(I186+J186)),0,(I186/(I186+J186)))</f>
        <v>1</v>
      </c>
      <c r="O186" s="1" t="n">
        <f aca="false">IF(ISERROR(I186/(I186+K186)),0,(I186/(I186+K186)))</f>
        <v>1</v>
      </c>
      <c r="P186" s="1" t="n">
        <f aca="false">IF(ISERROR((2*N186*O186)/(N186+O186)),0,(2*N186*O186)/(N186+O186))</f>
        <v>1</v>
      </c>
      <c r="Q186" s="0" t="n">
        <f aca="false">L1451-M1451</f>
        <v>0</v>
      </c>
      <c r="R186" s="17" t="str">
        <f aca="false">VLOOKUP(A186,s3_num_method!A186:B2685,2,0)</f>
        <v>count</v>
      </c>
    </row>
    <row r="187" customFormat="false" ht="12.8" hidden="false" customHeight="false" outlineLevel="0" collapsed="false">
      <c r="A187" s="0" t="s">
        <v>4475</v>
      </c>
      <c r="B187" s="0" t="s">
        <v>22</v>
      </c>
      <c r="D187" s="0" t="s">
        <v>23</v>
      </c>
      <c r="E187" s="0" t="s">
        <v>33</v>
      </c>
      <c r="F187" s="0" t="s">
        <v>4476</v>
      </c>
      <c r="G187" s="0" t="n">
        <v>2</v>
      </c>
      <c r="H187" s="0" t="n">
        <v>2</v>
      </c>
      <c r="I187" s="0" t="n">
        <v>2</v>
      </c>
      <c r="J187" s="0" t="n">
        <v>0</v>
      </c>
      <c r="K187" s="0" t="n">
        <v>0</v>
      </c>
      <c r="L187" s="0" t="n">
        <v>0</v>
      </c>
      <c r="M187" s="0" t="n">
        <v>2</v>
      </c>
      <c r="N187" s="1" t="n">
        <f aca="false">IF(ISERROR(I187/(I187+J187)),0,(I187/(I187+J187)))</f>
        <v>1</v>
      </c>
      <c r="O187" s="1" t="n">
        <f aca="false">IF(ISERROR(I187/(I187+K187)),0,(I187/(I187+K187)))</f>
        <v>1</v>
      </c>
      <c r="P187" s="1" t="n">
        <f aca="false">IF(ISERROR((2*N187*O187)/(N187+O187)),0,(2*N187*O187)/(N187+O187))</f>
        <v>1</v>
      </c>
      <c r="Q187" s="0" t="n">
        <f aca="false">L1828-M1828</f>
        <v>2</v>
      </c>
      <c r="R187" s="17" t="str">
        <f aca="false">VLOOKUP(A187,s3_num_method!A187:B2686,2,0)</f>
        <v>count</v>
      </c>
    </row>
    <row r="188" customFormat="false" ht="12.8" hidden="false" customHeight="false" outlineLevel="0" collapsed="false">
      <c r="A188" s="0" t="s">
        <v>4477</v>
      </c>
      <c r="B188" s="0" t="s">
        <v>22</v>
      </c>
      <c r="D188" s="0" t="s">
        <v>23</v>
      </c>
      <c r="E188" s="0" t="s">
        <v>33</v>
      </c>
      <c r="F188" s="0" t="s">
        <v>4478</v>
      </c>
      <c r="G188" s="0" t="n">
        <v>7</v>
      </c>
      <c r="H188" s="0" t="n">
        <v>4</v>
      </c>
      <c r="I188" s="0" t="n">
        <v>4</v>
      </c>
      <c r="J188" s="0" t="n">
        <v>0</v>
      </c>
      <c r="K188" s="0" t="n">
        <v>3</v>
      </c>
      <c r="L188" s="0" t="n">
        <v>1</v>
      </c>
      <c r="M188" s="0" t="n">
        <v>11</v>
      </c>
      <c r="N188" s="1" t="n">
        <f aca="false">IF(ISERROR(I188/(I188+J188)),0,(I188/(I188+J188)))</f>
        <v>1</v>
      </c>
      <c r="O188" s="1" t="n">
        <f aca="false">IF(ISERROR(I188/(I188+K188)),0,(I188/(I188+K188)))</f>
        <v>0.571428571428571</v>
      </c>
      <c r="P188" s="1" t="n">
        <f aca="false">IF(ISERROR((2*N188*O188)/(N188+O188)),0,(2*N188*O188)/(N188+O188))</f>
        <v>0.727272727272727</v>
      </c>
      <c r="Q188" s="0" t="n">
        <f aca="false">L2351-M2351</f>
        <v>1</v>
      </c>
      <c r="R188" s="17" t="str">
        <f aca="false">VLOOKUP(A188,s3_num_method!A188:B2687,2,0)</f>
        <v>num</v>
      </c>
    </row>
    <row r="189" customFormat="false" ht="12.8" hidden="false" customHeight="false" outlineLevel="0" collapsed="false">
      <c r="A189" s="0" t="s">
        <v>4479</v>
      </c>
      <c r="B189" s="0" t="s">
        <v>22</v>
      </c>
      <c r="D189" s="0" t="s">
        <v>23</v>
      </c>
      <c r="E189" s="0" t="s">
        <v>33</v>
      </c>
      <c r="F189" s="0" t="s">
        <v>4480</v>
      </c>
      <c r="G189" s="0" t="n">
        <v>12</v>
      </c>
      <c r="H189" s="0" t="n">
        <v>38</v>
      </c>
      <c r="I189" s="0" t="n">
        <v>7</v>
      </c>
      <c r="J189" s="0" t="n">
        <v>31</v>
      </c>
      <c r="K189" s="0" t="n">
        <v>5</v>
      </c>
      <c r="L189" s="0" t="n">
        <v>1</v>
      </c>
      <c r="M189" s="0" t="n">
        <v>54</v>
      </c>
      <c r="N189" s="1" t="n">
        <f aca="false">IF(ISERROR(I189/(I189+J189)),0,(I189/(I189+J189)))</f>
        <v>0.184210526315789</v>
      </c>
      <c r="O189" s="1" t="n">
        <f aca="false">IF(ISERROR(I189/(I189+K189)),0,(I189/(I189+K189)))</f>
        <v>0.583333333333333</v>
      </c>
      <c r="P189" s="1" t="n">
        <f aca="false">IF(ISERROR((2*N189*O189)/(N189+O189)),0,(2*N189*O189)/(N189+O189))</f>
        <v>0.28</v>
      </c>
      <c r="Q189" s="0" t="n">
        <f aca="false">L528-M528</f>
        <v>0</v>
      </c>
      <c r="R189" s="17" t="str">
        <f aca="false">VLOOKUP(A189,s3_num_method!A189:B2688,2,0)</f>
        <v>num+count</v>
      </c>
    </row>
    <row r="190" customFormat="false" ht="12.8" hidden="false" customHeight="false" outlineLevel="0" collapsed="false">
      <c r="A190" s="0" t="s">
        <v>4481</v>
      </c>
      <c r="B190" s="0" t="s">
        <v>22</v>
      </c>
      <c r="D190" s="0" t="s">
        <v>23</v>
      </c>
      <c r="E190" s="0" t="s">
        <v>33</v>
      </c>
      <c r="F190" s="0" t="s">
        <v>4482</v>
      </c>
      <c r="G190" s="0" t="n">
        <v>8</v>
      </c>
      <c r="H190" s="0" t="n">
        <v>6</v>
      </c>
      <c r="I190" s="0" t="n">
        <v>5</v>
      </c>
      <c r="J190" s="0" t="n">
        <v>1</v>
      </c>
      <c r="K190" s="0" t="n">
        <v>3</v>
      </c>
      <c r="L190" s="0" t="n">
        <v>2</v>
      </c>
      <c r="M190" s="0" t="n">
        <v>20</v>
      </c>
      <c r="N190" s="1" t="n">
        <f aca="false">IF(ISERROR(I190/(I190+J190)),0,(I190/(I190+J190)))</f>
        <v>0.833333333333333</v>
      </c>
      <c r="O190" s="1" t="n">
        <f aca="false">IF(ISERROR(I190/(I190+K190)),0,(I190/(I190+K190)))</f>
        <v>0.625</v>
      </c>
      <c r="P190" s="1" t="n">
        <f aca="false">IF(ISERROR((2*N190*O190)/(N190+O190)),0,(2*N190*O190)/(N190+O190))</f>
        <v>0.714285714285714</v>
      </c>
      <c r="Q190" s="0" t="n">
        <f aca="false">L93-M93</f>
        <v>0</v>
      </c>
      <c r="R190" s="17" t="str">
        <f aca="false">VLOOKUP(A190,s3_num_method!A190:B2689,2,0)</f>
        <v>num+count</v>
      </c>
    </row>
    <row r="191" customFormat="false" ht="12.8" hidden="false" customHeight="false" outlineLevel="0" collapsed="false">
      <c r="A191" s="0" t="s">
        <v>4483</v>
      </c>
      <c r="B191" s="0" t="s">
        <v>22</v>
      </c>
      <c r="D191" s="0" t="s">
        <v>23</v>
      </c>
      <c r="E191" s="0" t="s">
        <v>33</v>
      </c>
      <c r="F191" s="0" t="s">
        <v>4484</v>
      </c>
      <c r="G191" s="0" t="n">
        <v>4</v>
      </c>
      <c r="H191" s="0" t="n">
        <v>7</v>
      </c>
      <c r="I191" s="0" t="n">
        <v>3</v>
      </c>
      <c r="J191" s="0" t="n">
        <v>4</v>
      </c>
      <c r="K191" s="0" t="n">
        <v>1</v>
      </c>
      <c r="L191" s="0" t="n">
        <v>0</v>
      </c>
      <c r="M191" s="0" t="n">
        <v>19</v>
      </c>
      <c r="N191" s="1" t="n">
        <f aca="false">IF(ISERROR(I191/(I191+J191)),0,(I191/(I191+J191)))</f>
        <v>0.428571428571429</v>
      </c>
      <c r="O191" s="1" t="n">
        <f aca="false">IF(ISERROR(I191/(I191+K191)),0,(I191/(I191+K191)))</f>
        <v>0.75</v>
      </c>
      <c r="P191" s="1" t="n">
        <f aca="false">IF(ISERROR((2*N191*O191)/(N191+O191)),0,(2*N191*O191)/(N191+O191))</f>
        <v>0.545454545454545</v>
      </c>
      <c r="Q191" s="0" t="n">
        <f aca="false">L2348-M2348</f>
        <v>1</v>
      </c>
      <c r="R191" s="17" t="str">
        <f aca="false">VLOOKUP(A191,s3_num_method!A191:B2690,2,0)</f>
        <v>num</v>
      </c>
    </row>
    <row r="192" customFormat="false" ht="12.8" hidden="false" customHeight="false" outlineLevel="0" collapsed="false">
      <c r="A192" s="0" t="s">
        <v>4485</v>
      </c>
      <c r="B192" s="0" t="s">
        <v>22</v>
      </c>
      <c r="D192" s="0" t="s">
        <v>23</v>
      </c>
      <c r="E192" s="0" t="s">
        <v>33</v>
      </c>
      <c r="F192" s="0" t="s">
        <v>4486</v>
      </c>
      <c r="G192" s="0" t="n">
        <v>4</v>
      </c>
      <c r="H192" s="0" t="n">
        <v>39</v>
      </c>
      <c r="I192" s="0" t="n">
        <v>4</v>
      </c>
      <c r="J192" s="0" t="n">
        <v>35</v>
      </c>
      <c r="K192" s="0" t="n">
        <v>0</v>
      </c>
      <c r="L192" s="0" t="n">
        <v>0</v>
      </c>
      <c r="M192" s="0" t="n">
        <v>65</v>
      </c>
      <c r="N192" s="1" t="n">
        <f aca="false">IF(ISERROR(I192/(I192+J192)),0,(I192/(I192+J192)))</f>
        <v>0.102564102564103</v>
      </c>
      <c r="O192" s="1" t="n">
        <f aca="false">IF(ISERROR(I192/(I192+K192)),0,(I192/(I192+K192)))</f>
        <v>1</v>
      </c>
      <c r="P192" s="1" t="n">
        <f aca="false">IF(ISERROR((2*N192*O192)/(N192+O192)),0,(2*N192*O192)/(N192+O192))</f>
        <v>0.186046511627907</v>
      </c>
      <c r="Q192" s="0" t="n">
        <f aca="false">L954-M954</f>
        <v>1</v>
      </c>
      <c r="R192" s="17" t="str">
        <f aca="false">VLOOKUP(A192,s3_num_method!A192:B2691,2,0)</f>
        <v>num+count</v>
      </c>
    </row>
    <row r="193" customFormat="false" ht="12.8" hidden="false" customHeight="false" outlineLevel="0" collapsed="false">
      <c r="A193" s="0" t="s">
        <v>4487</v>
      </c>
      <c r="B193" s="0" t="s">
        <v>22</v>
      </c>
      <c r="D193" s="0" t="s">
        <v>23</v>
      </c>
      <c r="E193" s="0" t="s">
        <v>33</v>
      </c>
      <c r="F193" s="0" t="s">
        <v>4488</v>
      </c>
      <c r="G193" s="0" t="n">
        <v>1</v>
      </c>
      <c r="H193" s="0" t="n">
        <v>2</v>
      </c>
      <c r="I193" s="0" t="n">
        <v>1</v>
      </c>
      <c r="J193" s="0" t="n">
        <v>1</v>
      </c>
      <c r="K193" s="0" t="n">
        <v>0</v>
      </c>
      <c r="L193" s="0" t="n">
        <v>1</v>
      </c>
      <c r="M193" s="0" t="n">
        <v>1</v>
      </c>
      <c r="N193" s="1" t="n">
        <f aca="false">IF(ISERROR(I193/(I193+J193)),0,(I193/(I193+J193)))</f>
        <v>0.5</v>
      </c>
      <c r="O193" s="1" t="n">
        <f aca="false">IF(ISERROR(I193/(I193+K193)),0,(I193/(I193+K193)))</f>
        <v>1</v>
      </c>
      <c r="P193" s="1" t="n">
        <f aca="false">IF(ISERROR((2*N193*O193)/(N193+O193)),0,(2*N193*O193)/(N193+O193))</f>
        <v>0.666666666666667</v>
      </c>
      <c r="Q193" s="0" t="n">
        <f aca="false">L2350-M2350</f>
        <v>2</v>
      </c>
      <c r="R193" s="17" t="str">
        <f aca="false">VLOOKUP(A193,s3_num_method!A193:B2692,2,0)</f>
        <v>count</v>
      </c>
    </row>
    <row r="194" customFormat="false" ht="12.8" hidden="false" customHeight="false" outlineLevel="0" collapsed="false">
      <c r="A194" s="0" t="s">
        <v>4489</v>
      </c>
      <c r="B194" s="0" t="s">
        <v>22</v>
      </c>
      <c r="D194" s="0" t="s">
        <v>23</v>
      </c>
      <c r="E194" s="0" t="s">
        <v>33</v>
      </c>
      <c r="F194" s="0" t="s">
        <v>4490</v>
      </c>
      <c r="G194" s="0" t="n">
        <v>4</v>
      </c>
      <c r="H194" s="0" t="n">
        <v>1</v>
      </c>
      <c r="I194" s="0" t="n">
        <v>1</v>
      </c>
      <c r="J194" s="0" t="n">
        <v>0</v>
      </c>
      <c r="K194" s="0" t="n">
        <v>3</v>
      </c>
      <c r="L194" s="0" t="n">
        <v>1</v>
      </c>
      <c r="M194" s="0" t="n">
        <v>0</v>
      </c>
      <c r="N194" s="1" t="n">
        <f aca="false">IF(ISERROR(I194/(I194+J194)),0,(I194/(I194+J194)))</f>
        <v>1</v>
      </c>
      <c r="O194" s="1" t="n">
        <f aca="false">IF(ISERROR(I194/(I194+K194)),0,(I194/(I194+K194)))</f>
        <v>0.25</v>
      </c>
      <c r="P194" s="1" t="n">
        <f aca="false">IF(ISERROR((2*N194*O194)/(N194+O194)),0,(2*N194*O194)/(N194+O194))</f>
        <v>0.4</v>
      </c>
      <c r="Q194" s="0" t="n">
        <f aca="false">L788-M788</f>
        <v>1</v>
      </c>
      <c r="R194" s="17" t="str">
        <f aca="false">VLOOKUP(A194,s3_num_method!A194:B2693,2,0)</f>
        <v>count</v>
      </c>
    </row>
    <row r="195" customFormat="false" ht="12.8" hidden="false" customHeight="false" outlineLevel="0" collapsed="false">
      <c r="A195" s="0" t="s">
        <v>4491</v>
      </c>
      <c r="B195" s="0" t="s">
        <v>22</v>
      </c>
      <c r="D195" s="0" t="s">
        <v>23</v>
      </c>
      <c r="E195" s="0" t="s">
        <v>33</v>
      </c>
      <c r="F195" s="0" t="s">
        <v>4492</v>
      </c>
      <c r="G195" s="0" t="n">
        <v>5</v>
      </c>
      <c r="H195" s="0" t="n">
        <v>6</v>
      </c>
      <c r="I195" s="0" t="n">
        <v>5</v>
      </c>
      <c r="J195" s="0" t="n">
        <v>1</v>
      </c>
      <c r="K195" s="0" t="n">
        <v>0</v>
      </c>
      <c r="L195" s="0" t="n">
        <v>1</v>
      </c>
      <c r="M195" s="0" t="n">
        <v>12</v>
      </c>
      <c r="N195" s="1" t="n">
        <f aca="false">IF(ISERROR(I195/(I195+J195)),0,(I195/(I195+J195)))</f>
        <v>0.833333333333333</v>
      </c>
      <c r="O195" s="1" t="n">
        <f aca="false">IF(ISERROR(I195/(I195+K195)),0,(I195/(I195+K195)))</f>
        <v>1</v>
      </c>
      <c r="P195" s="1" t="n">
        <f aca="false">IF(ISERROR((2*N195*O195)/(N195+O195)),0,(2*N195*O195)/(N195+O195))</f>
        <v>0.909090909090909</v>
      </c>
      <c r="Q195" s="0" t="n">
        <f aca="false">L2344-M2344</f>
        <v>3</v>
      </c>
      <c r="R195" s="17" t="str">
        <f aca="false">VLOOKUP(A195,s3_num_method!A195:B2694,2,0)</f>
        <v>num+count</v>
      </c>
    </row>
    <row r="196" customFormat="false" ht="12.8" hidden="false" customHeight="false" outlineLevel="0" collapsed="false">
      <c r="A196" s="0" t="s">
        <v>4493</v>
      </c>
      <c r="B196" s="0" t="s">
        <v>22</v>
      </c>
      <c r="D196" s="0" t="s">
        <v>23</v>
      </c>
      <c r="E196" s="0" t="s">
        <v>33</v>
      </c>
      <c r="F196" s="0" t="s">
        <v>4494</v>
      </c>
      <c r="G196" s="0" t="n">
        <v>3</v>
      </c>
      <c r="H196" s="0" t="n">
        <v>3</v>
      </c>
      <c r="I196" s="0" t="n">
        <v>2</v>
      </c>
      <c r="J196" s="0" t="n">
        <v>1</v>
      </c>
      <c r="K196" s="0" t="n">
        <v>1</v>
      </c>
      <c r="L196" s="0" t="n">
        <v>3</v>
      </c>
      <c r="M196" s="0" t="n">
        <v>1</v>
      </c>
      <c r="N196" s="1" t="n">
        <f aca="false">IF(ISERROR(I196/(I196+J196)),0,(I196/(I196+J196)))</f>
        <v>0.666666666666667</v>
      </c>
      <c r="O196" s="1" t="n">
        <f aca="false">IF(ISERROR(I196/(I196+K196)),0,(I196/(I196+K196)))</f>
        <v>0.666666666666667</v>
      </c>
      <c r="P196" s="1" t="n">
        <f aca="false">IF(ISERROR((2*N196*O196)/(N196+O196)),0,(2*N196*O196)/(N196+O196))</f>
        <v>0.666666666666667</v>
      </c>
      <c r="Q196" s="0" t="n">
        <f aca="false">L2345-M2345</f>
        <v>2</v>
      </c>
      <c r="R196" s="17" t="str">
        <f aca="false">VLOOKUP(A196,s3_num_method!A196:B2695,2,0)</f>
        <v>num+count</v>
      </c>
    </row>
    <row r="197" customFormat="false" ht="12.8" hidden="false" customHeight="false" outlineLevel="0" collapsed="false">
      <c r="A197" s="0" t="s">
        <v>4495</v>
      </c>
      <c r="B197" s="0" t="s">
        <v>22</v>
      </c>
      <c r="D197" s="0" t="s">
        <v>23</v>
      </c>
      <c r="E197" s="0" t="s">
        <v>33</v>
      </c>
      <c r="F197" s="0" t="s">
        <v>4496</v>
      </c>
      <c r="G197" s="0" t="n">
        <v>4</v>
      </c>
      <c r="H197" s="0" t="n">
        <v>8</v>
      </c>
      <c r="I197" s="0" t="n">
        <v>3</v>
      </c>
      <c r="J197" s="0" t="n">
        <v>5</v>
      </c>
      <c r="K197" s="0" t="n">
        <v>1</v>
      </c>
      <c r="L197" s="0" t="n">
        <v>0</v>
      </c>
      <c r="M197" s="0" t="n">
        <v>6</v>
      </c>
      <c r="N197" s="1" t="n">
        <f aca="false">IF(ISERROR(I197/(I197+J197)),0,(I197/(I197+J197)))</f>
        <v>0.375</v>
      </c>
      <c r="O197" s="1" t="n">
        <f aca="false">IF(ISERROR(I197/(I197+K197)),0,(I197/(I197+K197)))</f>
        <v>0.75</v>
      </c>
      <c r="P197" s="1" t="n">
        <f aca="false">IF(ISERROR((2*N197*O197)/(N197+O197)),0,(2*N197*O197)/(N197+O197))</f>
        <v>0.5</v>
      </c>
      <c r="Q197" s="0" t="n">
        <f aca="false">L1243-M1243</f>
        <v>0</v>
      </c>
      <c r="R197" s="17" t="str">
        <f aca="false">VLOOKUP(A197,s3_num_method!A197:B2696,2,0)</f>
        <v>num+count</v>
      </c>
    </row>
    <row r="198" customFormat="false" ht="12.8" hidden="false" customHeight="false" outlineLevel="0" collapsed="false">
      <c r="A198" s="0" t="s">
        <v>4497</v>
      </c>
      <c r="B198" s="0" t="s">
        <v>22</v>
      </c>
      <c r="D198" s="0" t="s">
        <v>23</v>
      </c>
      <c r="E198" s="0" t="s">
        <v>33</v>
      </c>
      <c r="F198" s="0" t="s">
        <v>4498</v>
      </c>
      <c r="G198" s="0" t="n">
        <v>5</v>
      </c>
      <c r="H198" s="0" t="n">
        <v>5</v>
      </c>
      <c r="I198" s="0" t="n">
        <v>3</v>
      </c>
      <c r="J198" s="0" t="n">
        <v>2</v>
      </c>
      <c r="K198" s="0" t="n">
        <v>2</v>
      </c>
      <c r="L198" s="0" t="n">
        <v>1</v>
      </c>
      <c r="M198" s="0" t="n">
        <v>8</v>
      </c>
      <c r="N198" s="1" t="n">
        <f aca="false">IF(ISERROR(I198/(I198+J198)),0,(I198/(I198+J198)))</f>
        <v>0.6</v>
      </c>
      <c r="O198" s="1" t="n">
        <f aca="false">IF(ISERROR(I198/(I198+K198)),0,(I198/(I198+K198)))</f>
        <v>0.6</v>
      </c>
      <c r="P198" s="1" t="n">
        <f aca="false">IF(ISERROR((2*N198*O198)/(N198+O198)),0,(2*N198*O198)/(N198+O198))</f>
        <v>0.6</v>
      </c>
      <c r="Q198" s="0" t="n">
        <f aca="false">L2419-M2419</f>
        <v>3</v>
      </c>
      <c r="R198" s="17" t="str">
        <f aca="false">VLOOKUP(A198,s3_num_method!A198:B2697,2,0)</f>
        <v>num+count</v>
      </c>
    </row>
    <row r="199" customFormat="false" ht="12.8" hidden="false" customHeight="false" outlineLevel="0" collapsed="false">
      <c r="A199" s="0" t="s">
        <v>4499</v>
      </c>
      <c r="B199" s="0" t="s">
        <v>22</v>
      </c>
      <c r="D199" s="0" t="s">
        <v>23</v>
      </c>
      <c r="E199" s="0" t="s">
        <v>33</v>
      </c>
      <c r="F199" s="0" t="s">
        <v>4500</v>
      </c>
      <c r="G199" s="0" t="n">
        <v>13</v>
      </c>
      <c r="H199" s="0" t="n">
        <v>22</v>
      </c>
      <c r="I199" s="0" t="n">
        <v>6</v>
      </c>
      <c r="J199" s="0" t="n">
        <v>16</v>
      </c>
      <c r="K199" s="0" t="n">
        <v>7</v>
      </c>
      <c r="L199" s="0" t="n">
        <v>3</v>
      </c>
      <c r="M199" s="0" t="n">
        <v>24</v>
      </c>
      <c r="N199" s="1" t="n">
        <f aca="false">IF(ISERROR(I199/(I199+J199)),0,(I199/(I199+J199)))</f>
        <v>0.272727272727273</v>
      </c>
      <c r="O199" s="1" t="n">
        <f aca="false">IF(ISERROR(I199/(I199+K199)),0,(I199/(I199+K199)))</f>
        <v>0.461538461538462</v>
      </c>
      <c r="P199" s="1" t="n">
        <f aca="false">IF(ISERROR((2*N199*O199)/(N199+O199)),0,(2*N199*O199)/(N199+O199))</f>
        <v>0.342857142857143</v>
      </c>
      <c r="Q199" s="0" t="n">
        <f aca="false">L555-M555</f>
        <v>1</v>
      </c>
      <c r="R199" s="17" t="str">
        <f aca="false">VLOOKUP(A199,s3_num_method!A199:B2698,2,0)</f>
        <v>num+count</v>
      </c>
    </row>
    <row r="200" customFormat="false" ht="12.8" hidden="false" customHeight="false" outlineLevel="0" collapsed="false">
      <c r="A200" s="0" t="s">
        <v>4501</v>
      </c>
      <c r="B200" s="0" t="s">
        <v>22</v>
      </c>
      <c r="D200" s="0" t="s">
        <v>23</v>
      </c>
      <c r="E200" s="0" t="s">
        <v>33</v>
      </c>
      <c r="F200" s="0" t="s">
        <v>4502</v>
      </c>
      <c r="G200" s="0" t="n">
        <v>2</v>
      </c>
      <c r="H200" s="0" t="n">
        <v>1</v>
      </c>
      <c r="I200" s="0" t="n">
        <v>1</v>
      </c>
      <c r="J200" s="0" t="n">
        <v>0</v>
      </c>
      <c r="K200" s="0" t="n">
        <v>1</v>
      </c>
      <c r="L200" s="0" t="n">
        <v>0</v>
      </c>
      <c r="M200" s="0" t="n">
        <v>3</v>
      </c>
      <c r="N200" s="1" t="n">
        <f aca="false">IF(ISERROR(I200/(I200+J200)),0,(I200/(I200+J200)))</f>
        <v>1</v>
      </c>
      <c r="O200" s="1" t="n">
        <f aca="false">IF(ISERROR(I200/(I200+K200)),0,(I200/(I200+K200)))</f>
        <v>0.5</v>
      </c>
      <c r="P200" s="1" t="n">
        <f aca="false">IF(ISERROR((2*N200*O200)/(N200+O200)),0,(2*N200*O200)/(N200+O200))</f>
        <v>0.666666666666667</v>
      </c>
      <c r="Q200" s="0" t="n">
        <f aca="false">L2339-M2339</f>
        <v>4</v>
      </c>
      <c r="R200" s="17" t="str">
        <f aca="false">VLOOKUP(A200,s3_num_method!A200:B2699,2,0)</f>
        <v>count</v>
      </c>
    </row>
    <row r="201" customFormat="false" ht="12.8" hidden="false" customHeight="false" outlineLevel="0" collapsed="false">
      <c r="A201" s="0" t="s">
        <v>4503</v>
      </c>
      <c r="B201" s="0" t="s">
        <v>22</v>
      </c>
      <c r="D201" s="0" t="s">
        <v>23</v>
      </c>
      <c r="E201" s="0" t="s">
        <v>33</v>
      </c>
      <c r="F201" s="0" t="s">
        <v>4504</v>
      </c>
      <c r="G201" s="0" t="n">
        <v>9</v>
      </c>
      <c r="H201" s="0" t="n">
        <v>38</v>
      </c>
      <c r="I201" s="0" t="n">
        <v>5</v>
      </c>
      <c r="J201" s="0" t="n">
        <v>33</v>
      </c>
      <c r="K201" s="0" t="n">
        <v>4</v>
      </c>
      <c r="L201" s="0" t="n">
        <v>1</v>
      </c>
      <c r="M201" s="0" t="n">
        <v>46</v>
      </c>
      <c r="N201" s="1" t="n">
        <f aca="false">IF(ISERROR(I201/(I201+J201)),0,(I201/(I201+J201)))</f>
        <v>0.131578947368421</v>
      </c>
      <c r="O201" s="1" t="n">
        <f aca="false">IF(ISERROR(I201/(I201+K201)),0,(I201/(I201+K201)))</f>
        <v>0.555555555555556</v>
      </c>
      <c r="P201" s="1" t="n">
        <f aca="false">IF(ISERROR((2*N201*O201)/(N201+O201)),0,(2*N201*O201)/(N201+O201))</f>
        <v>0.212765957446808</v>
      </c>
      <c r="Q201" s="0" t="n">
        <f aca="false">L507-M507</f>
        <v>1</v>
      </c>
      <c r="R201" s="17" t="str">
        <f aca="false">VLOOKUP(A201,s3_num_method!A201:B2700,2,0)</f>
        <v>num+count</v>
      </c>
    </row>
    <row r="202" customFormat="false" ht="12.8" hidden="false" customHeight="false" outlineLevel="0" collapsed="false">
      <c r="A202" s="0" t="s">
        <v>4505</v>
      </c>
      <c r="B202" s="0" t="s">
        <v>22</v>
      </c>
      <c r="D202" s="0" t="s">
        <v>23</v>
      </c>
      <c r="E202" s="0" t="s">
        <v>33</v>
      </c>
      <c r="F202" s="0" t="s">
        <v>4506</v>
      </c>
      <c r="G202" s="0" t="n">
        <v>2</v>
      </c>
      <c r="H202" s="0" t="n">
        <v>2</v>
      </c>
      <c r="I202" s="0" t="n">
        <v>2</v>
      </c>
      <c r="J202" s="0" t="n">
        <v>0</v>
      </c>
      <c r="K202" s="0" t="n">
        <v>0</v>
      </c>
      <c r="L202" s="0" t="n">
        <v>1</v>
      </c>
      <c r="M202" s="0" t="n">
        <v>4</v>
      </c>
      <c r="N202" s="1" t="n">
        <f aca="false">IF(ISERROR(I202/(I202+J202)),0,(I202/(I202+J202)))</f>
        <v>1</v>
      </c>
      <c r="O202" s="1" t="n">
        <f aca="false">IF(ISERROR(I202/(I202+K202)),0,(I202/(I202+K202)))</f>
        <v>1</v>
      </c>
      <c r="P202" s="1" t="n">
        <f aca="false">IF(ISERROR((2*N202*O202)/(N202+O202)),0,(2*N202*O202)/(N202+O202))</f>
        <v>1</v>
      </c>
      <c r="Q202" s="0" t="n">
        <f aca="false">L292-M292</f>
        <v>0</v>
      </c>
      <c r="R202" s="17" t="str">
        <f aca="false">VLOOKUP(A202,s3_num_method!A202:B2701,2,0)</f>
        <v>num+count</v>
      </c>
    </row>
    <row r="203" customFormat="false" ht="12.8" hidden="false" customHeight="false" outlineLevel="0" collapsed="false">
      <c r="A203" s="0" t="s">
        <v>4507</v>
      </c>
      <c r="B203" s="0" t="s">
        <v>22</v>
      </c>
      <c r="D203" s="0" t="s">
        <v>23</v>
      </c>
      <c r="E203" s="0" t="s">
        <v>33</v>
      </c>
      <c r="F203" s="0" t="s">
        <v>4508</v>
      </c>
      <c r="G203" s="0" t="n">
        <v>3</v>
      </c>
      <c r="H203" s="0" t="n">
        <v>6</v>
      </c>
      <c r="I203" s="0" t="n">
        <v>2</v>
      </c>
      <c r="J203" s="0" t="n">
        <v>4</v>
      </c>
      <c r="K203" s="0" t="n">
        <v>1</v>
      </c>
      <c r="L203" s="0" t="n">
        <v>2</v>
      </c>
      <c r="M203" s="0" t="n">
        <v>18</v>
      </c>
      <c r="N203" s="1" t="n">
        <f aca="false">IF(ISERROR(I203/(I203+J203)),0,(I203/(I203+J203)))</f>
        <v>0.333333333333333</v>
      </c>
      <c r="O203" s="1" t="n">
        <f aca="false">IF(ISERROR(I203/(I203+K203)),0,(I203/(I203+K203)))</f>
        <v>0.666666666666667</v>
      </c>
      <c r="P203" s="1" t="n">
        <f aca="false">IF(ISERROR((2*N203*O203)/(N203+O203)),0,(2*N203*O203)/(N203+O203))</f>
        <v>0.444444444444444</v>
      </c>
      <c r="Q203" s="0" t="n">
        <f aca="false">L900-M900</f>
        <v>1</v>
      </c>
      <c r="R203" s="17" t="str">
        <f aca="false">VLOOKUP(A203,s3_num_method!A203:B2702,2,0)</f>
        <v>num+count</v>
      </c>
    </row>
    <row r="204" customFormat="false" ht="12.8" hidden="false" customHeight="false" outlineLevel="0" collapsed="false">
      <c r="A204" s="0" t="s">
        <v>4509</v>
      </c>
      <c r="B204" s="0" t="s">
        <v>22</v>
      </c>
      <c r="D204" s="0" t="s">
        <v>23</v>
      </c>
      <c r="E204" s="0" t="s">
        <v>33</v>
      </c>
      <c r="F204" s="0" t="s">
        <v>4510</v>
      </c>
      <c r="G204" s="0" t="n">
        <v>2</v>
      </c>
      <c r="H204" s="0" t="n">
        <v>1</v>
      </c>
      <c r="I204" s="0" t="n">
        <v>1</v>
      </c>
      <c r="J204" s="0" t="n">
        <v>0</v>
      </c>
      <c r="K204" s="0" t="n">
        <v>1</v>
      </c>
      <c r="L204" s="0" t="n">
        <v>0</v>
      </c>
      <c r="M204" s="0" t="n">
        <v>4</v>
      </c>
      <c r="N204" s="1" t="n">
        <f aca="false">IF(ISERROR(I204/(I204+J204)),0,(I204/(I204+J204)))</f>
        <v>1</v>
      </c>
      <c r="O204" s="1" t="n">
        <f aca="false">IF(ISERROR(I204/(I204+K204)),0,(I204/(I204+K204)))</f>
        <v>0.5</v>
      </c>
      <c r="P204" s="1" t="n">
        <f aca="false">IF(ISERROR((2*N204*O204)/(N204+O204)),0,(2*N204*O204)/(N204+O204))</f>
        <v>0.666666666666667</v>
      </c>
      <c r="Q204" s="0" t="n">
        <f aca="false">L1642-M1642</f>
        <v>4</v>
      </c>
      <c r="R204" s="17" t="str">
        <f aca="false">VLOOKUP(A204,s3_num_method!A204:B2703,2,0)</f>
        <v>num</v>
      </c>
    </row>
    <row r="205" customFormat="false" ht="12.8" hidden="false" customHeight="false" outlineLevel="0" collapsed="false">
      <c r="A205" s="0" t="s">
        <v>4511</v>
      </c>
      <c r="B205" s="0" t="s">
        <v>22</v>
      </c>
      <c r="D205" s="0" t="s">
        <v>23</v>
      </c>
      <c r="E205" s="0" t="s">
        <v>33</v>
      </c>
      <c r="F205" s="0" t="s">
        <v>4512</v>
      </c>
      <c r="G205" s="0" t="n">
        <v>6</v>
      </c>
      <c r="H205" s="0" t="n">
        <v>11</v>
      </c>
      <c r="I205" s="0" t="n">
        <v>4</v>
      </c>
      <c r="J205" s="0" t="n">
        <v>7</v>
      </c>
      <c r="K205" s="0" t="n">
        <v>2</v>
      </c>
      <c r="L205" s="0" t="n">
        <v>0</v>
      </c>
      <c r="M205" s="0" t="n">
        <v>17</v>
      </c>
      <c r="N205" s="1" t="n">
        <f aca="false">IF(ISERROR(I205/(I205+J205)),0,(I205/(I205+J205)))</f>
        <v>0.363636363636364</v>
      </c>
      <c r="O205" s="1" t="n">
        <f aca="false">IF(ISERROR(I205/(I205+K205)),0,(I205/(I205+K205)))</f>
        <v>0.666666666666667</v>
      </c>
      <c r="P205" s="1" t="n">
        <f aca="false">IF(ISERROR((2*N205*O205)/(N205+O205)),0,(2*N205*O205)/(N205+O205))</f>
        <v>0.470588235294118</v>
      </c>
      <c r="Q205" s="0" t="n">
        <f aca="false">L2418-M2418</f>
        <v>4</v>
      </c>
      <c r="R205" s="17" t="str">
        <f aca="false">VLOOKUP(A205,s3_num_method!A205:B2704,2,0)</f>
        <v>num+count</v>
      </c>
    </row>
    <row r="206" customFormat="false" ht="12.8" hidden="false" customHeight="false" outlineLevel="0" collapsed="false">
      <c r="A206" s="0" t="s">
        <v>4513</v>
      </c>
      <c r="B206" s="0" t="s">
        <v>22</v>
      </c>
      <c r="D206" s="0" t="s">
        <v>23</v>
      </c>
      <c r="E206" s="0" t="s">
        <v>33</v>
      </c>
      <c r="F206" s="0" t="s">
        <v>4514</v>
      </c>
      <c r="G206" s="0" t="n">
        <v>3</v>
      </c>
      <c r="H206" s="0" t="n">
        <v>2</v>
      </c>
      <c r="I206" s="0" t="n">
        <v>2</v>
      </c>
      <c r="J206" s="0" t="n">
        <v>0</v>
      </c>
      <c r="K206" s="0" t="n">
        <v>1</v>
      </c>
      <c r="L206" s="0" t="n">
        <v>0</v>
      </c>
      <c r="M206" s="0" t="n">
        <v>6</v>
      </c>
      <c r="N206" s="1" t="n">
        <f aca="false">IF(ISERROR(I206/(I206+J206)),0,(I206/(I206+J206)))</f>
        <v>1</v>
      </c>
      <c r="O206" s="1" t="n">
        <f aca="false">IF(ISERROR(I206/(I206+K206)),0,(I206/(I206+K206)))</f>
        <v>0.666666666666667</v>
      </c>
      <c r="P206" s="1" t="n">
        <f aca="false">IF(ISERROR((2*N206*O206)/(N206+O206)),0,(2*N206*O206)/(N206+O206))</f>
        <v>0.8</v>
      </c>
      <c r="Q206" s="0" t="n">
        <f aca="false">L1645-M1645</f>
        <v>6</v>
      </c>
      <c r="R206" s="17" t="str">
        <f aca="false">VLOOKUP(A206,s3_num_method!A206:B2705,2,0)</f>
        <v>num</v>
      </c>
    </row>
    <row r="207" customFormat="false" ht="12.8" hidden="false" customHeight="false" outlineLevel="0" collapsed="false">
      <c r="A207" s="0" t="s">
        <v>4515</v>
      </c>
      <c r="B207" s="0" t="s">
        <v>22</v>
      </c>
      <c r="D207" s="0" t="s">
        <v>23</v>
      </c>
      <c r="E207" s="0" t="s">
        <v>33</v>
      </c>
      <c r="F207" s="0" t="s">
        <v>4516</v>
      </c>
      <c r="G207" s="0" t="n">
        <v>4</v>
      </c>
      <c r="H207" s="0" t="n">
        <v>3</v>
      </c>
      <c r="I207" s="0" t="n">
        <v>3</v>
      </c>
      <c r="J207" s="0" t="n">
        <v>0</v>
      </c>
      <c r="K207" s="0" t="n">
        <v>1</v>
      </c>
      <c r="L207" s="0" t="n">
        <v>1</v>
      </c>
      <c r="M207" s="0" t="n">
        <v>1</v>
      </c>
      <c r="N207" s="1" t="n">
        <f aca="false">IF(ISERROR(I207/(I207+J207)),0,(I207/(I207+J207)))</f>
        <v>1</v>
      </c>
      <c r="O207" s="1" t="n">
        <f aca="false">IF(ISERROR(I207/(I207+K207)),0,(I207/(I207+K207)))</f>
        <v>0.75</v>
      </c>
      <c r="P207" s="1" t="n">
        <f aca="false">IF(ISERROR((2*N207*O207)/(N207+O207)),0,(2*N207*O207)/(N207+O207))</f>
        <v>0.857142857142857</v>
      </c>
      <c r="Q207" s="0" t="n">
        <f aca="false">L786-M786</f>
        <v>1</v>
      </c>
      <c r="R207" s="17" t="str">
        <f aca="false">VLOOKUP(A207,s3_num_method!A207:B2706,2,0)</f>
        <v>count</v>
      </c>
    </row>
    <row r="208" customFormat="false" ht="12.8" hidden="false" customHeight="false" outlineLevel="0" collapsed="false">
      <c r="A208" s="0" t="s">
        <v>4517</v>
      </c>
      <c r="B208" s="0" t="s">
        <v>22</v>
      </c>
      <c r="D208" s="0" t="s">
        <v>23</v>
      </c>
      <c r="E208" s="0" t="s">
        <v>33</v>
      </c>
      <c r="F208" s="0" t="s">
        <v>4518</v>
      </c>
      <c r="G208" s="0" t="n">
        <v>2</v>
      </c>
      <c r="H208" s="0" t="n">
        <v>0</v>
      </c>
      <c r="I208" s="0" t="n">
        <v>0</v>
      </c>
      <c r="J208" s="0" t="n">
        <v>0</v>
      </c>
      <c r="K208" s="0" t="n">
        <v>2</v>
      </c>
      <c r="L208" s="0" t="n">
        <v>1</v>
      </c>
      <c r="M208" s="0" t="n">
        <v>0</v>
      </c>
      <c r="N208" s="1" t="n">
        <f aca="false">IF(ISERROR(I208/(I208+J208)),0,(I208/(I208+J208)))</f>
        <v>0</v>
      </c>
      <c r="O208" s="1" t="n">
        <f aca="false">IF(ISERROR(I208/(I208+K208)),0,(I208/(I208+K208)))</f>
        <v>0</v>
      </c>
      <c r="P208" s="1" t="n">
        <f aca="false">IF(ISERROR((2*N208*O208)/(N208+O208)),0,(2*N208*O208)/(N208+O208))</f>
        <v>0</v>
      </c>
      <c r="Q208" s="0" t="n">
        <f aca="false">L1966-M1966</f>
        <v>3</v>
      </c>
      <c r="R208" s="17" t="str">
        <f aca="false">VLOOKUP(A208,s3_num_method!A208:B2707,2,0)</f>
        <v>num+count</v>
      </c>
    </row>
    <row r="209" customFormat="false" ht="12.8" hidden="false" customHeight="false" outlineLevel="0" collapsed="false">
      <c r="A209" s="0" t="s">
        <v>4519</v>
      </c>
      <c r="B209" s="0" t="s">
        <v>22</v>
      </c>
      <c r="D209" s="0" t="s">
        <v>23</v>
      </c>
      <c r="E209" s="0" t="s">
        <v>33</v>
      </c>
      <c r="F209" s="0" t="s">
        <v>4520</v>
      </c>
      <c r="G209" s="0" t="n">
        <v>3</v>
      </c>
      <c r="H209" s="0" t="n">
        <v>1</v>
      </c>
      <c r="I209" s="0" t="n">
        <v>1</v>
      </c>
      <c r="J209" s="0" t="n">
        <v>0</v>
      </c>
      <c r="K209" s="0" t="n">
        <v>2</v>
      </c>
      <c r="L209" s="0" t="n">
        <v>0</v>
      </c>
      <c r="M209" s="0" t="n">
        <v>0</v>
      </c>
      <c r="N209" s="1" t="n">
        <f aca="false">IF(ISERROR(I209/(I209+J209)),0,(I209/(I209+J209)))</f>
        <v>1</v>
      </c>
      <c r="O209" s="1" t="n">
        <f aca="false">IF(ISERROR(I209/(I209+K209)),0,(I209/(I209+K209)))</f>
        <v>0.333333333333333</v>
      </c>
      <c r="P209" s="1" t="n">
        <f aca="false">IF(ISERROR((2*N209*O209)/(N209+O209)),0,(2*N209*O209)/(N209+O209))</f>
        <v>0.5</v>
      </c>
      <c r="Q209" s="0" t="n">
        <f aca="false">L1497-M1497</f>
        <v>1</v>
      </c>
      <c r="R209" s="17" t="str">
        <f aca="false">VLOOKUP(A209,s3_num_method!A209:B2708,2,0)</f>
        <v>count</v>
      </c>
    </row>
    <row r="210" customFormat="false" ht="12.8" hidden="false" customHeight="false" outlineLevel="0" collapsed="false">
      <c r="A210" s="0" t="s">
        <v>4521</v>
      </c>
      <c r="B210" s="0" t="s">
        <v>22</v>
      </c>
      <c r="D210" s="0" t="s">
        <v>23</v>
      </c>
      <c r="E210" s="0" t="s">
        <v>33</v>
      </c>
      <c r="F210" s="0" t="s">
        <v>4522</v>
      </c>
      <c r="G210" s="0" t="n">
        <v>26</v>
      </c>
      <c r="H210" s="0" t="n">
        <v>32</v>
      </c>
      <c r="I210" s="0" t="n">
        <v>15</v>
      </c>
      <c r="J210" s="0" t="n">
        <v>17</v>
      </c>
      <c r="K210" s="0" t="n">
        <v>11</v>
      </c>
      <c r="L210" s="0" t="n">
        <v>6</v>
      </c>
      <c r="M210" s="0" t="n">
        <v>65</v>
      </c>
      <c r="N210" s="1" t="n">
        <f aca="false">IF(ISERROR(I210/(I210+J210)),0,(I210/(I210+J210)))</f>
        <v>0.46875</v>
      </c>
      <c r="O210" s="1" t="n">
        <f aca="false">IF(ISERROR(I210/(I210+K210)),0,(I210/(I210+K210)))</f>
        <v>0.576923076923077</v>
      </c>
      <c r="P210" s="1" t="n">
        <f aca="false">IF(ISERROR((2*N210*O210)/(N210+O210)),0,(2*N210*O210)/(N210+O210))</f>
        <v>0.517241379310345</v>
      </c>
      <c r="Q210" s="0" t="n">
        <f aca="false">L957-M957</f>
        <v>1</v>
      </c>
      <c r="R210" s="17" t="str">
        <f aca="false">VLOOKUP(A210,s3_num_method!A210:B2709,2,0)</f>
        <v>num+count</v>
      </c>
    </row>
    <row r="211" customFormat="false" ht="12.8" hidden="false" customHeight="false" outlineLevel="0" collapsed="false">
      <c r="A211" s="0" t="s">
        <v>4523</v>
      </c>
      <c r="B211" s="0" t="s">
        <v>22</v>
      </c>
      <c r="D211" s="0" t="s">
        <v>23</v>
      </c>
      <c r="E211" s="0" t="s">
        <v>33</v>
      </c>
      <c r="F211" s="0" t="s">
        <v>4524</v>
      </c>
      <c r="G211" s="0" t="n">
        <v>3</v>
      </c>
      <c r="H211" s="0" t="n">
        <v>5</v>
      </c>
      <c r="I211" s="0" t="n">
        <v>3</v>
      </c>
      <c r="J211" s="0" t="n">
        <v>2</v>
      </c>
      <c r="K211" s="0" t="n">
        <v>0</v>
      </c>
      <c r="L211" s="0" t="n">
        <v>0</v>
      </c>
      <c r="M211" s="0" t="n">
        <v>4</v>
      </c>
      <c r="N211" s="1" t="n">
        <f aca="false">IF(ISERROR(I211/(I211+J211)),0,(I211/(I211+J211)))</f>
        <v>0.6</v>
      </c>
      <c r="O211" s="1" t="n">
        <f aca="false">IF(ISERROR(I211/(I211+K211)),0,(I211/(I211+K211)))</f>
        <v>1</v>
      </c>
      <c r="P211" s="1" t="n">
        <f aca="false">IF(ISERROR((2*N211*O211)/(N211+O211)),0,(2*N211*O211)/(N211+O211))</f>
        <v>0.75</v>
      </c>
      <c r="Q211" s="0" t="n">
        <f aca="false">L331-M331</f>
        <v>0</v>
      </c>
      <c r="R211" s="17" t="str">
        <f aca="false">VLOOKUP(A211,s3_num_method!A211:B2710,2,0)</f>
        <v>num+count</v>
      </c>
    </row>
    <row r="212" customFormat="false" ht="12.8" hidden="false" customHeight="false" outlineLevel="0" collapsed="false">
      <c r="A212" s="0" t="s">
        <v>4525</v>
      </c>
      <c r="B212" s="0" t="s">
        <v>22</v>
      </c>
      <c r="D212" s="0" t="s">
        <v>23</v>
      </c>
      <c r="E212" s="0" t="s">
        <v>33</v>
      </c>
      <c r="F212" s="0" t="s">
        <v>4526</v>
      </c>
      <c r="G212" s="0" t="n">
        <v>3</v>
      </c>
      <c r="H212" s="0" t="n">
        <v>1</v>
      </c>
      <c r="I212" s="0" t="n">
        <v>1</v>
      </c>
      <c r="J212" s="0" t="n">
        <v>0</v>
      </c>
      <c r="K212" s="0" t="n">
        <v>2</v>
      </c>
      <c r="L212" s="0" t="n">
        <v>0</v>
      </c>
      <c r="M212" s="0" t="n">
        <v>0</v>
      </c>
      <c r="N212" s="1" t="n">
        <f aca="false">IF(ISERROR(I212/(I212+J212)),0,(I212/(I212+J212)))</f>
        <v>1</v>
      </c>
      <c r="O212" s="1" t="n">
        <f aca="false">IF(ISERROR(I212/(I212+K212)),0,(I212/(I212+K212)))</f>
        <v>0.333333333333333</v>
      </c>
      <c r="P212" s="1" t="n">
        <f aca="false">IF(ISERROR((2*N212*O212)/(N212+O212)),0,(2*N212*O212)/(N212+O212))</f>
        <v>0.5</v>
      </c>
      <c r="Q212" s="0" t="n">
        <f aca="false">L1985-M1985</f>
        <v>5</v>
      </c>
      <c r="R212" s="17" t="str">
        <f aca="false">VLOOKUP(A212,s3_num_method!A212:B2711,2,0)</f>
        <v>count</v>
      </c>
    </row>
    <row r="213" customFormat="false" ht="12.8" hidden="false" customHeight="false" outlineLevel="0" collapsed="false">
      <c r="A213" s="0" t="s">
        <v>4527</v>
      </c>
      <c r="B213" s="0" t="s">
        <v>22</v>
      </c>
      <c r="D213" s="0" t="s">
        <v>23</v>
      </c>
      <c r="E213" s="0" t="s">
        <v>33</v>
      </c>
      <c r="F213" s="0" t="s">
        <v>4528</v>
      </c>
      <c r="G213" s="0" t="n">
        <v>2</v>
      </c>
      <c r="H213" s="0" t="n">
        <v>2</v>
      </c>
      <c r="I213" s="0" t="n">
        <v>2</v>
      </c>
      <c r="J213" s="0" t="n">
        <v>0</v>
      </c>
      <c r="K213" s="0" t="n">
        <v>0</v>
      </c>
      <c r="L213" s="0" t="n">
        <v>0</v>
      </c>
      <c r="M213" s="0" t="n">
        <v>6</v>
      </c>
      <c r="N213" s="1" t="n">
        <f aca="false">IF(ISERROR(I213/(I213+J213)),0,(I213/(I213+J213)))</f>
        <v>1</v>
      </c>
      <c r="O213" s="1" t="n">
        <f aca="false">IF(ISERROR(I213/(I213+K213)),0,(I213/(I213+K213)))</f>
        <v>1</v>
      </c>
      <c r="P213" s="1" t="n">
        <f aca="false">IF(ISERROR((2*N213*O213)/(N213+O213)),0,(2*N213*O213)/(N213+O213))</f>
        <v>1</v>
      </c>
      <c r="Q213" s="0" t="n">
        <f aca="false">L958-M958</f>
        <v>1</v>
      </c>
      <c r="R213" s="17" t="str">
        <f aca="false">VLOOKUP(A213,s3_num_method!A213:B2712,2,0)</f>
        <v>num+count</v>
      </c>
    </row>
    <row r="214" customFormat="false" ht="12.8" hidden="false" customHeight="false" outlineLevel="0" collapsed="false">
      <c r="A214" s="0" t="s">
        <v>4529</v>
      </c>
      <c r="B214" s="0" t="s">
        <v>22</v>
      </c>
      <c r="D214" s="0" t="s">
        <v>23</v>
      </c>
      <c r="E214" s="0" t="s">
        <v>33</v>
      </c>
      <c r="F214" s="0" t="s">
        <v>4530</v>
      </c>
      <c r="G214" s="0" t="n">
        <v>1</v>
      </c>
      <c r="H214" s="0" t="n">
        <v>1</v>
      </c>
      <c r="I214" s="0" t="n">
        <v>1</v>
      </c>
      <c r="J214" s="0" t="n">
        <v>0</v>
      </c>
      <c r="K214" s="0" t="n">
        <v>0</v>
      </c>
      <c r="L214" s="0" t="n">
        <v>0</v>
      </c>
      <c r="M214" s="0" t="n">
        <v>1</v>
      </c>
      <c r="N214" s="1" t="n">
        <f aca="false">IF(ISERROR(I214/(I214+J214)),0,(I214/(I214+J214)))</f>
        <v>1</v>
      </c>
      <c r="O214" s="1" t="n">
        <f aca="false">IF(ISERROR(I214/(I214+K214)),0,(I214/(I214+K214)))</f>
        <v>1</v>
      </c>
      <c r="P214" s="1" t="n">
        <f aca="false">IF(ISERROR((2*N214*O214)/(N214+O214)),0,(2*N214*O214)/(N214+O214))</f>
        <v>1</v>
      </c>
      <c r="Q214" s="0" t="n">
        <f aca="false">L794-M794</f>
        <v>1</v>
      </c>
      <c r="R214" s="17" t="str">
        <f aca="false">VLOOKUP(A214,s3_num_method!A214:B2713,2,0)</f>
        <v>count</v>
      </c>
    </row>
    <row r="215" customFormat="false" ht="12.8" hidden="false" customHeight="false" outlineLevel="0" collapsed="false">
      <c r="A215" s="0" t="s">
        <v>4531</v>
      </c>
      <c r="B215" s="0" t="s">
        <v>22</v>
      </c>
      <c r="D215" s="0" t="s">
        <v>23</v>
      </c>
      <c r="E215" s="0" t="s">
        <v>33</v>
      </c>
      <c r="F215" s="0" t="s">
        <v>4532</v>
      </c>
      <c r="G215" s="0" t="n">
        <v>4</v>
      </c>
      <c r="H215" s="0" t="n">
        <v>5</v>
      </c>
      <c r="I215" s="0" t="n">
        <v>3</v>
      </c>
      <c r="J215" s="0" t="n">
        <v>2</v>
      </c>
      <c r="K215" s="0" t="n">
        <v>1</v>
      </c>
      <c r="L215" s="0" t="n">
        <v>0</v>
      </c>
      <c r="M215" s="0" t="n">
        <v>10</v>
      </c>
      <c r="N215" s="1" t="n">
        <f aca="false">IF(ISERROR(I215/(I215+J215)),0,(I215/(I215+J215)))</f>
        <v>0.6</v>
      </c>
      <c r="O215" s="1" t="n">
        <f aca="false">IF(ISERROR(I215/(I215+K215)),0,(I215/(I215+K215)))</f>
        <v>0.75</v>
      </c>
      <c r="P215" s="1" t="n">
        <f aca="false">IF(ISERROR((2*N215*O215)/(N215+O215)),0,(2*N215*O215)/(N215+O215))</f>
        <v>0.666666666666667</v>
      </c>
      <c r="Q215" s="0" t="n">
        <f aca="false">L790-M790</f>
        <v>1</v>
      </c>
      <c r="R215" s="17" t="str">
        <f aca="false">VLOOKUP(A215,s3_num_method!A215:B2714,2,0)</f>
        <v>num+count</v>
      </c>
    </row>
    <row r="216" customFormat="false" ht="12.8" hidden="false" customHeight="false" outlineLevel="0" collapsed="false">
      <c r="A216" s="0" t="s">
        <v>4533</v>
      </c>
      <c r="B216" s="0" t="s">
        <v>22</v>
      </c>
      <c r="D216" s="0" t="s">
        <v>23</v>
      </c>
      <c r="E216" s="0" t="s">
        <v>33</v>
      </c>
      <c r="F216" s="0" t="s">
        <v>4534</v>
      </c>
      <c r="G216" s="0" t="n">
        <v>3</v>
      </c>
      <c r="H216" s="0" t="n">
        <v>5</v>
      </c>
      <c r="I216" s="0" t="n">
        <v>2</v>
      </c>
      <c r="J216" s="0" t="n">
        <v>3</v>
      </c>
      <c r="K216" s="0" t="n">
        <v>1</v>
      </c>
      <c r="L216" s="0" t="n">
        <v>0</v>
      </c>
      <c r="M216" s="0" t="n">
        <v>3</v>
      </c>
      <c r="N216" s="1" t="n">
        <f aca="false">IF(ISERROR(I216/(I216+J216)),0,(I216/(I216+J216)))</f>
        <v>0.4</v>
      </c>
      <c r="O216" s="1" t="n">
        <f aca="false">IF(ISERROR(I216/(I216+K216)),0,(I216/(I216+K216)))</f>
        <v>0.666666666666667</v>
      </c>
      <c r="P216" s="1" t="n">
        <f aca="false">IF(ISERROR((2*N216*O216)/(N216+O216)),0,(2*N216*O216)/(N216+O216))</f>
        <v>0.5</v>
      </c>
      <c r="Q216" s="0" t="n">
        <f aca="false">L2433-M2433</f>
        <v>1</v>
      </c>
      <c r="R216" s="17" t="str">
        <f aca="false">VLOOKUP(A216,s3_num_method!A216:B2715,2,0)</f>
        <v>num+count</v>
      </c>
    </row>
    <row r="217" customFormat="false" ht="12.8" hidden="false" customHeight="false" outlineLevel="0" collapsed="false">
      <c r="A217" s="0" t="s">
        <v>4535</v>
      </c>
      <c r="B217" s="0" t="s">
        <v>22</v>
      </c>
      <c r="D217" s="0" t="s">
        <v>23</v>
      </c>
      <c r="E217" s="0" t="s">
        <v>33</v>
      </c>
      <c r="F217" s="0" t="s">
        <v>4536</v>
      </c>
      <c r="G217" s="0" t="n">
        <v>2</v>
      </c>
      <c r="H217" s="0" t="n">
        <v>7</v>
      </c>
      <c r="I217" s="0" t="n">
        <v>2</v>
      </c>
      <c r="J217" s="0" t="n">
        <v>5</v>
      </c>
      <c r="K217" s="0" t="n">
        <v>0</v>
      </c>
      <c r="L217" s="0" t="n">
        <v>2</v>
      </c>
      <c r="M217" s="0" t="n">
        <v>8</v>
      </c>
      <c r="N217" s="1" t="n">
        <f aca="false">IF(ISERROR(I217/(I217+J217)),0,(I217/(I217+J217)))</f>
        <v>0.285714285714286</v>
      </c>
      <c r="O217" s="1" t="n">
        <f aca="false">IF(ISERROR(I217/(I217+K217)),0,(I217/(I217+K217)))</f>
        <v>1</v>
      </c>
      <c r="P217" s="1" t="n">
        <f aca="false">IF(ISERROR((2*N217*O217)/(N217+O217)),0,(2*N217*O217)/(N217+O217))</f>
        <v>0.444444444444444</v>
      </c>
      <c r="Q217" s="0" t="n">
        <f aca="false">L830-M830</f>
        <v>3</v>
      </c>
      <c r="R217" s="17" t="str">
        <f aca="false">VLOOKUP(A217,s3_num_method!A217:B2716,2,0)</f>
        <v>num+count</v>
      </c>
    </row>
    <row r="218" customFormat="false" ht="12.8" hidden="false" customHeight="false" outlineLevel="0" collapsed="false">
      <c r="A218" s="0" t="s">
        <v>4537</v>
      </c>
      <c r="B218" s="0" t="s">
        <v>22</v>
      </c>
      <c r="D218" s="0" t="s">
        <v>23</v>
      </c>
      <c r="E218" s="0" t="s">
        <v>33</v>
      </c>
      <c r="F218" s="0" t="s">
        <v>4538</v>
      </c>
      <c r="G218" s="0" t="n">
        <v>10</v>
      </c>
      <c r="H218" s="0" t="n">
        <v>11</v>
      </c>
      <c r="I218" s="0" t="n">
        <v>8</v>
      </c>
      <c r="J218" s="0" t="n">
        <v>3</v>
      </c>
      <c r="K218" s="0" t="n">
        <v>2</v>
      </c>
      <c r="L218" s="0" t="n">
        <v>0</v>
      </c>
      <c r="M218" s="0" t="n">
        <v>22</v>
      </c>
      <c r="N218" s="1" t="n">
        <f aca="false">IF(ISERROR(I218/(I218+J218)),0,(I218/(I218+J218)))</f>
        <v>0.727272727272727</v>
      </c>
      <c r="O218" s="1" t="n">
        <f aca="false">IF(ISERROR(I218/(I218+K218)),0,(I218/(I218+K218)))</f>
        <v>0.8</v>
      </c>
      <c r="P218" s="1" t="n">
        <f aca="false">IF(ISERROR((2*N218*O218)/(N218+O218)),0,(2*N218*O218)/(N218+O218))</f>
        <v>0.761904761904762</v>
      </c>
      <c r="Q218" s="0" t="n">
        <f aca="false">L1982-M1982</f>
        <v>1</v>
      </c>
      <c r="R218" s="17" t="str">
        <f aca="false">VLOOKUP(A218,s3_num_method!A218:B2717,2,0)</f>
        <v>num+count</v>
      </c>
    </row>
    <row r="219" customFormat="false" ht="12.8" hidden="false" customHeight="false" outlineLevel="0" collapsed="false">
      <c r="A219" s="0" t="s">
        <v>4539</v>
      </c>
      <c r="B219" s="0" t="s">
        <v>22</v>
      </c>
      <c r="D219" s="0" t="s">
        <v>23</v>
      </c>
      <c r="E219" s="0" t="s">
        <v>33</v>
      </c>
      <c r="F219" s="0" t="s">
        <v>4540</v>
      </c>
      <c r="G219" s="0" t="n">
        <v>3</v>
      </c>
      <c r="H219" s="0" t="n">
        <v>5</v>
      </c>
      <c r="I219" s="0" t="n">
        <v>3</v>
      </c>
      <c r="J219" s="0" t="n">
        <v>2</v>
      </c>
      <c r="K219" s="0" t="n">
        <v>0</v>
      </c>
      <c r="L219" s="0" t="n">
        <v>0</v>
      </c>
      <c r="M219" s="0" t="n">
        <v>12</v>
      </c>
      <c r="N219" s="1" t="n">
        <f aca="false">IF(ISERROR(I219/(I219+J219)),0,(I219/(I219+J219)))</f>
        <v>0.6</v>
      </c>
      <c r="O219" s="1" t="n">
        <f aca="false">IF(ISERROR(I219/(I219+K219)),0,(I219/(I219+K219)))</f>
        <v>1</v>
      </c>
      <c r="P219" s="1" t="n">
        <f aca="false">IF(ISERROR((2*N219*O219)/(N219+O219)),0,(2*N219*O219)/(N219+O219))</f>
        <v>0.75</v>
      </c>
      <c r="Q219" s="0" t="n">
        <f aca="false">L2431-M2431</f>
        <v>1</v>
      </c>
      <c r="R219" s="17" t="str">
        <f aca="false">VLOOKUP(A219,s3_num_method!A219:B2718,2,0)</f>
        <v>num+count</v>
      </c>
    </row>
    <row r="220" customFormat="false" ht="12.8" hidden="false" customHeight="false" outlineLevel="0" collapsed="false">
      <c r="A220" s="0" t="s">
        <v>4541</v>
      </c>
      <c r="B220" s="0" t="s">
        <v>22</v>
      </c>
      <c r="D220" s="0" t="s">
        <v>23</v>
      </c>
      <c r="E220" s="0" t="s">
        <v>33</v>
      </c>
      <c r="F220" s="0" t="s">
        <v>4542</v>
      </c>
      <c r="G220" s="0" t="n">
        <v>2</v>
      </c>
      <c r="H220" s="0" t="n">
        <v>4</v>
      </c>
      <c r="I220" s="0" t="n">
        <v>1</v>
      </c>
      <c r="J220" s="0" t="n">
        <v>3</v>
      </c>
      <c r="K220" s="0" t="n">
        <v>1</v>
      </c>
      <c r="L220" s="0" t="n">
        <v>1</v>
      </c>
      <c r="M220" s="0" t="n">
        <v>2</v>
      </c>
      <c r="N220" s="1" t="n">
        <f aca="false">IF(ISERROR(I220/(I220+J220)),0,(I220/(I220+J220)))</f>
        <v>0.25</v>
      </c>
      <c r="O220" s="1" t="n">
        <f aca="false">IF(ISERROR(I220/(I220+K220)),0,(I220/(I220+K220)))</f>
        <v>0.5</v>
      </c>
      <c r="P220" s="1" t="n">
        <f aca="false">IF(ISERROR((2*N220*O220)/(N220+O220)),0,(2*N220*O220)/(N220+O220))</f>
        <v>0.333333333333333</v>
      </c>
      <c r="Q220" s="0" t="n">
        <f aca="false">L1656-M1656</f>
        <v>1</v>
      </c>
      <c r="R220" s="17" t="str">
        <f aca="false">VLOOKUP(A220,s3_num_method!A220:B2719,2,0)</f>
        <v>count</v>
      </c>
    </row>
    <row r="221" customFormat="false" ht="12.8" hidden="false" customHeight="false" outlineLevel="0" collapsed="false">
      <c r="A221" s="0" t="s">
        <v>4543</v>
      </c>
      <c r="B221" s="0" t="s">
        <v>22</v>
      </c>
      <c r="D221" s="0" t="s">
        <v>23</v>
      </c>
      <c r="E221" s="0" t="s">
        <v>33</v>
      </c>
      <c r="F221" s="0" t="s">
        <v>4544</v>
      </c>
      <c r="G221" s="0" t="n">
        <v>1</v>
      </c>
      <c r="H221" s="0" t="n">
        <v>2</v>
      </c>
      <c r="I221" s="0" t="n">
        <v>1</v>
      </c>
      <c r="J221" s="0" t="n">
        <v>1</v>
      </c>
      <c r="K221" s="0" t="n">
        <v>0</v>
      </c>
      <c r="L221" s="0" t="n">
        <v>0</v>
      </c>
      <c r="M221" s="0" t="n">
        <v>0</v>
      </c>
      <c r="N221" s="1" t="n">
        <f aca="false">IF(ISERROR(I221/(I221+J221)),0,(I221/(I221+J221)))</f>
        <v>0.5</v>
      </c>
      <c r="O221" s="1" t="n">
        <f aca="false">IF(ISERROR(I221/(I221+K221)),0,(I221/(I221+K221)))</f>
        <v>1</v>
      </c>
      <c r="P221" s="1" t="n">
        <f aca="false">IF(ISERROR((2*N221*O221)/(N221+O221)),0,(2*N221*O221)/(N221+O221))</f>
        <v>0.666666666666667</v>
      </c>
      <c r="Q221" s="0" t="n">
        <f aca="false">L2429-M2429</f>
        <v>5</v>
      </c>
      <c r="R221" s="17" t="str">
        <f aca="false">VLOOKUP(A221,s3_num_method!A221:B2720,2,0)</f>
        <v>count</v>
      </c>
    </row>
    <row r="222" customFormat="false" ht="12.8" hidden="false" customHeight="false" outlineLevel="0" collapsed="false">
      <c r="A222" s="0" t="s">
        <v>4545</v>
      </c>
      <c r="B222" s="0" t="s">
        <v>22</v>
      </c>
      <c r="D222" s="0" t="s">
        <v>23</v>
      </c>
      <c r="E222" s="0" t="s">
        <v>33</v>
      </c>
      <c r="F222" s="0" t="s">
        <v>4546</v>
      </c>
      <c r="G222" s="0" t="n">
        <v>3</v>
      </c>
      <c r="H222" s="0" t="n">
        <v>2</v>
      </c>
      <c r="I222" s="0" t="n">
        <v>2</v>
      </c>
      <c r="J222" s="0" t="n">
        <v>0</v>
      </c>
      <c r="K222" s="0" t="n">
        <v>1</v>
      </c>
      <c r="L222" s="0" t="n">
        <v>2</v>
      </c>
      <c r="M222" s="0" t="n">
        <v>2</v>
      </c>
      <c r="N222" s="1" t="n">
        <f aca="false">IF(ISERROR(I222/(I222+J222)),0,(I222/(I222+J222)))</f>
        <v>1</v>
      </c>
      <c r="O222" s="1" t="n">
        <f aca="false">IF(ISERROR(I222/(I222+K222)),0,(I222/(I222+K222)))</f>
        <v>0.666666666666667</v>
      </c>
      <c r="P222" s="1" t="n">
        <f aca="false">IF(ISERROR((2*N222*O222)/(N222+O222)),0,(2*N222*O222)/(N222+O222))</f>
        <v>0.8</v>
      </c>
      <c r="Q222" s="0" t="n">
        <f aca="false">L2430-M2430</f>
        <v>4</v>
      </c>
      <c r="R222" s="17" t="str">
        <f aca="false">VLOOKUP(A222,s3_num_method!A222:B2721,2,0)</f>
        <v>num+count</v>
      </c>
    </row>
    <row r="223" customFormat="false" ht="12.8" hidden="false" customHeight="false" outlineLevel="0" collapsed="false">
      <c r="A223" s="0" t="s">
        <v>4547</v>
      </c>
      <c r="B223" s="0" t="s">
        <v>22</v>
      </c>
      <c r="D223" s="0" t="s">
        <v>23</v>
      </c>
      <c r="E223" s="0" t="s">
        <v>33</v>
      </c>
      <c r="F223" s="0" t="s">
        <v>4548</v>
      </c>
      <c r="G223" s="0" t="n">
        <v>4</v>
      </c>
      <c r="H223" s="0" t="n">
        <v>3</v>
      </c>
      <c r="I223" s="0" t="n">
        <v>3</v>
      </c>
      <c r="J223" s="0" t="n">
        <v>0</v>
      </c>
      <c r="K223" s="0" t="n">
        <v>1</v>
      </c>
      <c r="L223" s="0" t="n">
        <v>1</v>
      </c>
      <c r="M223" s="0" t="n">
        <v>7</v>
      </c>
      <c r="N223" s="1" t="n">
        <f aca="false">IF(ISERROR(I223/(I223+J223)),0,(I223/(I223+J223)))</f>
        <v>1</v>
      </c>
      <c r="O223" s="1" t="n">
        <f aca="false">IF(ISERROR(I223/(I223+K223)),0,(I223/(I223+K223)))</f>
        <v>0.75</v>
      </c>
      <c r="P223" s="1" t="n">
        <f aca="false">IF(ISERROR((2*N223*O223)/(N223+O223)),0,(2*N223*O223)/(N223+O223))</f>
        <v>0.857142857142857</v>
      </c>
      <c r="Q223" s="0" t="n">
        <f aca="false">L793-M793</f>
        <v>1</v>
      </c>
      <c r="R223" s="17" t="str">
        <f aca="false">VLOOKUP(A223,s3_num_method!A223:B2722,2,0)</f>
        <v>num+count</v>
      </c>
    </row>
    <row r="224" customFormat="false" ht="12.8" hidden="false" customHeight="false" outlineLevel="0" collapsed="false">
      <c r="A224" s="0" t="s">
        <v>4549</v>
      </c>
      <c r="B224" s="0" t="s">
        <v>22</v>
      </c>
      <c r="D224" s="0" t="s">
        <v>23</v>
      </c>
      <c r="E224" s="0" t="s">
        <v>33</v>
      </c>
      <c r="F224" s="0" t="s">
        <v>4550</v>
      </c>
      <c r="G224" s="0" t="n">
        <v>3</v>
      </c>
      <c r="H224" s="0" t="n">
        <v>11</v>
      </c>
      <c r="I224" s="0" t="n">
        <v>1</v>
      </c>
      <c r="J224" s="0" t="n">
        <v>10</v>
      </c>
      <c r="K224" s="0" t="n">
        <v>2</v>
      </c>
      <c r="L224" s="0" t="n">
        <v>1</v>
      </c>
      <c r="M224" s="0" t="n">
        <v>7</v>
      </c>
      <c r="N224" s="1" t="n">
        <f aca="false">IF(ISERROR(I224/(I224+J224)),0,(I224/(I224+J224)))</f>
        <v>0.0909090909090909</v>
      </c>
      <c r="O224" s="1" t="n">
        <f aca="false">IF(ISERROR(I224/(I224+K224)),0,(I224/(I224+K224)))</f>
        <v>0.333333333333333</v>
      </c>
      <c r="P224" s="1" t="n">
        <f aca="false">IF(ISERROR((2*N224*O224)/(N224+O224)),0,(2*N224*O224)/(N224+O224))</f>
        <v>0.142857142857143</v>
      </c>
      <c r="Q224" s="0" t="n">
        <f aca="false">L1848-M1848</f>
        <v>2</v>
      </c>
      <c r="R224" s="17" t="str">
        <f aca="false">VLOOKUP(A224,s3_num_method!A224:B2723,2,0)</f>
        <v>num+count</v>
      </c>
    </row>
    <row r="225" customFormat="false" ht="12.8" hidden="false" customHeight="false" outlineLevel="0" collapsed="false">
      <c r="A225" s="0" t="s">
        <v>4551</v>
      </c>
      <c r="B225" s="0" t="s">
        <v>22</v>
      </c>
      <c r="D225" s="0" t="s">
        <v>23</v>
      </c>
      <c r="E225" s="0" t="s">
        <v>33</v>
      </c>
      <c r="F225" s="0" t="s">
        <v>4552</v>
      </c>
      <c r="G225" s="0" t="n">
        <v>1</v>
      </c>
      <c r="H225" s="0" t="n">
        <v>1</v>
      </c>
      <c r="I225" s="0" t="n">
        <v>1</v>
      </c>
      <c r="J225" s="0" t="n">
        <v>0</v>
      </c>
      <c r="K225" s="0" t="n">
        <v>0</v>
      </c>
      <c r="L225" s="0" t="n">
        <v>2</v>
      </c>
      <c r="M225" s="0" t="n">
        <v>6</v>
      </c>
      <c r="N225" s="1" t="n">
        <f aca="false">IF(ISERROR(I225/(I225+J225)),0,(I225/(I225+J225)))</f>
        <v>1</v>
      </c>
      <c r="O225" s="1" t="n">
        <f aca="false">IF(ISERROR(I225/(I225+K225)),0,(I225/(I225+K225)))</f>
        <v>1</v>
      </c>
      <c r="P225" s="1" t="n">
        <f aca="false">IF(ISERROR((2*N225*O225)/(N225+O225)),0,(2*N225*O225)/(N225+O225))</f>
        <v>1</v>
      </c>
      <c r="Q225" s="0" t="n">
        <f aca="false">L1655-M1655</f>
        <v>4</v>
      </c>
      <c r="R225" s="17" t="str">
        <f aca="false">VLOOKUP(A225,s3_num_method!A225:B2724,2,0)</f>
        <v>num</v>
      </c>
    </row>
    <row r="226" customFormat="false" ht="12.8" hidden="false" customHeight="false" outlineLevel="0" collapsed="false">
      <c r="A226" s="0" t="s">
        <v>4553</v>
      </c>
      <c r="B226" s="0" t="s">
        <v>22</v>
      </c>
      <c r="D226" s="0" t="s">
        <v>23</v>
      </c>
      <c r="E226" s="0" t="s">
        <v>33</v>
      </c>
      <c r="F226" s="0" t="s">
        <v>4554</v>
      </c>
      <c r="G226" s="0" t="n">
        <v>7</v>
      </c>
      <c r="H226" s="0" t="n">
        <v>17</v>
      </c>
      <c r="I226" s="0" t="n">
        <v>5</v>
      </c>
      <c r="J226" s="0" t="n">
        <v>12</v>
      </c>
      <c r="K226" s="0" t="n">
        <v>2</v>
      </c>
      <c r="L226" s="0" t="n">
        <v>2</v>
      </c>
      <c r="M226" s="0" t="n">
        <v>25</v>
      </c>
      <c r="N226" s="1" t="n">
        <f aca="false">IF(ISERROR(I226/(I226+J226)),0,(I226/(I226+J226)))</f>
        <v>0.294117647058823</v>
      </c>
      <c r="O226" s="1" t="n">
        <f aca="false">IF(ISERROR(I226/(I226+K226)),0,(I226/(I226+K226)))</f>
        <v>0.714285714285714</v>
      </c>
      <c r="P226" s="1" t="n">
        <f aca="false">IF(ISERROR((2*N226*O226)/(N226+O226)),0,(2*N226*O226)/(N226+O226))</f>
        <v>0.416666666666667</v>
      </c>
      <c r="Q226" s="0" t="n">
        <f aca="false">L2286-M2286</f>
        <v>1</v>
      </c>
      <c r="R226" s="17" t="str">
        <f aca="false">VLOOKUP(A226,s3_num_method!A226:B2725,2,0)</f>
        <v>num+count</v>
      </c>
    </row>
    <row r="227" customFormat="false" ht="12.8" hidden="false" customHeight="false" outlineLevel="0" collapsed="false">
      <c r="A227" s="0" t="s">
        <v>4555</v>
      </c>
      <c r="B227" s="0" t="s">
        <v>22</v>
      </c>
      <c r="D227" s="0" t="s">
        <v>23</v>
      </c>
      <c r="E227" s="0" t="s">
        <v>33</v>
      </c>
      <c r="F227" s="0" t="s">
        <v>4556</v>
      </c>
      <c r="G227" s="0" t="n">
        <v>2</v>
      </c>
      <c r="H227" s="0" t="n">
        <v>2</v>
      </c>
      <c r="I227" s="0" t="n">
        <v>2</v>
      </c>
      <c r="J227" s="0" t="n">
        <v>0</v>
      </c>
      <c r="K227" s="0" t="n">
        <v>0</v>
      </c>
      <c r="L227" s="0" t="n">
        <v>0</v>
      </c>
      <c r="M227" s="0" t="n">
        <v>6</v>
      </c>
      <c r="N227" s="1" t="n">
        <f aca="false">IF(ISERROR(I227/(I227+J227)),0,(I227/(I227+J227)))</f>
        <v>1</v>
      </c>
      <c r="O227" s="1" t="n">
        <f aca="false">IF(ISERROR(I227/(I227+K227)),0,(I227/(I227+K227)))</f>
        <v>1</v>
      </c>
      <c r="P227" s="1" t="n">
        <f aca="false">IF(ISERROR((2*N227*O227)/(N227+O227)),0,(2*N227*O227)/(N227+O227))</f>
        <v>1</v>
      </c>
      <c r="Q227" s="0" t="n">
        <f aca="false">L2285-M2285</f>
        <v>1</v>
      </c>
      <c r="R227" s="17" t="str">
        <f aca="false">VLOOKUP(A227,s3_num_method!A227:B2726,2,0)</f>
        <v>num+count</v>
      </c>
    </row>
    <row r="228" customFormat="false" ht="12.8" hidden="false" customHeight="false" outlineLevel="0" collapsed="false">
      <c r="A228" s="0" t="s">
        <v>4557</v>
      </c>
      <c r="B228" s="0" t="s">
        <v>22</v>
      </c>
      <c r="D228" s="0" t="s">
        <v>23</v>
      </c>
      <c r="E228" s="0" t="s">
        <v>33</v>
      </c>
      <c r="F228" s="0" t="s">
        <v>4558</v>
      </c>
      <c r="G228" s="0" t="n">
        <v>4</v>
      </c>
      <c r="H228" s="0" t="n">
        <v>2</v>
      </c>
      <c r="I228" s="0" t="n">
        <v>1</v>
      </c>
      <c r="J228" s="0" t="n">
        <v>1</v>
      </c>
      <c r="K228" s="0" t="n">
        <v>3</v>
      </c>
      <c r="L228" s="0" t="n">
        <v>1</v>
      </c>
      <c r="M228" s="0" t="n">
        <v>11</v>
      </c>
      <c r="N228" s="1" t="n">
        <f aca="false">IF(ISERROR(I228/(I228+J228)),0,(I228/(I228+J228)))</f>
        <v>0.5</v>
      </c>
      <c r="O228" s="1" t="n">
        <f aca="false">IF(ISERROR(I228/(I228+K228)),0,(I228/(I228+K228)))</f>
        <v>0.25</v>
      </c>
      <c r="P228" s="1" t="n">
        <f aca="false">IF(ISERROR((2*N228*O228)/(N228+O228)),0,(2*N228*O228)/(N228+O228))</f>
        <v>0.333333333333333</v>
      </c>
      <c r="Q228" s="0" t="n">
        <f aca="false">L2427-M2427</f>
        <v>4</v>
      </c>
      <c r="R228" s="17" t="str">
        <f aca="false">VLOOKUP(A228,s3_num_method!A228:B2727,2,0)</f>
        <v>num</v>
      </c>
    </row>
    <row r="229" customFormat="false" ht="12.8" hidden="false" customHeight="false" outlineLevel="0" collapsed="false">
      <c r="A229" s="0" t="s">
        <v>4559</v>
      </c>
      <c r="B229" s="0" t="s">
        <v>22</v>
      </c>
      <c r="D229" s="0" t="s">
        <v>23</v>
      </c>
      <c r="E229" s="0" t="s">
        <v>33</v>
      </c>
      <c r="F229" s="0" t="s">
        <v>4560</v>
      </c>
      <c r="G229" s="0" t="n">
        <v>5</v>
      </c>
      <c r="H229" s="0" t="n">
        <v>3</v>
      </c>
      <c r="I229" s="0" t="n">
        <v>2</v>
      </c>
      <c r="J229" s="0" t="n">
        <v>1</v>
      </c>
      <c r="K229" s="0" t="n">
        <v>3</v>
      </c>
      <c r="L229" s="0" t="n">
        <v>0</v>
      </c>
      <c r="M229" s="0" t="n">
        <v>5</v>
      </c>
      <c r="N229" s="1" t="n">
        <f aca="false">IF(ISERROR(I229/(I229+J229)),0,(I229/(I229+J229)))</f>
        <v>0.666666666666667</v>
      </c>
      <c r="O229" s="1" t="n">
        <f aca="false">IF(ISERROR(I229/(I229+K229)),0,(I229/(I229+K229)))</f>
        <v>0.4</v>
      </c>
      <c r="P229" s="1" t="n">
        <f aca="false">IF(ISERROR((2*N229*O229)/(N229+O229)),0,(2*N229*O229)/(N229+O229))</f>
        <v>0.5</v>
      </c>
      <c r="Q229" s="0" t="n">
        <f aca="false">L2288-M2288</f>
        <v>1</v>
      </c>
      <c r="R229" s="17" t="str">
        <f aca="false">VLOOKUP(A229,s3_num_method!A229:B2728,2,0)</f>
        <v>num+count</v>
      </c>
    </row>
    <row r="230" customFormat="false" ht="12.8" hidden="false" customHeight="false" outlineLevel="0" collapsed="false">
      <c r="A230" s="0" t="s">
        <v>4561</v>
      </c>
      <c r="B230" s="0" t="s">
        <v>22</v>
      </c>
      <c r="D230" s="0" t="s">
        <v>23</v>
      </c>
      <c r="E230" s="0" t="s">
        <v>33</v>
      </c>
      <c r="F230" s="0" t="s">
        <v>4562</v>
      </c>
      <c r="G230" s="0" t="n">
        <v>5</v>
      </c>
      <c r="H230" s="0" t="n">
        <v>14</v>
      </c>
      <c r="I230" s="0" t="n">
        <v>1</v>
      </c>
      <c r="J230" s="0" t="n">
        <v>13</v>
      </c>
      <c r="K230" s="0" t="n">
        <v>4</v>
      </c>
      <c r="L230" s="0" t="n">
        <v>1</v>
      </c>
      <c r="M230" s="0" t="n">
        <v>27</v>
      </c>
      <c r="N230" s="1" t="n">
        <f aca="false">IF(ISERROR(I230/(I230+J230)),0,(I230/(I230+J230)))</f>
        <v>0.0714285714285714</v>
      </c>
      <c r="O230" s="1" t="n">
        <f aca="false">IF(ISERROR(I230/(I230+K230)),0,(I230/(I230+K230)))</f>
        <v>0.2</v>
      </c>
      <c r="P230" s="1" t="n">
        <f aca="false">IF(ISERROR((2*N230*O230)/(N230+O230)),0,(2*N230*O230)/(N230+O230))</f>
        <v>0.105263157894737</v>
      </c>
      <c r="Q230" s="0" t="n">
        <f aca="false">L903-M903</f>
        <v>1</v>
      </c>
      <c r="R230" s="17" t="str">
        <f aca="false">VLOOKUP(A230,s3_num_method!A230:B2729,2,0)</f>
        <v>num+count</v>
      </c>
    </row>
    <row r="231" customFormat="false" ht="12.8" hidden="false" customHeight="false" outlineLevel="0" collapsed="false">
      <c r="A231" s="0" t="s">
        <v>4563</v>
      </c>
      <c r="B231" s="0" t="s">
        <v>22</v>
      </c>
      <c r="D231" s="0" t="s">
        <v>23</v>
      </c>
      <c r="E231" s="0" t="s">
        <v>33</v>
      </c>
      <c r="F231" s="0" t="s">
        <v>4564</v>
      </c>
      <c r="G231" s="0" t="n">
        <v>7</v>
      </c>
      <c r="H231" s="0" t="n">
        <v>9</v>
      </c>
      <c r="I231" s="0" t="n">
        <v>5</v>
      </c>
      <c r="J231" s="0" t="n">
        <v>4</v>
      </c>
      <c r="K231" s="0" t="n">
        <v>2</v>
      </c>
      <c r="L231" s="0" t="n">
        <v>0</v>
      </c>
      <c r="M231" s="0" t="n">
        <v>16</v>
      </c>
      <c r="N231" s="1" t="n">
        <f aca="false">IF(ISERROR(I231/(I231+J231)),0,(I231/(I231+J231)))</f>
        <v>0.555555555555556</v>
      </c>
      <c r="O231" s="1" t="n">
        <f aca="false">IF(ISERROR(I231/(I231+K231)),0,(I231/(I231+K231)))</f>
        <v>0.714285714285714</v>
      </c>
      <c r="P231" s="1" t="n">
        <f aca="false">IF(ISERROR((2*N231*O231)/(N231+O231)),0,(2*N231*O231)/(N231+O231))</f>
        <v>0.625</v>
      </c>
      <c r="Q231" s="0" t="n">
        <f aca="false">L789-M789</f>
        <v>2</v>
      </c>
      <c r="R231" s="17" t="str">
        <f aca="false">VLOOKUP(A231,s3_num_method!A231:B2730,2,0)</f>
        <v>num+count</v>
      </c>
    </row>
    <row r="232" customFormat="false" ht="12.8" hidden="false" customHeight="false" outlineLevel="0" collapsed="false">
      <c r="A232" s="0" t="s">
        <v>4565</v>
      </c>
      <c r="B232" s="0" t="s">
        <v>22</v>
      </c>
      <c r="D232" s="0" t="s">
        <v>23</v>
      </c>
      <c r="E232" s="0" t="s">
        <v>33</v>
      </c>
      <c r="F232" s="0" t="s">
        <v>4566</v>
      </c>
      <c r="G232" s="0" t="n">
        <v>7</v>
      </c>
      <c r="H232" s="0" t="n">
        <v>3</v>
      </c>
      <c r="I232" s="0" t="n">
        <v>3</v>
      </c>
      <c r="J232" s="0" t="n">
        <v>0</v>
      </c>
      <c r="K232" s="0" t="n">
        <v>4</v>
      </c>
      <c r="L232" s="0" t="n">
        <v>1</v>
      </c>
      <c r="M232" s="0" t="n">
        <v>6</v>
      </c>
      <c r="N232" s="1" t="n">
        <f aca="false">IF(ISERROR(I232/(I232+J232)),0,(I232/(I232+J232)))</f>
        <v>1</v>
      </c>
      <c r="O232" s="1" t="n">
        <f aca="false">IF(ISERROR(I232/(I232+K232)),0,(I232/(I232+K232)))</f>
        <v>0.428571428571429</v>
      </c>
      <c r="P232" s="1" t="n">
        <f aca="false">IF(ISERROR((2*N232*O232)/(N232+O232)),0,(2*N232*O232)/(N232+O232))</f>
        <v>0.6</v>
      </c>
      <c r="Q232" s="0" t="n">
        <f aca="false">L1652-M1652</f>
        <v>3</v>
      </c>
      <c r="R232" s="17" t="str">
        <f aca="false">VLOOKUP(A232,s3_num_method!A232:B2731,2,0)</f>
        <v>num</v>
      </c>
    </row>
    <row r="233" customFormat="false" ht="12.8" hidden="false" customHeight="false" outlineLevel="0" collapsed="false">
      <c r="A233" s="0" t="s">
        <v>4567</v>
      </c>
      <c r="B233" s="0" t="s">
        <v>22</v>
      </c>
      <c r="D233" s="0" t="s">
        <v>23</v>
      </c>
      <c r="E233" s="0" t="s">
        <v>33</v>
      </c>
      <c r="F233" s="0" t="s">
        <v>4568</v>
      </c>
      <c r="G233" s="0" t="n">
        <v>5</v>
      </c>
      <c r="H233" s="0" t="n">
        <v>7</v>
      </c>
      <c r="I233" s="0" t="n">
        <v>4</v>
      </c>
      <c r="J233" s="0" t="n">
        <v>3</v>
      </c>
      <c r="K233" s="0" t="n">
        <v>1</v>
      </c>
      <c r="L233" s="0" t="n">
        <v>1</v>
      </c>
      <c r="M233" s="0" t="n">
        <v>19</v>
      </c>
      <c r="N233" s="1" t="n">
        <f aca="false">IF(ISERROR(I233/(I233+J233)),0,(I233/(I233+J233)))</f>
        <v>0.571428571428571</v>
      </c>
      <c r="O233" s="1" t="n">
        <f aca="false">IF(ISERROR(I233/(I233+K233)),0,(I233/(I233+K233)))</f>
        <v>0.8</v>
      </c>
      <c r="P233" s="1" t="n">
        <f aca="false">IF(ISERROR((2*N233*O233)/(N233+O233)),0,(2*N233*O233)/(N233+O233))</f>
        <v>0.666666666666667</v>
      </c>
      <c r="Q233" s="0" t="n">
        <f aca="false">L419-M419</f>
        <v>0</v>
      </c>
      <c r="R233" s="17" t="str">
        <f aca="false">VLOOKUP(A233,s3_num_method!A233:B2732,2,0)</f>
        <v>num+count</v>
      </c>
    </row>
    <row r="234" customFormat="false" ht="12.8" hidden="false" customHeight="false" outlineLevel="0" collapsed="false">
      <c r="A234" s="0" t="s">
        <v>4569</v>
      </c>
      <c r="B234" s="0" t="s">
        <v>22</v>
      </c>
      <c r="D234" s="0" t="s">
        <v>23</v>
      </c>
      <c r="E234" s="0" t="s">
        <v>33</v>
      </c>
      <c r="F234" s="0" t="s">
        <v>4570</v>
      </c>
      <c r="G234" s="0" t="n">
        <v>3</v>
      </c>
      <c r="H234" s="0" t="n">
        <v>19</v>
      </c>
      <c r="I234" s="0" t="n">
        <v>3</v>
      </c>
      <c r="J234" s="0" t="n">
        <v>16</v>
      </c>
      <c r="K234" s="0" t="n">
        <v>0</v>
      </c>
      <c r="L234" s="0" t="n">
        <v>0</v>
      </c>
      <c r="M234" s="0" t="n">
        <v>39</v>
      </c>
      <c r="N234" s="1" t="n">
        <f aca="false">IF(ISERROR(I234/(I234+J234)),0,(I234/(I234+J234)))</f>
        <v>0.157894736842105</v>
      </c>
      <c r="O234" s="1" t="n">
        <f aca="false">IF(ISERROR(I234/(I234+K234)),0,(I234/(I234+K234)))</f>
        <v>1</v>
      </c>
      <c r="P234" s="1" t="n">
        <f aca="false">IF(ISERROR((2*N234*O234)/(N234+O234)),0,(2*N234*O234)/(N234+O234))</f>
        <v>0.272727272727273</v>
      </c>
      <c r="Q234" s="0" t="n">
        <f aca="false">L2282-M2282</f>
        <v>4</v>
      </c>
      <c r="R234" s="17" t="str">
        <f aca="false">VLOOKUP(A234,s3_num_method!A234:B2733,2,0)</f>
        <v>num+count</v>
      </c>
    </row>
    <row r="235" customFormat="false" ht="12.8" hidden="false" customHeight="false" outlineLevel="0" collapsed="false">
      <c r="A235" s="0" t="s">
        <v>4571</v>
      </c>
      <c r="B235" s="0" t="s">
        <v>22</v>
      </c>
      <c r="D235" s="0" t="s">
        <v>23</v>
      </c>
      <c r="E235" s="0" t="s">
        <v>33</v>
      </c>
      <c r="F235" s="0" t="s">
        <v>4572</v>
      </c>
      <c r="G235" s="0" t="n">
        <v>15</v>
      </c>
      <c r="H235" s="0" t="n">
        <v>13</v>
      </c>
      <c r="I235" s="0" t="n">
        <v>6</v>
      </c>
      <c r="J235" s="0" t="n">
        <v>7</v>
      </c>
      <c r="K235" s="0" t="n">
        <v>9</v>
      </c>
      <c r="L235" s="0" t="n">
        <v>3</v>
      </c>
      <c r="M235" s="0" t="n">
        <v>30</v>
      </c>
      <c r="N235" s="1" t="n">
        <f aca="false">IF(ISERROR(I235/(I235+J235)),0,(I235/(I235+J235)))</f>
        <v>0.461538461538462</v>
      </c>
      <c r="O235" s="1" t="n">
        <f aca="false">IF(ISERROR(I235/(I235+K235)),0,(I235/(I235+K235)))</f>
        <v>0.4</v>
      </c>
      <c r="P235" s="1" t="n">
        <f aca="false">IF(ISERROR((2*N235*O235)/(N235+O235)),0,(2*N235*O235)/(N235+O235))</f>
        <v>0.428571428571429</v>
      </c>
      <c r="Q235" s="0" t="n">
        <f aca="false">L1732-M1732</f>
        <v>5</v>
      </c>
      <c r="R235" s="17" t="str">
        <f aca="false">VLOOKUP(A235,s3_num_method!A235:B2734,2,0)</f>
        <v>num+count</v>
      </c>
    </row>
    <row r="236" customFormat="false" ht="12.8" hidden="false" customHeight="false" outlineLevel="0" collapsed="false">
      <c r="A236" s="0" t="s">
        <v>4573</v>
      </c>
      <c r="B236" s="0" t="s">
        <v>22</v>
      </c>
      <c r="D236" s="0" t="s">
        <v>23</v>
      </c>
      <c r="E236" s="0" t="s">
        <v>33</v>
      </c>
      <c r="F236" s="0" t="s">
        <v>4574</v>
      </c>
      <c r="G236" s="0" t="n">
        <v>5</v>
      </c>
      <c r="H236" s="0" t="n">
        <v>5</v>
      </c>
      <c r="I236" s="0" t="n">
        <v>2</v>
      </c>
      <c r="J236" s="0" t="n">
        <v>3</v>
      </c>
      <c r="K236" s="0" t="n">
        <v>3</v>
      </c>
      <c r="L236" s="0" t="n">
        <v>0</v>
      </c>
      <c r="M236" s="0" t="n">
        <v>4</v>
      </c>
      <c r="N236" s="1" t="n">
        <f aca="false">IF(ISERROR(I236/(I236+J236)),0,(I236/(I236+J236)))</f>
        <v>0.4</v>
      </c>
      <c r="O236" s="1" t="n">
        <f aca="false">IF(ISERROR(I236/(I236+K236)),0,(I236/(I236+K236)))</f>
        <v>0.4</v>
      </c>
      <c r="P236" s="1" t="n">
        <f aca="false">IF(ISERROR((2*N236*O236)/(N236+O236)),0,(2*N236*O236)/(N236+O236))</f>
        <v>0.4</v>
      </c>
      <c r="Q236" s="0" t="n">
        <f aca="false">L348-M348</f>
        <v>0</v>
      </c>
      <c r="R236" s="17" t="str">
        <f aca="false">VLOOKUP(A236,s3_num_method!A236:B2735,2,0)</f>
        <v>num+count</v>
      </c>
    </row>
    <row r="237" customFormat="false" ht="12.8" hidden="false" customHeight="false" outlineLevel="0" collapsed="false">
      <c r="A237" s="0" t="s">
        <v>4575</v>
      </c>
      <c r="B237" s="0" t="s">
        <v>22</v>
      </c>
      <c r="D237" s="0" t="s">
        <v>23</v>
      </c>
      <c r="E237" s="0" t="s">
        <v>33</v>
      </c>
      <c r="F237" s="0" t="s">
        <v>4576</v>
      </c>
      <c r="G237" s="0" t="n">
        <v>1</v>
      </c>
      <c r="H237" s="0" t="n">
        <v>2</v>
      </c>
      <c r="I237" s="0" t="n">
        <v>1</v>
      </c>
      <c r="J237" s="0" t="n">
        <v>1</v>
      </c>
      <c r="K237" s="0" t="n">
        <v>0</v>
      </c>
      <c r="L237" s="0" t="n">
        <v>0</v>
      </c>
      <c r="M237" s="0" t="n">
        <v>3</v>
      </c>
      <c r="N237" s="1" t="n">
        <f aca="false">IF(ISERROR(I237/(I237+J237)),0,(I237/(I237+J237)))</f>
        <v>0.5</v>
      </c>
      <c r="O237" s="1" t="n">
        <f aca="false">IF(ISERROR(I237/(I237+K237)),0,(I237/(I237+K237)))</f>
        <v>1</v>
      </c>
      <c r="P237" s="1" t="n">
        <f aca="false">IF(ISERROR((2*N237*O237)/(N237+O237)),0,(2*N237*O237)/(N237+O237))</f>
        <v>0.666666666666667</v>
      </c>
      <c r="Q237" s="0" t="n">
        <f aca="false">L2276-M2276</f>
        <v>5</v>
      </c>
      <c r="R237" s="17" t="str">
        <f aca="false">VLOOKUP(A237,s3_num_method!A237:B2736,2,0)</f>
        <v>num+count</v>
      </c>
    </row>
    <row r="238" customFormat="false" ht="12.8" hidden="false" customHeight="false" outlineLevel="0" collapsed="false">
      <c r="A238" s="0" t="s">
        <v>4577</v>
      </c>
      <c r="B238" s="0" t="s">
        <v>22</v>
      </c>
      <c r="D238" s="0" t="s">
        <v>23</v>
      </c>
      <c r="E238" s="0" t="s">
        <v>33</v>
      </c>
      <c r="F238" s="0" t="s">
        <v>4578</v>
      </c>
      <c r="G238" s="0" t="n">
        <v>5</v>
      </c>
      <c r="H238" s="0" t="n">
        <v>10</v>
      </c>
      <c r="I238" s="0" t="n">
        <v>5</v>
      </c>
      <c r="J238" s="0" t="n">
        <v>5</v>
      </c>
      <c r="K238" s="0" t="n">
        <v>0</v>
      </c>
      <c r="L238" s="0" t="n">
        <v>2</v>
      </c>
      <c r="M238" s="0" t="n">
        <v>27</v>
      </c>
      <c r="N238" s="1" t="n">
        <f aca="false">IF(ISERROR(I238/(I238+J238)),0,(I238/(I238+J238)))</f>
        <v>0.5</v>
      </c>
      <c r="O238" s="1" t="n">
        <f aca="false">IF(ISERROR(I238/(I238+K238)),0,(I238/(I238+K238)))</f>
        <v>1</v>
      </c>
      <c r="P238" s="1" t="n">
        <f aca="false">IF(ISERROR((2*N238*O238)/(N238+O238)),0,(2*N238*O238)/(N238+O238))</f>
        <v>0.666666666666667</v>
      </c>
      <c r="Q238" s="0" t="n">
        <f aca="false">L824-M824</f>
        <v>1</v>
      </c>
      <c r="R238" s="17" t="str">
        <f aca="false">VLOOKUP(A238,s3_num_method!A238:B2737,2,0)</f>
        <v>num+count</v>
      </c>
    </row>
    <row r="239" customFormat="false" ht="12.8" hidden="false" customHeight="false" outlineLevel="0" collapsed="false">
      <c r="A239" s="0" t="s">
        <v>4579</v>
      </c>
      <c r="B239" s="0" t="s">
        <v>22</v>
      </c>
      <c r="D239" s="0" t="s">
        <v>23</v>
      </c>
      <c r="E239" s="0" t="s">
        <v>33</v>
      </c>
      <c r="F239" s="0" t="s">
        <v>4580</v>
      </c>
      <c r="G239" s="0" t="n">
        <v>10</v>
      </c>
      <c r="H239" s="0" t="n">
        <v>5</v>
      </c>
      <c r="I239" s="0" t="n">
        <v>3</v>
      </c>
      <c r="J239" s="0" t="n">
        <v>2</v>
      </c>
      <c r="K239" s="0" t="n">
        <v>7</v>
      </c>
      <c r="L239" s="0" t="n">
        <v>1</v>
      </c>
      <c r="M239" s="0" t="n">
        <v>6</v>
      </c>
      <c r="N239" s="1" t="n">
        <f aca="false">IF(ISERROR(I239/(I239+J239)),0,(I239/(I239+J239)))</f>
        <v>0.6</v>
      </c>
      <c r="O239" s="1" t="n">
        <f aca="false">IF(ISERROR(I239/(I239+K239)),0,(I239/(I239+K239)))</f>
        <v>0.3</v>
      </c>
      <c r="P239" s="1" t="n">
        <f aca="false">IF(ISERROR((2*N239*O239)/(N239+O239)),0,(2*N239*O239)/(N239+O239))</f>
        <v>0.4</v>
      </c>
      <c r="Q239" s="0" t="n">
        <f aca="false">L516-M516</f>
        <v>0</v>
      </c>
      <c r="R239" s="17" t="str">
        <f aca="false">VLOOKUP(A239,s3_num_method!A239:B2738,2,0)</f>
        <v>num+count</v>
      </c>
    </row>
    <row r="240" customFormat="false" ht="12.8" hidden="false" customHeight="false" outlineLevel="0" collapsed="false">
      <c r="A240" s="0" t="s">
        <v>4581</v>
      </c>
      <c r="B240" s="0" t="s">
        <v>22</v>
      </c>
      <c r="D240" s="0" t="s">
        <v>23</v>
      </c>
      <c r="E240" s="0" t="s">
        <v>33</v>
      </c>
      <c r="F240" s="0" t="s">
        <v>4582</v>
      </c>
      <c r="G240" s="0" t="n">
        <v>5</v>
      </c>
      <c r="H240" s="0" t="n">
        <v>2</v>
      </c>
      <c r="I240" s="0" t="n">
        <v>2</v>
      </c>
      <c r="J240" s="0" t="n">
        <v>0</v>
      </c>
      <c r="K240" s="0" t="n">
        <v>3</v>
      </c>
      <c r="L240" s="0" t="n">
        <v>0</v>
      </c>
      <c r="M240" s="0" t="n">
        <v>2</v>
      </c>
      <c r="N240" s="1" t="n">
        <f aca="false">IF(ISERROR(I240/(I240+J240)),0,(I240/(I240+J240)))</f>
        <v>1</v>
      </c>
      <c r="O240" s="1" t="n">
        <f aca="false">IF(ISERROR(I240/(I240+K240)),0,(I240/(I240+K240)))</f>
        <v>0.4</v>
      </c>
      <c r="P240" s="1" t="n">
        <f aca="false">IF(ISERROR((2*N240*O240)/(N240+O240)),0,(2*N240*O240)/(N240+O240))</f>
        <v>0.571428571428571</v>
      </c>
      <c r="Q240" s="0" t="n">
        <f aca="false">L1182-M1182</f>
        <v>1</v>
      </c>
      <c r="R240" s="17" t="str">
        <f aca="false">VLOOKUP(A240,s3_num_method!A240:B2739,2,0)</f>
        <v>num</v>
      </c>
    </row>
    <row r="241" customFormat="false" ht="12.8" hidden="false" customHeight="false" outlineLevel="0" collapsed="false">
      <c r="A241" s="0" t="s">
        <v>4583</v>
      </c>
      <c r="B241" s="0" t="s">
        <v>22</v>
      </c>
      <c r="D241" s="0" t="s">
        <v>23</v>
      </c>
      <c r="E241" s="0" t="s">
        <v>33</v>
      </c>
      <c r="F241" s="0" t="s">
        <v>4584</v>
      </c>
      <c r="G241" s="0" t="n">
        <v>1</v>
      </c>
      <c r="H241" s="0" t="n">
        <v>1</v>
      </c>
      <c r="I241" s="0" t="n">
        <v>1</v>
      </c>
      <c r="J241" s="0" t="n">
        <v>0</v>
      </c>
      <c r="K241" s="0" t="n">
        <v>0</v>
      </c>
      <c r="L241" s="0" t="n">
        <v>0</v>
      </c>
      <c r="M241" s="0" t="n">
        <v>2</v>
      </c>
      <c r="N241" s="1" t="n">
        <f aca="false">IF(ISERROR(I241/(I241+J241)),0,(I241/(I241+J241)))</f>
        <v>1</v>
      </c>
      <c r="O241" s="1" t="n">
        <f aca="false">IF(ISERROR(I241/(I241+K241)),0,(I241/(I241+K241)))</f>
        <v>1</v>
      </c>
      <c r="P241" s="1" t="n">
        <f aca="false">IF(ISERROR((2*N241*O241)/(N241+O241)),0,(2*N241*O241)/(N241+O241))</f>
        <v>1</v>
      </c>
      <c r="Q241" s="0" t="n">
        <f aca="false">L318-M318</f>
        <v>0</v>
      </c>
      <c r="R241" s="17" t="str">
        <f aca="false">VLOOKUP(A241,s3_num_method!A241:B2740,2,0)</f>
        <v>num</v>
      </c>
    </row>
    <row r="242" customFormat="false" ht="12.8" hidden="false" customHeight="false" outlineLevel="0" collapsed="false">
      <c r="A242" s="0" t="s">
        <v>4585</v>
      </c>
      <c r="B242" s="0" t="s">
        <v>22</v>
      </c>
      <c r="D242" s="0" t="s">
        <v>23</v>
      </c>
      <c r="E242" s="0" t="s">
        <v>33</v>
      </c>
      <c r="F242" s="0" t="s">
        <v>4586</v>
      </c>
      <c r="G242" s="0" t="n">
        <v>2</v>
      </c>
      <c r="H242" s="0" t="n">
        <v>2</v>
      </c>
      <c r="I242" s="0" t="n">
        <v>2</v>
      </c>
      <c r="J242" s="0" t="n">
        <v>0</v>
      </c>
      <c r="K242" s="0" t="n">
        <v>0</v>
      </c>
      <c r="L242" s="0" t="n">
        <v>1</v>
      </c>
      <c r="M242" s="0" t="n">
        <v>3</v>
      </c>
      <c r="N242" s="1" t="n">
        <f aca="false">IF(ISERROR(I242/(I242+J242)),0,(I242/(I242+J242)))</f>
        <v>1</v>
      </c>
      <c r="O242" s="1" t="n">
        <f aca="false">IF(ISERROR(I242/(I242+K242)),0,(I242/(I242+K242)))</f>
        <v>1</v>
      </c>
      <c r="P242" s="1" t="n">
        <f aca="false">IF(ISERROR((2*N242*O242)/(N242+O242)),0,(2*N242*O242)/(N242+O242))</f>
        <v>1</v>
      </c>
      <c r="Q242" s="0" t="n">
        <f aca="false">L2274-M2274</f>
        <v>1</v>
      </c>
      <c r="R242" s="17" t="str">
        <f aca="false">VLOOKUP(A242,s3_num_method!A242:B2741,2,0)</f>
        <v>num+count</v>
      </c>
    </row>
    <row r="243" customFormat="false" ht="12.8" hidden="false" customHeight="false" outlineLevel="0" collapsed="false">
      <c r="A243" s="0" t="s">
        <v>4587</v>
      </c>
      <c r="B243" s="0" t="s">
        <v>22</v>
      </c>
      <c r="D243" s="0" t="s">
        <v>23</v>
      </c>
      <c r="E243" s="0" t="s">
        <v>33</v>
      </c>
      <c r="F243" s="0" t="s">
        <v>4588</v>
      </c>
      <c r="G243" s="0" t="n">
        <v>3</v>
      </c>
      <c r="H243" s="0" t="n">
        <v>8</v>
      </c>
      <c r="I243" s="0" t="n">
        <v>1</v>
      </c>
      <c r="J243" s="0" t="n">
        <v>7</v>
      </c>
      <c r="K243" s="0" t="n">
        <v>2</v>
      </c>
      <c r="L243" s="0" t="n">
        <v>1</v>
      </c>
      <c r="M243" s="0" t="n">
        <v>13</v>
      </c>
      <c r="N243" s="1" t="n">
        <f aca="false">IF(ISERROR(I243/(I243+J243)),0,(I243/(I243+J243)))</f>
        <v>0.125</v>
      </c>
      <c r="O243" s="1" t="n">
        <f aca="false">IF(ISERROR(I243/(I243+K243)),0,(I243/(I243+K243)))</f>
        <v>0.333333333333333</v>
      </c>
      <c r="P243" s="1" t="n">
        <f aca="false">IF(ISERROR((2*N243*O243)/(N243+O243)),0,(2*N243*O243)/(N243+O243))</f>
        <v>0.181818181818182</v>
      </c>
      <c r="Q243" s="0" t="n">
        <f aca="false">L1909-M1909</f>
        <v>4</v>
      </c>
      <c r="R243" s="17" t="str">
        <f aca="false">VLOOKUP(A243,s3_num_method!A243:B2742,2,0)</f>
        <v>num+count</v>
      </c>
    </row>
    <row r="244" customFormat="false" ht="12.8" hidden="false" customHeight="false" outlineLevel="0" collapsed="false">
      <c r="A244" s="0" t="s">
        <v>4589</v>
      </c>
      <c r="B244" s="0" t="s">
        <v>22</v>
      </c>
      <c r="D244" s="0" t="s">
        <v>23</v>
      </c>
      <c r="E244" s="0" t="s">
        <v>33</v>
      </c>
      <c r="F244" s="0" t="s">
        <v>4590</v>
      </c>
      <c r="G244" s="0" t="n">
        <v>5</v>
      </c>
      <c r="H244" s="0" t="n">
        <v>4</v>
      </c>
      <c r="I244" s="0" t="n">
        <v>4</v>
      </c>
      <c r="J244" s="0" t="n">
        <v>0</v>
      </c>
      <c r="K244" s="0" t="n">
        <v>1</v>
      </c>
      <c r="L244" s="0" t="n">
        <v>0</v>
      </c>
      <c r="M244" s="0" t="n">
        <v>13</v>
      </c>
      <c r="N244" s="1" t="n">
        <f aca="false">IF(ISERROR(I244/(I244+J244)),0,(I244/(I244+J244)))</f>
        <v>1</v>
      </c>
      <c r="O244" s="1" t="n">
        <f aca="false">IF(ISERROR(I244/(I244+K244)),0,(I244/(I244+K244)))</f>
        <v>0.8</v>
      </c>
      <c r="P244" s="1" t="n">
        <f aca="false">IF(ISERROR((2*N244*O244)/(N244+O244)),0,(2*N244*O244)/(N244+O244))</f>
        <v>0.888888888888889</v>
      </c>
      <c r="Q244" s="0" t="n">
        <f aca="false">L1910-M1910</f>
        <v>5</v>
      </c>
      <c r="R244" s="17" t="str">
        <f aca="false">VLOOKUP(A244,s3_num_method!A244:B2743,2,0)</f>
        <v>num+count</v>
      </c>
    </row>
    <row r="245" customFormat="false" ht="12.8" hidden="false" customHeight="false" outlineLevel="0" collapsed="false">
      <c r="A245" s="0" t="s">
        <v>4591</v>
      </c>
      <c r="B245" s="0" t="s">
        <v>22</v>
      </c>
      <c r="D245" s="0" t="s">
        <v>23</v>
      </c>
      <c r="E245" s="0" t="s">
        <v>33</v>
      </c>
      <c r="F245" s="0" t="s">
        <v>4592</v>
      </c>
      <c r="G245" s="0" t="n">
        <v>2</v>
      </c>
      <c r="H245" s="0" t="n">
        <v>1</v>
      </c>
      <c r="I245" s="0" t="n">
        <v>1</v>
      </c>
      <c r="J245" s="0" t="n">
        <v>0</v>
      </c>
      <c r="K245" s="0" t="n">
        <v>1</v>
      </c>
      <c r="L245" s="0" t="n">
        <v>0</v>
      </c>
      <c r="M245" s="0" t="n">
        <v>0</v>
      </c>
      <c r="N245" s="1" t="n">
        <f aca="false">IF(ISERROR(I245/(I245+J245)),0,(I245/(I245+J245)))</f>
        <v>1</v>
      </c>
      <c r="O245" s="1" t="n">
        <f aca="false">IF(ISERROR(I245/(I245+K245)),0,(I245/(I245+K245)))</f>
        <v>0.5</v>
      </c>
      <c r="P245" s="1" t="n">
        <f aca="false">IF(ISERROR((2*N245*O245)/(N245+O245)),0,(2*N245*O245)/(N245+O245))</f>
        <v>0.666666666666667</v>
      </c>
      <c r="Q245" s="0" t="n">
        <f aca="false">L1728-M1728</f>
        <v>1</v>
      </c>
      <c r="R245" s="17" t="str">
        <f aca="false">VLOOKUP(A245,s3_num_method!A245:B2744,2,0)</f>
        <v>count</v>
      </c>
    </row>
    <row r="246" customFormat="false" ht="12.8" hidden="false" customHeight="false" outlineLevel="0" collapsed="false">
      <c r="A246" s="0" t="s">
        <v>4593</v>
      </c>
      <c r="B246" s="0" t="s">
        <v>22</v>
      </c>
      <c r="D246" s="0" t="s">
        <v>23</v>
      </c>
      <c r="E246" s="0" t="s">
        <v>33</v>
      </c>
      <c r="F246" s="0" t="s">
        <v>4594</v>
      </c>
      <c r="G246" s="0" t="n">
        <v>9</v>
      </c>
      <c r="H246" s="0" t="n">
        <v>3</v>
      </c>
      <c r="I246" s="0" t="n">
        <v>3</v>
      </c>
      <c r="J246" s="0" t="n">
        <v>0</v>
      </c>
      <c r="K246" s="0" t="n">
        <v>6</v>
      </c>
      <c r="L246" s="0" t="n">
        <v>0</v>
      </c>
      <c r="M246" s="0" t="n">
        <v>4</v>
      </c>
      <c r="N246" s="1" t="n">
        <f aca="false">IF(ISERROR(I246/(I246+J246)),0,(I246/(I246+J246)))</f>
        <v>1</v>
      </c>
      <c r="O246" s="1" t="n">
        <f aca="false">IF(ISERROR(I246/(I246+K246)),0,(I246/(I246+K246)))</f>
        <v>0.333333333333333</v>
      </c>
      <c r="P246" s="1" t="n">
        <f aca="false">IF(ISERROR((2*N246*O246)/(N246+O246)),0,(2*N246*O246)/(N246+O246))</f>
        <v>0.5</v>
      </c>
      <c r="Q246" s="0" t="n">
        <f aca="false">L742-M742</f>
        <v>2</v>
      </c>
      <c r="R246" s="17" t="str">
        <f aca="false">VLOOKUP(A246,s3_num_method!A246:B2745,2,0)</f>
        <v>num+count</v>
      </c>
    </row>
    <row r="247" customFormat="false" ht="12.8" hidden="false" customHeight="false" outlineLevel="0" collapsed="false">
      <c r="A247" s="0" t="s">
        <v>4595</v>
      </c>
      <c r="B247" s="0" t="s">
        <v>22</v>
      </c>
      <c r="D247" s="0" t="s">
        <v>23</v>
      </c>
      <c r="E247" s="0" t="s">
        <v>33</v>
      </c>
      <c r="F247" s="0" t="s">
        <v>4596</v>
      </c>
      <c r="G247" s="0" t="n">
        <v>5</v>
      </c>
      <c r="H247" s="0" t="n">
        <v>5</v>
      </c>
      <c r="I247" s="0" t="n">
        <v>3</v>
      </c>
      <c r="J247" s="0" t="n">
        <v>2</v>
      </c>
      <c r="K247" s="0" t="n">
        <v>2</v>
      </c>
      <c r="L247" s="0" t="n">
        <v>1</v>
      </c>
      <c r="M247" s="0" t="n">
        <v>11</v>
      </c>
      <c r="N247" s="1" t="n">
        <f aca="false">IF(ISERROR(I247/(I247+J247)),0,(I247/(I247+J247)))</f>
        <v>0.6</v>
      </c>
      <c r="O247" s="1" t="n">
        <f aca="false">IF(ISERROR(I247/(I247+K247)),0,(I247/(I247+K247)))</f>
        <v>0.6</v>
      </c>
      <c r="P247" s="1" t="n">
        <f aca="false">IF(ISERROR((2*N247*O247)/(N247+O247)),0,(2*N247*O247)/(N247+O247))</f>
        <v>0.6</v>
      </c>
      <c r="Q247" s="0" t="n">
        <f aca="false">L1912-M1912</f>
        <v>4</v>
      </c>
      <c r="R247" s="17" t="str">
        <f aca="false">VLOOKUP(A247,s3_num_method!A247:B2746,2,0)</f>
        <v>num+count</v>
      </c>
    </row>
    <row r="248" customFormat="false" ht="12.8" hidden="false" customHeight="false" outlineLevel="0" collapsed="false">
      <c r="A248" s="0" t="s">
        <v>4597</v>
      </c>
      <c r="B248" s="0" t="s">
        <v>22</v>
      </c>
      <c r="D248" s="0" t="s">
        <v>23</v>
      </c>
      <c r="E248" s="0" t="s">
        <v>33</v>
      </c>
      <c r="F248" s="0" t="s">
        <v>4598</v>
      </c>
      <c r="G248" s="0" t="n">
        <v>7</v>
      </c>
      <c r="H248" s="0" t="n">
        <v>5</v>
      </c>
      <c r="I248" s="0" t="n">
        <v>3</v>
      </c>
      <c r="J248" s="0" t="n">
        <v>2</v>
      </c>
      <c r="K248" s="0" t="n">
        <v>4</v>
      </c>
      <c r="L248" s="0" t="n">
        <v>0</v>
      </c>
      <c r="M248" s="0" t="n">
        <v>10</v>
      </c>
      <c r="N248" s="1" t="n">
        <f aca="false">IF(ISERROR(I248/(I248+J248)),0,(I248/(I248+J248)))</f>
        <v>0.6</v>
      </c>
      <c r="O248" s="1" t="n">
        <f aca="false">IF(ISERROR(I248/(I248+K248)),0,(I248/(I248+K248)))</f>
        <v>0.428571428571429</v>
      </c>
      <c r="P248" s="1" t="n">
        <f aca="false">IF(ISERROR((2*N248*O248)/(N248+O248)),0,(2*N248*O248)/(N248+O248))</f>
        <v>0.5</v>
      </c>
      <c r="Q248" s="0" t="n">
        <f aca="false">L2272-M2272</f>
        <v>1</v>
      </c>
      <c r="R248" s="17" t="str">
        <f aca="false">VLOOKUP(A248,s3_num_method!A248:B2747,2,0)</f>
        <v>num+count</v>
      </c>
    </row>
    <row r="249" customFormat="false" ht="12.8" hidden="false" customHeight="false" outlineLevel="0" collapsed="false">
      <c r="A249" s="0" t="s">
        <v>4599</v>
      </c>
      <c r="B249" s="0" t="s">
        <v>22</v>
      </c>
      <c r="D249" s="0" t="s">
        <v>23</v>
      </c>
      <c r="E249" s="0" t="s">
        <v>33</v>
      </c>
      <c r="F249" s="0" t="s">
        <v>4600</v>
      </c>
      <c r="G249" s="0" t="n">
        <v>10</v>
      </c>
      <c r="H249" s="0" t="n">
        <v>25</v>
      </c>
      <c r="I249" s="0" t="n">
        <v>4</v>
      </c>
      <c r="J249" s="0" t="n">
        <v>21</v>
      </c>
      <c r="K249" s="0" t="n">
        <v>6</v>
      </c>
      <c r="L249" s="0" t="n">
        <v>4</v>
      </c>
      <c r="M249" s="0" t="n">
        <v>22</v>
      </c>
      <c r="N249" s="1" t="n">
        <f aca="false">IF(ISERROR(I249/(I249+J249)),0,(I249/(I249+J249)))</f>
        <v>0.16</v>
      </c>
      <c r="O249" s="1" t="n">
        <f aca="false">IF(ISERROR(I249/(I249+K249)),0,(I249/(I249+K249)))</f>
        <v>0.4</v>
      </c>
      <c r="P249" s="1" t="n">
        <f aca="false">IF(ISERROR((2*N249*O249)/(N249+O249)),0,(2*N249*O249)/(N249+O249))</f>
        <v>0.228571428571429</v>
      </c>
      <c r="Q249" s="0" t="n">
        <f aca="false">L1724-M1724</f>
        <v>1</v>
      </c>
      <c r="R249" s="17" t="str">
        <f aca="false">VLOOKUP(A249,s3_num_method!A249:B2748,2,0)</f>
        <v>num+count</v>
      </c>
    </row>
    <row r="250" customFormat="false" ht="12.8" hidden="false" customHeight="false" outlineLevel="0" collapsed="false">
      <c r="A250" s="0" t="s">
        <v>4601</v>
      </c>
      <c r="B250" s="0" t="s">
        <v>22</v>
      </c>
      <c r="D250" s="0" t="s">
        <v>23</v>
      </c>
      <c r="E250" s="0" t="s">
        <v>33</v>
      </c>
      <c r="F250" s="0" t="s">
        <v>4602</v>
      </c>
      <c r="G250" s="0" t="n">
        <v>4</v>
      </c>
      <c r="H250" s="0" t="n">
        <v>9</v>
      </c>
      <c r="I250" s="0" t="n">
        <v>4</v>
      </c>
      <c r="J250" s="0" t="n">
        <v>5</v>
      </c>
      <c r="K250" s="0" t="n">
        <v>0</v>
      </c>
      <c r="L250" s="0" t="n">
        <v>0</v>
      </c>
      <c r="M250" s="0" t="n">
        <v>16</v>
      </c>
      <c r="N250" s="1" t="n">
        <f aca="false">IF(ISERROR(I250/(I250+J250)),0,(I250/(I250+J250)))</f>
        <v>0.444444444444444</v>
      </c>
      <c r="O250" s="1" t="n">
        <f aca="false">IF(ISERROR(I250/(I250+K250)),0,(I250/(I250+K250)))</f>
        <v>1</v>
      </c>
      <c r="P250" s="1" t="n">
        <f aca="false">IF(ISERROR((2*N250*O250)/(N250+O250)),0,(2*N250*O250)/(N250+O250))</f>
        <v>0.615384615384615</v>
      </c>
      <c r="Q250" s="0" t="n">
        <f aca="false">L2273-M2273</f>
        <v>1</v>
      </c>
      <c r="R250" s="17" t="str">
        <f aca="false">VLOOKUP(A250,s3_num_method!A250:B2749,2,0)</f>
        <v>num+count</v>
      </c>
    </row>
    <row r="251" customFormat="false" ht="12.8" hidden="false" customHeight="false" outlineLevel="0" collapsed="false">
      <c r="A251" s="0" t="s">
        <v>4603</v>
      </c>
      <c r="B251" s="0" t="s">
        <v>22</v>
      </c>
      <c r="D251" s="0" t="s">
        <v>23</v>
      </c>
      <c r="E251" s="0" t="s">
        <v>33</v>
      </c>
      <c r="F251" s="0" t="s">
        <v>4604</v>
      </c>
      <c r="G251" s="0" t="n">
        <v>4</v>
      </c>
      <c r="H251" s="0" t="n">
        <v>9</v>
      </c>
      <c r="I251" s="0" t="n">
        <v>3</v>
      </c>
      <c r="J251" s="0" t="n">
        <v>6</v>
      </c>
      <c r="K251" s="0" t="n">
        <v>1</v>
      </c>
      <c r="L251" s="0" t="n">
        <v>0</v>
      </c>
      <c r="M251" s="0" t="n">
        <v>13</v>
      </c>
      <c r="N251" s="1" t="n">
        <f aca="false">IF(ISERROR(I251/(I251+J251)),0,(I251/(I251+J251)))</f>
        <v>0.333333333333333</v>
      </c>
      <c r="O251" s="1" t="n">
        <f aca="false">IF(ISERROR(I251/(I251+K251)),0,(I251/(I251+K251)))</f>
        <v>0.75</v>
      </c>
      <c r="P251" s="1" t="n">
        <f aca="false">IF(ISERROR((2*N251*O251)/(N251+O251)),0,(2*N251*O251)/(N251+O251))</f>
        <v>0.461538461538462</v>
      </c>
      <c r="Q251" s="0" t="n">
        <f aca="false">L174-M174</f>
        <v>0</v>
      </c>
      <c r="R251" s="17" t="str">
        <f aca="false">VLOOKUP(A251,s3_num_method!A251:B2750,2,0)</f>
        <v>num+count</v>
      </c>
    </row>
    <row r="252" customFormat="false" ht="12.8" hidden="false" customHeight="false" outlineLevel="0" collapsed="false">
      <c r="A252" s="0" t="s">
        <v>4605</v>
      </c>
      <c r="B252" s="0" t="s">
        <v>22</v>
      </c>
      <c r="D252" s="0" t="s">
        <v>23</v>
      </c>
      <c r="E252" s="0" t="s">
        <v>33</v>
      </c>
      <c r="F252" s="0" t="s">
        <v>4606</v>
      </c>
      <c r="G252" s="0" t="n">
        <v>6</v>
      </c>
      <c r="H252" s="0" t="n">
        <v>3</v>
      </c>
      <c r="I252" s="0" t="n">
        <v>2</v>
      </c>
      <c r="J252" s="0" t="n">
        <v>1</v>
      </c>
      <c r="K252" s="0" t="n">
        <v>4</v>
      </c>
      <c r="L252" s="0" t="n">
        <v>1</v>
      </c>
      <c r="M252" s="0" t="n">
        <v>4</v>
      </c>
      <c r="N252" s="1" t="n">
        <f aca="false">IF(ISERROR(I252/(I252+J252)),0,(I252/(I252+J252)))</f>
        <v>0.666666666666667</v>
      </c>
      <c r="O252" s="1" t="n">
        <f aca="false">IF(ISERROR(I252/(I252+K252)),0,(I252/(I252+K252)))</f>
        <v>0.333333333333333</v>
      </c>
      <c r="P252" s="1" t="n">
        <f aca="false">IF(ISERROR((2*N252*O252)/(N252+O252)),0,(2*N252*O252)/(N252+O252))</f>
        <v>0.444444444444444</v>
      </c>
      <c r="Q252" s="0" t="n">
        <f aca="false">L1907-M1907</f>
        <v>2</v>
      </c>
      <c r="R252" s="17" t="str">
        <f aca="false">VLOOKUP(A252,s3_num_method!A252:B2751,2,0)</f>
        <v>num+count</v>
      </c>
    </row>
    <row r="253" customFormat="false" ht="12.8" hidden="false" customHeight="false" outlineLevel="0" collapsed="false">
      <c r="A253" s="0" t="s">
        <v>4607</v>
      </c>
      <c r="B253" s="0" t="s">
        <v>22</v>
      </c>
      <c r="D253" s="0" t="s">
        <v>23</v>
      </c>
      <c r="E253" s="0" t="s">
        <v>33</v>
      </c>
      <c r="F253" s="0" t="s">
        <v>4608</v>
      </c>
      <c r="G253" s="0" t="n">
        <v>9</v>
      </c>
      <c r="H253" s="0" t="n">
        <v>26</v>
      </c>
      <c r="I253" s="0" t="n">
        <v>6</v>
      </c>
      <c r="J253" s="0" t="n">
        <v>20</v>
      </c>
      <c r="K253" s="0" t="n">
        <v>3</v>
      </c>
      <c r="L253" s="0" t="n">
        <v>2</v>
      </c>
      <c r="M253" s="0" t="n">
        <v>51</v>
      </c>
      <c r="N253" s="1" t="n">
        <f aca="false">IF(ISERROR(I253/(I253+J253)),0,(I253/(I253+J253)))</f>
        <v>0.230769230769231</v>
      </c>
      <c r="O253" s="1" t="n">
        <f aca="false">IF(ISERROR(I253/(I253+K253)),0,(I253/(I253+K253)))</f>
        <v>0.666666666666667</v>
      </c>
      <c r="P253" s="1" t="n">
        <f aca="false">IF(ISERROR((2*N253*O253)/(N253+O253)),0,(2*N253*O253)/(N253+O253))</f>
        <v>0.342857142857143</v>
      </c>
      <c r="Q253" s="0" t="n">
        <f aca="false">L1442-M1442</f>
        <v>0</v>
      </c>
      <c r="R253" s="17" t="str">
        <f aca="false">VLOOKUP(A253,s3_num_method!A253:B2752,2,0)</f>
        <v>num+count</v>
      </c>
    </row>
    <row r="254" customFormat="false" ht="12.8" hidden="false" customHeight="false" outlineLevel="0" collapsed="false">
      <c r="A254" s="0" t="s">
        <v>4609</v>
      </c>
      <c r="B254" s="0" t="s">
        <v>22</v>
      </c>
      <c r="D254" s="0" t="s">
        <v>23</v>
      </c>
      <c r="E254" s="0" t="s">
        <v>33</v>
      </c>
      <c r="F254" s="0" t="s">
        <v>4610</v>
      </c>
      <c r="G254" s="0" t="n">
        <v>3</v>
      </c>
      <c r="H254" s="0" t="n">
        <v>9</v>
      </c>
      <c r="I254" s="0" t="n">
        <v>2</v>
      </c>
      <c r="J254" s="0" t="n">
        <v>7</v>
      </c>
      <c r="K254" s="0" t="n">
        <v>1</v>
      </c>
      <c r="L254" s="0" t="n">
        <v>1</v>
      </c>
      <c r="M254" s="0" t="n">
        <v>5</v>
      </c>
      <c r="N254" s="1" t="n">
        <f aca="false">IF(ISERROR(I254/(I254+J254)),0,(I254/(I254+J254)))</f>
        <v>0.222222222222222</v>
      </c>
      <c r="O254" s="1" t="n">
        <f aca="false">IF(ISERROR(I254/(I254+K254)),0,(I254/(I254+K254)))</f>
        <v>0.666666666666667</v>
      </c>
      <c r="P254" s="1" t="n">
        <f aca="false">IF(ISERROR((2*N254*O254)/(N254+O254)),0,(2*N254*O254)/(N254+O254))</f>
        <v>0.333333333333333</v>
      </c>
      <c r="Q254" s="0" t="n">
        <f aca="false">L1598-M1598</f>
        <v>3</v>
      </c>
      <c r="R254" s="17" t="str">
        <f aca="false">VLOOKUP(A254,s3_num_method!A254:B2753,2,0)</f>
        <v>num+count</v>
      </c>
    </row>
    <row r="255" customFormat="false" ht="12.8" hidden="false" customHeight="false" outlineLevel="0" collapsed="false">
      <c r="A255" s="0" t="s">
        <v>4611</v>
      </c>
      <c r="B255" s="0" t="s">
        <v>22</v>
      </c>
      <c r="D255" s="0" t="s">
        <v>23</v>
      </c>
      <c r="E255" s="0" t="s">
        <v>33</v>
      </c>
      <c r="F255" s="0" t="s">
        <v>4612</v>
      </c>
      <c r="G255" s="0" t="n">
        <v>1</v>
      </c>
      <c r="H255" s="0" t="n">
        <v>8</v>
      </c>
      <c r="I255" s="0" t="n">
        <v>1</v>
      </c>
      <c r="J255" s="0" t="n">
        <v>7</v>
      </c>
      <c r="K255" s="0" t="n">
        <v>0</v>
      </c>
      <c r="L255" s="0" t="n">
        <v>0</v>
      </c>
      <c r="M255" s="0" t="n">
        <v>12</v>
      </c>
      <c r="N255" s="1" t="n">
        <f aca="false">IF(ISERROR(I255/(I255+J255)),0,(I255/(I255+J255)))</f>
        <v>0.125</v>
      </c>
      <c r="O255" s="1" t="n">
        <f aca="false">IF(ISERROR(I255/(I255+K255)),0,(I255/(I255+K255)))</f>
        <v>1</v>
      </c>
      <c r="P255" s="1" t="n">
        <f aca="false">IF(ISERROR((2*N255*O255)/(N255+O255)),0,(2*N255*O255)/(N255+O255))</f>
        <v>0.222222222222222</v>
      </c>
      <c r="Q255" s="0" t="n">
        <f aca="false">L1901-M1901</f>
        <v>1</v>
      </c>
      <c r="R255" s="17" t="str">
        <f aca="false">VLOOKUP(A255,s3_num_method!A255:B2754,2,0)</f>
        <v>num+count</v>
      </c>
    </row>
    <row r="256" customFormat="false" ht="12.8" hidden="false" customHeight="false" outlineLevel="0" collapsed="false">
      <c r="A256" s="0" t="s">
        <v>4613</v>
      </c>
      <c r="B256" s="0" t="s">
        <v>22</v>
      </c>
      <c r="D256" s="0" t="s">
        <v>23</v>
      </c>
      <c r="E256" s="0" t="s">
        <v>33</v>
      </c>
      <c r="F256" s="0" t="s">
        <v>4614</v>
      </c>
      <c r="G256" s="0" t="n">
        <v>2</v>
      </c>
      <c r="H256" s="0" t="n">
        <v>1</v>
      </c>
      <c r="I256" s="0" t="n">
        <v>1</v>
      </c>
      <c r="J256" s="0" t="n">
        <v>0</v>
      </c>
      <c r="K256" s="0" t="n">
        <v>1</v>
      </c>
      <c r="L256" s="0" t="n">
        <v>0</v>
      </c>
      <c r="M256" s="0" t="n">
        <v>1</v>
      </c>
      <c r="N256" s="1" t="n">
        <f aca="false">IF(ISERROR(I256/(I256+J256)),0,(I256/(I256+J256)))</f>
        <v>1</v>
      </c>
      <c r="O256" s="1" t="n">
        <f aca="false">IF(ISERROR(I256/(I256+K256)),0,(I256/(I256+K256)))</f>
        <v>0.5</v>
      </c>
      <c r="P256" s="1" t="n">
        <f aca="false">IF(ISERROR((2*N256*O256)/(N256+O256)),0,(2*N256*O256)/(N256+O256))</f>
        <v>0.666666666666667</v>
      </c>
      <c r="Q256" s="0" t="n">
        <f aca="false">L1899-M1899</f>
        <v>1</v>
      </c>
      <c r="R256" s="17" t="str">
        <f aca="false">VLOOKUP(A256,s3_num_method!A256:B2755,2,0)</f>
        <v>num</v>
      </c>
    </row>
    <row r="257" customFormat="false" ht="12.8" hidden="false" customHeight="false" outlineLevel="0" collapsed="false">
      <c r="A257" s="0" t="s">
        <v>4615</v>
      </c>
      <c r="B257" s="0" t="s">
        <v>22</v>
      </c>
      <c r="D257" s="0" t="s">
        <v>23</v>
      </c>
      <c r="E257" s="0" t="s">
        <v>33</v>
      </c>
      <c r="F257" s="0" t="s">
        <v>4616</v>
      </c>
      <c r="G257" s="0" t="n">
        <v>5</v>
      </c>
      <c r="H257" s="0" t="n">
        <v>9</v>
      </c>
      <c r="I257" s="0" t="n">
        <v>2</v>
      </c>
      <c r="J257" s="0" t="n">
        <v>7</v>
      </c>
      <c r="K257" s="0" t="n">
        <v>3</v>
      </c>
      <c r="L257" s="0" t="n">
        <v>0</v>
      </c>
      <c r="M257" s="0" t="n">
        <v>11</v>
      </c>
      <c r="N257" s="1" t="n">
        <f aca="false">IF(ISERROR(I257/(I257+J257)),0,(I257/(I257+J257)))</f>
        <v>0.222222222222222</v>
      </c>
      <c r="O257" s="1" t="n">
        <f aca="false">IF(ISERROR(I257/(I257+K257)),0,(I257/(I257+K257)))</f>
        <v>0.4</v>
      </c>
      <c r="P257" s="1" t="n">
        <f aca="false">IF(ISERROR((2*N257*O257)/(N257+O257)),0,(2*N257*O257)/(N257+O257))</f>
        <v>0.285714285714286</v>
      </c>
      <c r="Q257" s="0" t="n">
        <f aca="false">L542-M542</f>
        <v>0</v>
      </c>
      <c r="R257" s="17" t="str">
        <f aca="false">VLOOKUP(A257,s3_num_method!A257:B2756,2,0)</f>
        <v>num+count</v>
      </c>
    </row>
    <row r="258" customFormat="false" ht="12.8" hidden="false" customHeight="false" outlineLevel="0" collapsed="false">
      <c r="A258" s="0" t="s">
        <v>4617</v>
      </c>
      <c r="B258" s="0" t="s">
        <v>22</v>
      </c>
      <c r="D258" s="0" t="s">
        <v>23</v>
      </c>
      <c r="E258" s="0" t="s">
        <v>33</v>
      </c>
      <c r="F258" s="0" t="s">
        <v>4618</v>
      </c>
      <c r="G258" s="0" t="n">
        <v>5</v>
      </c>
      <c r="H258" s="0" t="n">
        <v>12</v>
      </c>
      <c r="I258" s="0" t="n">
        <v>3</v>
      </c>
      <c r="J258" s="0" t="n">
        <v>9</v>
      </c>
      <c r="K258" s="0" t="n">
        <v>2</v>
      </c>
      <c r="L258" s="0" t="n">
        <v>0</v>
      </c>
      <c r="M258" s="0" t="n">
        <v>23</v>
      </c>
      <c r="N258" s="1" t="n">
        <f aca="false">IF(ISERROR(I258/(I258+J258)),0,(I258/(I258+J258)))</f>
        <v>0.25</v>
      </c>
      <c r="O258" s="1" t="n">
        <f aca="false">IF(ISERROR(I258/(I258+K258)),0,(I258/(I258+K258)))</f>
        <v>0.6</v>
      </c>
      <c r="P258" s="1" t="n">
        <f aca="false">IF(ISERROR((2*N258*O258)/(N258+O258)),0,(2*N258*O258)/(N258+O258))</f>
        <v>0.352941176470588</v>
      </c>
      <c r="Q258" s="0" t="n">
        <f aca="false">L1919-M1919</f>
        <v>1</v>
      </c>
      <c r="R258" s="17" t="str">
        <f aca="false">VLOOKUP(A258,s3_num_method!A258:B2757,2,0)</f>
        <v>num+count</v>
      </c>
    </row>
    <row r="259" customFormat="false" ht="12.8" hidden="false" customHeight="false" outlineLevel="0" collapsed="false">
      <c r="A259" s="0" t="s">
        <v>4619</v>
      </c>
      <c r="B259" s="0" t="s">
        <v>22</v>
      </c>
      <c r="D259" s="0" t="s">
        <v>23</v>
      </c>
      <c r="E259" s="0" t="s">
        <v>33</v>
      </c>
      <c r="F259" s="0" t="s">
        <v>4620</v>
      </c>
      <c r="G259" s="0" t="n">
        <v>15</v>
      </c>
      <c r="H259" s="0" t="n">
        <v>41</v>
      </c>
      <c r="I259" s="0" t="n">
        <v>10</v>
      </c>
      <c r="J259" s="0" t="n">
        <v>31</v>
      </c>
      <c r="K259" s="0" t="n">
        <v>5</v>
      </c>
      <c r="L259" s="0" t="n">
        <v>5</v>
      </c>
      <c r="M259" s="0" t="n">
        <v>52</v>
      </c>
      <c r="N259" s="1" t="n">
        <f aca="false">IF(ISERROR(I259/(I259+J259)),0,(I259/(I259+J259)))</f>
        <v>0.24390243902439</v>
      </c>
      <c r="O259" s="1" t="n">
        <f aca="false">IF(ISERROR(I259/(I259+K259)),0,(I259/(I259+K259)))</f>
        <v>0.666666666666667</v>
      </c>
      <c r="P259" s="1" t="n">
        <f aca="false">IF(ISERROR((2*N259*O259)/(N259+O259)),0,(2*N259*O259)/(N259+O259))</f>
        <v>0.357142857142857</v>
      </c>
      <c r="Q259" s="0" t="n">
        <f aca="false">L1920-M1920</f>
        <v>1</v>
      </c>
      <c r="R259" s="17" t="str">
        <f aca="false">VLOOKUP(A259,s3_num_method!A259:B2758,2,0)</f>
        <v>num+count</v>
      </c>
    </row>
    <row r="260" customFormat="false" ht="12.8" hidden="false" customHeight="false" outlineLevel="0" collapsed="false">
      <c r="A260" s="0" t="s">
        <v>4621</v>
      </c>
      <c r="B260" s="0" t="s">
        <v>22</v>
      </c>
      <c r="D260" s="0" t="s">
        <v>23</v>
      </c>
      <c r="E260" s="0" t="s">
        <v>33</v>
      </c>
      <c r="F260" s="0" t="s">
        <v>4622</v>
      </c>
      <c r="G260" s="0" t="n">
        <v>6</v>
      </c>
      <c r="H260" s="0" t="n">
        <v>0</v>
      </c>
      <c r="I260" s="0" t="n">
        <v>0</v>
      </c>
      <c r="J260" s="0" t="n">
        <v>0</v>
      </c>
      <c r="K260" s="0" t="n">
        <v>6</v>
      </c>
      <c r="L260" s="0" t="n">
        <v>0</v>
      </c>
      <c r="M260" s="0" t="n">
        <v>0</v>
      </c>
      <c r="N260" s="1" t="n">
        <f aca="false">IF(ISERROR(I260/(I260+J260)),0,(I260/(I260+J260)))</f>
        <v>0</v>
      </c>
      <c r="O260" s="1" t="n">
        <f aca="false">IF(ISERROR(I260/(I260+K260)),0,(I260/(I260+K260)))</f>
        <v>0</v>
      </c>
      <c r="P260" s="1" t="n">
        <f aca="false">IF(ISERROR((2*N260*O260)/(N260+O260)),0,(2*N260*O260)/(N260+O260))</f>
        <v>0</v>
      </c>
      <c r="Q260" s="0" t="n">
        <f aca="false">L1201-M1201</f>
        <v>0</v>
      </c>
      <c r="R260" s="17" t="str">
        <f aca="false">VLOOKUP(A260,s3_num_method!A260:B2759,2,0)</f>
        <v>num+count</v>
      </c>
    </row>
    <row r="261" customFormat="false" ht="12.8" hidden="false" customHeight="false" outlineLevel="0" collapsed="false">
      <c r="A261" s="0" t="s">
        <v>4623</v>
      </c>
      <c r="B261" s="0" t="s">
        <v>22</v>
      </c>
      <c r="D261" s="0" t="s">
        <v>23</v>
      </c>
      <c r="E261" s="0" t="s">
        <v>33</v>
      </c>
      <c r="F261" s="0" t="s">
        <v>4624</v>
      </c>
      <c r="G261" s="0" t="n">
        <v>3</v>
      </c>
      <c r="H261" s="0" t="n">
        <v>8</v>
      </c>
      <c r="I261" s="0" t="n">
        <v>2</v>
      </c>
      <c r="J261" s="0" t="n">
        <v>6</v>
      </c>
      <c r="K261" s="0" t="n">
        <v>1</v>
      </c>
      <c r="L261" s="0" t="n">
        <v>0</v>
      </c>
      <c r="M261" s="0" t="n">
        <v>21</v>
      </c>
      <c r="N261" s="1" t="n">
        <f aca="false">IF(ISERROR(I261/(I261+J261)),0,(I261/(I261+J261)))</f>
        <v>0.25</v>
      </c>
      <c r="O261" s="1" t="n">
        <f aca="false">IF(ISERROR(I261/(I261+K261)),0,(I261/(I261+K261)))</f>
        <v>0.666666666666667</v>
      </c>
      <c r="P261" s="1" t="n">
        <f aca="false">IF(ISERROR((2*N261*O261)/(N261+O261)),0,(2*N261*O261)/(N261+O261))</f>
        <v>0.363636363636364</v>
      </c>
      <c r="Q261" s="0" t="n">
        <f aca="false">L1610-M1610</f>
        <v>4</v>
      </c>
      <c r="R261" s="17" t="str">
        <f aca="false">VLOOKUP(A261,s3_num_method!A261:B2760,2,0)</f>
        <v>num+count</v>
      </c>
    </row>
    <row r="262" customFormat="false" ht="12.8" hidden="false" customHeight="false" outlineLevel="0" collapsed="false">
      <c r="A262" s="0" t="s">
        <v>4625</v>
      </c>
      <c r="B262" s="0" t="s">
        <v>22</v>
      </c>
      <c r="D262" s="0" t="s">
        <v>23</v>
      </c>
      <c r="E262" s="0" t="s">
        <v>33</v>
      </c>
      <c r="F262" s="0" t="s">
        <v>4626</v>
      </c>
      <c r="G262" s="0" t="n">
        <v>7</v>
      </c>
      <c r="H262" s="0" t="n">
        <v>23</v>
      </c>
      <c r="I262" s="0" t="n">
        <v>4</v>
      </c>
      <c r="J262" s="0" t="n">
        <v>19</v>
      </c>
      <c r="K262" s="0" t="n">
        <v>3</v>
      </c>
      <c r="L262" s="0" t="n">
        <v>0</v>
      </c>
      <c r="M262" s="0" t="n">
        <v>10</v>
      </c>
      <c r="N262" s="1" t="n">
        <f aca="false">IF(ISERROR(I262/(I262+J262)),0,(I262/(I262+J262)))</f>
        <v>0.173913043478261</v>
      </c>
      <c r="O262" s="1" t="n">
        <f aca="false">IF(ISERROR(I262/(I262+K262)),0,(I262/(I262+K262)))</f>
        <v>0.571428571428571</v>
      </c>
      <c r="P262" s="1" t="n">
        <f aca="false">IF(ISERROR((2*N262*O262)/(N262+O262)),0,(2*N262*O262)/(N262+O262))</f>
        <v>0.266666666666667</v>
      </c>
      <c r="Q262" s="0" t="n">
        <f aca="false">L934-M934</f>
        <v>1</v>
      </c>
      <c r="R262" s="17" t="str">
        <f aca="false">VLOOKUP(A262,s3_num_method!A262:B2761,2,0)</f>
        <v>num+count</v>
      </c>
    </row>
    <row r="263" customFormat="false" ht="12.8" hidden="false" customHeight="false" outlineLevel="0" collapsed="false">
      <c r="A263" s="0" t="s">
        <v>4627</v>
      </c>
      <c r="B263" s="0" t="s">
        <v>22</v>
      </c>
      <c r="D263" s="0" t="s">
        <v>23</v>
      </c>
      <c r="E263" s="0" t="s">
        <v>33</v>
      </c>
      <c r="F263" s="0" t="s">
        <v>4628</v>
      </c>
      <c r="G263" s="0" t="n">
        <v>5</v>
      </c>
      <c r="H263" s="0" t="n">
        <v>9</v>
      </c>
      <c r="I263" s="0" t="n">
        <v>4</v>
      </c>
      <c r="J263" s="0" t="n">
        <v>5</v>
      </c>
      <c r="K263" s="0" t="n">
        <v>1</v>
      </c>
      <c r="L263" s="0" t="n">
        <v>0</v>
      </c>
      <c r="M263" s="0" t="n">
        <v>4</v>
      </c>
      <c r="N263" s="1" t="n">
        <f aca="false">IF(ISERROR(I263/(I263+J263)),0,(I263/(I263+J263)))</f>
        <v>0.444444444444444</v>
      </c>
      <c r="O263" s="1" t="n">
        <f aca="false">IF(ISERROR(I263/(I263+K263)),0,(I263/(I263+K263)))</f>
        <v>0.8</v>
      </c>
      <c r="P263" s="1" t="n">
        <f aca="false">IF(ISERROR((2*N263*O263)/(N263+O263)),0,(2*N263*O263)/(N263+O263))</f>
        <v>0.571428571428571</v>
      </c>
      <c r="Q263" s="0" t="n">
        <f aca="false">L1741-M1741</f>
        <v>1</v>
      </c>
      <c r="R263" s="17" t="str">
        <f aca="false">VLOOKUP(A263,s3_num_method!A263:B2762,2,0)</f>
        <v>num+count</v>
      </c>
    </row>
    <row r="264" customFormat="false" ht="12.8" hidden="false" customHeight="false" outlineLevel="0" collapsed="false">
      <c r="A264" s="0" t="s">
        <v>4629</v>
      </c>
      <c r="B264" s="0" t="s">
        <v>22</v>
      </c>
      <c r="D264" s="0" t="s">
        <v>23</v>
      </c>
      <c r="E264" s="0" t="s">
        <v>33</v>
      </c>
      <c r="F264" s="0" t="s">
        <v>4630</v>
      </c>
      <c r="G264" s="0" t="n">
        <v>5</v>
      </c>
      <c r="H264" s="0" t="n">
        <v>11</v>
      </c>
      <c r="I264" s="0" t="n">
        <v>5</v>
      </c>
      <c r="J264" s="0" t="n">
        <v>6</v>
      </c>
      <c r="K264" s="0" t="n">
        <v>0</v>
      </c>
      <c r="L264" s="0" t="n">
        <v>2</v>
      </c>
      <c r="M264" s="0" t="n">
        <v>38</v>
      </c>
      <c r="N264" s="1" t="n">
        <f aca="false">IF(ISERROR(I264/(I264+J264)),0,(I264/(I264+J264)))</f>
        <v>0.454545454545455</v>
      </c>
      <c r="O264" s="1" t="n">
        <f aca="false">IF(ISERROR(I264/(I264+K264)),0,(I264/(I264+K264)))</f>
        <v>1</v>
      </c>
      <c r="P264" s="1" t="n">
        <f aca="false">IF(ISERROR((2*N264*O264)/(N264+O264)),0,(2*N264*O264)/(N264+O264))</f>
        <v>0.625</v>
      </c>
      <c r="Q264" s="0" t="n">
        <f aca="false">L1736-M1736</f>
        <v>1</v>
      </c>
      <c r="R264" s="17" t="str">
        <f aca="false">VLOOKUP(A264,s3_num_method!A264:B2763,2,0)</f>
        <v>num+count</v>
      </c>
    </row>
    <row r="265" customFormat="false" ht="12.8" hidden="false" customHeight="false" outlineLevel="0" collapsed="false">
      <c r="A265" s="0" t="s">
        <v>4631</v>
      </c>
      <c r="B265" s="0" t="s">
        <v>22</v>
      </c>
      <c r="D265" s="0" t="s">
        <v>23</v>
      </c>
      <c r="E265" s="0" t="s">
        <v>33</v>
      </c>
      <c r="F265" s="0" t="s">
        <v>4632</v>
      </c>
      <c r="G265" s="0" t="n">
        <v>2</v>
      </c>
      <c r="H265" s="0" t="n">
        <v>1</v>
      </c>
      <c r="I265" s="0" t="n">
        <v>1</v>
      </c>
      <c r="J265" s="0" t="n">
        <v>0</v>
      </c>
      <c r="K265" s="0" t="n">
        <v>1</v>
      </c>
      <c r="L265" s="0" t="n">
        <v>2</v>
      </c>
      <c r="M265" s="0" t="n">
        <v>4</v>
      </c>
      <c r="N265" s="1" t="n">
        <f aca="false">IF(ISERROR(I265/(I265+J265)),0,(I265/(I265+J265)))</f>
        <v>1</v>
      </c>
      <c r="O265" s="1" t="n">
        <f aca="false">IF(ISERROR(I265/(I265+K265)),0,(I265/(I265+K265)))</f>
        <v>0.5</v>
      </c>
      <c r="P265" s="1" t="n">
        <f aca="false">IF(ISERROR((2*N265*O265)/(N265+O265)),0,(2*N265*O265)/(N265+O265))</f>
        <v>0.666666666666667</v>
      </c>
      <c r="Q265" s="0" t="n">
        <f aca="false">L436-M436</f>
        <v>0</v>
      </c>
      <c r="R265" s="17" t="str">
        <f aca="false">VLOOKUP(A265,s3_num_method!A265:B2764,2,0)</f>
        <v>num</v>
      </c>
    </row>
    <row r="266" customFormat="false" ht="12.8" hidden="false" customHeight="false" outlineLevel="0" collapsed="false">
      <c r="A266" s="0" t="s">
        <v>4633</v>
      </c>
      <c r="B266" s="0" t="s">
        <v>22</v>
      </c>
      <c r="D266" s="0" t="s">
        <v>30</v>
      </c>
      <c r="E266" s="0" t="s">
        <v>33</v>
      </c>
      <c r="F266" s="0" t="s">
        <v>4634</v>
      </c>
      <c r="G266" s="0" t="n">
        <v>2</v>
      </c>
      <c r="H266" s="0" t="n">
        <v>2</v>
      </c>
      <c r="I266" s="0" t="n">
        <v>2</v>
      </c>
      <c r="J266" s="0" t="n">
        <v>0</v>
      </c>
      <c r="K266" s="0" t="n">
        <v>0</v>
      </c>
      <c r="L266" s="0" t="n">
        <v>0</v>
      </c>
      <c r="M266" s="0" t="n">
        <v>0</v>
      </c>
      <c r="N266" s="1" t="n">
        <f aca="false">IF(ISERROR(I266/(I266+J266)),0,(I266/(I266+J266)))</f>
        <v>1</v>
      </c>
      <c r="O266" s="1" t="n">
        <f aca="false">IF(ISERROR(I266/(I266+K266)),0,(I266/(I266+K266)))</f>
        <v>1</v>
      </c>
      <c r="P266" s="1" t="n">
        <f aca="false">IF(ISERROR((2*N266*O266)/(N266+O266)),0,(2*N266*O266)/(N266+O266))</f>
        <v>1</v>
      </c>
      <c r="Q266" s="0" t="n">
        <f aca="false">L1737-M1737</f>
        <v>4</v>
      </c>
      <c r="R266" s="17" t="str">
        <f aca="false">VLOOKUP(A266,s3_num_method!A266:B2765,2,0)</f>
        <v>count</v>
      </c>
    </row>
    <row r="267" customFormat="false" ht="12.8" hidden="false" customHeight="false" outlineLevel="0" collapsed="false">
      <c r="A267" s="0" t="s">
        <v>4635</v>
      </c>
      <c r="B267" s="0" t="s">
        <v>22</v>
      </c>
      <c r="D267" s="0" t="s">
        <v>30</v>
      </c>
      <c r="E267" s="0" t="s">
        <v>33</v>
      </c>
      <c r="F267" s="0" t="s">
        <v>4636</v>
      </c>
      <c r="G267" s="0" t="n">
        <v>1</v>
      </c>
      <c r="H267" s="0" t="n">
        <v>1</v>
      </c>
      <c r="I267" s="0" t="n">
        <v>1</v>
      </c>
      <c r="J267" s="0" t="n">
        <v>0</v>
      </c>
      <c r="K267" s="0" t="n">
        <v>0</v>
      </c>
      <c r="L267" s="0" t="n">
        <v>0</v>
      </c>
      <c r="M267" s="0" t="n">
        <v>4</v>
      </c>
      <c r="N267" s="1" t="n">
        <f aca="false">IF(ISERROR(I267/(I267+J267)),0,(I267/(I267+J267)))</f>
        <v>1</v>
      </c>
      <c r="O267" s="1" t="n">
        <f aca="false">IF(ISERROR(I267/(I267+K267)),0,(I267/(I267+K267)))</f>
        <v>1</v>
      </c>
      <c r="P267" s="1" t="n">
        <f aca="false">IF(ISERROR((2*N267*O267)/(N267+O267)),0,(2*N267*O267)/(N267+O267))</f>
        <v>1</v>
      </c>
      <c r="Q267" s="0" t="n">
        <f aca="false">L1036-M1036</f>
        <v>0</v>
      </c>
      <c r="R267" s="17" t="str">
        <f aca="false">VLOOKUP(A267,s3_num_method!A267:B2766,2,0)</f>
        <v>num</v>
      </c>
    </row>
    <row r="268" customFormat="false" ht="12.8" hidden="false" customHeight="false" outlineLevel="0" collapsed="false">
      <c r="A268" s="0" t="s">
        <v>4637</v>
      </c>
      <c r="B268" s="0" t="s">
        <v>22</v>
      </c>
      <c r="D268" s="0" t="s">
        <v>30</v>
      </c>
      <c r="E268" s="0" t="s">
        <v>33</v>
      </c>
      <c r="F268" s="0" t="s">
        <v>4638</v>
      </c>
      <c r="G268" s="0" t="n">
        <v>2</v>
      </c>
      <c r="H268" s="0" t="n">
        <v>1</v>
      </c>
      <c r="I268" s="0" t="n">
        <v>1</v>
      </c>
      <c r="J268" s="0" t="n">
        <v>0</v>
      </c>
      <c r="K268" s="0" t="n">
        <v>1</v>
      </c>
      <c r="L268" s="0" t="n">
        <v>0</v>
      </c>
      <c r="M268" s="0" t="n">
        <v>5</v>
      </c>
      <c r="N268" s="1" t="n">
        <f aca="false">IF(ISERROR(I268/(I268+J268)),0,(I268/(I268+J268)))</f>
        <v>1</v>
      </c>
      <c r="O268" s="1" t="n">
        <f aca="false">IF(ISERROR(I268/(I268+K268)),0,(I268/(I268+K268)))</f>
        <v>0.5</v>
      </c>
      <c r="P268" s="1" t="n">
        <f aca="false">IF(ISERROR((2*N268*O268)/(N268+O268)),0,(2*N268*O268)/(N268+O268))</f>
        <v>0.666666666666667</v>
      </c>
      <c r="Q268" s="0" t="n">
        <f aca="false">L1607-M1607</f>
        <v>1</v>
      </c>
      <c r="R268" s="17" t="str">
        <f aca="false">VLOOKUP(A268,s3_num_method!A268:B2767,2,0)</f>
        <v>num</v>
      </c>
    </row>
    <row r="269" customFormat="false" ht="12.8" hidden="false" customHeight="false" outlineLevel="0" collapsed="false">
      <c r="A269" s="0" t="s">
        <v>4639</v>
      </c>
      <c r="B269" s="0" t="s">
        <v>22</v>
      </c>
      <c r="D269" s="0" t="s">
        <v>30</v>
      </c>
      <c r="E269" s="0" t="s">
        <v>33</v>
      </c>
      <c r="F269" s="0" t="s">
        <v>4640</v>
      </c>
      <c r="G269" s="0" t="n">
        <v>1</v>
      </c>
      <c r="H269" s="0" t="n">
        <v>0</v>
      </c>
      <c r="I269" s="0" t="n">
        <v>0</v>
      </c>
      <c r="J269" s="0" t="n">
        <v>0</v>
      </c>
      <c r="K269" s="0" t="n">
        <v>1</v>
      </c>
      <c r="L269" s="0" t="n">
        <v>0</v>
      </c>
      <c r="M269" s="0" t="n">
        <v>0</v>
      </c>
      <c r="N269" s="1" t="n">
        <f aca="false">IF(ISERROR(I269/(I269+J269)),0,(I269/(I269+J269)))</f>
        <v>0</v>
      </c>
      <c r="O269" s="1" t="n">
        <f aca="false">IF(ISERROR(I269/(I269+K269)),0,(I269/(I269+K269)))</f>
        <v>0</v>
      </c>
      <c r="P269" s="1" t="n">
        <f aca="false">IF(ISERROR((2*N269*O269)/(N269+O269)),0,(2*N269*O269)/(N269+O269))</f>
        <v>0</v>
      </c>
      <c r="Q269" s="0" t="n">
        <f aca="false">L2298-M2298</f>
        <v>4</v>
      </c>
      <c r="R269" s="17" t="str">
        <f aca="false">VLOOKUP(A269,s3_num_method!A269:B2768,2,0)</f>
        <v>num+count</v>
      </c>
    </row>
    <row r="270" customFormat="false" ht="12.8" hidden="false" customHeight="false" outlineLevel="0" collapsed="false">
      <c r="A270" s="0" t="s">
        <v>4641</v>
      </c>
      <c r="B270" s="0" t="s">
        <v>22</v>
      </c>
      <c r="D270" s="0" t="s">
        <v>30</v>
      </c>
      <c r="E270" s="0" t="s">
        <v>33</v>
      </c>
      <c r="F270" s="0" t="s">
        <v>4642</v>
      </c>
      <c r="G270" s="0" t="n">
        <v>6</v>
      </c>
      <c r="H270" s="0" t="n">
        <v>3</v>
      </c>
      <c r="I270" s="0" t="n">
        <v>3</v>
      </c>
      <c r="J270" s="0" t="n">
        <v>0</v>
      </c>
      <c r="K270" s="0" t="n">
        <v>3</v>
      </c>
      <c r="L270" s="0" t="n">
        <v>0</v>
      </c>
      <c r="M270" s="0" t="n">
        <v>9</v>
      </c>
      <c r="N270" s="1" t="n">
        <f aca="false">IF(ISERROR(I270/(I270+J270)),0,(I270/(I270+J270)))</f>
        <v>1</v>
      </c>
      <c r="O270" s="1" t="n">
        <f aca="false">IF(ISERROR(I270/(I270+K270)),0,(I270/(I270+K270)))</f>
        <v>0.5</v>
      </c>
      <c r="P270" s="1" t="n">
        <f aca="false">IF(ISERROR((2*N270*O270)/(N270+O270)),0,(2*N270*O270)/(N270+O270))</f>
        <v>0.666666666666667</v>
      </c>
      <c r="Q270" s="0" t="n">
        <f aca="false">L543-M543</f>
        <v>0</v>
      </c>
      <c r="R270" s="17" t="str">
        <f aca="false">VLOOKUP(A270,s3_num_method!A270:B2769,2,0)</f>
        <v>num+count</v>
      </c>
    </row>
    <row r="271" customFormat="false" ht="12.8" hidden="false" customHeight="false" outlineLevel="0" collapsed="false">
      <c r="A271" s="0" t="s">
        <v>4643</v>
      </c>
      <c r="B271" s="0" t="s">
        <v>22</v>
      </c>
      <c r="D271" s="0" t="s">
        <v>30</v>
      </c>
      <c r="E271" s="0" t="s">
        <v>33</v>
      </c>
      <c r="F271" s="0" t="s">
        <v>4644</v>
      </c>
      <c r="G271" s="0" t="n">
        <v>1</v>
      </c>
      <c r="H271" s="0" t="n">
        <v>1</v>
      </c>
      <c r="I271" s="0" t="n">
        <v>1</v>
      </c>
      <c r="J271" s="0" t="n">
        <v>0</v>
      </c>
      <c r="K271" s="0" t="n">
        <v>0</v>
      </c>
      <c r="L271" s="0" t="n">
        <v>1</v>
      </c>
      <c r="M271" s="0" t="n">
        <v>1</v>
      </c>
      <c r="N271" s="1" t="n">
        <f aca="false">IF(ISERROR(I271/(I271+J271)),0,(I271/(I271+J271)))</f>
        <v>1</v>
      </c>
      <c r="O271" s="1" t="n">
        <f aca="false">IF(ISERROR(I271/(I271+K271)),0,(I271/(I271+K271)))</f>
        <v>1</v>
      </c>
      <c r="P271" s="1" t="n">
        <f aca="false">IF(ISERROR((2*N271*O271)/(N271+O271)),0,(2*N271*O271)/(N271+O271))</f>
        <v>1</v>
      </c>
      <c r="Q271" s="0" t="n">
        <f aca="false">L2299-M2299</f>
        <v>2</v>
      </c>
      <c r="R271" s="17" t="str">
        <f aca="false">VLOOKUP(A271,s3_num_method!A271:B2770,2,0)</f>
        <v>count</v>
      </c>
    </row>
    <row r="272" customFormat="false" ht="12.8" hidden="false" customHeight="false" outlineLevel="0" collapsed="false">
      <c r="A272" s="0" t="s">
        <v>4645</v>
      </c>
      <c r="B272" s="0" t="s">
        <v>22</v>
      </c>
      <c r="D272" s="0" t="s">
        <v>30</v>
      </c>
      <c r="E272" s="0" t="s">
        <v>33</v>
      </c>
      <c r="F272" s="0" t="s">
        <v>4646</v>
      </c>
      <c r="G272" s="0" t="n">
        <v>2</v>
      </c>
      <c r="H272" s="0" t="n">
        <v>1</v>
      </c>
      <c r="I272" s="0" t="n">
        <v>1</v>
      </c>
      <c r="J272" s="0" t="n">
        <v>0</v>
      </c>
      <c r="K272" s="0" t="n">
        <v>1</v>
      </c>
      <c r="L272" s="0" t="n">
        <v>0</v>
      </c>
      <c r="M272" s="0" t="n">
        <v>0</v>
      </c>
      <c r="N272" s="1" t="n">
        <f aca="false">IF(ISERROR(I272/(I272+J272)),0,(I272/(I272+J272)))</f>
        <v>1</v>
      </c>
      <c r="O272" s="1" t="n">
        <f aca="false">IF(ISERROR(I272/(I272+K272)),0,(I272/(I272+K272)))</f>
        <v>0.5</v>
      </c>
      <c r="P272" s="1" t="n">
        <f aca="false">IF(ISERROR((2*N272*O272)/(N272+O272)),0,(2*N272*O272)/(N272+O272))</f>
        <v>0.666666666666667</v>
      </c>
      <c r="Q272" s="0" t="n">
        <f aca="false">L1913-M1913</f>
        <v>1</v>
      </c>
      <c r="R272" s="17" t="str">
        <f aca="false">VLOOKUP(A272,s3_num_method!A272:B2771,2,0)</f>
        <v>count</v>
      </c>
    </row>
    <row r="273" customFormat="false" ht="12.8" hidden="false" customHeight="false" outlineLevel="0" collapsed="false">
      <c r="A273" s="0" t="s">
        <v>4647</v>
      </c>
      <c r="B273" s="0" t="s">
        <v>22</v>
      </c>
      <c r="D273" s="0" t="s">
        <v>30</v>
      </c>
      <c r="E273" s="0" t="s">
        <v>33</v>
      </c>
      <c r="F273" s="0" t="s">
        <v>4648</v>
      </c>
      <c r="G273" s="0" t="n">
        <v>2</v>
      </c>
      <c r="H273" s="0" t="n">
        <v>1</v>
      </c>
      <c r="I273" s="0" t="n">
        <v>1</v>
      </c>
      <c r="J273" s="0" t="n">
        <v>0</v>
      </c>
      <c r="K273" s="0" t="n">
        <v>1</v>
      </c>
      <c r="L273" s="0" t="n">
        <v>0</v>
      </c>
      <c r="M273" s="0" t="n">
        <v>0</v>
      </c>
      <c r="N273" s="1" t="n">
        <f aca="false">IF(ISERROR(I273/(I273+J273)),0,(I273/(I273+J273)))</f>
        <v>1</v>
      </c>
      <c r="O273" s="1" t="n">
        <f aca="false">IF(ISERROR(I273/(I273+K273)),0,(I273/(I273+K273)))</f>
        <v>0.5</v>
      </c>
      <c r="P273" s="1" t="n">
        <f aca="false">IF(ISERROR((2*N273*O273)/(N273+O273)),0,(2*N273*O273)/(N273+O273))</f>
        <v>0.666666666666667</v>
      </c>
      <c r="Q273" s="0" t="n">
        <f aca="false">L1914-M1914</f>
        <v>4</v>
      </c>
      <c r="R273" s="17" t="str">
        <f aca="false">VLOOKUP(A273,s3_num_method!A273:B2772,2,0)</f>
        <v>count</v>
      </c>
    </row>
    <row r="274" customFormat="false" ht="12.8" hidden="false" customHeight="false" outlineLevel="0" collapsed="false">
      <c r="A274" s="0" t="s">
        <v>4649</v>
      </c>
      <c r="B274" s="0" t="s">
        <v>22</v>
      </c>
      <c r="D274" s="0" t="s">
        <v>30</v>
      </c>
      <c r="E274" s="0" t="s">
        <v>33</v>
      </c>
      <c r="F274" s="0" t="s">
        <v>4650</v>
      </c>
      <c r="G274" s="0" t="n">
        <v>1</v>
      </c>
      <c r="H274" s="0" t="n">
        <v>1</v>
      </c>
      <c r="I274" s="0" t="n">
        <v>1</v>
      </c>
      <c r="J274" s="0" t="n">
        <v>0</v>
      </c>
      <c r="K274" s="0" t="n">
        <v>0</v>
      </c>
      <c r="L274" s="0" t="n">
        <v>0</v>
      </c>
      <c r="M274" s="0" t="n">
        <v>0</v>
      </c>
      <c r="N274" s="1" t="n">
        <f aca="false">IF(ISERROR(I274/(I274+J274)),0,(I274/(I274+J274)))</f>
        <v>1</v>
      </c>
      <c r="O274" s="1" t="n">
        <f aca="false">IF(ISERROR(I274/(I274+K274)),0,(I274/(I274+K274)))</f>
        <v>1</v>
      </c>
      <c r="P274" s="1" t="n">
        <f aca="false">IF(ISERROR((2*N274*O274)/(N274+O274)),0,(2*N274*O274)/(N274+O274))</f>
        <v>1</v>
      </c>
      <c r="Q274" s="0" t="n">
        <f aca="false">L931-M931</f>
        <v>1</v>
      </c>
      <c r="R274" s="17" t="str">
        <f aca="false">VLOOKUP(A274,s3_num_method!A274:B2773,2,0)</f>
        <v>count</v>
      </c>
    </row>
    <row r="275" customFormat="false" ht="12.8" hidden="false" customHeight="false" outlineLevel="0" collapsed="false">
      <c r="A275" s="0" t="s">
        <v>4651</v>
      </c>
      <c r="B275" s="0" t="s">
        <v>22</v>
      </c>
      <c r="D275" s="0" t="s">
        <v>30</v>
      </c>
      <c r="E275" s="0" t="s">
        <v>33</v>
      </c>
      <c r="F275" s="0" t="s">
        <v>4652</v>
      </c>
      <c r="G275" s="0" t="n">
        <v>2</v>
      </c>
      <c r="H275" s="0" t="n">
        <v>1</v>
      </c>
      <c r="I275" s="0" t="n">
        <v>1</v>
      </c>
      <c r="J275" s="0" t="n">
        <v>0</v>
      </c>
      <c r="K275" s="0" t="n">
        <v>1</v>
      </c>
      <c r="L275" s="0" t="n">
        <v>0</v>
      </c>
      <c r="M275" s="0" t="n">
        <v>3</v>
      </c>
      <c r="N275" s="1" t="n">
        <f aca="false">IF(ISERROR(I275/(I275+J275)),0,(I275/(I275+J275)))</f>
        <v>1</v>
      </c>
      <c r="O275" s="1" t="n">
        <f aca="false">IF(ISERROR(I275/(I275+K275)),0,(I275/(I275+K275)))</f>
        <v>0.5</v>
      </c>
      <c r="P275" s="1" t="n">
        <f aca="false">IF(ISERROR((2*N275*O275)/(N275+O275)),0,(2*N275*O275)/(N275+O275))</f>
        <v>0.666666666666667</v>
      </c>
      <c r="Q275" s="0" t="n">
        <f aca="false">L1520-M1520</f>
        <v>2</v>
      </c>
      <c r="R275" s="17" t="str">
        <f aca="false">VLOOKUP(A275,s3_num_method!A275:B2774,2,0)</f>
        <v>num</v>
      </c>
    </row>
    <row r="276" customFormat="false" ht="12.8" hidden="false" customHeight="false" outlineLevel="0" collapsed="false">
      <c r="A276" s="0" t="s">
        <v>4653</v>
      </c>
      <c r="B276" s="0" t="s">
        <v>22</v>
      </c>
      <c r="D276" s="0" t="s">
        <v>30</v>
      </c>
      <c r="E276" s="0" t="s">
        <v>33</v>
      </c>
      <c r="F276" s="0" t="s">
        <v>4654</v>
      </c>
      <c r="G276" s="0" t="n">
        <v>1</v>
      </c>
      <c r="H276" s="0" t="n">
        <v>1</v>
      </c>
      <c r="I276" s="0" t="n">
        <v>1</v>
      </c>
      <c r="J276" s="0" t="n">
        <v>0</v>
      </c>
      <c r="K276" s="0" t="n">
        <v>0</v>
      </c>
      <c r="L276" s="0" t="n">
        <v>0</v>
      </c>
      <c r="M276" s="0" t="n">
        <v>0</v>
      </c>
      <c r="N276" s="1" t="n">
        <f aca="false">IF(ISERROR(I276/(I276+J276)),0,(I276/(I276+J276)))</f>
        <v>1</v>
      </c>
      <c r="O276" s="1" t="n">
        <f aca="false">IF(ISERROR(I276/(I276+K276)),0,(I276/(I276+K276)))</f>
        <v>1</v>
      </c>
      <c r="P276" s="1" t="n">
        <f aca="false">IF(ISERROR((2*N276*O276)/(N276+O276)),0,(2*N276*O276)/(N276+O276))</f>
        <v>1</v>
      </c>
      <c r="Q276" s="0" t="n">
        <f aca="false">L933-M933</f>
        <v>1</v>
      </c>
      <c r="R276" s="17" t="str">
        <f aca="false">VLOOKUP(A276,s3_num_method!A276:B2775,2,0)</f>
        <v>count</v>
      </c>
    </row>
    <row r="277" customFormat="false" ht="12.8" hidden="false" customHeight="false" outlineLevel="0" collapsed="false">
      <c r="A277" s="0" t="s">
        <v>4655</v>
      </c>
      <c r="B277" s="0" t="s">
        <v>22</v>
      </c>
      <c r="D277" s="0" t="s">
        <v>30</v>
      </c>
      <c r="E277" s="0" t="s">
        <v>33</v>
      </c>
      <c r="F277" s="0" t="s">
        <v>4656</v>
      </c>
      <c r="G277" s="0" t="n">
        <v>1</v>
      </c>
      <c r="H277" s="0" t="n">
        <v>1</v>
      </c>
      <c r="I277" s="0" t="n">
        <v>1</v>
      </c>
      <c r="J277" s="0" t="n">
        <v>0</v>
      </c>
      <c r="K277" s="0" t="n">
        <v>0</v>
      </c>
      <c r="L277" s="0" t="n">
        <v>0</v>
      </c>
      <c r="M277" s="0" t="n">
        <v>0</v>
      </c>
      <c r="N277" s="1" t="n">
        <f aca="false">IF(ISERROR(I277/(I277+J277)),0,(I277/(I277+J277)))</f>
        <v>1</v>
      </c>
      <c r="O277" s="1" t="n">
        <f aca="false">IF(ISERROR(I277/(I277+K277)),0,(I277/(I277+K277)))</f>
        <v>1</v>
      </c>
      <c r="P277" s="1" t="n">
        <f aca="false">IF(ISERROR((2*N277*O277)/(N277+O277)),0,(2*N277*O277)/(N277+O277))</f>
        <v>1</v>
      </c>
      <c r="Q277" s="0" t="n">
        <f aca="false">L1414-M1414</f>
        <v>0</v>
      </c>
      <c r="R277" s="17" t="str">
        <f aca="false">VLOOKUP(A277,s3_num_method!A277:B2776,2,0)</f>
        <v>count</v>
      </c>
    </row>
    <row r="278" customFormat="false" ht="12.8" hidden="false" customHeight="false" outlineLevel="0" collapsed="false">
      <c r="A278" s="0" t="s">
        <v>4657</v>
      </c>
      <c r="B278" s="0" t="s">
        <v>22</v>
      </c>
      <c r="D278" s="0" t="s">
        <v>30</v>
      </c>
      <c r="E278" s="0" t="s">
        <v>33</v>
      </c>
      <c r="F278" s="0" t="s">
        <v>4658</v>
      </c>
      <c r="G278" s="0" t="n">
        <v>3</v>
      </c>
      <c r="H278" s="0" t="n">
        <v>0</v>
      </c>
      <c r="I278" s="0" t="n">
        <v>0</v>
      </c>
      <c r="J278" s="0" t="n">
        <v>0</v>
      </c>
      <c r="K278" s="0" t="n">
        <v>3</v>
      </c>
      <c r="L278" s="0" t="n">
        <v>0</v>
      </c>
      <c r="M278" s="0" t="n">
        <v>0</v>
      </c>
      <c r="N278" s="1" t="n">
        <f aca="false">IF(ISERROR(I278/(I278+J278)),0,(I278/(I278+J278)))</f>
        <v>0</v>
      </c>
      <c r="O278" s="1" t="n">
        <f aca="false">IF(ISERROR(I278/(I278+K278)),0,(I278/(I278+K278)))</f>
        <v>0</v>
      </c>
      <c r="P278" s="1" t="n">
        <f aca="false">IF(ISERROR((2*N278*O278)/(N278+O278)),0,(2*N278*O278)/(N278+O278))</f>
        <v>0</v>
      </c>
      <c r="Q278" s="0" t="n">
        <f aca="false">L2367-M2367</f>
        <v>5</v>
      </c>
      <c r="R278" s="17" t="str">
        <f aca="false">VLOOKUP(A278,s3_num_method!A278:B2777,2,0)</f>
        <v>num+count</v>
      </c>
    </row>
    <row r="279" customFormat="false" ht="12.8" hidden="false" customHeight="false" outlineLevel="0" collapsed="false">
      <c r="A279" s="0" t="s">
        <v>4659</v>
      </c>
      <c r="B279" s="0" t="s">
        <v>22</v>
      </c>
      <c r="D279" s="0" t="s">
        <v>30</v>
      </c>
      <c r="E279" s="0" t="s">
        <v>33</v>
      </c>
      <c r="F279" s="0" t="s">
        <v>4660</v>
      </c>
      <c r="G279" s="0" t="n">
        <v>2</v>
      </c>
      <c r="H279" s="0" t="n">
        <v>2</v>
      </c>
      <c r="I279" s="0" t="n">
        <v>2</v>
      </c>
      <c r="J279" s="0" t="n">
        <v>0</v>
      </c>
      <c r="K279" s="0" t="n">
        <v>0</v>
      </c>
      <c r="L279" s="0" t="n">
        <v>0</v>
      </c>
      <c r="M279" s="0" t="n">
        <v>1</v>
      </c>
      <c r="N279" s="1" t="n">
        <f aca="false">IF(ISERROR(I279/(I279+J279)),0,(I279/(I279+J279)))</f>
        <v>1</v>
      </c>
      <c r="O279" s="1" t="n">
        <f aca="false">IF(ISERROR(I279/(I279+K279)),0,(I279/(I279+K279)))</f>
        <v>1</v>
      </c>
      <c r="P279" s="1" t="n">
        <f aca="false">IF(ISERROR((2*N279*O279)/(N279+O279)),0,(2*N279*O279)/(N279+O279))</f>
        <v>1</v>
      </c>
      <c r="Q279" s="0" t="n">
        <f aca="false">L2366-M2366</f>
        <v>5</v>
      </c>
      <c r="R279" s="17" t="str">
        <f aca="false">VLOOKUP(A279,s3_num_method!A279:B2778,2,0)</f>
        <v>num</v>
      </c>
    </row>
    <row r="280" customFormat="false" ht="12.8" hidden="false" customHeight="false" outlineLevel="0" collapsed="false">
      <c r="A280" s="0" t="s">
        <v>4661</v>
      </c>
      <c r="B280" s="0" t="s">
        <v>22</v>
      </c>
      <c r="D280" s="0" t="s">
        <v>30</v>
      </c>
      <c r="E280" s="0" t="s">
        <v>33</v>
      </c>
      <c r="F280" s="0" t="s">
        <v>4662</v>
      </c>
      <c r="G280" s="0" t="n">
        <v>1</v>
      </c>
      <c r="H280" s="0" t="n">
        <v>1</v>
      </c>
      <c r="I280" s="0" t="n">
        <v>1</v>
      </c>
      <c r="J280" s="0" t="n">
        <v>0</v>
      </c>
      <c r="K280" s="0" t="n">
        <v>0</v>
      </c>
      <c r="L280" s="0" t="n">
        <v>0</v>
      </c>
      <c r="M280" s="0" t="n">
        <v>3</v>
      </c>
      <c r="N280" s="1" t="n">
        <f aca="false">IF(ISERROR(I280/(I280+J280)),0,(I280/(I280+J280)))</f>
        <v>1</v>
      </c>
      <c r="O280" s="1" t="n">
        <f aca="false">IF(ISERROR(I280/(I280+K280)),0,(I280/(I280+K280)))</f>
        <v>1</v>
      </c>
      <c r="P280" s="1" t="n">
        <f aca="false">IF(ISERROR((2*N280*O280)/(N280+O280)),0,(2*N280*O280)/(N280+O280))</f>
        <v>1</v>
      </c>
      <c r="Q280" s="0" t="n">
        <f aca="false">L754-M754</f>
        <v>1</v>
      </c>
      <c r="R280" s="17" t="str">
        <f aca="false">VLOOKUP(A280,s3_num_method!A280:B2779,2,0)</f>
        <v>num</v>
      </c>
    </row>
    <row r="281" customFormat="false" ht="12.8" hidden="false" customHeight="false" outlineLevel="0" collapsed="false">
      <c r="A281" s="0" t="s">
        <v>4663</v>
      </c>
      <c r="B281" s="0" t="s">
        <v>22</v>
      </c>
      <c r="D281" s="0" t="s">
        <v>30</v>
      </c>
      <c r="E281" s="0" t="s">
        <v>33</v>
      </c>
      <c r="F281" s="0" t="s">
        <v>4664</v>
      </c>
      <c r="G281" s="0" t="n">
        <v>2</v>
      </c>
      <c r="H281" s="0" t="n">
        <v>1</v>
      </c>
      <c r="I281" s="0" t="n">
        <v>1</v>
      </c>
      <c r="J281" s="0" t="n">
        <v>0</v>
      </c>
      <c r="K281" s="0" t="n">
        <v>1</v>
      </c>
      <c r="L281" s="0" t="n">
        <v>0</v>
      </c>
      <c r="M281" s="0" t="n">
        <v>5</v>
      </c>
      <c r="N281" s="1" t="n">
        <f aca="false">IF(ISERROR(I281/(I281+J281)),0,(I281/(I281+J281)))</f>
        <v>1</v>
      </c>
      <c r="O281" s="1" t="n">
        <f aca="false">IF(ISERROR(I281/(I281+K281)),0,(I281/(I281+K281)))</f>
        <v>0.5</v>
      </c>
      <c r="P281" s="1" t="n">
        <f aca="false">IF(ISERROR((2*N281*O281)/(N281+O281)),0,(2*N281*O281)/(N281+O281))</f>
        <v>0.666666666666667</v>
      </c>
      <c r="Q281" s="0" t="n">
        <f aca="false">L926-M926</f>
        <v>1</v>
      </c>
      <c r="R281" s="17" t="str">
        <f aca="false">VLOOKUP(A281,s3_num_method!A281:B2780,2,0)</f>
        <v>num</v>
      </c>
    </row>
    <row r="282" customFormat="false" ht="12.8" hidden="false" customHeight="false" outlineLevel="0" collapsed="false">
      <c r="A282" s="0" t="s">
        <v>4665</v>
      </c>
      <c r="B282" s="0" t="s">
        <v>22</v>
      </c>
      <c r="D282" s="0" t="s">
        <v>30</v>
      </c>
      <c r="E282" s="0" t="s">
        <v>33</v>
      </c>
      <c r="F282" s="0" t="s">
        <v>4666</v>
      </c>
      <c r="G282" s="0" t="n">
        <v>2</v>
      </c>
      <c r="H282" s="0" t="n">
        <v>1</v>
      </c>
      <c r="I282" s="0" t="n">
        <v>1</v>
      </c>
      <c r="J282" s="0" t="n">
        <v>0</v>
      </c>
      <c r="K282" s="0" t="n">
        <v>1</v>
      </c>
      <c r="L282" s="0" t="n">
        <v>1</v>
      </c>
      <c r="M282" s="0" t="n">
        <v>4</v>
      </c>
      <c r="N282" s="1" t="n">
        <f aca="false">IF(ISERROR(I282/(I282+J282)),0,(I282/(I282+J282)))</f>
        <v>1</v>
      </c>
      <c r="O282" s="1" t="n">
        <f aca="false">IF(ISERROR(I282/(I282+K282)),0,(I282/(I282+K282)))</f>
        <v>0.5</v>
      </c>
      <c r="P282" s="1" t="n">
        <f aca="false">IF(ISERROR((2*N282*O282)/(N282+O282)),0,(2*N282*O282)/(N282+O282))</f>
        <v>0.666666666666667</v>
      </c>
      <c r="Q282" s="0" t="n">
        <f aca="false">L927-M927</f>
        <v>2</v>
      </c>
      <c r="R282" s="17" t="str">
        <f aca="false">VLOOKUP(A282,s3_num_method!A282:B2781,2,0)</f>
        <v>num</v>
      </c>
    </row>
    <row r="283" customFormat="false" ht="12.8" hidden="false" customHeight="false" outlineLevel="0" collapsed="false">
      <c r="A283" s="0" t="s">
        <v>4667</v>
      </c>
      <c r="B283" s="0" t="s">
        <v>22</v>
      </c>
      <c r="D283" s="0" t="s">
        <v>30</v>
      </c>
      <c r="E283" s="0" t="s">
        <v>33</v>
      </c>
      <c r="F283" s="0" t="s">
        <v>4668</v>
      </c>
      <c r="G283" s="0" t="n">
        <v>1</v>
      </c>
      <c r="H283" s="0" t="n">
        <v>1</v>
      </c>
      <c r="I283" s="0" t="n">
        <v>1</v>
      </c>
      <c r="J283" s="0" t="n">
        <v>0</v>
      </c>
      <c r="K283" s="0" t="n">
        <v>0</v>
      </c>
      <c r="L283" s="0" t="n">
        <v>0</v>
      </c>
      <c r="M283" s="0" t="n">
        <v>0</v>
      </c>
      <c r="N283" s="1" t="n">
        <f aca="false">IF(ISERROR(I283/(I283+J283)),0,(I283/(I283+J283)))</f>
        <v>1</v>
      </c>
      <c r="O283" s="1" t="n">
        <f aca="false">IF(ISERROR(I283/(I283+K283)),0,(I283/(I283+K283)))</f>
        <v>1</v>
      </c>
      <c r="P283" s="1" t="n">
        <f aca="false">IF(ISERROR((2*N283*O283)/(N283+O283)),0,(2*N283*O283)/(N283+O283))</f>
        <v>1</v>
      </c>
      <c r="Q283" s="0" t="n">
        <f aca="false">L1514-M1514</f>
        <v>1</v>
      </c>
      <c r="R283" s="17" t="str">
        <f aca="false">VLOOKUP(A283,s3_num_method!A283:B2782,2,0)</f>
        <v>count</v>
      </c>
    </row>
    <row r="284" customFormat="false" ht="12.8" hidden="false" customHeight="false" outlineLevel="0" collapsed="false">
      <c r="A284" s="0" t="s">
        <v>4669</v>
      </c>
      <c r="B284" s="0" t="s">
        <v>22</v>
      </c>
      <c r="D284" s="0" t="s">
        <v>30</v>
      </c>
      <c r="E284" s="0" t="s">
        <v>33</v>
      </c>
      <c r="F284" s="0" t="s">
        <v>4670</v>
      </c>
      <c r="G284" s="0" t="n">
        <v>2</v>
      </c>
      <c r="H284" s="0" t="n">
        <v>1</v>
      </c>
      <c r="I284" s="0" t="n">
        <v>1</v>
      </c>
      <c r="J284" s="0" t="n">
        <v>0</v>
      </c>
      <c r="K284" s="0" t="n">
        <v>1</v>
      </c>
      <c r="L284" s="0" t="n">
        <v>0</v>
      </c>
      <c r="M284" s="0" t="n">
        <v>0</v>
      </c>
      <c r="N284" s="1" t="n">
        <f aca="false">IF(ISERROR(I284/(I284+J284)),0,(I284/(I284+J284)))</f>
        <v>1</v>
      </c>
      <c r="O284" s="1" t="n">
        <f aca="false">IF(ISERROR(I284/(I284+K284)),0,(I284/(I284+K284)))</f>
        <v>0.5</v>
      </c>
      <c r="P284" s="1" t="n">
        <f aca="false">IF(ISERROR((2*N284*O284)/(N284+O284)),0,(2*N284*O284)/(N284+O284))</f>
        <v>0.666666666666667</v>
      </c>
      <c r="Q284" s="0" t="n">
        <f aca="false">L1867-M1867</f>
        <v>1</v>
      </c>
      <c r="R284" s="17" t="str">
        <f aca="false">VLOOKUP(A284,s3_num_method!A284:B2783,2,0)</f>
        <v>count</v>
      </c>
    </row>
    <row r="285" customFormat="false" ht="12.8" hidden="false" customHeight="false" outlineLevel="0" collapsed="false">
      <c r="A285" s="0" t="s">
        <v>4671</v>
      </c>
      <c r="B285" s="0" t="s">
        <v>22</v>
      </c>
      <c r="D285" s="0" t="s">
        <v>30</v>
      </c>
      <c r="E285" s="0" t="s">
        <v>33</v>
      </c>
      <c r="F285" s="0" t="s">
        <v>4672</v>
      </c>
      <c r="G285" s="0" t="n">
        <v>5</v>
      </c>
      <c r="H285" s="0" t="n">
        <v>2</v>
      </c>
      <c r="I285" s="0" t="n">
        <v>2</v>
      </c>
      <c r="J285" s="0" t="n">
        <v>0</v>
      </c>
      <c r="K285" s="0" t="n">
        <v>3</v>
      </c>
      <c r="L285" s="0" t="n">
        <v>0</v>
      </c>
      <c r="M285" s="0" t="n">
        <v>3</v>
      </c>
      <c r="N285" s="1" t="n">
        <f aca="false">IF(ISERROR(I285/(I285+J285)),0,(I285/(I285+J285)))</f>
        <v>1</v>
      </c>
      <c r="O285" s="1" t="n">
        <f aca="false">IF(ISERROR(I285/(I285+K285)),0,(I285/(I285+K285)))</f>
        <v>0.4</v>
      </c>
      <c r="P285" s="1" t="n">
        <f aca="false">IF(ISERROR((2*N285*O285)/(N285+O285)),0,(2*N285*O285)/(N285+O285))</f>
        <v>0.571428571428571</v>
      </c>
      <c r="Q285" s="0" t="n">
        <f aca="false">L1381-M1381</f>
        <v>1</v>
      </c>
      <c r="R285" s="17" t="str">
        <f aca="false">VLOOKUP(A285,s3_num_method!A285:B2784,2,0)</f>
        <v>num+count</v>
      </c>
    </row>
    <row r="286" customFormat="false" ht="12.8" hidden="false" customHeight="false" outlineLevel="0" collapsed="false">
      <c r="A286" s="0" t="s">
        <v>4673</v>
      </c>
      <c r="B286" s="0" t="s">
        <v>22</v>
      </c>
      <c r="D286" s="0" t="s">
        <v>30</v>
      </c>
      <c r="E286" s="0" t="s">
        <v>33</v>
      </c>
      <c r="F286" s="0" t="s">
        <v>4674</v>
      </c>
      <c r="G286" s="0" t="n">
        <v>3</v>
      </c>
      <c r="H286" s="0" t="n">
        <v>1</v>
      </c>
      <c r="I286" s="0" t="n">
        <v>1</v>
      </c>
      <c r="J286" s="0" t="n">
        <v>0</v>
      </c>
      <c r="K286" s="0" t="n">
        <v>2</v>
      </c>
      <c r="L286" s="0" t="n">
        <v>0</v>
      </c>
      <c r="M286" s="0" t="n">
        <v>1</v>
      </c>
      <c r="N286" s="1" t="n">
        <f aca="false">IF(ISERROR(I286/(I286+J286)),0,(I286/(I286+J286)))</f>
        <v>1</v>
      </c>
      <c r="O286" s="1" t="n">
        <f aca="false">IF(ISERROR(I286/(I286+K286)),0,(I286/(I286+K286)))</f>
        <v>0.333333333333333</v>
      </c>
      <c r="P286" s="1" t="n">
        <f aca="false">IF(ISERROR((2*N286*O286)/(N286+O286)),0,(2*N286*O286)/(N286+O286))</f>
        <v>0.5</v>
      </c>
      <c r="Q286" s="0" t="n">
        <f aca="false">L1865-M1865</f>
        <v>2</v>
      </c>
      <c r="R286" s="17" t="str">
        <f aca="false">VLOOKUP(A286,s3_num_method!A286:B2785,2,0)</f>
        <v>count</v>
      </c>
    </row>
    <row r="287" customFormat="false" ht="12.8" hidden="false" customHeight="false" outlineLevel="0" collapsed="false">
      <c r="A287" s="0" t="s">
        <v>4675</v>
      </c>
      <c r="B287" s="0" t="s">
        <v>22</v>
      </c>
      <c r="D287" s="0" t="s">
        <v>30</v>
      </c>
      <c r="E287" s="0" t="s">
        <v>33</v>
      </c>
      <c r="F287" s="0" t="s">
        <v>4676</v>
      </c>
      <c r="G287" s="0" t="n">
        <v>3</v>
      </c>
      <c r="H287" s="0" t="n">
        <v>0</v>
      </c>
      <c r="I287" s="0" t="n">
        <v>0</v>
      </c>
      <c r="J287" s="0" t="n">
        <v>0</v>
      </c>
      <c r="K287" s="0" t="n">
        <v>3</v>
      </c>
      <c r="L287" s="0" t="n">
        <v>0</v>
      </c>
      <c r="M287" s="0" t="n">
        <v>0</v>
      </c>
      <c r="N287" s="1" t="n">
        <f aca="false">IF(ISERROR(I287/(I287+J287)),0,(I287/(I287+J287)))</f>
        <v>0</v>
      </c>
      <c r="O287" s="1" t="n">
        <f aca="false">IF(ISERROR(I287/(I287+K287)),0,(I287/(I287+K287)))</f>
        <v>0</v>
      </c>
      <c r="P287" s="1" t="n">
        <f aca="false">IF(ISERROR((2*N287*O287)/(N287+O287)),0,(2*N287*O287)/(N287+O287))</f>
        <v>0</v>
      </c>
      <c r="Q287" s="0" t="n">
        <f aca="false">L2054-M2054</f>
        <v>4</v>
      </c>
      <c r="R287" s="17" t="str">
        <f aca="false">VLOOKUP(A287,s3_num_method!A287:B2786,2,0)</f>
        <v>num+count</v>
      </c>
    </row>
    <row r="288" customFormat="false" ht="12.8" hidden="false" customHeight="false" outlineLevel="0" collapsed="false">
      <c r="A288" s="0" t="s">
        <v>4677</v>
      </c>
      <c r="B288" s="0" t="s">
        <v>22</v>
      </c>
      <c r="D288" s="0" t="s">
        <v>30</v>
      </c>
      <c r="E288" s="0" t="s">
        <v>33</v>
      </c>
      <c r="F288" s="0" t="s">
        <v>4678</v>
      </c>
      <c r="G288" s="0" t="n">
        <v>3</v>
      </c>
      <c r="H288" s="0" t="n">
        <v>2</v>
      </c>
      <c r="I288" s="0" t="n">
        <v>2</v>
      </c>
      <c r="J288" s="0" t="n">
        <v>0</v>
      </c>
      <c r="K288" s="0" t="n">
        <v>1</v>
      </c>
      <c r="L288" s="0" t="n">
        <v>0</v>
      </c>
      <c r="M288" s="0" t="n">
        <v>6</v>
      </c>
      <c r="N288" s="1" t="n">
        <f aca="false">IF(ISERROR(I288/(I288+J288)),0,(I288/(I288+J288)))</f>
        <v>1</v>
      </c>
      <c r="O288" s="1" t="n">
        <f aca="false">IF(ISERROR(I288/(I288+K288)),0,(I288/(I288+K288)))</f>
        <v>0.666666666666667</v>
      </c>
      <c r="P288" s="1" t="n">
        <f aca="false">IF(ISERROR((2*N288*O288)/(N288+O288)),0,(2*N288*O288)/(N288+O288))</f>
        <v>0.8</v>
      </c>
      <c r="Q288" s="0" t="n">
        <f aca="false">L797-M797</f>
        <v>1</v>
      </c>
      <c r="R288" s="17" t="str">
        <f aca="false">VLOOKUP(A288,s3_num_method!A288:B2787,2,0)</f>
        <v>num</v>
      </c>
    </row>
    <row r="289" customFormat="false" ht="12.8" hidden="false" customHeight="false" outlineLevel="0" collapsed="false">
      <c r="A289" s="0" t="s">
        <v>4679</v>
      </c>
      <c r="B289" s="0" t="s">
        <v>22</v>
      </c>
      <c r="D289" s="0" t="s">
        <v>30</v>
      </c>
      <c r="E289" s="0" t="s">
        <v>33</v>
      </c>
      <c r="F289" s="0" t="s">
        <v>4680</v>
      </c>
      <c r="G289" s="0" t="n">
        <v>1</v>
      </c>
      <c r="H289" s="0" t="n">
        <v>1</v>
      </c>
      <c r="I289" s="0" t="n">
        <v>1</v>
      </c>
      <c r="J289" s="0" t="n">
        <v>0</v>
      </c>
      <c r="K289" s="0" t="n">
        <v>0</v>
      </c>
      <c r="L289" s="0" t="n">
        <v>0</v>
      </c>
      <c r="M289" s="0" t="n">
        <v>2</v>
      </c>
      <c r="N289" s="1" t="n">
        <f aca="false">IF(ISERROR(I289/(I289+J289)),0,(I289/(I289+J289)))</f>
        <v>1</v>
      </c>
      <c r="O289" s="1" t="n">
        <f aca="false">IF(ISERROR(I289/(I289+K289)),0,(I289/(I289+K289)))</f>
        <v>1</v>
      </c>
      <c r="P289" s="1" t="n">
        <f aca="false">IF(ISERROR((2*N289*O289)/(N289+O289)),0,(2*N289*O289)/(N289+O289))</f>
        <v>1</v>
      </c>
      <c r="Q289" s="0" t="n">
        <f aca="false">L657-M657</f>
        <v>1</v>
      </c>
      <c r="R289" s="17" t="str">
        <f aca="false">VLOOKUP(A289,s3_num_method!A289:B2788,2,0)</f>
        <v>count</v>
      </c>
    </row>
    <row r="290" customFormat="false" ht="12.8" hidden="false" customHeight="false" outlineLevel="0" collapsed="false">
      <c r="A290" s="0" t="s">
        <v>4681</v>
      </c>
      <c r="B290" s="0" t="s">
        <v>22</v>
      </c>
      <c r="D290" s="0" t="s">
        <v>30</v>
      </c>
      <c r="E290" s="0" t="s">
        <v>33</v>
      </c>
      <c r="F290" s="0" t="s">
        <v>4682</v>
      </c>
      <c r="G290" s="0" t="n">
        <v>6</v>
      </c>
      <c r="H290" s="0" t="n">
        <v>2</v>
      </c>
      <c r="I290" s="0" t="n">
        <v>2</v>
      </c>
      <c r="J290" s="0" t="n">
        <v>0</v>
      </c>
      <c r="K290" s="0" t="n">
        <v>4</v>
      </c>
      <c r="L290" s="0" t="n">
        <v>0</v>
      </c>
      <c r="M290" s="0" t="n">
        <v>2</v>
      </c>
      <c r="N290" s="1" t="n">
        <f aca="false">IF(ISERROR(I290/(I290+J290)),0,(I290/(I290+J290)))</f>
        <v>1</v>
      </c>
      <c r="O290" s="1" t="n">
        <f aca="false">IF(ISERROR(I290/(I290+K290)),0,(I290/(I290+K290)))</f>
        <v>0.333333333333333</v>
      </c>
      <c r="P290" s="1" t="n">
        <f aca="false">IF(ISERROR((2*N290*O290)/(N290+O290)),0,(2*N290*O290)/(N290+O290))</f>
        <v>0.5</v>
      </c>
      <c r="Q290" s="0" t="n">
        <f aca="false">L547-M547</f>
        <v>2</v>
      </c>
      <c r="R290" s="17" t="str">
        <f aca="false">VLOOKUP(A290,s3_num_method!A290:B2789,2,0)</f>
        <v>num</v>
      </c>
    </row>
    <row r="291" customFormat="false" ht="12.8" hidden="false" customHeight="false" outlineLevel="0" collapsed="false">
      <c r="A291" s="0" t="s">
        <v>4683</v>
      </c>
      <c r="B291" s="0" t="s">
        <v>22</v>
      </c>
      <c r="D291" s="0" t="s">
        <v>30</v>
      </c>
      <c r="E291" s="0" t="s">
        <v>33</v>
      </c>
      <c r="F291" s="0" t="s">
        <v>4684</v>
      </c>
      <c r="G291" s="0" t="n">
        <v>2</v>
      </c>
      <c r="H291" s="0" t="n">
        <v>1</v>
      </c>
      <c r="I291" s="0" t="n">
        <v>1</v>
      </c>
      <c r="J291" s="0" t="n">
        <v>0</v>
      </c>
      <c r="K291" s="0" t="n">
        <v>1</v>
      </c>
      <c r="L291" s="0" t="n">
        <v>0</v>
      </c>
      <c r="M291" s="0" t="n">
        <v>5</v>
      </c>
      <c r="N291" s="1" t="n">
        <f aca="false">IF(ISERROR(I291/(I291+J291)),0,(I291/(I291+J291)))</f>
        <v>1</v>
      </c>
      <c r="O291" s="1" t="n">
        <f aca="false">IF(ISERROR(I291/(I291+K291)),0,(I291/(I291+K291)))</f>
        <v>0.5</v>
      </c>
      <c r="P291" s="1" t="n">
        <f aca="false">IF(ISERROR((2*N291*O291)/(N291+O291)),0,(2*N291*O291)/(N291+O291))</f>
        <v>0.666666666666667</v>
      </c>
      <c r="Q291" s="0" t="n">
        <f aca="false">L1453-M1453</f>
        <v>1</v>
      </c>
      <c r="R291" s="17" t="str">
        <f aca="false">VLOOKUP(A291,s3_num_method!A291:B2790,2,0)</f>
        <v>num</v>
      </c>
    </row>
    <row r="292" customFormat="false" ht="12.8" hidden="false" customHeight="false" outlineLevel="0" collapsed="false">
      <c r="A292" s="0" t="s">
        <v>4685</v>
      </c>
      <c r="B292" s="0" t="s">
        <v>22</v>
      </c>
      <c r="D292" s="0" t="s">
        <v>30</v>
      </c>
      <c r="E292" s="0" t="s">
        <v>33</v>
      </c>
      <c r="F292" s="0" t="s">
        <v>4686</v>
      </c>
      <c r="G292" s="0" t="n">
        <v>1</v>
      </c>
      <c r="H292" s="0" t="n">
        <v>0</v>
      </c>
      <c r="I292" s="0" t="n">
        <v>0</v>
      </c>
      <c r="J292" s="0" t="n">
        <v>0</v>
      </c>
      <c r="K292" s="0" t="n">
        <v>1</v>
      </c>
      <c r="L292" s="0" t="n">
        <v>0</v>
      </c>
      <c r="M292" s="0" t="n">
        <v>0</v>
      </c>
      <c r="N292" s="1" t="n">
        <f aca="false">IF(ISERROR(I292/(I292+J292)),0,(I292/(I292+J292)))</f>
        <v>0</v>
      </c>
      <c r="O292" s="1" t="n">
        <f aca="false">IF(ISERROR(I292/(I292+K292)),0,(I292/(I292+K292)))</f>
        <v>0</v>
      </c>
      <c r="P292" s="1" t="n">
        <f aca="false">IF(ISERROR((2*N292*O292)/(N292+O292)),0,(2*N292*O292)/(N292+O292))</f>
        <v>0</v>
      </c>
      <c r="Q292" s="0" t="n">
        <f aca="false">L1858-M1858</f>
        <v>4</v>
      </c>
      <c r="R292" s="17" t="str">
        <f aca="false">VLOOKUP(A292,s3_num_method!A292:B2791,2,0)</f>
        <v>num+count</v>
      </c>
    </row>
    <row r="293" customFormat="false" ht="12.8" hidden="false" customHeight="false" outlineLevel="0" collapsed="false">
      <c r="A293" s="0" t="s">
        <v>4687</v>
      </c>
      <c r="B293" s="0" t="s">
        <v>22</v>
      </c>
      <c r="D293" s="0" t="s">
        <v>30</v>
      </c>
      <c r="E293" s="0" t="s">
        <v>33</v>
      </c>
      <c r="F293" s="0" t="s">
        <v>4688</v>
      </c>
      <c r="G293" s="0" t="n">
        <v>1</v>
      </c>
      <c r="H293" s="0" t="n">
        <v>1</v>
      </c>
      <c r="I293" s="0" t="n">
        <v>1</v>
      </c>
      <c r="J293" s="0" t="n">
        <v>0</v>
      </c>
      <c r="K293" s="0" t="n">
        <v>0</v>
      </c>
      <c r="L293" s="0" t="n">
        <v>0</v>
      </c>
      <c r="M293" s="0" t="n">
        <v>6</v>
      </c>
      <c r="N293" s="1" t="n">
        <f aca="false">IF(ISERROR(I293/(I293+J293)),0,(I293/(I293+J293)))</f>
        <v>1</v>
      </c>
      <c r="O293" s="1" t="n">
        <f aca="false">IF(ISERROR(I293/(I293+K293)),0,(I293/(I293+K293)))</f>
        <v>1</v>
      </c>
      <c r="P293" s="1" t="n">
        <f aca="false">IF(ISERROR((2*N293*O293)/(N293+O293)),0,(2*N293*O293)/(N293+O293))</f>
        <v>1</v>
      </c>
      <c r="Q293" s="0" t="n">
        <f aca="false">L1860-M1860</f>
        <v>1</v>
      </c>
      <c r="R293" s="17" t="str">
        <f aca="false">VLOOKUP(A293,s3_num_method!A293:B2792,2,0)</f>
        <v>num</v>
      </c>
    </row>
    <row r="294" customFormat="false" ht="12.8" hidden="false" customHeight="false" outlineLevel="0" collapsed="false">
      <c r="A294" s="0" t="s">
        <v>4689</v>
      </c>
      <c r="B294" s="0" t="s">
        <v>22</v>
      </c>
      <c r="D294" s="0" t="s">
        <v>30</v>
      </c>
      <c r="E294" s="0" t="s">
        <v>33</v>
      </c>
      <c r="F294" s="0" t="s">
        <v>4690</v>
      </c>
      <c r="G294" s="0" t="n">
        <v>2</v>
      </c>
      <c r="H294" s="0" t="n">
        <v>1</v>
      </c>
      <c r="I294" s="0" t="n">
        <v>1</v>
      </c>
      <c r="J294" s="0" t="n">
        <v>0</v>
      </c>
      <c r="K294" s="0" t="n">
        <v>1</v>
      </c>
      <c r="L294" s="0" t="n">
        <v>1</v>
      </c>
      <c r="M294" s="0" t="n">
        <v>0</v>
      </c>
      <c r="N294" s="1" t="n">
        <f aca="false">IF(ISERROR(I294/(I294+J294)),0,(I294/(I294+J294)))</f>
        <v>1</v>
      </c>
      <c r="O294" s="1" t="n">
        <f aca="false">IF(ISERROR(I294/(I294+K294)),0,(I294/(I294+K294)))</f>
        <v>0.5</v>
      </c>
      <c r="P294" s="1" t="n">
        <f aca="false">IF(ISERROR((2*N294*O294)/(N294+O294)),0,(2*N294*O294)/(N294+O294))</f>
        <v>0.666666666666667</v>
      </c>
      <c r="Q294" s="0" t="n">
        <f aca="false">L795-M795</f>
        <v>1</v>
      </c>
      <c r="R294" s="17" t="str">
        <f aca="false">VLOOKUP(A294,s3_num_method!A294:B2793,2,0)</f>
        <v>count</v>
      </c>
    </row>
    <row r="295" customFormat="false" ht="12.8" hidden="false" customHeight="false" outlineLevel="0" collapsed="false">
      <c r="A295" s="0" t="s">
        <v>4691</v>
      </c>
      <c r="B295" s="0" t="s">
        <v>22</v>
      </c>
      <c r="D295" s="0" t="s">
        <v>30</v>
      </c>
      <c r="E295" s="0" t="s">
        <v>33</v>
      </c>
      <c r="F295" s="0" t="s">
        <v>4692</v>
      </c>
      <c r="G295" s="0" t="n">
        <v>4</v>
      </c>
      <c r="H295" s="0" t="n">
        <v>1</v>
      </c>
      <c r="I295" s="0" t="n">
        <v>1</v>
      </c>
      <c r="J295" s="0" t="n">
        <v>0</v>
      </c>
      <c r="K295" s="0" t="n">
        <v>3</v>
      </c>
      <c r="L295" s="0" t="n">
        <v>1</v>
      </c>
      <c r="M295" s="0" t="n">
        <v>0</v>
      </c>
      <c r="N295" s="1" t="n">
        <f aca="false">IF(ISERROR(I295/(I295+J295)),0,(I295/(I295+J295)))</f>
        <v>1</v>
      </c>
      <c r="O295" s="1" t="n">
        <f aca="false">IF(ISERROR(I295/(I295+K295)),0,(I295/(I295+K295)))</f>
        <v>0.25</v>
      </c>
      <c r="P295" s="1" t="n">
        <f aca="false">IF(ISERROR((2*N295*O295)/(N295+O295)),0,(2*N295*O295)/(N295+O295))</f>
        <v>0.4</v>
      </c>
      <c r="Q295" s="0" t="n">
        <f aca="false">L959-M959</f>
        <v>1</v>
      </c>
      <c r="R295" s="17" t="str">
        <f aca="false">VLOOKUP(A295,s3_num_method!A295:B2794,2,0)</f>
        <v>count</v>
      </c>
    </row>
    <row r="296" customFormat="false" ht="12.8" hidden="false" customHeight="false" outlineLevel="0" collapsed="false">
      <c r="A296" s="0" t="s">
        <v>4693</v>
      </c>
      <c r="B296" s="0" t="s">
        <v>22</v>
      </c>
      <c r="D296" s="0" t="s">
        <v>30</v>
      </c>
      <c r="E296" s="0" t="s">
        <v>33</v>
      </c>
      <c r="F296" s="0" t="s">
        <v>4694</v>
      </c>
      <c r="G296" s="0" t="n">
        <v>2</v>
      </c>
      <c r="H296" s="0" t="n">
        <v>1</v>
      </c>
      <c r="I296" s="0" t="n">
        <v>1</v>
      </c>
      <c r="J296" s="0" t="n">
        <v>0</v>
      </c>
      <c r="K296" s="0" t="n">
        <v>1</v>
      </c>
      <c r="L296" s="0" t="n">
        <v>0</v>
      </c>
      <c r="M296" s="0" t="n">
        <v>6</v>
      </c>
      <c r="N296" s="1" t="n">
        <f aca="false">IF(ISERROR(I296/(I296+J296)),0,(I296/(I296+J296)))</f>
        <v>1</v>
      </c>
      <c r="O296" s="1" t="n">
        <f aca="false">IF(ISERROR(I296/(I296+K296)),0,(I296/(I296+K296)))</f>
        <v>0.5</v>
      </c>
      <c r="P296" s="1" t="n">
        <f aca="false">IF(ISERROR((2*N296*O296)/(N296+O296)),0,(2*N296*O296)/(N296+O296))</f>
        <v>0.666666666666667</v>
      </c>
      <c r="Q296" s="0" t="n">
        <f aca="false">L1988-M1988</f>
        <v>4</v>
      </c>
      <c r="R296" s="17" t="str">
        <f aca="false">VLOOKUP(A296,s3_num_method!A296:B2795,2,0)</f>
        <v>num</v>
      </c>
    </row>
    <row r="297" customFormat="false" ht="12.8" hidden="false" customHeight="false" outlineLevel="0" collapsed="false">
      <c r="A297" s="0" t="s">
        <v>4695</v>
      </c>
      <c r="B297" s="0" t="s">
        <v>22</v>
      </c>
      <c r="D297" s="0" t="s">
        <v>30</v>
      </c>
      <c r="E297" s="0" t="s">
        <v>33</v>
      </c>
      <c r="F297" s="0" t="s">
        <v>4696</v>
      </c>
      <c r="G297" s="0" t="n">
        <v>2</v>
      </c>
      <c r="H297" s="0" t="n">
        <v>2</v>
      </c>
      <c r="I297" s="0" t="n">
        <v>2</v>
      </c>
      <c r="J297" s="0" t="n">
        <v>0</v>
      </c>
      <c r="K297" s="0" t="n">
        <v>0</v>
      </c>
      <c r="L297" s="0" t="n">
        <v>1</v>
      </c>
      <c r="M297" s="0" t="n">
        <v>7</v>
      </c>
      <c r="N297" s="1" t="n">
        <f aca="false">IF(ISERROR(I297/(I297+J297)),0,(I297/(I297+J297)))</f>
        <v>1</v>
      </c>
      <c r="O297" s="1" t="n">
        <f aca="false">IF(ISERROR(I297/(I297+K297)),0,(I297/(I297+K297)))</f>
        <v>1</v>
      </c>
      <c r="P297" s="1" t="n">
        <f aca="false">IF(ISERROR((2*N297*O297)/(N297+O297)),0,(2*N297*O297)/(N297+O297))</f>
        <v>1</v>
      </c>
      <c r="Q297" s="0" t="n">
        <f aca="false">L1454-M1454</f>
        <v>0</v>
      </c>
      <c r="R297" s="17" t="str">
        <f aca="false">VLOOKUP(A297,s3_num_method!A297:B2796,2,0)</f>
        <v>num</v>
      </c>
    </row>
    <row r="298" customFormat="false" ht="12.8" hidden="false" customHeight="false" outlineLevel="0" collapsed="false">
      <c r="A298" s="0" t="s">
        <v>4697</v>
      </c>
      <c r="B298" s="0" t="s">
        <v>22</v>
      </c>
      <c r="D298" s="0" t="s">
        <v>30</v>
      </c>
      <c r="E298" s="0" t="s">
        <v>33</v>
      </c>
      <c r="F298" s="0" t="s">
        <v>4698</v>
      </c>
      <c r="G298" s="0" t="n">
        <v>2</v>
      </c>
      <c r="H298" s="0" t="n">
        <v>1</v>
      </c>
      <c r="I298" s="0" t="n">
        <v>1</v>
      </c>
      <c r="J298" s="0" t="n">
        <v>0</v>
      </c>
      <c r="K298" s="0" t="n">
        <v>1</v>
      </c>
      <c r="L298" s="0" t="n">
        <v>0</v>
      </c>
      <c r="M298" s="0" t="n">
        <v>0</v>
      </c>
      <c r="N298" s="1" t="n">
        <f aca="false">IF(ISERROR(I298/(I298+J298)),0,(I298/(I298+J298)))</f>
        <v>1</v>
      </c>
      <c r="O298" s="1" t="n">
        <f aca="false">IF(ISERROR(I298/(I298+K298)),0,(I298/(I298+K298)))</f>
        <v>0.5</v>
      </c>
      <c r="P298" s="1" t="n">
        <f aca="false">IF(ISERROR((2*N298*O298)/(N298+O298)),0,(2*N298*O298)/(N298+O298))</f>
        <v>0.666666666666667</v>
      </c>
      <c r="Q298" s="0" t="n">
        <f aca="false">L961-M961</f>
        <v>1</v>
      </c>
      <c r="R298" s="17" t="str">
        <f aca="false">VLOOKUP(A298,s3_num_method!A298:B2797,2,0)</f>
        <v>count</v>
      </c>
    </row>
    <row r="299" customFormat="false" ht="12.8" hidden="false" customHeight="false" outlineLevel="0" collapsed="false">
      <c r="A299" s="0" t="s">
        <v>4699</v>
      </c>
      <c r="B299" s="0" t="s">
        <v>22</v>
      </c>
      <c r="D299" s="0" t="s">
        <v>30</v>
      </c>
      <c r="E299" s="0" t="s">
        <v>33</v>
      </c>
      <c r="F299" s="0" t="s">
        <v>4700</v>
      </c>
      <c r="G299" s="0" t="n">
        <v>3</v>
      </c>
      <c r="H299" s="0" t="n">
        <v>1</v>
      </c>
      <c r="I299" s="0" t="n">
        <v>1</v>
      </c>
      <c r="J299" s="0" t="n">
        <v>0</v>
      </c>
      <c r="K299" s="0" t="n">
        <v>2</v>
      </c>
      <c r="L299" s="0" t="n">
        <v>0</v>
      </c>
      <c r="M299" s="0" t="n">
        <v>0</v>
      </c>
      <c r="N299" s="1" t="n">
        <f aca="false">IF(ISERROR(I299/(I299+J299)),0,(I299/(I299+J299)))</f>
        <v>1</v>
      </c>
      <c r="O299" s="1" t="n">
        <f aca="false">IF(ISERROR(I299/(I299+K299)),0,(I299/(I299+K299)))</f>
        <v>0.333333333333333</v>
      </c>
      <c r="P299" s="1" t="n">
        <f aca="false">IF(ISERROR((2*N299*O299)/(N299+O299)),0,(2*N299*O299)/(N299+O299))</f>
        <v>0.5</v>
      </c>
      <c r="Q299" s="0" t="n">
        <f aca="false">L796-M796</f>
        <v>2</v>
      </c>
      <c r="R299" s="17" t="str">
        <f aca="false">VLOOKUP(A299,s3_num_method!A299:B2798,2,0)</f>
        <v>count</v>
      </c>
    </row>
    <row r="300" customFormat="false" ht="12.8" hidden="false" customHeight="false" outlineLevel="0" collapsed="false">
      <c r="A300" s="0" t="s">
        <v>4701</v>
      </c>
      <c r="B300" s="0" t="s">
        <v>22</v>
      </c>
      <c r="D300" s="0" t="s">
        <v>30</v>
      </c>
      <c r="E300" s="0" t="s">
        <v>3</v>
      </c>
      <c r="F300" s="0" t="s">
        <v>4702</v>
      </c>
      <c r="G300" s="0" t="n">
        <v>1</v>
      </c>
      <c r="H300" s="0" t="n">
        <v>1</v>
      </c>
      <c r="I300" s="0" t="n">
        <v>1</v>
      </c>
      <c r="J300" s="0" t="n">
        <v>0</v>
      </c>
      <c r="K300" s="0" t="n">
        <v>0</v>
      </c>
      <c r="L300" s="0" t="n">
        <v>0</v>
      </c>
      <c r="M300" s="0" t="n">
        <v>0</v>
      </c>
      <c r="N300" s="1" t="n">
        <f aca="false">IF(ISERROR(I300/(I300+J300)),0,(I300/(I300+J300)))</f>
        <v>1</v>
      </c>
      <c r="O300" s="1" t="n">
        <f aca="false">IF(ISERROR(I300/(I300+K300)),0,(I300/(I300+K300)))</f>
        <v>1</v>
      </c>
      <c r="P300" s="1" t="n">
        <f aca="false">IF(ISERROR((2*N300*O300)/(N300+O300)),0,(2*N300*O300)/(N300+O300))</f>
        <v>1</v>
      </c>
      <c r="Q300" s="0" t="n">
        <f aca="false">L2441-M2441</f>
        <v>1</v>
      </c>
      <c r="R300" s="17" t="str">
        <f aca="false">VLOOKUP(A300,s3_num_method!A300:B2799,2,0)</f>
        <v>count</v>
      </c>
    </row>
    <row r="301" customFormat="false" ht="12.8" hidden="false" customHeight="false" outlineLevel="0" collapsed="false">
      <c r="A301" s="0" t="s">
        <v>4703</v>
      </c>
      <c r="B301" s="0" t="s">
        <v>22</v>
      </c>
      <c r="D301" s="0" t="s">
        <v>30</v>
      </c>
      <c r="E301" s="0" t="s">
        <v>3</v>
      </c>
      <c r="F301" s="0" t="s">
        <v>4704</v>
      </c>
      <c r="G301" s="0" t="n">
        <v>1</v>
      </c>
      <c r="H301" s="0" t="n">
        <v>1</v>
      </c>
      <c r="I301" s="0" t="n">
        <v>1</v>
      </c>
      <c r="J301" s="0" t="n">
        <v>0</v>
      </c>
      <c r="K301" s="0" t="n">
        <v>0</v>
      </c>
      <c r="L301" s="0" t="n">
        <v>1</v>
      </c>
      <c r="M301" s="0" t="n">
        <v>0</v>
      </c>
      <c r="N301" s="1" t="n">
        <f aca="false">IF(ISERROR(I301/(I301+J301)),0,(I301/(I301+J301)))</f>
        <v>1</v>
      </c>
      <c r="O301" s="1" t="n">
        <f aca="false">IF(ISERROR(I301/(I301+K301)),0,(I301/(I301+K301)))</f>
        <v>1</v>
      </c>
      <c r="P301" s="1" t="n">
        <f aca="false">IF(ISERROR((2*N301*O301)/(N301+O301)),0,(2*N301*O301)/(N301+O301))</f>
        <v>1</v>
      </c>
      <c r="Q301" s="0" t="n">
        <f aca="false">L1203-M1203</f>
        <v>0</v>
      </c>
      <c r="R301" s="17" t="str">
        <f aca="false">VLOOKUP(A301,s3_num_method!A301:B2800,2,0)</f>
        <v>count</v>
      </c>
    </row>
    <row r="302" customFormat="false" ht="12.8" hidden="false" customHeight="false" outlineLevel="0" collapsed="false">
      <c r="A302" s="0" t="s">
        <v>4705</v>
      </c>
      <c r="B302" s="0" t="s">
        <v>22</v>
      </c>
      <c r="D302" s="0" t="s">
        <v>30</v>
      </c>
      <c r="E302" s="0" t="s">
        <v>3</v>
      </c>
      <c r="F302" s="0" t="s">
        <v>4706</v>
      </c>
      <c r="G302" s="0" t="n">
        <v>2</v>
      </c>
      <c r="H302" s="0" t="n">
        <v>1</v>
      </c>
      <c r="I302" s="0" t="n">
        <v>1</v>
      </c>
      <c r="J302" s="0" t="n">
        <v>0</v>
      </c>
      <c r="K302" s="0" t="n">
        <v>1</v>
      </c>
      <c r="L302" s="0" t="n">
        <v>0</v>
      </c>
      <c r="M302" s="0" t="n">
        <v>3</v>
      </c>
      <c r="N302" s="1" t="n">
        <f aca="false">IF(ISERROR(I302/(I302+J302)),0,(I302/(I302+J302)))</f>
        <v>1</v>
      </c>
      <c r="O302" s="1" t="n">
        <f aca="false">IF(ISERROR(I302/(I302+K302)),0,(I302/(I302+K302)))</f>
        <v>0.5</v>
      </c>
      <c r="P302" s="1" t="n">
        <f aca="false">IF(ISERROR((2*N302*O302)/(N302+O302)),0,(2*N302*O302)/(N302+O302))</f>
        <v>0.666666666666667</v>
      </c>
      <c r="Q302" s="0" t="n">
        <f aca="false">L127-M127</f>
        <v>1</v>
      </c>
      <c r="R302" s="17" t="str">
        <f aca="false">VLOOKUP(A302,s3_num_method!A302:B2801,2,0)</f>
        <v>num</v>
      </c>
    </row>
    <row r="303" customFormat="false" ht="12.8" hidden="false" customHeight="false" outlineLevel="0" collapsed="false">
      <c r="A303" s="0" t="s">
        <v>4707</v>
      </c>
      <c r="B303" s="0" t="s">
        <v>22</v>
      </c>
      <c r="D303" s="0" t="s">
        <v>30</v>
      </c>
      <c r="E303" s="0" t="s">
        <v>3</v>
      </c>
      <c r="F303" s="0" t="s">
        <v>4708</v>
      </c>
      <c r="G303" s="0" t="n">
        <v>2</v>
      </c>
      <c r="H303" s="0" t="n">
        <v>2</v>
      </c>
      <c r="I303" s="0" t="n">
        <v>2</v>
      </c>
      <c r="J303" s="0" t="n">
        <v>0</v>
      </c>
      <c r="K303" s="0" t="n">
        <v>0</v>
      </c>
      <c r="L303" s="0" t="n">
        <v>0</v>
      </c>
      <c r="M303" s="0" t="n">
        <v>0</v>
      </c>
      <c r="N303" s="1" t="n">
        <f aca="false">IF(ISERROR(I303/(I303+J303)),0,(I303/(I303+J303)))</f>
        <v>1</v>
      </c>
      <c r="O303" s="1" t="n">
        <f aca="false">IF(ISERROR(I303/(I303+K303)),0,(I303/(I303+K303)))</f>
        <v>1</v>
      </c>
      <c r="P303" s="1" t="n">
        <f aca="false">IF(ISERROR((2*N303*O303)/(N303+O303)),0,(2*N303*O303)/(N303+O303))</f>
        <v>1</v>
      </c>
      <c r="Q303" s="0" t="n">
        <f aca="false">L911-M911</f>
        <v>1</v>
      </c>
      <c r="R303" s="17" t="str">
        <f aca="false">VLOOKUP(A303,s3_num_method!A303:B2802,2,0)</f>
        <v>count</v>
      </c>
    </row>
    <row r="304" customFormat="false" ht="12.8" hidden="false" customHeight="false" outlineLevel="0" collapsed="false">
      <c r="A304" s="0" t="s">
        <v>4709</v>
      </c>
      <c r="B304" s="0" t="s">
        <v>22</v>
      </c>
      <c r="D304" s="0" t="s">
        <v>30</v>
      </c>
      <c r="E304" s="0" t="s">
        <v>3</v>
      </c>
      <c r="F304" s="0" t="s">
        <v>4710</v>
      </c>
      <c r="G304" s="0" t="n">
        <v>1</v>
      </c>
      <c r="H304" s="0" t="n">
        <v>1</v>
      </c>
      <c r="I304" s="0" t="n">
        <v>1</v>
      </c>
      <c r="J304" s="0" t="n">
        <v>0</v>
      </c>
      <c r="K304" s="0" t="n">
        <v>0</v>
      </c>
      <c r="L304" s="0" t="n">
        <v>0</v>
      </c>
      <c r="M304" s="0" t="n">
        <v>3</v>
      </c>
      <c r="N304" s="1" t="n">
        <f aca="false">IF(ISERROR(I304/(I304+J304)),0,(I304/(I304+J304)))</f>
        <v>1</v>
      </c>
      <c r="O304" s="1" t="n">
        <f aca="false">IF(ISERROR(I304/(I304+K304)),0,(I304/(I304+K304)))</f>
        <v>1</v>
      </c>
      <c r="P304" s="1" t="n">
        <f aca="false">IF(ISERROR((2*N304*O304)/(N304+O304)),0,(2*N304*O304)/(N304+O304))</f>
        <v>1</v>
      </c>
      <c r="Q304" s="0" t="n">
        <f aca="false">L2003-M2003</f>
        <v>4</v>
      </c>
      <c r="R304" s="17" t="str">
        <f aca="false">VLOOKUP(A304,s3_num_method!A304:B2803,2,0)</f>
        <v>num</v>
      </c>
    </row>
    <row r="305" customFormat="false" ht="12.8" hidden="false" customHeight="false" outlineLevel="0" collapsed="false">
      <c r="A305" s="0" t="s">
        <v>4711</v>
      </c>
      <c r="B305" s="0" t="s">
        <v>22</v>
      </c>
      <c r="D305" s="0" t="s">
        <v>30</v>
      </c>
      <c r="E305" s="0" t="s">
        <v>3</v>
      </c>
      <c r="F305" s="0" t="s">
        <v>4712</v>
      </c>
      <c r="G305" s="0" t="n">
        <v>2</v>
      </c>
      <c r="H305" s="0" t="n">
        <v>2</v>
      </c>
      <c r="I305" s="0" t="n">
        <v>2</v>
      </c>
      <c r="J305" s="0" t="n">
        <v>0</v>
      </c>
      <c r="K305" s="0" t="n">
        <v>0</v>
      </c>
      <c r="L305" s="0" t="n">
        <v>0</v>
      </c>
      <c r="M305" s="0" t="n">
        <v>4</v>
      </c>
      <c r="N305" s="1" t="n">
        <f aca="false">IF(ISERROR(I305/(I305+J305)),0,(I305/(I305+J305)))</f>
        <v>1</v>
      </c>
      <c r="O305" s="1" t="n">
        <f aca="false">IF(ISERROR(I305/(I305+K305)),0,(I305/(I305+K305)))</f>
        <v>1</v>
      </c>
      <c r="P305" s="1" t="n">
        <f aca="false">IF(ISERROR((2*N305*O305)/(N305+O305)),0,(2*N305*O305)/(N305+O305))</f>
        <v>1</v>
      </c>
      <c r="Q305" s="0" t="n">
        <f aca="false">L2370-M2370</f>
        <v>1</v>
      </c>
      <c r="R305" s="17" t="str">
        <f aca="false">VLOOKUP(A305,s3_num_method!A305:B2804,2,0)</f>
        <v>num</v>
      </c>
    </row>
    <row r="306" customFormat="false" ht="12.8" hidden="false" customHeight="false" outlineLevel="0" collapsed="false">
      <c r="A306" s="0" t="s">
        <v>4713</v>
      </c>
      <c r="B306" s="0" t="s">
        <v>22</v>
      </c>
      <c r="D306" s="0" t="s">
        <v>30</v>
      </c>
      <c r="E306" s="0" t="s">
        <v>3</v>
      </c>
      <c r="F306" s="0" t="s">
        <v>4714</v>
      </c>
      <c r="G306" s="0" t="n">
        <v>1</v>
      </c>
      <c r="H306" s="0" t="n">
        <v>0</v>
      </c>
      <c r="I306" s="0" t="n">
        <v>0</v>
      </c>
      <c r="J306" s="0" t="n">
        <v>0</v>
      </c>
      <c r="K306" s="0" t="n">
        <v>1</v>
      </c>
      <c r="L306" s="0" t="n">
        <v>0</v>
      </c>
      <c r="M306" s="0" t="n">
        <v>0</v>
      </c>
      <c r="N306" s="1" t="n">
        <f aca="false">IF(ISERROR(I306/(I306+J306)),0,(I306/(I306+J306)))</f>
        <v>0</v>
      </c>
      <c r="O306" s="1" t="n">
        <f aca="false">IF(ISERROR(I306/(I306+K306)),0,(I306/(I306+K306)))</f>
        <v>0</v>
      </c>
      <c r="P306" s="1" t="n">
        <f aca="false">IF(ISERROR((2*N306*O306)/(N306+O306)),0,(2*N306*O306)/(N306+O306))</f>
        <v>0</v>
      </c>
      <c r="Q306" s="0" t="n">
        <f aca="false">L801-M801</f>
        <v>5</v>
      </c>
      <c r="R306" s="17" t="str">
        <f aca="false">VLOOKUP(A306,s3_num_method!A306:B2805,2,0)</f>
        <v>num+count</v>
      </c>
    </row>
    <row r="307" customFormat="false" ht="12.8" hidden="false" customHeight="false" outlineLevel="0" collapsed="false">
      <c r="A307" s="0" t="s">
        <v>4715</v>
      </c>
      <c r="B307" s="0" t="s">
        <v>22</v>
      </c>
      <c r="D307" s="0" t="s">
        <v>30</v>
      </c>
      <c r="E307" s="0" t="s">
        <v>3</v>
      </c>
      <c r="F307" s="0" t="s">
        <v>4716</v>
      </c>
      <c r="G307" s="0" t="n">
        <v>1</v>
      </c>
      <c r="H307" s="0" t="n">
        <v>1</v>
      </c>
      <c r="I307" s="0" t="n">
        <v>1</v>
      </c>
      <c r="J307" s="0" t="n">
        <v>0</v>
      </c>
      <c r="K307" s="0" t="n">
        <v>0</v>
      </c>
      <c r="L307" s="0" t="n">
        <v>0</v>
      </c>
      <c r="M307" s="0" t="n">
        <v>0</v>
      </c>
      <c r="N307" s="1" t="n">
        <f aca="false">IF(ISERROR(I307/(I307+J307)),0,(I307/(I307+J307)))</f>
        <v>1</v>
      </c>
      <c r="O307" s="1" t="n">
        <f aca="false">IF(ISERROR(I307/(I307+K307)),0,(I307/(I307+K307)))</f>
        <v>1</v>
      </c>
      <c r="P307" s="1" t="n">
        <f aca="false">IF(ISERROR((2*N307*O307)/(N307+O307)),0,(2*N307*O307)/(N307+O307))</f>
        <v>1</v>
      </c>
      <c r="Q307" s="0" t="n">
        <f aca="false">L495-M495</f>
        <v>2</v>
      </c>
      <c r="R307" s="17" t="str">
        <f aca="false">VLOOKUP(A307,s3_num_method!A307:B2806,2,0)</f>
        <v>count</v>
      </c>
    </row>
    <row r="308" customFormat="false" ht="12.8" hidden="false" customHeight="false" outlineLevel="0" collapsed="false">
      <c r="A308" s="0" t="s">
        <v>4717</v>
      </c>
      <c r="B308" s="0" t="s">
        <v>22</v>
      </c>
      <c r="D308" s="0" t="s">
        <v>30</v>
      </c>
      <c r="E308" s="0" t="s">
        <v>3</v>
      </c>
      <c r="F308" s="0" t="s">
        <v>4718</v>
      </c>
      <c r="G308" s="0" t="n">
        <v>2</v>
      </c>
      <c r="H308" s="0" t="n">
        <v>0</v>
      </c>
      <c r="I308" s="0" t="n">
        <v>0</v>
      </c>
      <c r="J308" s="0" t="n">
        <v>0</v>
      </c>
      <c r="K308" s="0" t="n">
        <v>2</v>
      </c>
      <c r="L308" s="0" t="n">
        <v>0</v>
      </c>
      <c r="M308" s="0" t="n">
        <v>0</v>
      </c>
      <c r="N308" s="1" t="n">
        <f aca="false">IF(ISERROR(I308/(I308+J308)),0,(I308/(I308+J308)))</f>
        <v>0</v>
      </c>
      <c r="O308" s="1" t="n">
        <f aca="false">IF(ISERROR(I308/(I308+K308)),0,(I308/(I308+K308)))</f>
        <v>0</v>
      </c>
      <c r="P308" s="1" t="n">
        <f aca="false">IF(ISERROR((2*N308*O308)/(N308+O308)),0,(2*N308*O308)/(N308+O308))</f>
        <v>0</v>
      </c>
      <c r="Q308" s="0" t="n">
        <f aca="false">L964-M964</f>
        <v>1</v>
      </c>
      <c r="R308" s="17" t="str">
        <f aca="false">VLOOKUP(A308,s3_num_method!A308:B2807,2,0)</f>
        <v>num+count</v>
      </c>
    </row>
    <row r="309" customFormat="false" ht="12.8" hidden="false" customHeight="false" outlineLevel="0" collapsed="false">
      <c r="A309" s="0" t="s">
        <v>4719</v>
      </c>
      <c r="B309" s="0" t="s">
        <v>22</v>
      </c>
      <c r="D309" s="0" t="s">
        <v>30</v>
      </c>
      <c r="E309" s="0" t="s">
        <v>3</v>
      </c>
      <c r="F309" s="0" t="s">
        <v>4720</v>
      </c>
      <c r="G309" s="0" t="n">
        <v>3</v>
      </c>
      <c r="H309" s="0" t="n">
        <v>1</v>
      </c>
      <c r="I309" s="0" t="n">
        <v>1</v>
      </c>
      <c r="J309" s="0" t="n">
        <v>0</v>
      </c>
      <c r="K309" s="0" t="n">
        <v>2</v>
      </c>
      <c r="L309" s="0" t="n">
        <v>0</v>
      </c>
      <c r="M309" s="0" t="n">
        <v>0</v>
      </c>
      <c r="N309" s="1" t="n">
        <f aca="false">IF(ISERROR(I309/(I309+J309)),0,(I309/(I309+J309)))</f>
        <v>1</v>
      </c>
      <c r="O309" s="1" t="n">
        <f aca="false">IF(ISERROR(I309/(I309+K309)),0,(I309/(I309+K309)))</f>
        <v>0.333333333333333</v>
      </c>
      <c r="P309" s="1" t="n">
        <f aca="false">IF(ISERROR((2*N309*O309)/(N309+O309)),0,(2*N309*O309)/(N309+O309))</f>
        <v>0.5</v>
      </c>
      <c r="Q309" s="0" t="n">
        <f aca="false">L2002-M2002</f>
        <v>5</v>
      </c>
      <c r="R309" s="17" t="str">
        <f aca="false">VLOOKUP(A309,s3_num_method!A309:B2808,2,0)</f>
        <v>count</v>
      </c>
    </row>
    <row r="310" customFormat="false" ht="12.8" hidden="false" customHeight="false" outlineLevel="0" collapsed="false">
      <c r="A310" s="0" t="s">
        <v>4721</v>
      </c>
      <c r="B310" s="0" t="s">
        <v>22</v>
      </c>
      <c r="D310" s="0" t="s">
        <v>30</v>
      </c>
      <c r="E310" s="0" t="s">
        <v>3</v>
      </c>
      <c r="F310" s="0" t="s">
        <v>4722</v>
      </c>
      <c r="G310" s="0" t="n">
        <v>2</v>
      </c>
      <c r="H310" s="0" t="n">
        <v>2</v>
      </c>
      <c r="I310" s="0" t="n">
        <v>2</v>
      </c>
      <c r="J310" s="0" t="n">
        <v>0</v>
      </c>
      <c r="K310" s="0" t="n">
        <v>0</v>
      </c>
      <c r="L310" s="0" t="n">
        <v>0</v>
      </c>
      <c r="M310" s="0" t="n">
        <v>8</v>
      </c>
      <c r="N310" s="1" t="n">
        <f aca="false">IF(ISERROR(I310/(I310+J310)),0,(I310/(I310+J310)))</f>
        <v>1</v>
      </c>
      <c r="O310" s="1" t="n">
        <f aca="false">IF(ISERROR(I310/(I310+K310)),0,(I310/(I310+K310)))</f>
        <v>1</v>
      </c>
      <c r="P310" s="1" t="n">
        <f aca="false">IF(ISERROR((2*N310*O310)/(N310+O310)),0,(2*N310*O310)/(N310+O310))</f>
        <v>1</v>
      </c>
      <c r="Q310" s="0" t="n">
        <f aca="false">L799-M799</f>
        <v>1</v>
      </c>
      <c r="R310" s="17" t="str">
        <f aca="false">VLOOKUP(A310,s3_num_method!A310:B2809,2,0)</f>
        <v>num</v>
      </c>
    </row>
    <row r="311" customFormat="false" ht="12.8" hidden="false" customHeight="false" outlineLevel="0" collapsed="false">
      <c r="A311" s="0" t="s">
        <v>4723</v>
      </c>
      <c r="B311" s="0" t="s">
        <v>22</v>
      </c>
      <c r="D311" s="0" t="s">
        <v>30</v>
      </c>
      <c r="E311" s="0" t="s">
        <v>3</v>
      </c>
      <c r="F311" s="0" t="s">
        <v>4724</v>
      </c>
      <c r="G311" s="0" t="n">
        <v>3</v>
      </c>
      <c r="H311" s="0" t="n">
        <v>2</v>
      </c>
      <c r="I311" s="0" t="n">
        <v>2</v>
      </c>
      <c r="J311" s="0" t="n">
        <v>0</v>
      </c>
      <c r="K311" s="0" t="n">
        <v>1</v>
      </c>
      <c r="L311" s="0" t="n">
        <v>0</v>
      </c>
      <c r="M311" s="0" t="n">
        <v>0</v>
      </c>
      <c r="N311" s="1" t="n">
        <f aca="false">IF(ISERROR(I311/(I311+J311)),0,(I311/(I311+J311)))</f>
        <v>1</v>
      </c>
      <c r="O311" s="1" t="n">
        <f aca="false">IF(ISERROR(I311/(I311+K311)),0,(I311/(I311+K311)))</f>
        <v>0.666666666666667</v>
      </c>
      <c r="P311" s="1" t="n">
        <f aca="false">IF(ISERROR((2*N311*O311)/(N311+O311)),0,(2*N311*O311)/(N311+O311))</f>
        <v>0.8</v>
      </c>
      <c r="Q311" s="0" t="n">
        <f aca="false">L1202-M1202</f>
        <v>0</v>
      </c>
      <c r="R311" s="17" t="str">
        <f aca="false">VLOOKUP(A311,s3_num_method!A311:B2810,2,0)</f>
        <v>count</v>
      </c>
    </row>
    <row r="312" customFormat="false" ht="12.8" hidden="false" customHeight="false" outlineLevel="0" collapsed="false">
      <c r="A312" s="0" t="s">
        <v>4725</v>
      </c>
      <c r="B312" s="0" t="s">
        <v>22</v>
      </c>
      <c r="D312" s="0" t="s">
        <v>30</v>
      </c>
      <c r="E312" s="0" t="s">
        <v>3</v>
      </c>
      <c r="F312" s="0" t="s">
        <v>4726</v>
      </c>
      <c r="G312" s="0" t="n">
        <v>3</v>
      </c>
      <c r="H312" s="0" t="n">
        <v>0</v>
      </c>
      <c r="I312" s="0" t="n">
        <v>0</v>
      </c>
      <c r="J312" s="0" t="n">
        <v>0</v>
      </c>
      <c r="K312" s="0" t="n">
        <v>3</v>
      </c>
      <c r="L312" s="0" t="n">
        <v>1</v>
      </c>
      <c r="M312" s="0" t="n">
        <v>0</v>
      </c>
      <c r="N312" s="1" t="n">
        <f aca="false">IF(ISERROR(I312/(I312+J312)),0,(I312/(I312+J312)))</f>
        <v>0</v>
      </c>
      <c r="O312" s="1" t="n">
        <f aca="false">IF(ISERROR(I312/(I312+K312)),0,(I312/(I312+K312)))</f>
        <v>0</v>
      </c>
      <c r="P312" s="1" t="n">
        <f aca="false">IF(ISERROR((2*N312*O312)/(N312+O312)),0,(2*N312*O312)/(N312+O312))</f>
        <v>0</v>
      </c>
      <c r="Q312" s="0" t="n">
        <f aca="false">L1429-M1429</f>
        <v>0</v>
      </c>
      <c r="R312" s="17" t="str">
        <f aca="false">VLOOKUP(A312,s3_num_method!A312:B2811,2,0)</f>
        <v>num+count</v>
      </c>
    </row>
    <row r="313" customFormat="false" ht="12.8" hidden="false" customHeight="false" outlineLevel="0" collapsed="false">
      <c r="A313" s="0" t="s">
        <v>4727</v>
      </c>
      <c r="B313" s="0" t="s">
        <v>22</v>
      </c>
      <c r="D313" s="0" t="s">
        <v>30</v>
      </c>
      <c r="E313" s="0" t="s">
        <v>3</v>
      </c>
      <c r="F313" s="0" t="s">
        <v>4728</v>
      </c>
      <c r="G313" s="0" t="n">
        <v>4</v>
      </c>
      <c r="H313" s="0" t="n">
        <v>2</v>
      </c>
      <c r="I313" s="0" t="n">
        <v>2</v>
      </c>
      <c r="J313" s="0" t="n">
        <v>0</v>
      </c>
      <c r="K313" s="0" t="n">
        <v>2</v>
      </c>
      <c r="L313" s="0" t="n">
        <v>0</v>
      </c>
      <c r="M313" s="0" t="n">
        <v>7</v>
      </c>
      <c r="N313" s="1" t="n">
        <f aca="false">IF(ISERROR(I313/(I313+J313)),0,(I313/(I313+J313)))</f>
        <v>1</v>
      </c>
      <c r="O313" s="1" t="n">
        <f aca="false">IF(ISERROR(I313/(I313+K313)),0,(I313/(I313+K313)))</f>
        <v>0.5</v>
      </c>
      <c r="P313" s="1" t="n">
        <f aca="false">IF(ISERROR((2*N313*O313)/(N313+O313)),0,(2*N313*O313)/(N313+O313))</f>
        <v>0.666666666666667</v>
      </c>
      <c r="Q313" s="0" t="n">
        <f aca="false">L1999-M1999</f>
        <v>3</v>
      </c>
      <c r="R313" s="17" t="str">
        <f aca="false">VLOOKUP(A313,s3_num_method!A313:B2812,2,0)</f>
        <v>num</v>
      </c>
    </row>
    <row r="314" customFormat="false" ht="12.8" hidden="false" customHeight="false" outlineLevel="0" collapsed="false">
      <c r="A314" s="0" t="s">
        <v>4729</v>
      </c>
      <c r="B314" s="0" t="s">
        <v>22</v>
      </c>
      <c r="D314" s="0" t="s">
        <v>30</v>
      </c>
      <c r="E314" s="0" t="s">
        <v>3</v>
      </c>
      <c r="F314" s="0" t="s">
        <v>4730</v>
      </c>
      <c r="G314" s="0" t="n">
        <v>2</v>
      </c>
      <c r="H314" s="0" t="n">
        <v>0</v>
      </c>
      <c r="I314" s="0" t="n">
        <v>0</v>
      </c>
      <c r="J314" s="0" t="n">
        <v>0</v>
      </c>
      <c r="K314" s="0" t="n">
        <v>2</v>
      </c>
      <c r="L314" s="0" t="n">
        <v>0</v>
      </c>
      <c r="M314" s="0" t="n">
        <v>0</v>
      </c>
      <c r="N314" s="1" t="n">
        <f aca="false">IF(ISERROR(I314/(I314+J314)),0,(I314/(I314+J314)))</f>
        <v>0</v>
      </c>
      <c r="O314" s="1" t="n">
        <f aca="false">IF(ISERROR(I314/(I314+K314)),0,(I314/(I314+K314)))</f>
        <v>0</v>
      </c>
      <c r="P314" s="1" t="n">
        <f aca="false">IF(ISERROR((2*N314*O314)/(N314+O314)),0,(2*N314*O314)/(N314+O314))</f>
        <v>0</v>
      </c>
      <c r="Q314" s="0" t="n">
        <f aca="false">L1997-M1997</f>
        <v>4</v>
      </c>
      <c r="R314" s="17" t="str">
        <f aca="false">VLOOKUP(A314,s3_num_method!A314:B2813,2,0)</f>
        <v>num+count</v>
      </c>
    </row>
    <row r="315" customFormat="false" ht="12.8" hidden="false" customHeight="false" outlineLevel="0" collapsed="false">
      <c r="A315" s="0" t="s">
        <v>4731</v>
      </c>
      <c r="B315" s="0" t="s">
        <v>22</v>
      </c>
      <c r="D315" s="0" t="s">
        <v>30</v>
      </c>
      <c r="E315" s="0" t="s">
        <v>3</v>
      </c>
      <c r="F315" s="0" t="s">
        <v>4732</v>
      </c>
      <c r="G315" s="0" t="n">
        <v>3</v>
      </c>
      <c r="H315" s="0" t="n">
        <v>1</v>
      </c>
      <c r="I315" s="0" t="n">
        <v>1</v>
      </c>
      <c r="J315" s="0" t="n">
        <v>0</v>
      </c>
      <c r="K315" s="0" t="n">
        <v>2</v>
      </c>
      <c r="L315" s="0" t="n">
        <v>0</v>
      </c>
      <c r="M315" s="0" t="n">
        <v>0</v>
      </c>
      <c r="N315" s="1" t="n">
        <f aca="false">IF(ISERROR(I315/(I315+J315)),0,(I315/(I315+J315)))</f>
        <v>1</v>
      </c>
      <c r="O315" s="1" t="n">
        <f aca="false">IF(ISERROR(I315/(I315+K315)),0,(I315/(I315+K315)))</f>
        <v>0.333333333333333</v>
      </c>
      <c r="P315" s="1" t="n">
        <f aca="false">IF(ISERROR((2*N315*O315)/(N315+O315)),0,(2*N315*O315)/(N315+O315))</f>
        <v>0.5</v>
      </c>
      <c r="Q315" s="0" t="n">
        <f aca="false">L1664-M1664</f>
        <v>4</v>
      </c>
      <c r="R315" s="17" t="str">
        <f aca="false">VLOOKUP(A315,s3_num_method!A315:B2814,2,0)</f>
        <v>count</v>
      </c>
    </row>
    <row r="316" customFormat="false" ht="12.8" hidden="false" customHeight="false" outlineLevel="0" collapsed="false">
      <c r="A316" s="0" t="s">
        <v>4733</v>
      </c>
      <c r="B316" s="0" t="s">
        <v>22</v>
      </c>
      <c r="D316" s="0" t="s">
        <v>30</v>
      </c>
      <c r="E316" s="0" t="s">
        <v>3</v>
      </c>
      <c r="F316" s="0" t="s">
        <v>4734</v>
      </c>
      <c r="G316" s="0" t="n">
        <v>2</v>
      </c>
      <c r="H316" s="0" t="n">
        <v>2</v>
      </c>
      <c r="I316" s="0" t="n">
        <v>2</v>
      </c>
      <c r="J316" s="0" t="n">
        <v>0</v>
      </c>
      <c r="K316" s="0" t="n">
        <v>0</v>
      </c>
      <c r="L316" s="0" t="n">
        <v>0</v>
      </c>
      <c r="M316" s="0" t="n">
        <v>2</v>
      </c>
      <c r="N316" s="1" t="n">
        <f aca="false">IF(ISERROR(I316/(I316+J316)),0,(I316/(I316+J316)))</f>
        <v>1</v>
      </c>
      <c r="O316" s="1" t="n">
        <f aca="false">IF(ISERROR(I316/(I316+K316)),0,(I316/(I316+K316)))</f>
        <v>1</v>
      </c>
      <c r="P316" s="1" t="n">
        <f aca="false">IF(ISERROR((2*N316*O316)/(N316+O316)),0,(2*N316*O316)/(N316+O316))</f>
        <v>1</v>
      </c>
      <c r="Q316" s="0" t="n">
        <f aca="false">L1869-M1869</f>
        <v>1</v>
      </c>
      <c r="R316" s="17" t="str">
        <f aca="false">VLOOKUP(A316,s3_num_method!A316:B2815,2,0)</f>
        <v>num</v>
      </c>
    </row>
    <row r="317" customFormat="false" ht="12.8" hidden="false" customHeight="false" outlineLevel="0" collapsed="false">
      <c r="A317" s="0" t="s">
        <v>4735</v>
      </c>
      <c r="B317" s="0" t="s">
        <v>22</v>
      </c>
      <c r="D317" s="0" t="s">
        <v>30</v>
      </c>
      <c r="E317" s="0" t="s">
        <v>3</v>
      </c>
      <c r="F317" s="0" t="s">
        <v>4736</v>
      </c>
      <c r="G317" s="0" t="n">
        <v>1</v>
      </c>
      <c r="H317" s="0" t="n">
        <v>1</v>
      </c>
      <c r="I317" s="0" t="n">
        <v>1</v>
      </c>
      <c r="J317" s="0" t="n">
        <v>0</v>
      </c>
      <c r="K317" s="0" t="n">
        <v>0</v>
      </c>
      <c r="L317" s="0" t="n">
        <v>0</v>
      </c>
      <c r="M317" s="0" t="n">
        <v>2</v>
      </c>
      <c r="N317" s="1" t="n">
        <f aca="false">IF(ISERROR(I317/(I317+J317)),0,(I317/(I317+J317)))</f>
        <v>1</v>
      </c>
      <c r="O317" s="1" t="n">
        <f aca="false">IF(ISERROR(I317/(I317+K317)),0,(I317/(I317+K317)))</f>
        <v>1</v>
      </c>
      <c r="P317" s="1" t="n">
        <f aca="false">IF(ISERROR((2*N317*O317)/(N317+O317)),0,(2*N317*O317)/(N317+O317))</f>
        <v>1</v>
      </c>
      <c r="Q317" s="0" t="n">
        <f aca="false">L343-M343</f>
        <v>0</v>
      </c>
      <c r="R317" s="17" t="str">
        <f aca="false">VLOOKUP(A317,s3_num_method!A317:B2816,2,0)</f>
        <v>num</v>
      </c>
    </row>
    <row r="318" customFormat="false" ht="12.8" hidden="false" customHeight="false" outlineLevel="0" collapsed="false">
      <c r="A318" s="0" t="s">
        <v>4737</v>
      </c>
      <c r="B318" s="0" t="s">
        <v>22</v>
      </c>
      <c r="D318" s="0" t="s">
        <v>30</v>
      </c>
      <c r="E318" s="0" t="s">
        <v>3</v>
      </c>
      <c r="F318" s="0" t="s">
        <v>4738</v>
      </c>
      <c r="G318" s="0" t="n">
        <v>1</v>
      </c>
      <c r="H318" s="0" t="n">
        <v>0</v>
      </c>
      <c r="I318" s="0" t="n">
        <v>0</v>
      </c>
      <c r="J318" s="0" t="n">
        <v>0</v>
      </c>
      <c r="K318" s="0" t="n">
        <v>1</v>
      </c>
      <c r="L318" s="0" t="n">
        <v>0</v>
      </c>
      <c r="M318" s="0" t="n">
        <v>0</v>
      </c>
      <c r="N318" s="1" t="n">
        <f aca="false">IF(ISERROR(I318/(I318+J318)),0,(I318/(I318+J318)))</f>
        <v>0</v>
      </c>
      <c r="O318" s="1" t="n">
        <f aca="false">IF(ISERROR(I318/(I318+K318)),0,(I318/(I318+K318)))</f>
        <v>0</v>
      </c>
      <c r="P318" s="1" t="n">
        <f aca="false">IF(ISERROR((2*N318*O318)/(N318+O318)),0,(2*N318*O318)/(N318+O318))</f>
        <v>0</v>
      </c>
      <c r="Q318" s="0" t="n">
        <f aca="false">L1995-M1995</f>
        <v>2</v>
      </c>
      <c r="R318" s="17" t="str">
        <f aca="false">VLOOKUP(A318,s3_num_method!A318:B2817,2,0)</f>
        <v>num+count</v>
      </c>
    </row>
    <row r="319" customFormat="false" ht="12.8" hidden="false" customHeight="false" outlineLevel="0" collapsed="false">
      <c r="A319" s="0" t="s">
        <v>4739</v>
      </c>
      <c r="B319" s="0" t="s">
        <v>22</v>
      </c>
      <c r="D319" s="0" t="s">
        <v>30</v>
      </c>
      <c r="E319" s="0" t="s">
        <v>3</v>
      </c>
      <c r="F319" s="0" t="s">
        <v>4740</v>
      </c>
      <c r="G319" s="0" t="n">
        <v>1</v>
      </c>
      <c r="H319" s="0" t="n">
        <v>1</v>
      </c>
      <c r="I319" s="0" t="n">
        <v>1</v>
      </c>
      <c r="J319" s="0" t="n">
        <v>0</v>
      </c>
      <c r="K319" s="0" t="n">
        <v>0</v>
      </c>
      <c r="L319" s="0" t="n">
        <v>0</v>
      </c>
      <c r="M319" s="0" t="n">
        <v>2</v>
      </c>
      <c r="N319" s="1" t="n">
        <f aca="false">IF(ISERROR(I319/(I319+J319)),0,(I319/(I319+J319)))</f>
        <v>1</v>
      </c>
      <c r="O319" s="1" t="n">
        <f aca="false">IF(ISERROR(I319/(I319+K319)),0,(I319/(I319+K319)))</f>
        <v>1</v>
      </c>
      <c r="P319" s="1" t="n">
        <f aca="false">IF(ISERROR((2*N319*O319)/(N319+O319)),0,(2*N319*O319)/(N319+O319))</f>
        <v>1</v>
      </c>
      <c r="Q319" s="0" t="n">
        <f aca="false">L325-M325</f>
        <v>0</v>
      </c>
      <c r="R319" s="17" t="str">
        <f aca="false">VLOOKUP(A319,s3_num_method!A319:B2818,2,0)</f>
        <v>num</v>
      </c>
    </row>
    <row r="320" customFormat="false" ht="12.8" hidden="false" customHeight="false" outlineLevel="0" collapsed="false">
      <c r="A320" s="0" t="s">
        <v>4741</v>
      </c>
      <c r="B320" s="0" t="s">
        <v>22</v>
      </c>
      <c r="D320" s="0" t="s">
        <v>30</v>
      </c>
      <c r="E320" s="0" t="s">
        <v>3</v>
      </c>
      <c r="F320" s="0" t="s">
        <v>4742</v>
      </c>
      <c r="G320" s="0" t="n">
        <v>1</v>
      </c>
      <c r="H320" s="0" t="n">
        <v>1</v>
      </c>
      <c r="I320" s="0" t="n">
        <v>1</v>
      </c>
      <c r="J320" s="0" t="n">
        <v>0</v>
      </c>
      <c r="K320" s="0" t="n">
        <v>0</v>
      </c>
      <c r="L320" s="0" t="n">
        <v>0</v>
      </c>
      <c r="M320" s="0" t="n">
        <v>0</v>
      </c>
      <c r="N320" s="1" t="n">
        <f aca="false">IF(ISERROR(I320/(I320+J320)),0,(I320/(I320+J320)))</f>
        <v>1</v>
      </c>
      <c r="O320" s="1" t="n">
        <f aca="false">IF(ISERROR(I320/(I320+K320)),0,(I320/(I320+K320)))</f>
        <v>1</v>
      </c>
      <c r="P320" s="1" t="n">
        <f aca="false">IF(ISERROR((2*N320*O320)/(N320+O320)),0,(2*N320*O320)/(N320+O320))</f>
        <v>1</v>
      </c>
      <c r="Q320" s="0" t="n">
        <f aca="false">L1403-M1403</f>
        <v>1</v>
      </c>
      <c r="R320" s="17" t="str">
        <f aca="false">VLOOKUP(A320,s3_num_method!A320:B2819,2,0)</f>
        <v>count</v>
      </c>
    </row>
    <row r="321" customFormat="false" ht="12.8" hidden="false" customHeight="false" outlineLevel="0" collapsed="false">
      <c r="A321" s="0" t="s">
        <v>4743</v>
      </c>
      <c r="B321" s="0" t="s">
        <v>22</v>
      </c>
      <c r="D321" s="0" t="s">
        <v>30</v>
      </c>
      <c r="E321" s="0" t="s">
        <v>3</v>
      </c>
      <c r="F321" s="0" t="s">
        <v>4744</v>
      </c>
      <c r="G321" s="0" t="n">
        <v>2</v>
      </c>
      <c r="H321" s="0" t="n">
        <v>0</v>
      </c>
      <c r="I321" s="0" t="n">
        <v>0</v>
      </c>
      <c r="J321" s="0" t="n">
        <v>0</v>
      </c>
      <c r="K321" s="0" t="n">
        <v>2</v>
      </c>
      <c r="L321" s="0" t="n">
        <v>1</v>
      </c>
      <c r="M321" s="0" t="n">
        <v>0</v>
      </c>
      <c r="N321" s="1" t="n">
        <f aca="false">IF(ISERROR(I321/(I321+J321)),0,(I321/(I321+J321)))</f>
        <v>0</v>
      </c>
      <c r="O321" s="1" t="n">
        <f aca="false">IF(ISERROR(I321/(I321+K321)),0,(I321/(I321+K321)))</f>
        <v>0</v>
      </c>
      <c r="P321" s="1" t="n">
        <f aca="false">IF(ISERROR((2*N321*O321)/(N321+O321)),0,(2*N321*O321)/(N321+O321))</f>
        <v>0</v>
      </c>
      <c r="Q321" s="0" t="n">
        <f aca="false">L2446-M2446</f>
        <v>4</v>
      </c>
      <c r="R321" s="17" t="str">
        <f aca="false">VLOOKUP(A321,s3_num_method!A321:B2820,2,0)</f>
        <v>num+count</v>
      </c>
    </row>
    <row r="322" customFormat="false" ht="12.8" hidden="false" customHeight="false" outlineLevel="0" collapsed="false">
      <c r="A322" s="0" t="s">
        <v>4745</v>
      </c>
      <c r="B322" s="0" t="s">
        <v>22</v>
      </c>
      <c r="D322" s="0" t="s">
        <v>30</v>
      </c>
      <c r="E322" s="0" t="s">
        <v>3</v>
      </c>
      <c r="F322" s="0" t="s">
        <v>4746</v>
      </c>
      <c r="G322" s="0" t="n">
        <v>3</v>
      </c>
      <c r="H322" s="0" t="n">
        <v>2</v>
      </c>
      <c r="I322" s="0" t="n">
        <v>2</v>
      </c>
      <c r="J322" s="0" t="n">
        <v>0</v>
      </c>
      <c r="K322" s="0" t="n">
        <v>1</v>
      </c>
      <c r="L322" s="0" t="n">
        <v>0</v>
      </c>
      <c r="M322" s="0" t="n">
        <v>1</v>
      </c>
      <c r="N322" s="1" t="n">
        <f aca="false">IF(ISERROR(I322/(I322+J322)),0,(I322/(I322+J322)))</f>
        <v>1</v>
      </c>
      <c r="O322" s="1" t="n">
        <f aca="false">IF(ISERROR(I322/(I322+K322)),0,(I322/(I322+K322)))</f>
        <v>0.666666666666667</v>
      </c>
      <c r="P322" s="1" t="n">
        <f aca="false">IF(ISERROR((2*N322*O322)/(N322+O322)),0,(2*N322*O322)/(N322+O322))</f>
        <v>0.8</v>
      </c>
      <c r="Q322" s="0" t="n">
        <f aca="false">L2447-M2447</f>
        <v>1</v>
      </c>
      <c r="R322" s="17" t="str">
        <f aca="false">VLOOKUP(A322,s3_num_method!A322:B2821,2,0)</f>
        <v>num</v>
      </c>
    </row>
    <row r="323" customFormat="false" ht="12.8" hidden="false" customHeight="false" outlineLevel="0" collapsed="false">
      <c r="A323" s="0" t="s">
        <v>4747</v>
      </c>
      <c r="B323" s="0" t="s">
        <v>22</v>
      </c>
      <c r="D323" s="0" t="s">
        <v>30</v>
      </c>
      <c r="E323" s="0" t="s">
        <v>3</v>
      </c>
      <c r="F323" s="0" t="s">
        <v>4748</v>
      </c>
      <c r="G323" s="0" t="n">
        <v>1</v>
      </c>
      <c r="H323" s="0" t="n">
        <v>1</v>
      </c>
      <c r="I323" s="0" t="n">
        <v>1</v>
      </c>
      <c r="J323" s="0" t="n">
        <v>0</v>
      </c>
      <c r="K323" s="0" t="n">
        <v>0</v>
      </c>
      <c r="L323" s="0" t="n">
        <v>1</v>
      </c>
      <c r="M323" s="0" t="n">
        <v>0</v>
      </c>
      <c r="N323" s="1" t="n">
        <f aca="false">IF(ISERROR(I323/(I323+J323)),0,(I323/(I323+J323)))</f>
        <v>1</v>
      </c>
      <c r="O323" s="1" t="n">
        <f aca="false">IF(ISERROR(I323/(I323+K323)),0,(I323/(I323+K323)))</f>
        <v>1</v>
      </c>
      <c r="P323" s="1" t="n">
        <f aca="false">IF(ISERROR((2*N323*O323)/(N323+O323)),0,(2*N323*O323)/(N323+O323))</f>
        <v>1</v>
      </c>
      <c r="Q323" s="0" t="n">
        <f aca="false">L88-M88</f>
        <v>0</v>
      </c>
      <c r="R323" s="17" t="str">
        <f aca="false">VLOOKUP(A323,s3_num_method!A323:B2822,2,0)</f>
        <v>count</v>
      </c>
    </row>
    <row r="324" customFormat="false" ht="12.8" hidden="false" customHeight="false" outlineLevel="0" collapsed="false">
      <c r="A324" s="0" t="s">
        <v>4749</v>
      </c>
      <c r="B324" s="0" t="s">
        <v>22</v>
      </c>
      <c r="D324" s="0" t="s">
        <v>30</v>
      </c>
      <c r="E324" s="0" t="s">
        <v>3</v>
      </c>
      <c r="F324" s="0" t="s">
        <v>4750</v>
      </c>
      <c r="G324" s="0" t="n">
        <v>2</v>
      </c>
      <c r="H324" s="0" t="n">
        <v>0</v>
      </c>
      <c r="I324" s="0" t="n">
        <v>0</v>
      </c>
      <c r="J324" s="0" t="n">
        <v>0</v>
      </c>
      <c r="K324" s="0" t="n">
        <v>2</v>
      </c>
      <c r="L324" s="0" t="n">
        <v>0</v>
      </c>
      <c r="M324" s="0" t="n">
        <v>0</v>
      </c>
      <c r="N324" s="1" t="n">
        <f aca="false">IF(ISERROR(I324/(I324+J324)),0,(I324/(I324+J324)))</f>
        <v>0</v>
      </c>
      <c r="O324" s="1" t="n">
        <f aca="false">IF(ISERROR(I324/(I324+K324)),0,(I324/(I324+K324)))</f>
        <v>0</v>
      </c>
      <c r="P324" s="1" t="n">
        <f aca="false">IF(ISERROR((2*N324*O324)/(N324+O324)),0,(2*N324*O324)/(N324+O324))</f>
        <v>0</v>
      </c>
      <c r="Q324" s="0" t="n">
        <f aca="false">L1989-M1989</f>
        <v>5</v>
      </c>
      <c r="R324" s="17" t="str">
        <f aca="false">VLOOKUP(A324,s3_num_method!A324:B2823,2,0)</f>
        <v>num+count</v>
      </c>
    </row>
    <row r="325" customFormat="false" ht="12.8" hidden="false" customHeight="false" outlineLevel="0" collapsed="false">
      <c r="A325" s="0" t="s">
        <v>4751</v>
      </c>
      <c r="B325" s="0" t="s">
        <v>22</v>
      </c>
      <c r="D325" s="0" t="s">
        <v>30</v>
      </c>
      <c r="E325" s="0" t="s">
        <v>3</v>
      </c>
      <c r="F325" s="0" t="s">
        <v>4752</v>
      </c>
      <c r="G325" s="0" t="n">
        <v>1</v>
      </c>
      <c r="H325" s="0" t="n">
        <v>0</v>
      </c>
      <c r="I325" s="0" t="n">
        <v>0</v>
      </c>
      <c r="J325" s="0" t="n">
        <v>0</v>
      </c>
      <c r="K325" s="0" t="n">
        <v>1</v>
      </c>
      <c r="L325" s="0" t="n">
        <v>0</v>
      </c>
      <c r="M325" s="0" t="n">
        <v>0</v>
      </c>
      <c r="N325" s="1" t="n">
        <f aca="false">IF(ISERROR(I325/(I325+J325)),0,(I325/(I325+J325)))</f>
        <v>0</v>
      </c>
      <c r="O325" s="1" t="n">
        <f aca="false">IF(ISERROR(I325/(I325+K325)),0,(I325/(I325+K325)))</f>
        <v>0</v>
      </c>
      <c r="P325" s="1" t="n">
        <f aca="false">IF(ISERROR((2*N325*O325)/(N325+O325)),0,(2*N325*O325)/(N325+O325))</f>
        <v>0</v>
      </c>
      <c r="Q325" s="0" t="n">
        <f aca="false">L2445-M2445</f>
        <v>1</v>
      </c>
      <c r="R325" s="17" t="str">
        <f aca="false">VLOOKUP(A325,s3_num_method!A325:B2824,2,0)</f>
        <v>num+count</v>
      </c>
    </row>
    <row r="326" customFormat="false" ht="12.8" hidden="false" customHeight="false" outlineLevel="0" collapsed="false">
      <c r="A326" s="0" t="s">
        <v>4753</v>
      </c>
      <c r="B326" s="0" t="s">
        <v>22</v>
      </c>
      <c r="D326" s="0" t="s">
        <v>30</v>
      </c>
      <c r="E326" s="0" t="s">
        <v>3</v>
      </c>
      <c r="F326" s="0" t="s">
        <v>4754</v>
      </c>
      <c r="G326" s="0" t="n">
        <v>3</v>
      </c>
      <c r="H326" s="0" t="n">
        <v>2</v>
      </c>
      <c r="I326" s="0" t="n">
        <v>2</v>
      </c>
      <c r="J326" s="0" t="n">
        <v>0</v>
      </c>
      <c r="K326" s="0" t="n">
        <v>1</v>
      </c>
      <c r="L326" s="0" t="n">
        <v>1</v>
      </c>
      <c r="M326" s="0" t="n">
        <v>7</v>
      </c>
      <c r="N326" s="1" t="n">
        <f aca="false">IF(ISERROR(I326/(I326+J326)),0,(I326/(I326+J326)))</f>
        <v>1</v>
      </c>
      <c r="O326" s="1" t="n">
        <f aca="false">IF(ISERROR(I326/(I326+K326)),0,(I326/(I326+K326)))</f>
        <v>0.666666666666667</v>
      </c>
      <c r="P326" s="1" t="n">
        <f aca="false">IF(ISERROR((2*N326*O326)/(N326+O326)),0,(2*N326*O326)/(N326+O326))</f>
        <v>0.8</v>
      </c>
      <c r="Q326" s="0" t="n">
        <f aca="false">L2443-M2443</f>
        <v>2</v>
      </c>
      <c r="R326" s="17" t="str">
        <f aca="false">VLOOKUP(A326,s3_num_method!A326:B2825,2,0)</f>
        <v>num</v>
      </c>
    </row>
    <row r="327" customFormat="false" ht="12.8" hidden="false" customHeight="false" outlineLevel="0" collapsed="false">
      <c r="A327" s="0" t="s">
        <v>4755</v>
      </c>
      <c r="B327" s="0" t="s">
        <v>22</v>
      </c>
      <c r="D327" s="0" t="s">
        <v>23</v>
      </c>
      <c r="E327" s="0" t="s">
        <v>3</v>
      </c>
      <c r="F327" s="0" t="s">
        <v>4756</v>
      </c>
      <c r="G327" s="0" t="n">
        <v>2</v>
      </c>
      <c r="H327" s="0" t="n">
        <v>0</v>
      </c>
      <c r="I327" s="0" t="n">
        <v>0</v>
      </c>
      <c r="J327" s="0" t="n">
        <v>0</v>
      </c>
      <c r="K327" s="0" t="n">
        <v>2</v>
      </c>
      <c r="L327" s="0" t="n">
        <v>0</v>
      </c>
      <c r="M327" s="0" t="n">
        <v>0</v>
      </c>
      <c r="N327" s="1" t="n">
        <f aca="false">IF(ISERROR(I327/(I327+J327)),0,(I327/(I327+J327)))</f>
        <v>0</v>
      </c>
      <c r="O327" s="1" t="n">
        <f aca="false">IF(ISERROR(I327/(I327+K327)),0,(I327/(I327+K327)))</f>
        <v>0</v>
      </c>
      <c r="P327" s="1" t="n">
        <f aca="false">IF(ISERROR((2*N327*O327)/(N327+O327)),0,(2*N327*O327)/(N327+O327))</f>
        <v>0</v>
      </c>
      <c r="Q327" s="0" t="n">
        <f aca="false">L1556-M1556</f>
        <v>1</v>
      </c>
      <c r="R327" s="17" t="str">
        <f aca="false">VLOOKUP(A327,s3_num_method!A327:B2826,2,0)</f>
        <v>num+count</v>
      </c>
    </row>
    <row r="328" customFormat="false" ht="12.8" hidden="false" customHeight="false" outlineLevel="0" collapsed="false">
      <c r="A328" s="0" t="s">
        <v>4757</v>
      </c>
      <c r="B328" s="0" t="s">
        <v>22</v>
      </c>
      <c r="D328" s="0" t="s">
        <v>23</v>
      </c>
      <c r="E328" s="0" t="s">
        <v>3</v>
      </c>
      <c r="F328" s="0" t="s">
        <v>4758</v>
      </c>
      <c r="G328" s="0" t="n">
        <v>3</v>
      </c>
      <c r="H328" s="0" t="n">
        <v>1</v>
      </c>
      <c r="I328" s="0" t="n">
        <v>1</v>
      </c>
      <c r="J328" s="0" t="n">
        <v>0</v>
      </c>
      <c r="K328" s="0" t="n">
        <v>2</v>
      </c>
      <c r="L328" s="0" t="n">
        <v>0</v>
      </c>
      <c r="M328" s="0" t="n">
        <v>1</v>
      </c>
      <c r="N328" s="1" t="n">
        <f aca="false">IF(ISERROR(I328/(I328+J328)),0,(I328/(I328+J328)))</f>
        <v>1</v>
      </c>
      <c r="O328" s="1" t="n">
        <f aca="false">IF(ISERROR(I328/(I328+K328)),0,(I328/(I328+K328)))</f>
        <v>0.333333333333333</v>
      </c>
      <c r="P328" s="1" t="n">
        <f aca="false">IF(ISERROR((2*N328*O328)/(N328+O328)),0,(2*N328*O328)/(N328+O328))</f>
        <v>0.5</v>
      </c>
      <c r="Q328" s="0" t="n">
        <f aca="false">L1660-M1660</f>
        <v>1</v>
      </c>
      <c r="R328" s="17" t="str">
        <f aca="false">VLOOKUP(A328,s3_num_method!A328:B2827,2,0)</f>
        <v>num</v>
      </c>
    </row>
    <row r="329" customFormat="false" ht="12.8" hidden="false" customHeight="false" outlineLevel="0" collapsed="false">
      <c r="A329" s="0" t="s">
        <v>4759</v>
      </c>
      <c r="B329" s="0" t="s">
        <v>22</v>
      </c>
      <c r="D329" s="0" t="s">
        <v>23</v>
      </c>
      <c r="E329" s="0" t="s">
        <v>3</v>
      </c>
      <c r="F329" s="0" t="s">
        <v>4760</v>
      </c>
      <c r="G329" s="0" t="n">
        <v>2</v>
      </c>
      <c r="H329" s="0" t="n">
        <v>0</v>
      </c>
      <c r="I329" s="0" t="n">
        <v>0</v>
      </c>
      <c r="J329" s="0" t="n">
        <v>0</v>
      </c>
      <c r="K329" s="0" t="n">
        <v>2</v>
      </c>
      <c r="L329" s="0" t="n">
        <v>0</v>
      </c>
      <c r="M329" s="0" t="n">
        <v>0</v>
      </c>
      <c r="N329" s="1" t="n">
        <f aca="false">IF(ISERROR(I329/(I329+J329)),0,(I329/(I329+J329)))</f>
        <v>0</v>
      </c>
      <c r="O329" s="1" t="n">
        <f aca="false">IF(ISERROR(I329/(I329+K329)),0,(I329/(I329+K329)))</f>
        <v>0</v>
      </c>
      <c r="P329" s="1" t="n">
        <f aca="false">IF(ISERROR((2*N329*O329)/(N329+O329)),0,(2*N329*O329)/(N329+O329))</f>
        <v>0</v>
      </c>
      <c r="Q329" s="0" t="n">
        <f aca="false">L1120-M1120</f>
        <v>3</v>
      </c>
      <c r="R329" s="17" t="str">
        <f aca="false">VLOOKUP(A329,s3_num_method!A329:B2828,2,0)</f>
        <v>num+count</v>
      </c>
    </row>
    <row r="330" customFormat="false" ht="12.8" hidden="false" customHeight="false" outlineLevel="0" collapsed="false">
      <c r="A330" s="0" t="s">
        <v>4761</v>
      </c>
      <c r="B330" s="0" t="s">
        <v>22</v>
      </c>
      <c r="D330" s="0" t="s">
        <v>23</v>
      </c>
      <c r="E330" s="0" t="s">
        <v>3</v>
      </c>
      <c r="F330" s="0" t="s">
        <v>4762</v>
      </c>
      <c r="G330" s="0" t="n">
        <v>4</v>
      </c>
      <c r="H330" s="0" t="n">
        <v>3</v>
      </c>
      <c r="I330" s="0" t="n">
        <v>3</v>
      </c>
      <c r="J330" s="0" t="n">
        <v>0</v>
      </c>
      <c r="K330" s="0" t="n">
        <v>1</v>
      </c>
      <c r="L330" s="0" t="n">
        <v>0</v>
      </c>
      <c r="M330" s="0" t="n">
        <v>3</v>
      </c>
      <c r="N330" s="1" t="n">
        <f aca="false">IF(ISERROR(I330/(I330+J330)),0,(I330/(I330+J330)))</f>
        <v>1</v>
      </c>
      <c r="O330" s="1" t="n">
        <f aca="false">IF(ISERROR(I330/(I330+K330)),0,(I330/(I330+K330)))</f>
        <v>0.75</v>
      </c>
      <c r="P330" s="1" t="n">
        <f aca="false">IF(ISERROR((2*N330*O330)/(N330+O330)),0,(2*N330*O330)/(N330+O330))</f>
        <v>0.857142857142857</v>
      </c>
      <c r="Q330" s="0" t="n">
        <f aca="false">L1268-M1268</f>
        <v>0</v>
      </c>
      <c r="R330" s="17" t="str">
        <f aca="false">VLOOKUP(A330,s3_num_method!A330:B2829,2,0)</f>
        <v>num+count</v>
      </c>
    </row>
    <row r="331" customFormat="false" ht="12.8" hidden="false" customHeight="false" outlineLevel="0" collapsed="false">
      <c r="A331" s="0" t="s">
        <v>4763</v>
      </c>
      <c r="B331" s="0" t="s">
        <v>22</v>
      </c>
      <c r="D331" s="0" t="s">
        <v>23</v>
      </c>
      <c r="E331" s="0" t="s">
        <v>3</v>
      </c>
      <c r="F331" s="0" t="s">
        <v>4764</v>
      </c>
      <c r="G331" s="0" t="n">
        <v>1</v>
      </c>
      <c r="H331" s="0" t="n">
        <v>0</v>
      </c>
      <c r="I331" s="0" t="n">
        <v>0</v>
      </c>
      <c r="J331" s="0" t="n">
        <v>0</v>
      </c>
      <c r="K331" s="0" t="n">
        <v>1</v>
      </c>
      <c r="L331" s="0" t="n">
        <v>0</v>
      </c>
      <c r="M331" s="0" t="n">
        <v>0</v>
      </c>
      <c r="N331" s="1" t="n">
        <f aca="false">IF(ISERROR(I331/(I331+J331)),0,(I331/(I331+J331)))</f>
        <v>0</v>
      </c>
      <c r="O331" s="1" t="n">
        <f aca="false">IF(ISERROR(I331/(I331+K331)),0,(I331/(I331+K331)))</f>
        <v>0</v>
      </c>
      <c r="P331" s="1" t="n">
        <f aca="false">IF(ISERROR((2*N331*O331)/(N331+O331)),0,(2*N331*O331)/(N331+O331))</f>
        <v>0</v>
      </c>
      <c r="Q331" s="0" t="n">
        <f aca="false">L1765-M1765</f>
        <v>1</v>
      </c>
      <c r="R331" s="17" t="str">
        <f aca="false">VLOOKUP(A331,s3_num_method!A331:B2830,2,0)</f>
        <v>num+count</v>
      </c>
    </row>
    <row r="332" customFormat="false" ht="12.8" hidden="false" customHeight="false" outlineLevel="0" collapsed="false">
      <c r="A332" s="0" t="s">
        <v>4765</v>
      </c>
      <c r="B332" s="0" t="s">
        <v>22</v>
      </c>
      <c r="D332" s="0" t="s">
        <v>23</v>
      </c>
      <c r="E332" s="0" t="s">
        <v>3</v>
      </c>
      <c r="F332" s="0" t="s">
        <v>4766</v>
      </c>
      <c r="G332" s="0" t="n">
        <v>2</v>
      </c>
      <c r="H332" s="0" t="n">
        <v>2</v>
      </c>
      <c r="I332" s="0" t="n">
        <v>1</v>
      </c>
      <c r="J332" s="0" t="n">
        <v>1</v>
      </c>
      <c r="K332" s="0" t="n">
        <v>1</v>
      </c>
      <c r="L332" s="0" t="n">
        <v>0</v>
      </c>
      <c r="M332" s="0" t="n">
        <v>7</v>
      </c>
      <c r="N332" s="1" t="n">
        <f aca="false">IF(ISERROR(I332/(I332+J332)),0,(I332/(I332+J332)))</f>
        <v>0.5</v>
      </c>
      <c r="O332" s="1" t="n">
        <f aca="false">IF(ISERROR(I332/(I332+K332)),0,(I332/(I332+K332)))</f>
        <v>0.5</v>
      </c>
      <c r="P332" s="1" t="n">
        <f aca="false">IF(ISERROR((2*N332*O332)/(N332+O332)),0,(2*N332*O332)/(N332+O332))</f>
        <v>0.5</v>
      </c>
      <c r="Q332" s="0" t="n">
        <f aca="false">L1233-M1233</f>
        <v>0</v>
      </c>
      <c r="R332" s="17" t="str">
        <f aca="false">VLOOKUP(A332,s3_num_method!A332:B2831,2,0)</f>
        <v>num</v>
      </c>
    </row>
    <row r="333" customFormat="false" ht="12.8" hidden="false" customHeight="false" outlineLevel="0" collapsed="false">
      <c r="A333" s="0" t="s">
        <v>4767</v>
      </c>
      <c r="B333" s="0" t="s">
        <v>22</v>
      </c>
      <c r="D333" s="0" t="s">
        <v>23</v>
      </c>
      <c r="E333" s="0" t="s">
        <v>3</v>
      </c>
      <c r="F333" s="0" t="s">
        <v>4768</v>
      </c>
      <c r="G333" s="0" t="n">
        <v>1</v>
      </c>
      <c r="H333" s="0" t="n">
        <v>0</v>
      </c>
      <c r="I333" s="0" t="n">
        <v>0</v>
      </c>
      <c r="J333" s="0" t="n">
        <v>0</v>
      </c>
      <c r="K333" s="0" t="n">
        <v>1</v>
      </c>
      <c r="L333" s="0" t="n">
        <v>0</v>
      </c>
      <c r="M333" s="0" t="n">
        <v>0</v>
      </c>
      <c r="N333" s="1" t="n">
        <f aca="false">IF(ISERROR(I333/(I333+J333)),0,(I333/(I333+J333)))</f>
        <v>0</v>
      </c>
      <c r="O333" s="1" t="n">
        <f aca="false">IF(ISERROR(I333/(I333+K333)),0,(I333/(I333+K333)))</f>
        <v>0</v>
      </c>
      <c r="P333" s="1" t="n">
        <f aca="false">IF(ISERROR((2*N333*O333)/(N333+O333)),0,(2*N333*O333)/(N333+O333))</f>
        <v>0</v>
      </c>
      <c r="Q333" s="0" t="n">
        <f aca="false">L306-M306</f>
        <v>0</v>
      </c>
      <c r="R333" s="17" t="str">
        <f aca="false">VLOOKUP(A333,s3_num_method!A333:B2832,2,0)</f>
        <v>num+count</v>
      </c>
    </row>
    <row r="334" customFormat="false" ht="12.8" hidden="false" customHeight="false" outlineLevel="0" collapsed="false">
      <c r="A334" s="0" t="s">
        <v>4769</v>
      </c>
      <c r="B334" s="0" t="s">
        <v>22</v>
      </c>
      <c r="D334" s="0" t="s">
        <v>23</v>
      </c>
      <c r="E334" s="0" t="s">
        <v>3</v>
      </c>
      <c r="F334" s="0" t="s">
        <v>4770</v>
      </c>
      <c r="G334" s="0" t="n">
        <v>1</v>
      </c>
      <c r="H334" s="0" t="n">
        <v>1</v>
      </c>
      <c r="I334" s="0" t="n">
        <v>1</v>
      </c>
      <c r="J334" s="0" t="n">
        <v>0</v>
      </c>
      <c r="K334" s="0" t="n">
        <v>0</v>
      </c>
      <c r="L334" s="0" t="n">
        <v>0</v>
      </c>
      <c r="M334" s="0" t="n">
        <v>0</v>
      </c>
      <c r="N334" s="1" t="n">
        <f aca="false">IF(ISERROR(I334/(I334+J334)),0,(I334/(I334+J334)))</f>
        <v>1</v>
      </c>
      <c r="O334" s="1" t="n">
        <f aca="false">IF(ISERROR(I334/(I334+K334)),0,(I334/(I334+K334)))</f>
        <v>1</v>
      </c>
      <c r="P334" s="1" t="n">
        <f aca="false">IF(ISERROR((2*N334*O334)/(N334+O334)),0,(2*N334*O334)/(N334+O334))</f>
        <v>1</v>
      </c>
      <c r="Q334" s="0" t="n">
        <f aca="false">L1546-M1546</f>
        <v>1</v>
      </c>
      <c r="R334" s="17" t="str">
        <f aca="false">VLOOKUP(A334,s3_num_method!A334:B2833,2,0)</f>
        <v>count</v>
      </c>
    </row>
    <row r="335" customFormat="false" ht="12.8" hidden="false" customHeight="false" outlineLevel="0" collapsed="false">
      <c r="A335" s="0" t="s">
        <v>4771</v>
      </c>
      <c r="B335" s="0" t="s">
        <v>22</v>
      </c>
      <c r="D335" s="0" t="s">
        <v>23</v>
      </c>
      <c r="E335" s="0" t="s">
        <v>3</v>
      </c>
      <c r="F335" s="0" t="s">
        <v>4772</v>
      </c>
      <c r="G335" s="0" t="n">
        <v>2</v>
      </c>
      <c r="H335" s="0" t="n">
        <v>1</v>
      </c>
      <c r="I335" s="0" t="n">
        <v>1</v>
      </c>
      <c r="J335" s="0" t="n">
        <v>0</v>
      </c>
      <c r="K335" s="0" t="n">
        <v>1</v>
      </c>
      <c r="L335" s="0" t="n">
        <v>0</v>
      </c>
      <c r="M335" s="0" t="n">
        <v>4</v>
      </c>
      <c r="N335" s="1" t="n">
        <f aca="false">IF(ISERROR(I335/(I335+J335)),0,(I335/(I335+J335)))</f>
        <v>1</v>
      </c>
      <c r="O335" s="1" t="n">
        <f aca="false">IF(ISERROR(I335/(I335+K335)),0,(I335/(I335+K335)))</f>
        <v>0.5</v>
      </c>
      <c r="P335" s="1" t="n">
        <f aca="false">IF(ISERROR((2*N335*O335)/(N335+O335)),0,(2*N335*O335)/(N335+O335))</f>
        <v>0.666666666666667</v>
      </c>
      <c r="Q335" s="0" t="n">
        <f aca="false">L1924-M1924</f>
        <v>4</v>
      </c>
      <c r="R335" s="17" t="str">
        <f aca="false">VLOOKUP(A335,s3_num_method!A335:B2834,2,0)</f>
        <v>num</v>
      </c>
    </row>
    <row r="336" customFormat="false" ht="12.8" hidden="false" customHeight="false" outlineLevel="0" collapsed="false">
      <c r="A336" s="0" t="s">
        <v>4773</v>
      </c>
      <c r="B336" s="0" t="s">
        <v>22</v>
      </c>
      <c r="D336" s="0" t="s">
        <v>23</v>
      </c>
      <c r="E336" s="0" t="s">
        <v>3</v>
      </c>
      <c r="F336" s="0" t="s">
        <v>4774</v>
      </c>
      <c r="G336" s="0" t="n">
        <v>4</v>
      </c>
      <c r="H336" s="0" t="n">
        <v>4</v>
      </c>
      <c r="I336" s="0" t="n">
        <v>4</v>
      </c>
      <c r="J336" s="0" t="n">
        <v>0</v>
      </c>
      <c r="K336" s="0" t="n">
        <v>0</v>
      </c>
      <c r="L336" s="0" t="n">
        <v>1</v>
      </c>
      <c r="M336" s="0" t="n">
        <v>4</v>
      </c>
      <c r="N336" s="1" t="n">
        <f aca="false">IF(ISERROR(I336/(I336+J336)),0,(I336/(I336+J336)))</f>
        <v>1</v>
      </c>
      <c r="O336" s="1" t="n">
        <f aca="false">IF(ISERROR(I336/(I336+K336)),0,(I336/(I336+K336)))</f>
        <v>1</v>
      </c>
      <c r="P336" s="1" t="n">
        <f aca="false">IF(ISERROR((2*N336*O336)/(N336+O336)),0,(2*N336*O336)/(N336+O336))</f>
        <v>1</v>
      </c>
      <c r="Q336" s="0" t="n">
        <f aca="false">L1757-M1757</f>
        <v>2</v>
      </c>
      <c r="R336" s="17" t="str">
        <f aca="false">VLOOKUP(A336,s3_num_method!A336:B2835,2,0)</f>
        <v>num+count</v>
      </c>
    </row>
    <row r="337" customFormat="false" ht="12.8" hidden="false" customHeight="false" outlineLevel="0" collapsed="false">
      <c r="A337" s="0" t="s">
        <v>4775</v>
      </c>
      <c r="B337" s="0" t="s">
        <v>22</v>
      </c>
      <c r="D337" s="0" t="s">
        <v>23</v>
      </c>
      <c r="E337" s="0" t="s">
        <v>3</v>
      </c>
      <c r="F337" s="0" t="s">
        <v>4776</v>
      </c>
      <c r="G337" s="0" t="n">
        <v>2</v>
      </c>
      <c r="H337" s="0" t="n">
        <v>2</v>
      </c>
      <c r="I337" s="0" t="n">
        <v>2</v>
      </c>
      <c r="J337" s="0" t="n">
        <v>0</v>
      </c>
      <c r="K337" s="0" t="n">
        <v>0</v>
      </c>
      <c r="L337" s="0" t="n">
        <v>1</v>
      </c>
      <c r="M337" s="0" t="n">
        <v>0</v>
      </c>
      <c r="N337" s="1" t="n">
        <f aca="false">IF(ISERROR(I337/(I337+J337)),0,(I337/(I337+J337)))</f>
        <v>1</v>
      </c>
      <c r="O337" s="1" t="n">
        <f aca="false">IF(ISERROR(I337/(I337+K337)),0,(I337/(I337+K337)))</f>
        <v>1</v>
      </c>
      <c r="P337" s="1" t="n">
        <f aca="false">IF(ISERROR((2*N337*O337)/(N337+O337)),0,(2*N337*O337)/(N337+O337))</f>
        <v>1</v>
      </c>
      <c r="Q337" s="0" t="n">
        <f aca="false">L1925-M1925</f>
        <v>4</v>
      </c>
      <c r="R337" s="17" t="str">
        <f aca="false">VLOOKUP(A337,s3_num_method!A337:B2836,2,0)</f>
        <v>count</v>
      </c>
    </row>
    <row r="338" customFormat="false" ht="12.8" hidden="false" customHeight="false" outlineLevel="0" collapsed="false">
      <c r="A338" s="0" t="s">
        <v>4777</v>
      </c>
      <c r="B338" s="0" t="s">
        <v>22</v>
      </c>
      <c r="D338" s="0" t="s">
        <v>23</v>
      </c>
      <c r="E338" s="0" t="s">
        <v>3</v>
      </c>
      <c r="F338" s="0" t="s">
        <v>4778</v>
      </c>
      <c r="G338" s="0" t="n">
        <v>1</v>
      </c>
      <c r="H338" s="0" t="n">
        <v>1</v>
      </c>
      <c r="I338" s="0" t="n">
        <v>1</v>
      </c>
      <c r="J338" s="0" t="n">
        <v>0</v>
      </c>
      <c r="K338" s="0" t="n">
        <v>0</v>
      </c>
      <c r="L338" s="0" t="n">
        <v>1</v>
      </c>
      <c r="M338" s="0" t="n">
        <v>0</v>
      </c>
      <c r="N338" s="1" t="n">
        <f aca="false">IF(ISERROR(I338/(I338+J338)),0,(I338/(I338+J338)))</f>
        <v>1</v>
      </c>
      <c r="O338" s="1" t="n">
        <f aca="false">IF(ISERROR(I338/(I338+K338)),0,(I338/(I338+K338)))</f>
        <v>1</v>
      </c>
      <c r="P338" s="1" t="n">
        <f aca="false">IF(ISERROR((2*N338*O338)/(N338+O338)),0,(2*N338*O338)/(N338+O338))</f>
        <v>1</v>
      </c>
      <c r="Q338" s="0" t="n">
        <f aca="false">L990-M990</f>
        <v>1</v>
      </c>
      <c r="R338" s="17" t="str">
        <f aca="false">VLOOKUP(A338,s3_num_method!A338:B2837,2,0)</f>
        <v>count</v>
      </c>
    </row>
    <row r="339" customFormat="false" ht="12.8" hidden="false" customHeight="false" outlineLevel="0" collapsed="false">
      <c r="A339" s="0" t="s">
        <v>4779</v>
      </c>
      <c r="B339" s="0" t="s">
        <v>22</v>
      </c>
      <c r="D339" s="0" t="s">
        <v>23</v>
      </c>
      <c r="E339" s="0" t="s">
        <v>3</v>
      </c>
      <c r="F339" s="0" t="s">
        <v>4780</v>
      </c>
      <c r="G339" s="0" t="n">
        <v>2</v>
      </c>
      <c r="H339" s="0" t="n">
        <v>2</v>
      </c>
      <c r="I339" s="0" t="n">
        <v>2</v>
      </c>
      <c r="J339" s="0" t="n">
        <v>0</v>
      </c>
      <c r="K339" s="0" t="n">
        <v>0</v>
      </c>
      <c r="L339" s="0" t="n">
        <v>0</v>
      </c>
      <c r="M339" s="0" t="n">
        <v>0</v>
      </c>
      <c r="N339" s="1" t="n">
        <f aca="false">IF(ISERROR(I339/(I339+J339)),0,(I339/(I339+J339)))</f>
        <v>1</v>
      </c>
      <c r="O339" s="1" t="n">
        <f aca="false">IF(ISERROR(I339/(I339+K339)),0,(I339/(I339+K339)))</f>
        <v>1</v>
      </c>
      <c r="P339" s="1" t="n">
        <f aca="false">IF(ISERROR((2*N339*O339)/(N339+O339)),0,(2*N339*O339)/(N339+O339))</f>
        <v>1</v>
      </c>
      <c r="Q339" s="0" t="n">
        <f aca="false">L1543-M1543</f>
        <v>4</v>
      </c>
      <c r="R339" s="17" t="str">
        <f aca="false">VLOOKUP(A339,s3_num_method!A339:B2838,2,0)</f>
        <v>count</v>
      </c>
    </row>
    <row r="340" customFormat="false" ht="12.8" hidden="false" customHeight="false" outlineLevel="0" collapsed="false">
      <c r="A340" s="0" t="s">
        <v>4781</v>
      </c>
      <c r="B340" s="0" t="s">
        <v>22</v>
      </c>
      <c r="D340" s="0" t="s">
        <v>23</v>
      </c>
      <c r="E340" s="0" t="s">
        <v>3</v>
      </c>
      <c r="F340" s="0" t="s">
        <v>4782</v>
      </c>
      <c r="G340" s="0" t="n">
        <v>2</v>
      </c>
      <c r="H340" s="0" t="n">
        <v>0</v>
      </c>
      <c r="I340" s="0" t="n">
        <v>0</v>
      </c>
      <c r="J340" s="0" t="n">
        <v>0</v>
      </c>
      <c r="K340" s="0" t="n">
        <v>2</v>
      </c>
      <c r="L340" s="0" t="n">
        <v>0</v>
      </c>
      <c r="M340" s="0" t="n">
        <v>0</v>
      </c>
      <c r="N340" s="1" t="n">
        <f aca="false">IF(ISERROR(I340/(I340+J340)),0,(I340/(I340+J340)))</f>
        <v>0</v>
      </c>
      <c r="O340" s="1" t="n">
        <f aca="false">IF(ISERROR(I340/(I340+K340)),0,(I340/(I340+K340)))</f>
        <v>0</v>
      </c>
      <c r="P340" s="1" t="n">
        <f aca="false">IF(ISERROR((2*N340*O340)/(N340+O340)),0,(2*N340*O340)/(N340+O340))</f>
        <v>0</v>
      </c>
      <c r="Q340" s="0" t="n">
        <f aca="false">L1922-M1922</f>
        <v>5</v>
      </c>
      <c r="R340" s="17" t="str">
        <f aca="false">VLOOKUP(A340,s3_num_method!A340:B2839,2,0)</f>
        <v>num+count</v>
      </c>
    </row>
    <row r="341" customFormat="false" ht="12.8" hidden="false" customHeight="false" outlineLevel="0" collapsed="false">
      <c r="A341" s="0" t="s">
        <v>4783</v>
      </c>
      <c r="B341" s="0" t="s">
        <v>22</v>
      </c>
      <c r="D341" s="0" t="s">
        <v>23</v>
      </c>
      <c r="E341" s="0" t="s">
        <v>3</v>
      </c>
      <c r="F341" s="0" t="s">
        <v>4784</v>
      </c>
      <c r="G341" s="0" t="n">
        <v>3</v>
      </c>
      <c r="H341" s="0" t="n">
        <v>2</v>
      </c>
      <c r="I341" s="0" t="n">
        <v>2</v>
      </c>
      <c r="J341" s="0" t="n">
        <v>0</v>
      </c>
      <c r="K341" s="0" t="n">
        <v>1</v>
      </c>
      <c r="L341" s="0" t="n">
        <v>0</v>
      </c>
      <c r="M341" s="0" t="n">
        <v>4</v>
      </c>
      <c r="N341" s="1" t="n">
        <f aca="false">IF(ISERROR(I341/(I341+J341)),0,(I341/(I341+J341)))</f>
        <v>1</v>
      </c>
      <c r="O341" s="1" t="n">
        <f aca="false">IF(ISERROR(I341/(I341+K341)),0,(I341/(I341+K341)))</f>
        <v>0.666666666666667</v>
      </c>
      <c r="P341" s="1" t="n">
        <f aca="false">IF(ISERROR((2*N341*O341)/(N341+O341)),0,(2*N341*O341)/(N341+O341))</f>
        <v>0.8</v>
      </c>
      <c r="Q341" s="0" t="n">
        <f aca="false">L1545-M1545</f>
        <v>4</v>
      </c>
      <c r="R341" s="17" t="str">
        <f aca="false">VLOOKUP(A341,s3_num_method!A341:B2840,2,0)</f>
        <v>num</v>
      </c>
    </row>
    <row r="342" customFormat="false" ht="12.8" hidden="false" customHeight="false" outlineLevel="0" collapsed="false">
      <c r="A342" s="0" t="s">
        <v>4785</v>
      </c>
      <c r="B342" s="0" t="s">
        <v>22</v>
      </c>
      <c r="D342" s="0" t="s">
        <v>23</v>
      </c>
      <c r="E342" s="0" t="s">
        <v>3</v>
      </c>
      <c r="F342" s="0" t="s">
        <v>4786</v>
      </c>
      <c r="G342" s="0" t="n">
        <v>3</v>
      </c>
      <c r="H342" s="0" t="n">
        <v>2</v>
      </c>
      <c r="I342" s="0" t="n">
        <v>2</v>
      </c>
      <c r="J342" s="0" t="n">
        <v>0</v>
      </c>
      <c r="K342" s="0" t="n">
        <v>1</v>
      </c>
      <c r="L342" s="0" t="n">
        <v>0</v>
      </c>
      <c r="M342" s="0" t="n">
        <v>3</v>
      </c>
      <c r="N342" s="1" t="n">
        <f aca="false">IF(ISERROR(I342/(I342+J342)),0,(I342/(I342+J342)))</f>
        <v>1</v>
      </c>
      <c r="O342" s="1" t="n">
        <f aca="false">IF(ISERROR(I342/(I342+K342)),0,(I342/(I342+K342)))</f>
        <v>0.666666666666667</v>
      </c>
      <c r="P342" s="1" t="n">
        <f aca="false">IF(ISERROR((2*N342*O342)/(N342+O342)),0,(2*N342*O342)/(N342+O342))</f>
        <v>0.8</v>
      </c>
      <c r="Q342" s="0" t="n">
        <f aca="false">L1748-M1748</f>
        <v>1</v>
      </c>
      <c r="R342" s="17" t="str">
        <f aca="false">VLOOKUP(A342,s3_num_method!A342:B2841,2,0)</f>
        <v>num+count</v>
      </c>
    </row>
    <row r="343" customFormat="false" ht="12.8" hidden="false" customHeight="false" outlineLevel="0" collapsed="false">
      <c r="A343" s="0" t="s">
        <v>4787</v>
      </c>
      <c r="B343" s="0" t="s">
        <v>22</v>
      </c>
      <c r="D343" s="0" t="s">
        <v>23</v>
      </c>
      <c r="E343" s="0" t="s">
        <v>3</v>
      </c>
      <c r="F343" s="0" t="s">
        <v>4788</v>
      </c>
      <c r="G343" s="0" t="n">
        <v>1</v>
      </c>
      <c r="H343" s="0" t="n">
        <v>0</v>
      </c>
      <c r="I343" s="0" t="n">
        <v>0</v>
      </c>
      <c r="J343" s="0" t="n">
        <v>0</v>
      </c>
      <c r="K343" s="0" t="n">
        <v>1</v>
      </c>
      <c r="L343" s="0" t="n">
        <v>0</v>
      </c>
      <c r="M343" s="0" t="n">
        <v>0</v>
      </c>
      <c r="N343" s="1" t="n">
        <f aca="false">IF(ISERROR(I343/(I343+J343)),0,(I343/(I343+J343)))</f>
        <v>0</v>
      </c>
      <c r="O343" s="1" t="n">
        <f aca="false">IF(ISERROR(I343/(I343+K343)),0,(I343/(I343+K343)))</f>
        <v>0</v>
      </c>
      <c r="P343" s="1" t="n">
        <f aca="false">IF(ISERROR((2*N343*O343)/(N343+O343)),0,(2*N343*O343)/(N343+O343))</f>
        <v>0</v>
      </c>
      <c r="Q343" s="0" t="n">
        <f aca="false">L1750-M1750</f>
        <v>1</v>
      </c>
      <c r="R343" s="17" t="str">
        <f aca="false">VLOOKUP(A343,s3_num_method!A343:B2842,2,0)</f>
        <v>num+count</v>
      </c>
    </row>
    <row r="344" customFormat="false" ht="12.8" hidden="false" customHeight="false" outlineLevel="0" collapsed="false">
      <c r="A344" s="0" t="s">
        <v>4789</v>
      </c>
      <c r="B344" s="0" t="s">
        <v>22</v>
      </c>
      <c r="D344" s="0" t="s">
        <v>23</v>
      </c>
      <c r="E344" s="0" t="s">
        <v>3</v>
      </c>
      <c r="F344" s="0" t="s">
        <v>4790</v>
      </c>
      <c r="G344" s="0" t="n">
        <v>1</v>
      </c>
      <c r="H344" s="0" t="n">
        <v>1</v>
      </c>
      <c r="I344" s="0" t="n">
        <v>1</v>
      </c>
      <c r="J344" s="0" t="n">
        <v>0</v>
      </c>
      <c r="K344" s="0" t="n">
        <v>0</v>
      </c>
      <c r="L344" s="0" t="n">
        <v>0</v>
      </c>
      <c r="M344" s="0" t="n">
        <v>1</v>
      </c>
      <c r="N344" s="1" t="n">
        <f aca="false">IF(ISERROR(I344/(I344+J344)),0,(I344/(I344+J344)))</f>
        <v>1</v>
      </c>
      <c r="O344" s="1" t="n">
        <f aca="false">IF(ISERROR(I344/(I344+K344)),0,(I344/(I344+K344)))</f>
        <v>1</v>
      </c>
      <c r="P344" s="1" t="n">
        <f aca="false">IF(ISERROR((2*N344*O344)/(N344+O344)),0,(2*N344*O344)/(N344+O344))</f>
        <v>1</v>
      </c>
      <c r="Q344" s="0" t="n">
        <f aca="false">L2304-M2304</f>
        <v>1</v>
      </c>
      <c r="R344" s="17" t="str">
        <f aca="false">VLOOKUP(A344,s3_num_method!A344:B2843,2,0)</f>
        <v>count</v>
      </c>
    </row>
    <row r="345" customFormat="false" ht="12.8" hidden="false" customHeight="false" outlineLevel="0" collapsed="false">
      <c r="A345" s="0" t="s">
        <v>4791</v>
      </c>
      <c r="B345" s="0" t="s">
        <v>22</v>
      </c>
      <c r="D345" s="0" t="s">
        <v>23</v>
      </c>
      <c r="E345" s="0" t="s">
        <v>3</v>
      </c>
      <c r="F345" s="0" t="s">
        <v>4792</v>
      </c>
      <c r="G345" s="0" t="n">
        <v>2</v>
      </c>
      <c r="H345" s="0" t="n">
        <v>0</v>
      </c>
      <c r="I345" s="0" t="n">
        <v>0</v>
      </c>
      <c r="J345" s="0" t="n">
        <v>0</v>
      </c>
      <c r="K345" s="0" t="n">
        <v>2</v>
      </c>
      <c r="L345" s="0" t="n">
        <v>0</v>
      </c>
      <c r="M345" s="0" t="n">
        <v>0</v>
      </c>
      <c r="N345" s="1" t="n">
        <f aca="false">IF(ISERROR(I345/(I345+J345)),0,(I345/(I345+J345)))</f>
        <v>0</v>
      </c>
      <c r="O345" s="1" t="n">
        <f aca="false">IF(ISERROR(I345/(I345+K345)),0,(I345/(I345+K345)))</f>
        <v>0</v>
      </c>
      <c r="P345" s="1" t="n">
        <f aca="false">IF(ISERROR((2*N345*O345)/(N345+O345)),0,(2*N345*O345)/(N345+O345))</f>
        <v>0</v>
      </c>
      <c r="Q345" s="0" t="n">
        <f aca="false">L269-M269</f>
        <v>0</v>
      </c>
      <c r="R345" s="17" t="str">
        <f aca="false">VLOOKUP(A345,s3_num_method!A345:B2844,2,0)</f>
        <v>num+count</v>
      </c>
    </row>
    <row r="346" customFormat="false" ht="12.8" hidden="false" customHeight="false" outlineLevel="0" collapsed="false">
      <c r="A346" s="0" t="s">
        <v>4793</v>
      </c>
      <c r="B346" s="0" t="s">
        <v>22</v>
      </c>
      <c r="D346" s="0" t="s">
        <v>23</v>
      </c>
      <c r="E346" s="0" t="s">
        <v>3</v>
      </c>
      <c r="F346" s="0" t="s">
        <v>4794</v>
      </c>
      <c r="G346" s="0" t="n">
        <v>1</v>
      </c>
      <c r="H346" s="0" t="n">
        <v>1</v>
      </c>
      <c r="I346" s="0" t="n">
        <v>1</v>
      </c>
      <c r="J346" s="0" t="n">
        <v>0</v>
      </c>
      <c r="K346" s="0" t="n">
        <v>0</v>
      </c>
      <c r="L346" s="0" t="n">
        <v>1</v>
      </c>
      <c r="M346" s="0" t="n">
        <v>3</v>
      </c>
      <c r="N346" s="1" t="n">
        <f aca="false">IF(ISERROR(I346/(I346+J346)),0,(I346/(I346+J346)))</f>
        <v>1</v>
      </c>
      <c r="O346" s="1" t="n">
        <f aca="false">IF(ISERROR(I346/(I346+K346)),0,(I346/(I346+K346)))</f>
        <v>1</v>
      </c>
      <c r="P346" s="1" t="n">
        <f aca="false">IF(ISERROR((2*N346*O346)/(N346+O346)),0,(2*N346*O346)/(N346+O346))</f>
        <v>1</v>
      </c>
      <c r="Q346" s="0" t="n">
        <f aca="false">L564-M564</f>
        <v>1</v>
      </c>
      <c r="R346" s="17" t="str">
        <f aca="false">VLOOKUP(A346,s3_num_method!A346:B2845,2,0)</f>
        <v>num</v>
      </c>
    </row>
    <row r="347" customFormat="false" ht="12.8" hidden="false" customHeight="false" outlineLevel="0" collapsed="false">
      <c r="A347" s="0" t="s">
        <v>4795</v>
      </c>
      <c r="B347" s="0" t="s">
        <v>22</v>
      </c>
      <c r="D347" s="0" t="s">
        <v>23</v>
      </c>
      <c r="E347" s="0" t="s">
        <v>3</v>
      </c>
      <c r="F347" s="0" t="s">
        <v>4796</v>
      </c>
      <c r="G347" s="0" t="n">
        <v>3</v>
      </c>
      <c r="H347" s="0" t="n">
        <v>3</v>
      </c>
      <c r="I347" s="0" t="n">
        <v>3</v>
      </c>
      <c r="J347" s="0" t="n">
        <v>0</v>
      </c>
      <c r="K347" s="0" t="n">
        <v>0</v>
      </c>
      <c r="L347" s="0" t="n">
        <v>0</v>
      </c>
      <c r="M347" s="0" t="n">
        <v>5</v>
      </c>
      <c r="N347" s="1" t="n">
        <f aca="false">IF(ISERROR(I347/(I347+J347)),0,(I347/(I347+J347)))</f>
        <v>1</v>
      </c>
      <c r="O347" s="1" t="n">
        <f aca="false">IF(ISERROR(I347/(I347+K347)),0,(I347/(I347+K347)))</f>
        <v>1</v>
      </c>
      <c r="P347" s="1" t="n">
        <f aca="false">IF(ISERROR((2*N347*O347)/(N347+O347)),0,(2*N347*O347)/(N347+O347))</f>
        <v>1</v>
      </c>
      <c r="Q347" s="0" t="n">
        <f aca="false">L1778-M1778</f>
        <v>7</v>
      </c>
      <c r="R347" s="17" t="str">
        <f aca="false">VLOOKUP(A347,s3_num_method!A347:B2846,2,0)</f>
        <v>count</v>
      </c>
    </row>
    <row r="348" customFormat="false" ht="12.8" hidden="false" customHeight="false" outlineLevel="0" collapsed="false">
      <c r="A348" s="0" t="s">
        <v>4797</v>
      </c>
      <c r="B348" s="0" t="s">
        <v>22</v>
      </c>
      <c r="D348" s="0" t="s">
        <v>23</v>
      </c>
      <c r="E348" s="0" t="s">
        <v>3</v>
      </c>
      <c r="F348" s="0" t="s">
        <v>4798</v>
      </c>
      <c r="G348" s="0" t="n">
        <v>1</v>
      </c>
      <c r="H348" s="0" t="n">
        <v>0</v>
      </c>
      <c r="I348" s="0" t="n">
        <v>0</v>
      </c>
      <c r="J348" s="0" t="n">
        <v>0</v>
      </c>
      <c r="K348" s="0" t="n">
        <v>1</v>
      </c>
      <c r="L348" s="0" t="n">
        <v>0</v>
      </c>
      <c r="M348" s="0" t="n">
        <v>0</v>
      </c>
      <c r="N348" s="1" t="n">
        <f aca="false">IF(ISERROR(I348/(I348+J348)),0,(I348/(I348+J348)))</f>
        <v>0</v>
      </c>
      <c r="O348" s="1" t="n">
        <f aca="false">IF(ISERROR(I348/(I348+K348)),0,(I348/(I348+K348)))</f>
        <v>0</v>
      </c>
      <c r="P348" s="1" t="n">
        <f aca="false">IF(ISERROR((2*N348*O348)/(N348+O348)),0,(2*N348*O348)/(N348+O348))</f>
        <v>0</v>
      </c>
      <c r="Q348" s="0" t="n">
        <f aca="false">L2320-M2320</f>
        <v>1</v>
      </c>
      <c r="R348" s="17" t="str">
        <f aca="false">VLOOKUP(A348,s3_num_method!A348:B2847,2,0)</f>
        <v>num+count</v>
      </c>
    </row>
    <row r="349" customFormat="false" ht="12.8" hidden="false" customHeight="false" outlineLevel="0" collapsed="false">
      <c r="A349" s="0" t="s">
        <v>4799</v>
      </c>
      <c r="B349" s="0" t="s">
        <v>22</v>
      </c>
      <c r="D349" s="0" t="s">
        <v>23</v>
      </c>
      <c r="E349" s="0" t="s">
        <v>3</v>
      </c>
      <c r="F349" s="0" t="s">
        <v>4800</v>
      </c>
      <c r="G349" s="0" t="n">
        <v>2</v>
      </c>
      <c r="H349" s="0" t="n">
        <v>0</v>
      </c>
      <c r="I349" s="0" t="n">
        <v>0</v>
      </c>
      <c r="J349" s="0" t="n">
        <v>0</v>
      </c>
      <c r="K349" s="0" t="n">
        <v>2</v>
      </c>
      <c r="L349" s="0" t="n">
        <v>2</v>
      </c>
      <c r="M349" s="0" t="n">
        <v>0</v>
      </c>
      <c r="N349" s="1" t="n">
        <f aca="false">IF(ISERROR(I349/(I349+J349)),0,(I349/(I349+J349)))</f>
        <v>0</v>
      </c>
      <c r="O349" s="1" t="n">
        <f aca="false">IF(ISERROR(I349/(I349+K349)),0,(I349/(I349+K349)))</f>
        <v>0</v>
      </c>
      <c r="P349" s="1" t="n">
        <f aca="false">IF(ISERROR((2*N349*O349)/(N349+O349)),0,(2*N349*O349)/(N349+O349))</f>
        <v>0</v>
      </c>
      <c r="Q349" s="0" t="n">
        <f aca="false">L2317-M2317</f>
        <v>2</v>
      </c>
      <c r="R349" s="17" t="str">
        <f aca="false">VLOOKUP(A349,s3_num_method!A349:B2848,2,0)</f>
        <v>num+count</v>
      </c>
    </row>
    <row r="350" customFormat="false" ht="12.8" hidden="false" customHeight="false" outlineLevel="0" collapsed="false">
      <c r="A350" s="0" t="s">
        <v>4801</v>
      </c>
      <c r="B350" s="0" t="s">
        <v>22</v>
      </c>
      <c r="D350" s="0" t="s">
        <v>23</v>
      </c>
      <c r="E350" s="0" t="s">
        <v>3</v>
      </c>
      <c r="F350" s="0" t="s">
        <v>4802</v>
      </c>
      <c r="G350" s="0" t="n">
        <v>2</v>
      </c>
      <c r="H350" s="0" t="n">
        <v>2</v>
      </c>
      <c r="I350" s="0" t="n">
        <v>2</v>
      </c>
      <c r="J350" s="0" t="n">
        <v>0</v>
      </c>
      <c r="K350" s="0" t="n">
        <v>0</v>
      </c>
      <c r="L350" s="0" t="n">
        <v>0</v>
      </c>
      <c r="M350" s="0" t="n">
        <v>3</v>
      </c>
      <c r="N350" s="1" t="n">
        <f aca="false">IF(ISERROR(I350/(I350+J350)),0,(I350/(I350+J350)))</f>
        <v>1</v>
      </c>
      <c r="O350" s="1" t="n">
        <f aca="false">IF(ISERROR(I350/(I350+K350)),0,(I350/(I350+K350)))</f>
        <v>1</v>
      </c>
      <c r="P350" s="1" t="n">
        <f aca="false">IF(ISERROR((2*N350*O350)/(N350+O350)),0,(2*N350*O350)/(N350+O350))</f>
        <v>1</v>
      </c>
      <c r="Q350" s="0" t="n">
        <f aca="false">L391-M391</f>
        <v>0</v>
      </c>
      <c r="R350" s="17" t="str">
        <f aca="false">VLOOKUP(A350,s3_num_method!A350:B2849,2,0)</f>
        <v>num</v>
      </c>
    </row>
    <row r="351" customFormat="false" ht="12.8" hidden="false" customHeight="false" outlineLevel="0" collapsed="false">
      <c r="A351" s="0" t="s">
        <v>4803</v>
      </c>
      <c r="B351" s="0" t="s">
        <v>22</v>
      </c>
      <c r="D351" s="0" t="s">
        <v>23</v>
      </c>
      <c r="E351" s="0" t="s">
        <v>3</v>
      </c>
      <c r="F351" s="0" t="s">
        <v>4804</v>
      </c>
      <c r="G351" s="0" t="n">
        <v>2</v>
      </c>
      <c r="H351" s="0" t="n">
        <v>0</v>
      </c>
      <c r="I351" s="0" t="n">
        <v>0</v>
      </c>
      <c r="J351" s="0" t="n">
        <v>0</v>
      </c>
      <c r="K351" s="0" t="n">
        <v>2</v>
      </c>
      <c r="L351" s="0" t="n">
        <v>0</v>
      </c>
      <c r="M351" s="0" t="n">
        <v>0</v>
      </c>
      <c r="N351" s="1" t="n">
        <f aca="false">IF(ISERROR(I351/(I351+J351)),0,(I351/(I351+J351)))</f>
        <v>0</v>
      </c>
      <c r="O351" s="1" t="n">
        <f aca="false">IF(ISERROR(I351/(I351+K351)),0,(I351/(I351+K351)))</f>
        <v>0</v>
      </c>
      <c r="P351" s="1" t="n">
        <f aca="false">IF(ISERROR((2*N351*O351)/(N351+O351)),0,(2*N351*O351)/(N351+O351))</f>
        <v>0</v>
      </c>
      <c r="Q351" s="0" t="n">
        <f aca="false">L851-M851</f>
        <v>1</v>
      </c>
      <c r="R351" s="17" t="str">
        <f aca="false">VLOOKUP(A351,s3_num_method!A351:B2850,2,0)</f>
        <v>num+count</v>
      </c>
    </row>
    <row r="352" customFormat="false" ht="12.8" hidden="false" customHeight="false" outlineLevel="0" collapsed="false">
      <c r="A352" s="0" t="s">
        <v>4805</v>
      </c>
      <c r="B352" s="0" t="s">
        <v>22</v>
      </c>
      <c r="D352" s="0" t="s">
        <v>23</v>
      </c>
      <c r="E352" s="0" t="s">
        <v>3</v>
      </c>
      <c r="F352" s="0" t="s">
        <v>4806</v>
      </c>
      <c r="G352" s="0" t="n">
        <v>1</v>
      </c>
      <c r="H352" s="0" t="n">
        <v>0</v>
      </c>
      <c r="I352" s="0" t="n">
        <v>0</v>
      </c>
      <c r="J352" s="0" t="n">
        <v>0</v>
      </c>
      <c r="K352" s="0" t="n">
        <v>1</v>
      </c>
      <c r="L352" s="0" t="n">
        <v>2</v>
      </c>
      <c r="M352" s="0" t="n">
        <v>0</v>
      </c>
      <c r="N352" s="1" t="n">
        <f aca="false">IF(ISERROR(I352/(I352+J352)),0,(I352/(I352+J352)))</f>
        <v>0</v>
      </c>
      <c r="O352" s="1" t="n">
        <f aca="false">IF(ISERROR(I352/(I352+K352)),0,(I352/(I352+K352)))</f>
        <v>0</v>
      </c>
      <c r="P352" s="1" t="n">
        <f aca="false">IF(ISERROR((2*N352*O352)/(N352+O352)),0,(2*N352*O352)/(N352+O352))</f>
        <v>0</v>
      </c>
      <c r="Q352" s="0" t="n">
        <f aca="false">L942-M942</f>
        <v>1</v>
      </c>
      <c r="R352" s="17" t="str">
        <f aca="false">VLOOKUP(A352,s3_num_method!A352:B2851,2,0)</f>
        <v>num+count</v>
      </c>
    </row>
    <row r="353" customFormat="false" ht="12.8" hidden="false" customHeight="false" outlineLevel="0" collapsed="false">
      <c r="A353" s="0" t="s">
        <v>4807</v>
      </c>
      <c r="B353" s="0" t="s">
        <v>22</v>
      </c>
      <c r="D353" s="0" t="s">
        <v>27</v>
      </c>
      <c r="E353" s="0" t="s">
        <v>3</v>
      </c>
      <c r="F353" s="0" t="s">
        <v>4808</v>
      </c>
      <c r="G353" s="0" t="n">
        <v>4</v>
      </c>
      <c r="H353" s="0" t="n">
        <v>2</v>
      </c>
      <c r="I353" s="0" t="n">
        <v>2</v>
      </c>
      <c r="J353" s="0" t="n">
        <v>0</v>
      </c>
      <c r="K353" s="0" t="n">
        <v>2</v>
      </c>
      <c r="L353" s="0" t="n">
        <v>1</v>
      </c>
      <c r="M353" s="0" t="n">
        <v>5</v>
      </c>
      <c r="N353" s="1" t="n">
        <f aca="false">IF(ISERROR(I353/(I353+J353)),0,(I353/(I353+J353)))</f>
        <v>1</v>
      </c>
      <c r="O353" s="1" t="n">
        <f aca="false">IF(ISERROR(I353/(I353+K353)),0,(I353/(I353+K353)))</f>
        <v>0.5</v>
      </c>
      <c r="P353" s="1" t="n">
        <f aca="false">IF(ISERROR((2*N353*O353)/(N353+O353)),0,(2*N353*O353)/(N353+O353))</f>
        <v>0.666666666666667</v>
      </c>
      <c r="Q353" s="0" t="n">
        <f aca="false">L538-M538</f>
        <v>0</v>
      </c>
      <c r="R353" s="17" t="str">
        <f aca="false">VLOOKUP(A353,s3_num_method!A353:B2852,2,0)</f>
        <v>num</v>
      </c>
    </row>
    <row r="354" customFormat="false" ht="12.8" hidden="false" customHeight="false" outlineLevel="0" collapsed="false">
      <c r="A354" s="0" t="s">
        <v>4809</v>
      </c>
      <c r="B354" s="0" t="s">
        <v>22</v>
      </c>
      <c r="D354" s="0" t="s">
        <v>27</v>
      </c>
      <c r="E354" s="0" t="s">
        <v>3</v>
      </c>
      <c r="F354" s="0" t="s">
        <v>4810</v>
      </c>
      <c r="G354" s="0" t="n">
        <v>1</v>
      </c>
      <c r="H354" s="0" t="n">
        <v>0</v>
      </c>
      <c r="I354" s="0" t="n">
        <v>0</v>
      </c>
      <c r="J354" s="0" t="n">
        <v>0</v>
      </c>
      <c r="K354" s="0" t="n">
        <v>1</v>
      </c>
      <c r="L354" s="0" t="n">
        <v>0</v>
      </c>
      <c r="M354" s="0" t="n">
        <v>0</v>
      </c>
      <c r="N354" s="1" t="n">
        <f aca="false">IF(ISERROR(I354/(I354+J354)),0,(I354/(I354+J354)))</f>
        <v>0</v>
      </c>
      <c r="O354" s="1" t="n">
        <f aca="false">IF(ISERROR(I354/(I354+K354)),0,(I354/(I354+K354)))</f>
        <v>0</v>
      </c>
      <c r="P354" s="1" t="n">
        <f aca="false">IF(ISERROR((2*N354*O354)/(N354+O354)),0,(2*N354*O354)/(N354+O354))</f>
        <v>0</v>
      </c>
      <c r="Q354" s="0" t="n">
        <f aca="false">L1444-M1444</f>
        <v>1</v>
      </c>
      <c r="R354" s="17" t="str">
        <f aca="false">VLOOKUP(A354,s3_num_method!A354:B2853,2,0)</f>
        <v>num+count</v>
      </c>
    </row>
    <row r="355" customFormat="false" ht="12.8" hidden="false" customHeight="false" outlineLevel="0" collapsed="false">
      <c r="A355" s="0" t="s">
        <v>4811</v>
      </c>
      <c r="B355" s="0" t="s">
        <v>22</v>
      </c>
      <c r="D355" s="0" t="s">
        <v>27</v>
      </c>
      <c r="E355" s="0" t="s">
        <v>3</v>
      </c>
      <c r="F355" s="0" t="s">
        <v>4812</v>
      </c>
      <c r="G355" s="0" t="n">
        <v>2</v>
      </c>
      <c r="H355" s="0" t="n">
        <v>1</v>
      </c>
      <c r="I355" s="0" t="n">
        <v>1</v>
      </c>
      <c r="J355" s="0" t="n">
        <v>0</v>
      </c>
      <c r="K355" s="0" t="n">
        <v>1</v>
      </c>
      <c r="L355" s="0" t="n">
        <v>1</v>
      </c>
      <c r="M355" s="0" t="n">
        <v>0</v>
      </c>
      <c r="N355" s="1" t="n">
        <f aca="false">IF(ISERROR(I355/(I355+J355)),0,(I355/(I355+J355)))</f>
        <v>1</v>
      </c>
      <c r="O355" s="1" t="n">
        <f aca="false">IF(ISERROR(I355/(I355+K355)),0,(I355/(I355+K355)))</f>
        <v>0.5</v>
      </c>
      <c r="P355" s="1" t="n">
        <f aca="false">IF(ISERROR((2*N355*O355)/(N355+O355)),0,(2*N355*O355)/(N355+O355))</f>
        <v>0.666666666666667</v>
      </c>
      <c r="Q355" s="0" t="n">
        <f aca="false">L1774-M1774</f>
        <v>5</v>
      </c>
      <c r="R355" s="17" t="str">
        <f aca="false">VLOOKUP(A355,s3_num_method!A355:B2854,2,0)</f>
        <v>count</v>
      </c>
    </row>
    <row r="356" customFormat="false" ht="12.8" hidden="false" customHeight="false" outlineLevel="0" collapsed="false">
      <c r="A356" s="0" t="s">
        <v>4813</v>
      </c>
      <c r="B356" s="0" t="s">
        <v>22</v>
      </c>
      <c r="D356" s="0" t="s">
        <v>27</v>
      </c>
      <c r="E356" s="0" t="s">
        <v>3</v>
      </c>
      <c r="F356" s="0" t="s">
        <v>4814</v>
      </c>
      <c r="G356" s="0" t="n">
        <v>2</v>
      </c>
      <c r="H356" s="0" t="n">
        <v>2</v>
      </c>
      <c r="I356" s="0" t="n">
        <v>2</v>
      </c>
      <c r="J356" s="0" t="n">
        <v>0</v>
      </c>
      <c r="K356" s="0" t="n">
        <v>0</v>
      </c>
      <c r="L356" s="0" t="n">
        <v>0</v>
      </c>
      <c r="M356" s="0" t="n">
        <v>3</v>
      </c>
      <c r="N356" s="1" t="n">
        <f aca="false">IF(ISERROR(I356/(I356+J356)),0,(I356/(I356+J356)))</f>
        <v>1</v>
      </c>
      <c r="O356" s="1" t="n">
        <f aca="false">IF(ISERROR(I356/(I356+K356)),0,(I356/(I356+K356)))</f>
        <v>1</v>
      </c>
      <c r="P356" s="1" t="n">
        <f aca="false">IF(ISERROR((2*N356*O356)/(N356+O356)),0,(2*N356*O356)/(N356+O356))</f>
        <v>1</v>
      </c>
      <c r="Q356" s="0" t="n">
        <f aca="false">L1773-M1773</f>
        <v>1</v>
      </c>
      <c r="R356" s="17" t="str">
        <f aca="false">VLOOKUP(A356,s3_num_method!A356:B2855,2,0)</f>
        <v>num+count</v>
      </c>
    </row>
    <row r="357" customFormat="false" ht="12.8" hidden="false" customHeight="false" outlineLevel="0" collapsed="false">
      <c r="A357" s="0" t="s">
        <v>4815</v>
      </c>
      <c r="B357" s="0" t="s">
        <v>22</v>
      </c>
      <c r="D357" s="0" t="s">
        <v>27</v>
      </c>
      <c r="E357" s="0" t="s">
        <v>3</v>
      </c>
      <c r="F357" s="0" t="s">
        <v>4816</v>
      </c>
      <c r="G357" s="0" t="n">
        <v>1</v>
      </c>
      <c r="H357" s="0" t="n">
        <v>1</v>
      </c>
      <c r="I357" s="0" t="n">
        <v>1</v>
      </c>
      <c r="J357" s="0" t="n">
        <v>0</v>
      </c>
      <c r="K357" s="0" t="n">
        <v>0</v>
      </c>
      <c r="L357" s="0" t="n">
        <v>0</v>
      </c>
      <c r="M357" s="0" t="n">
        <v>3</v>
      </c>
      <c r="N357" s="1" t="n">
        <f aca="false">IF(ISERROR(I357/(I357+J357)),0,(I357/(I357+J357)))</f>
        <v>1</v>
      </c>
      <c r="O357" s="1" t="n">
        <f aca="false">IF(ISERROR(I357/(I357+K357)),0,(I357/(I357+K357)))</f>
        <v>1</v>
      </c>
      <c r="P357" s="1" t="n">
        <f aca="false">IF(ISERROR((2*N357*O357)/(N357+O357)),0,(2*N357*O357)/(N357+O357))</f>
        <v>1</v>
      </c>
      <c r="Q357" s="0" t="n">
        <f aca="false">L482-M482</f>
        <v>0</v>
      </c>
      <c r="R357" s="17" t="str">
        <f aca="false">VLOOKUP(A357,s3_num_method!A357:B2856,2,0)</f>
        <v>num</v>
      </c>
    </row>
    <row r="358" customFormat="false" ht="12.8" hidden="false" customHeight="false" outlineLevel="0" collapsed="false">
      <c r="A358" s="0" t="s">
        <v>4817</v>
      </c>
      <c r="B358" s="0" t="s">
        <v>22</v>
      </c>
      <c r="D358" s="0" t="s">
        <v>27</v>
      </c>
      <c r="E358" s="0" t="s">
        <v>3</v>
      </c>
      <c r="F358" s="0" t="s">
        <v>4818</v>
      </c>
      <c r="G358" s="0" t="n">
        <v>2</v>
      </c>
      <c r="H358" s="0" t="n">
        <v>1</v>
      </c>
      <c r="I358" s="0" t="n">
        <v>1</v>
      </c>
      <c r="J358" s="0" t="n">
        <v>0</v>
      </c>
      <c r="K358" s="0" t="n">
        <v>1</v>
      </c>
      <c r="L358" s="0" t="n">
        <v>0</v>
      </c>
      <c r="M358" s="0" t="n">
        <v>4</v>
      </c>
      <c r="N358" s="1" t="n">
        <f aca="false">IF(ISERROR(I358/(I358+J358)),0,(I358/(I358+J358)))</f>
        <v>1</v>
      </c>
      <c r="O358" s="1" t="n">
        <f aca="false">IF(ISERROR(I358/(I358+K358)),0,(I358/(I358+K358)))</f>
        <v>0.5</v>
      </c>
      <c r="P358" s="1" t="n">
        <f aca="false">IF(ISERROR((2*N358*O358)/(N358+O358)),0,(2*N358*O358)/(N358+O358))</f>
        <v>0.666666666666667</v>
      </c>
      <c r="Q358" s="0" t="n">
        <f aca="false">L941-M941</f>
        <v>2</v>
      </c>
      <c r="R358" s="17" t="str">
        <f aca="false">VLOOKUP(A358,s3_num_method!A358:B2857,2,0)</f>
        <v>num</v>
      </c>
    </row>
    <row r="359" customFormat="false" ht="12.8" hidden="false" customHeight="false" outlineLevel="0" collapsed="false">
      <c r="A359" s="0" t="s">
        <v>4819</v>
      </c>
      <c r="B359" s="0" t="s">
        <v>22</v>
      </c>
      <c r="D359" s="0" t="s">
        <v>27</v>
      </c>
      <c r="E359" s="0" t="s">
        <v>3</v>
      </c>
      <c r="F359" s="0" t="s">
        <v>4820</v>
      </c>
      <c r="G359" s="0" t="n">
        <v>3</v>
      </c>
      <c r="H359" s="0" t="n">
        <v>3</v>
      </c>
      <c r="I359" s="0" t="n">
        <v>3</v>
      </c>
      <c r="J359" s="0" t="n">
        <v>0</v>
      </c>
      <c r="K359" s="0" t="n">
        <v>0</v>
      </c>
      <c r="L359" s="0" t="n">
        <v>0</v>
      </c>
      <c r="M359" s="0" t="n">
        <v>6</v>
      </c>
      <c r="N359" s="1" t="n">
        <f aca="false">IF(ISERROR(I359/(I359+J359)),0,(I359/(I359+J359)))</f>
        <v>1</v>
      </c>
      <c r="O359" s="1" t="n">
        <f aca="false">IF(ISERROR(I359/(I359+K359)),0,(I359/(I359+K359)))</f>
        <v>1</v>
      </c>
      <c r="P359" s="1" t="n">
        <f aca="false">IF(ISERROR((2*N359*O359)/(N359+O359)),0,(2*N359*O359)/(N359+O359))</f>
        <v>1</v>
      </c>
      <c r="Q359" s="0" t="n">
        <f aca="false">L776-M776</f>
        <v>2</v>
      </c>
      <c r="R359" s="17" t="str">
        <f aca="false">VLOOKUP(A359,s3_num_method!A359:B2858,2,0)</f>
        <v>num</v>
      </c>
    </row>
    <row r="360" customFormat="false" ht="12.8" hidden="false" customHeight="false" outlineLevel="0" collapsed="false">
      <c r="A360" s="0" t="s">
        <v>4821</v>
      </c>
      <c r="B360" s="0" t="s">
        <v>22</v>
      </c>
      <c r="D360" s="0" t="s">
        <v>27</v>
      </c>
      <c r="E360" s="0" t="s">
        <v>3</v>
      </c>
      <c r="F360" s="0" t="s">
        <v>4822</v>
      </c>
      <c r="G360" s="0" t="n">
        <v>2</v>
      </c>
      <c r="H360" s="0" t="n">
        <v>1</v>
      </c>
      <c r="I360" s="0" t="n">
        <v>1</v>
      </c>
      <c r="J360" s="0" t="n">
        <v>0</v>
      </c>
      <c r="K360" s="0" t="n">
        <v>1</v>
      </c>
      <c r="L360" s="0" t="n">
        <v>1</v>
      </c>
      <c r="M360" s="0" t="n">
        <v>0</v>
      </c>
      <c r="N360" s="1" t="n">
        <f aca="false">IF(ISERROR(I360/(I360+J360)),0,(I360/(I360+J360)))</f>
        <v>1</v>
      </c>
      <c r="O360" s="1" t="n">
        <f aca="false">IF(ISERROR(I360/(I360+K360)),0,(I360/(I360+K360)))</f>
        <v>0.5</v>
      </c>
      <c r="P360" s="1" t="n">
        <f aca="false">IF(ISERROR((2*N360*O360)/(N360+O360)),0,(2*N360*O360)/(N360+O360))</f>
        <v>0.666666666666667</v>
      </c>
      <c r="Q360" s="0" t="n">
        <f aca="false">L1615-M1615</f>
        <v>5</v>
      </c>
      <c r="R360" s="17" t="str">
        <f aca="false">VLOOKUP(A360,s3_num_method!A360:B2859,2,0)</f>
        <v>count</v>
      </c>
    </row>
    <row r="361" customFormat="false" ht="12.8" hidden="false" customHeight="false" outlineLevel="0" collapsed="false">
      <c r="A361" s="0" t="s">
        <v>4823</v>
      </c>
      <c r="B361" s="0" t="s">
        <v>22</v>
      </c>
      <c r="D361" s="0" t="s">
        <v>27</v>
      </c>
      <c r="E361" s="0" t="s">
        <v>3</v>
      </c>
      <c r="F361" s="0" t="s">
        <v>4824</v>
      </c>
      <c r="G361" s="0" t="n">
        <v>3</v>
      </c>
      <c r="H361" s="0" t="n">
        <v>1</v>
      </c>
      <c r="I361" s="0" t="n">
        <v>1</v>
      </c>
      <c r="J361" s="0" t="n">
        <v>0</v>
      </c>
      <c r="K361" s="0" t="n">
        <v>2</v>
      </c>
      <c r="L361" s="0" t="n">
        <v>0</v>
      </c>
      <c r="M361" s="0" t="n">
        <v>0</v>
      </c>
      <c r="N361" s="1" t="n">
        <f aca="false">IF(ISERROR(I361/(I361+J361)),0,(I361/(I361+J361)))</f>
        <v>1</v>
      </c>
      <c r="O361" s="1" t="n">
        <f aca="false">IF(ISERROR(I361/(I361+K361)),0,(I361/(I361+K361)))</f>
        <v>0.333333333333333</v>
      </c>
      <c r="P361" s="1" t="n">
        <f aca="false">IF(ISERROR((2*N361*O361)/(N361+O361)),0,(2*N361*O361)/(N361+O361))</f>
        <v>0.5</v>
      </c>
      <c r="Q361" s="0" t="n">
        <f aca="false">L80-M80</f>
        <v>0</v>
      </c>
      <c r="R361" s="17" t="str">
        <f aca="false">VLOOKUP(A361,s3_num_method!A361:B2860,2,0)</f>
        <v>count</v>
      </c>
    </row>
    <row r="362" customFormat="false" ht="12.8" hidden="false" customHeight="false" outlineLevel="0" collapsed="false">
      <c r="A362" s="0" t="s">
        <v>4825</v>
      </c>
      <c r="B362" s="0" t="s">
        <v>22</v>
      </c>
      <c r="D362" s="0" t="s">
        <v>27</v>
      </c>
      <c r="E362" s="0" t="s">
        <v>3</v>
      </c>
      <c r="F362" s="0" t="s">
        <v>4826</v>
      </c>
      <c r="G362" s="0" t="n">
        <v>2</v>
      </c>
      <c r="H362" s="0" t="n">
        <v>2</v>
      </c>
      <c r="I362" s="0" t="n">
        <v>2</v>
      </c>
      <c r="J362" s="0" t="n">
        <v>0</v>
      </c>
      <c r="K362" s="0" t="n">
        <v>0</v>
      </c>
      <c r="L362" s="0" t="n">
        <v>0</v>
      </c>
      <c r="M362" s="0" t="n">
        <v>1</v>
      </c>
      <c r="N362" s="1" t="n">
        <f aca="false">IF(ISERROR(I362/(I362+J362)),0,(I362/(I362+J362)))</f>
        <v>1</v>
      </c>
      <c r="O362" s="1" t="n">
        <f aca="false">IF(ISERROR(I362/(I362+K362)),0,(I362/(I362+K362)))</f>
        <v>1</v>
      </c>
      <c r="P362" s="1" t="n">
        <f aca="false">IF(ISERROR((2*N362*O362)/(N362+O362)),0,(2*N362*O362)/(N362+O362))</f>
        <v>1</v>
      </c>
      <c r="Q362" s="0" t="n">
        <f aca="false">L937-M937</f>
        <v>2</v>
      </c>
      <c r="R362" s="17" t="str">
        <f aca="false">VLOOKUP(A362,s3_num_method!A362:B2861,2,0)</f>
        <v>num</v>
      </c>
    </row>
    <row r="363" customFormat="false" ht="12.8" hidden="false" customHeight="false" outlineLevel="0" collapsed="false">
      <c r="A363" s="0" t="s">
        <v>4827</v>
      </c>
      <c r="B363" s="0" t="s">
        <v>22</v>
      </c>
      <c r="D363" s="0" t="s">
        <v>27</v>
      </c>
      <c r="E363" s="0" t="s">
        <v>3</v>
      </c>
      <c r="F363" s="0" t="s">
        <v>4828</v>
      </c>
      <c r="G363" s="0" t="n">
        <v>1</v>
      </c>
      <c r="H363" s="0" t="n">
        <v>1</v>
      </c>
      <c r="I363" s="0" t="n">
        <v>1</v>
      </c>
      <c r="J363" s="0" t="n">
        <v>0</v>
      </c>
      <c r="K363" s="0" t="n">
        <v>0</v>
      </c>
      <c r="L363" s="0" t="n">
        <v>0</v>
      </c>
      <c r="M363" s="0" t="n">
        <v>2</v>
      </c>
      <c r="N363" s="1" t="n">
        <f aca="false">IF(ISERROR(I363/(I363+J363)),0,(I363/(I363+J363)))</f>
        <v>1</v>
      </c>
      <c r="O363" s="1" t="n">
        <f aca="false">IF(ISERROR(I363/(I363+K363)),0,(I363/(I363+K363)))</f>
        <v>1</v>
      </c>
      <c r="P363" s="1" t="n">
        <f aca="false">IF(ISERROR((2*N363*O363)/(N363+O363)),0,(2*N363*O363)/(N363+O363))</f>
        <v>1</v>
      </c>
      <c r="Q363" s="0" t="n">
        <f aca="false">L333-M333</f>
        <v>0</v>
      </c>
      <c r="R363" s="17" t="str">
        <f aca="false">VLOOKUP(A363,s3_num_method!A363:B2862,2,0)</f>
        <v>num</v>
      </c>
    </row>
    <row r="364" customFormat="false" ht="12.8" hidden="false" customHeight="false" outlineLevel="0" collapsed="false">
      <c r="A364" s="0" t="s">
        <v>4829</v>
      </c>
      <c r="B364" s="0" t="s">
        <v>22</v>
      </c>
      <c r="D364" s="0" t="s">
        <v>27</v>
      </c>
      <c r="E364" s="0" t="s">
        <v>3</v>
      </c>
      <c r="F364" s="0" t="s">
        <v>4830</v>
      </c>
      <c r="G364" s="0" t="n">
        <v>1</v>
      </c>
      <c r="H364" s="0" t="n">
        <v>1</v>
      </c>
      <c r="I364" s="0" t="n">
        <v>1</v>
      </c>
      <c r="J364" s="0" t="n">
        <v>0</v>
      </c>
      <c r="K364" s="0" t="n">
        <v>0</v>
      </c>
      <c r="L364" s="0" t="n">
        <v>1</v>
      </c>
      <c r="M364" s="0" t="n">
        <v>4</v>
      </c>
      <c r="N364" s="1" t="n">
        <f aca="false">IF(ISERROR(I364/(I364+J364)),0,(I364/(I364+J364)))</f>
        <v>1</v>
      </c>
      <c r="O364" s="1" t="n">
        <f aca="false">IF(ISERROR(I364/(I364+K364)),0,(I364/(I364+K364)))</f>
        <v>1</v>
      </c>
      <c r="P364" s="1" t="n">
        <f aca="false">IF(ISERROR((2*N364*O364)/(N364+O364)),0,(2*N364*O364)/(N364+O364))</f>
        <v>1</v>
      </c>
      <c r="Q364" s="0" t="n">
        <f aca="false">L1613-M1613</f>
        <v>1</v>
      </c>
      <c r="R364" s="17" t="str">
        <f aca="false">VLOOKUP(A364,s3_num_method!A364:B2863,2,0)</f>
        <v>num</v>
      </c>
    </row>
    <row r="365" customFormat="false" ht="12.8" hidden="false" customHeight="false" outlineLevel="0" collapsed="false">
      <c r="A365" s="0" t="s">
        <v>4831</v>
      </c>
      <c r="B365" s="0" t="s">
        <v>22</v>
      </c>
      <c r="D365" s="0" t="s">
        <v>27</v>
      </c>
      <c r="E365" s="0" t="s">
        <v>3</v>
      </c>
      <c r="F365" s="0" t="s">
        <v>4832</v>
      </c>
      <c r="G365" s="0" t="n">
        <v>2</v>
      </c>
      <c r="H365" s="0" t="n">
        <v>0</v>
      </c>
      <c r="I365" s="0" t="n">
        <v>0</v>
      </c>
      <c r="J365" s="0" t="n">
        <v>0</v>
      </c>
      <c r="K365" s="0" t="n">
        <v>2</v>
      </c>
      <c r="L365" s="0" t="n">
        <v>0</v>
      </c>
      <c r="M365" s="0" t="n">
        <v>0</v>
      </c>
      <c r="N365" s="1" t="n">
        <f aca="false">IF(ISERROR(I365/(I365+J365)),0,(I365/(I365+J365)))</f>
        <v>0</v>
      </c>
      <c r="O365" s="1" t="n">
        <f aca="false">IF(ISERROR(I365/(I365+K365)),0,(I365/(I365+K365)))</f>
        <v>0</v>
      </c>
      <c r="P365" s="1" t="n">
        <f aca="false">IF(ISERROR((2*N365*O365)/(N365+O365)),0,(2*N365*O365)/(N365+O365))</f>
        <v>0</v>
      </c>
      <c r="Q365" s="0" t="n">
        <f aca="false">L772-M772</f>
        <v>3</v>
      </c>
      <c r="R365" s="17" t="str">
        <f aca="false">VLOOKUP(A365,s3_num_method!A365:B2864,2,0)</f>
        <v>num+count</v>
      </c>
    </row>
    <row r="366" customFormat="false" ht="12.8" hidden="false" customHeight="false" outlineLevel="0" collapsed="false">
      <c r="A366" s="0" t="s">
        <v>4833</v>
      </c>
      <c r="B366" s="0" t="s">
        <v>22</v>
      </c>
      <c r="D366" s="0" t="s">
        <v>27</v>
      </c>
      <c r="E366" s="0" t="s">
        <v>3</v>
      </c>
      <c r="F366" s="0" t="s">
        <v>4834</v>
      </c>
      <c r="G366" s="0" t="n">
        <v>7</v>
      </c>
      <c r="H366" s="0" t="n">
        <v>1</v>
      </c>
      <c r="I366" s="0" t="n">
        <v>1</v>
      </c>
      <c r="J366" s="0" t="n">
        <v>0</v>
      </c>
      <c r="K366" s="0" t="n">
        <v>6</v>
      </c>
      <c r="L366" s="0" t="n">
        <v>0</v>
      </c>
      <c r="M366" s="0" t="n">
        <v>0</v>
      </c>
      <c r="N366" s="1" t="n">
        <f aca="false">IF(ISERROR(I366/(I366+J366)),0,(I366/(I366+J366)))</f>
        <v>1</v>
      </c>
      <c r="O366" s="1" t="n">
        <f aca="false">IF(ISERROR(I366/(I366+K366)),0,(I366/(I366+K366)))</f>
        <v>0.142857142857143</v>
      </c>
      <c r="P366" s="1" t="n">
        <f aca="false">IF(ISERROR((2*N366*O366)/(N366+O366)),0,(2*N366*O366)/(N366+O366))</f>
        <v>0.25</v>
      </c>
      <c r="Q366" s="0" t="n">
        <f aca="false">L843-M843</f>
        <v>1</v>
      </c>
      <c r="R366" s="17" t="str">
        <f aca="false">VLOOKUP(A366,s3_num_method!A366:B2865,2,0)</f>
        <v>count</v>
      </c>
    </row>
    <row r="367" customFormat="false" ht="12.8" hidden="false" customHeight="false" outlineLevel="0" collapsed="false">
      <c r="A367" s="0" t="s">
        <v>4835</v>
      </c>
      <c r="B367" s="0" t="s">
        <v>22</v>
      </c>
      <c r="D367" s="0" t="s">
        <v>27</v>
      </c>
      <c r="E367" s="0" t="s">
        <v>3</v>
      </c>
      <c r="F367" s="0" t="s">
        <v>4836</v>
      </c>
      <c r="G367" s="0" t="n">
        <v>1</v>
      </c>
      <c r="H367" s="0" t="n">
        <v>1</v>
      </c>
      <c r="I367" s="0" t="n">
        <v>1</v>
      </c>
      <c r="J367" s="0" t="n">
        <v>0</v>
      </c>
      <c r="K367" s="0" t="n">
        <v>0</v>
      </c>
      <c r="L367" s="0" t="n">
        <v>0</v>
      </c>
      <c r="M367" s="0" t="n">
        <v>4</v>
      </c>
      <c r="N367" s="1" t="n">
        <f aca="false">IF(ISERROR(I367/(I367+J367)),0,(I367/(I367+J367)))</f>
        <v>1</v>
      </c>
      <c r="O367" s="1" t="n">
        <f aca="false">IF(ISERROR(I367/(I367+K367)),0,(I367/(I367+K367)))</f>
        <v>1</v>
      </c>
      <c r="P367" s="1" t="n">
        <f aca="false">IF(ISERROR((2*N367*O367)/(N367+O367)),0,(2*N367*O367)/(N367+O367))</f>
        <v>1</v>
      </c>
      <c r="Q367" s="0" t="n">
        <f aca="false">L1940-M1940</f>
        <v>4</v>
      </c>
      <c r="R367" s="17" t="str">
        <f aca="false">VLOOKUP(A367,s3_num_method!A367:B2866,2,0)</f>
        <v>num</v>
      </c>
    </row>
    <row r="368" customFormat="false" ht="12.8" hidden="false" customHeight="false" outlineLevel="0" collapsed="false">
      <c r="A368" s="0" t="s">
        <v>4837</v>
      </c>
      <c r="B368" s="0" t="s">
        <v>22</v>
      </c>
      <c r="D368" s="0" t="s">
        <v>27</v>
      </c>
      <c r="E368" s="0" t="s">
        <v>3</v>
      </c>
      <c r="F368" s="0" t="s">
        <v>4838</v>
      </c>
      <c r="G368" s="0" t="n">
        <v>1</v>
      </c>
      <c r="H368" s="0" t="n">
        <v>1</v>
      </c>
      <c r="I368" s="0" t="n">
        <v>1</v>
      </c>
      <c r="J368" s="0" t="n">
        <v>0</v>
      </c>
      <c r="K368" s="0" t="n">
        <v>0</v>
      </c>
      <c r="L368" s="0" t="n">
        <v>1</v>
      </c>
      <c r="M368" s="0" t="n">
        <v>2</v>
      </c>
      <c r="N368" s="1" t="n">
        <f aca="false">IF(ISERROR(I368/(I368+J368)),0,(I368/(I368+J368)))</f>
        <v>1</v>
      </c>
      <c r="O368" s="1" t="n">
        <f aca="false">IF(ISERROR(I368/(I368+K368)),0,(I368/(I368+K368)))</f>
        <v>1</v>
      </c>
      <c r="P368" s="1" t="n">
        <f aca="false">IF(ISERROR((2*N368*O368)/(N368+O368)),0,(2*N368*O368)/(N368+O368))</f>
        <v>1</v>
      </c>
      <c r="Q368" s="0" t="n">
        <f aca="false">L2305-M2305</f>
        <v>3</v>
      </c>
      <c r="R368" s="17" t="str">
        <f aca="false">VLOOKUP(A368,s3_num_method!A368:B2867,2,0)</f>
        <v>num</v>
      </c>
    </row>
    <row r="369" customFormat="false" ht="12.8" hidden="false" customHeight="false" outlineLevel="0" collapsed="false">
      <c r="A369" s="0" t="s">
        <v>4839</v>
      </c>
      <c r="B369" s="0" t="s">
        <v>22</v>
      </c>
      <c r="D369" s="0" t="s">
        <v>27</v>
      </c>
      <c r="E369" s="0" t="s">
        <v>3</v>
      </c>
      <c r="F369" s="0" t="s">
        <v>4840</v>
      </c>
      <c r="G369" s="0" t="n">
        <v>1</v>
      </c>
      <c r="H369" s="0" t="n">
        <v>1</v>
      </c>
      <c r="I369" s="0" t="n">
        <v>1</v>
      </c>
      <c r="J369" s="0" t="n">
        <v>0</v>
      </c>
      <c r="K369" s="0" t="n">
        <v>0</v>
      </c>
      <c r="L369" s="0" t="n">
        <v>0</v>
      </c>
      <c r="M369" s="0" t="n">
        <v>0</v>
      </c>
      <c r="N369" s="1" t="n">
        <f aca="false">IF(ISERROR(I369/(I369+J369)),0,(I369/(I369+J369)))</f>
        <v>1</v>
      </c>
      <c r="O369" s="1" t="n">
        <f aca="false">IF(ISERROR(I369/(I369+K369)),0,(I369/(I369+K369)))</f>
        <v>1</v>
      </c>
      <c r="P369" s="1" t="n">
        <f aca="false">IF(ISERROR((2*N369*O369)/(N369+O369)),0,(2*N369*O369)/(N369+O369))</f>
        <v>1</v>
      </c>
      <c r="Q369" s="0" t="n">
        <f aca="false">L2306-M2306</f>
        <v>2</v>
      </c>
      <c r="R369" s="17" t="str">
        <f aca="false">VLOOKUP(A369,s3_num_method!A369:B2868,2,0)</f>
        <v>count</v>
      </c>
    </row>
    <row r="370" customFormat="false" ht="12.8" hidden="false" customHeight="false" outlineLevel="0" collapsed="false">
      <c r="A370" s="0" t="s">
        <v>4841</v>
      </c>
      <c r="B370" s="0" t="s">
        <v>22</v>
      </c>
      <c r="D370" s="0" t="s">
        <v>27</v>
      </c>
      <c r="E370" s="0" t="s">
        <v>3</v>
      </c>
      <c r="F370" s="0" t="s">
        <v>4842</v>
      </c>
      <c r="G370" s="0" t="n">
        <v>2</v>
      </c>
      <c r="H370" s="0" t="n">
        <v>0</v>
      </c>
      <c r="I370" s="0" t="n">
        <v>0</v>
      </c>
      <c r="J370" s="0" t="n">
        <v>0</v>
      </c>
      <c r="K370" s="0" t="n">
        <v>2</v>
      </c>
      <c r="L370" s="0" t="n">
        <v>0</v>
      </c>
      <c r="M370" s="0" t="n">
        <v>0</v>
      </c>
      <c r="N370" s="1" t="n">
        <f aca="false">IF(ISERROR(I370/(I370+J370)),0,(I370/(I370+J370)))</f>
        <v>0</v>
      </c>
      <c r="O370" s="1" t="n">
        <f aca="false">IF(ISERROR(I370/(I370+K370)),0,(I370/(I370+K370)))</f>
        <v>0</v>
      </c>
      <c r="P370" s="1" t="n">
        <f aca="false">IF(ISERROR((2*N370*O370)/(N370+O370)),0,(2*N370*O370)/(N370+O370))</f>
        <v>0</v>
      </c>
      <c r="Q370" s="0" t="n">
        <f aca="false">L2384-M2384</f>
        <v>4</v>
      </c>
      <c r="R370" s="17" t="str">
        <f aca="false">VLOOKUP(A370,s3_num_method!A370:B2869,2,0)</f>
        <v>num+count</v>
      </c>
    </row>
    <row r="371" customFormat="false" ht="12.8" hidden="false" customHeight="false" outlineLevel="0" collapsed="false">
      <c r="A371" s="0" t="s">
        <v>4843</v>
      </c>
      <c r="B371" s="0" t="s">
        <v>22</v>
      </c>
      <c r="D371" s="0" t="s">
        <v>27</v>
      </c>
      <c r="E371" s="0" t="s">
        <v>3</v>
      </c>
      <c r="F371" s="0" t="s">
        <v>4844</v>
      </c>
      <c r="G371" s="0" t="n">
        <v>3</v>
      </c>
      <c r="H371" s="0" t="n">
        <v>1</v>
      </c>
      <c r="I371" s="0" t="n">
        <v>1</v>
      </c>
      <c r="J371" s="0" t="n">
        <v>0</v>
      </c>
      <c r="K371" s="0" t="n">
        <v>2</v>
      </c>
      <c r="L371" s="0" t="n">
        <v>0</v>
      </c>
      <c r="M371" s="0" t="n">
        <v>5</v>
      </c>
      <c r="N371" s="1" t="n">
        <f aca="false">IF(ISERROR(I371/(I371+J371)),0,(I371/(I371+J371)))</f>
        <v>1</v>
      </c>
      <c r="O371" s="1" t="n">
        <f aca="false">IF(ISERROR(I371/(I371+K371)),0,(I371/(I371+K371)))</f>
        <v>0.333333333333333</v>
      </c>
      <c r="P371" s="1" t="n">
        <f aca="false">IF(ISERROR((2*N371*O371)/(N371+O371)),0,(2*N371*O371)/(N371+O371))</f>
        <v>0.5</v>
      </c>
      <c r="Q371" s="0" t="n">
        <f aca="false">L2382-M2382</f>
        <v>3</v>
      </c>
      <c r="R371" s="17" t="str">
        <f aca="false">VLOOKUP(A371,s3_num_method!A371:B2870,2,0)</f>
        <v>num</v>
      </c>
    </row>
    <row r="372" customFormat="false" ht="12.8" hidden="false" customHeight="false" outlineLevel="0" collapsed="false">
      <c r="A372" s="0" t="s">
        <v>4845</v>
      </c>
      <c r="B372" s="0" t="s">
        <v>22</v>
      </c>
      <c r="D372" s="0" t="s">
        <v>27</v>
      </c>
      <c r="E372" s="0" t="s">
        <v>3</v>
      </c>
      <c r="F372" s="0" t="s">
        <v>4846</v>
      </c>
      <c r="G372" s="0" t="n">
        <v>3</v>
      </c>
      <c r="H372" s="0" t="n">
        <v>3</v>
      </c>
      <c r="I372" s="0" t="n">
        <v>2</v>
      </c>
      <c r="J372" s="0" t="n">
        <v>1</v>
      </c>
      <c r="K372" s="0" t="n">
        <v>1</v>
      </c>
      <c r="L372" s="0" t="n">
        <v>0</v>
      </c>
      <c r="M372" s="0" t="n">
        <v>2</v>
      </c>
      <c r="N372" s="1" t="n">
        <f aca="false">IF(ISERROR(I372/(I372+J372)),0,(I372/(I372+J372)))</f>
        <v>0.666666666666667</v>
      </c>
      <c r="O372" s="1" t="n">
        <f aca="false">IF(ISERROR(I372/(I372+K372)),0,(I372/(I372+K372)))</f>
        <v>0.666666666666667</v>
      </c>
      <c r="P372" s="1" t="n">
        <f aca="false">IF(ISERROR((2*N372*O372)/(N372+O372)),0,(2*N372*O372)/(N372+O372))</f>
        <v>0.666666666666667</v>
      </c>
      <c r="Q372" s="0" t="n">
        <f aca="false">L1936-M1936</f>
        <v>1</v>
      </c>
      <c r="R372" s="17" t="str">
        <f aca="false">VLOOKUP(A372,s3_num_method!A372:B2871,2,0)</f>
        <v>num+count</v>
      </c>
    </row>
    <row r="373" customFormat="false" ht="12.8" hidden="false" customHeight="false" outlineLevel="0" collapsed="false">
      <c r="A373" s="0" t="s">
        <v>4847</v>
      </c>
      <c r="B373" s="0" t="s">
        <v>22</v>
      </c>
      <c r="D373" s="0" t="s">
        <v>27</v>
      </c>
      <c r="E373" s="0" t="s">
        <v>3</v>
      </c>
      <c r="F373" s="0" t="s">
        <v>4848</v>
      </c>
      <c r="G373" s="0" t="n">
        <v>1</v>
      </c>
      <c r="H373" s="0" t="n">
        <v>1</v>
      </c>
      <c r="I373" s="0" t="n">
        <v>1</v>
      </c>
      <c r="J373" s="0" t="n">
        <v>0</v>
      </c>
      <c r="K373" s="0" t="n">
        <v>0</v>
      </c>
      <c r="L373" s="0" t="n">
        <v>0</v>
      </c>
      <c r="M373" s="0" t="n">
        <v>4</v>
      </c>
      <c r="N373" s="1" t="n">
        <f aca="false">IF(ISERROR(I373/(I373+J373)),0,(I373/(I373+J373)))</f>
        <v>1</v>
      </c>
      <c r="O373" s="1" t="n">
        <f aca="false">IF(ISERROR(I373/(I373+K373)),0,(I373/(I373+K373)))</f>
        <v>1</v>
      </c>
      <c r="P373" s="1" t="n">
        <f aca="false">IF(ISERROR((2*N373*O373)/(N373+O373)),0,(2*N373*O373)/(N373+O373))</f>
        <v>1</v>
      </c>
      <c r="Q373" s="0" t="n">
        <f aca="false">L2380-M2380</f>
        <v>1</v>
      </c>
      <c r="R373" s="17" t="str">
        <f aca="false">VLOOKUP(A373,s3_num_method!A373:B2872,2,0)</f>
        <v>num</v>
      </c>
    </row>
    <row r="374" customFormat="false" ht="12.8" hidden="false" customHeight="false" outlineLevel="0" collapsed="false">
      <c r="A374" s="0" t="s">
        <v>4849</v>
      </c>
      <c r="B374" s="0" t="s">
        <v>22</v>
      </c>
      <c r="D374" s="0" t="s">
        <v>27</v>
      </c>
      <c r="E374" s="0" t="s">
        <v>3</v>
      </c>
      <c r="F374" s="0" t="s">
        <v>4850</v>
      </c>
      <c r="G374" s="0" t="n">
        <v>3</v>
      </c>
      <c r="H374" s="0" t="n">
        <v>2</v>
      </c>
      <c r="I374" s="0" t="n">
        <v>2</v>
      </c>
      <c r="J374" s="0" t="n">
        <v>0</v>
      </c>
      <c r="K374" s="0" t="n">
        <v>1</v>
      </c>
      <c r="L374" s="0" t="n">
        <v>0</v>
      </c>
      <c r="M374" s="0" t="n">
        <v>1</v>
      </c>
      <c r="N374" s="1" t="n">
        <f aca="false">IF(ISERROR(I374/(I374+J374)),0,(I374/(I374+J374)))</f>
        <v>1</v>
      </c>
      <c r="O374" s="1" t="n">
        <f aca="false">IF(ISERROR(I374/(I374+K374)),0,(I374/(I374+K374)))</f>
        <v>0.666666666666667</v>
      </c>
      <c r="P374" s="1" t="n">
        <f aca="false">IF(ISERROR((2*N374*O374)/(N374+O374)),0,(2*N374*O374)/(N374+O374))</f>
        <v>0.8</v>
      </c>
      <c r="Q374" s="0" t="n">
        <f aca="false">L2381-M2381</f>
        <v>1</v>
      </c>
      <c r="R374" s="17" t="str">
        <f aca="false">VLOOKUP(A374,s3_num_method!A374:B2873,2,0)</f>
        <v>num</v>
      </c>
    </row>
    <row r="375" customFormat="false" ht="12.8" hidden="false" customHeight="false" outlineLevel="0" collapsed="false">
      <c r="A375" s="0" t="s">
        <v>4851</v>
      </c>
      <c r="B375" s="0" t="s">
        <v>22</v>
      </c>
      <c r="D375" s="0" t="s">
        <v>27</v>
      </c>
      <c r="E375" s="0" t="s">
        <v>3</v>
      </c>
      <c r="F375" s="0" t="s">
        <v>4852</v>
      </c>
      <c r="G375" s="0" t="n">
        <v>1</v>
      </c>
      <c r="H375" s="0" t="n">
        <v>1</v>
      </c>
      <c r="I375" s="0" t="n">
        <v>1</v>
      </c>
      <c r="J375" s="0" t="n">
        <v>0</v>
      </c>
      <c r="K375" s="0" t="n">
        <v>0</v>
      </c>
      <c r="L375" s="0" t="n">
        <v>0</v>
      </c>
      <c r="M375" s="0" t="n">
        <v>4</v>
      </c>
      <c r="N375" s="1" t="n">
        <f aca="false">IF(ISERROR(I375/(I375+J375)),0,(I375/(I375+J375)))</f>
        <v>1</v>
      </c>
      <c r="O375" s="1" t="n">
        <f aca="false">IF(ISERROR(I375/(I375+K375)),0,(I375/(I375+K375)))</f>
        <v>1</v>
      </c>
      <c r="P375" s="1" t="n">
        <f aca="false">IF(ISERROR((2*N375*O375)/(N375+O375)),0,(2*N375*O375)/(N375+O375))</f>
        <v>1</v>
      </c>
      <c r="Q375" s="0" t="n">
        <f aca="false">L770-M770</f>
        <v>1</v>
      </c>
      <c r="R375" s="17" t="str">
        <f aca="false">VLOOKUP(A375,s3_num_method!A375:B2874,2,0)</f>
        <v>num</v>
      </c>
    </row>
    <row r="376" customFormat="false" ht="12.8" hidden="false" customHeight="false" outlineLevel="0" collapsed="false">
      <c r="A376" s="0" t="s">
        <v>4853</v>
      </c>
      <c r="B376" s="0" t="s">
        <v>22</v>
      </c>
      <c r="D376" s="0" t="s">
        <v>27</v>
      </c>
      <c r="E376" s="0" t="s">
        <v>3</v>
      </c>
      <c r="F376" s="0" t="s">
        <v>4854</v>
      </c>
      <c r="G376" s="0" t="n">
        <v>4</v>
      </c>
      <c r="H376" s="0" t="n">
        <v>0</v>
      </c>
      <c r="I376" s="0" t="n">
        <v>0</v>
      </c>
      <c r="J376" s="0" t="n">
        <v>0</v>
      </c>
      <c r="K376" s="0" t="n">
        <v>4</v>
      </c>
      <c r="L376" s="0" t="n">
        <v>0</v>
      </c>
      <c r="M376" s="0" t="n">
        <v>0</v>
      </c>
      <c r="N376" s="1" t="n">
        <f aca="false">IF(ISERROR(I376/(I376+J376)),0,(I376/(I376+J376)))</f>
        <v>0</v>
      </c>
      <c r="O376" s="1" t="n">
        <f aca="false">IF(ISERROR(I376/(I376+K376)),0,(I376/(I376+K376)))</f>
        <v>0</v>
      </c>
      <c r="P376" s="1" t="n">
        <f aca="false">IF(ISERROR((2*N376*O376)/(N376+O376)),0,(2*N376*O376)/(N376+O376))</f>
        <v>0</v>
      </c>
      <c r="Q376" s="0" t="n">
        <f aca="false">L2378-M2378</f>
        <v>1</v>
      </c>
      <c r="R376" s="17" t="str">
        <f aca="false">VLOOKUP(A376,s3_num_method!A376:B2875,2,0)</f>
        <v>num+count</v>
      </c>
    </row>
    <row r="377" customFormat="false" ht="12.8" hidden="false" customHeight="false" outlineLevel="0" collapsed="false">
      <c r="A377" s="0" t="s">
        <v>4855</v>
      </c>
      <c r="B377" s="0" t="s">
        <v>22</v>
      </c>
      <c r="D377" s="0" t="s">
        <v>27</v>
      </c>
      <c r="E377" s="0" t="s">
        <v>3</v>
      </c>
      <c r="F377" s="0" t="s">
        <v>4856</v>
      </c>
      <c r="G377" s="0" t="n">
        <v>1</v>
      </c>
      <c r="H377" s="0" t="n">
        <v>0</v>
      </c>
      <c r="I377" s="0" t="n">
        <v>0</v>
      </c>
      <c r="J377" s="0" t="n">
        <v>0</v>
      </c>
      <c r="K377" s="0" t="n">
        <v>1</v>
      </c>
      <c r="L377" s="0" t="n">
        <v>0</v>
      </c>
      <c r="M377" s="0" t="n">
        <v>0</v>
      </c>
      <c r="N377" s="1" t="n">
        <f aca="false">IF(ISERROR(I377/(I377+J377)),0,(I377/(I377+J377)))</f>
        <v>0</v>
      </c>
      <c r="O377" s="1" t="n">
        <f aca="false">IF(ISERROR(I377/(I377+K377)),0,(I377/(I377+K377)))</f>
        <v>0</v>
      </c>
      <c r="P377" s="1" t="n">
        <f aca="false">IF(ISERROR((2*N377*O377)/(N377+O377)),0,(2*N377*O377)/(N377+O377))</f>
        <v>0</v>
      </c>
      <c r="Q377" s="0" t="n">
        <f aca="false">L2156-M2156</f>
        <v>1</v>
      </c>
      <c r="R377" s="17" t="str">
        <f aca="false">VLOOKUP(A377,s3_num_method!A377:B2876,2,0)</f>
        <v>num+count</v>
      </c>
    </row>
    <row r="378" customFormat="false" ht="12.8" hidden="false" customHeight="false" outlineLevel="0" collapsed="false">
      <c r="A378" s="0" t="s">
        <v>4857</v>
      </c>
      <c r="B378" s="0" t="s">
        <v>22</v>
      </c>
      <c r="D378" s="0" t="s">
        <v>27</v>
      </c>
      <c r="E378" s="0" t="s">
        <v>3</v>
      </c>
      <c r="F378" s="0" t="s">
        <v>4858</v>
      </c>
      <c r="G378" s="0" t="n">
        <v>2</v>
      </c>
      <c r="H378" s="0" t="n">
        <v>0</v>
      </c>
      <c r="I378" s="0" t="n">
        <v>0</v>
      </c>
      <c r="J378" s="0" t="n">
        <v>0</v>
      </c>
      <c r="K378" s="0" t="n">
        <v>2</v>
      </c>
      <c r="L378" s="0" t="n">
        <v>1</v>
      </c>
      <c r="M378" s="0" t="n">
        <v>0</v>
      </c>
      <c r="N378" s="1" t="n">
        <f aca="false">IF(ISERROR(I378/(I378+J378)),0,(I378/(I378+J378)))</f>
        <v>0</v>
      </c>
      <c r="O378" s="1" t="n">
        <f aca="false">IF(ISERROR(I378/(I378+K378)),0,(I378/(I378+K378)))</f>
        <v>0</v>
      </c>
      <c r="P378" s="1" t="n">
        <f aca="false">IF(ISERROR((2*N378*O378)/(N378+O378)),0,(2*N378*O378)/(N378+O378))</f>
        <v>0</v>
      </c>
      <c r="Q378" s="0" t="n">
        <f aca="false">L2068-M2068</f>
        <v>3</v>
      </c>
      <c r="R378" s="17" t="str">
        <f aca="false">VLOOKUP(A378,s3_num_method!A378:B2877,2,0)</f>
        <v>num+count</v>
      </c>
    </row>
    <row r="379" customFormat="false" ht="12.8" hidden="false" customHeight="false" outlineLevel="0" collapsed="false">
      <c r="A379" s="0" t="s">
        <v>4859</v>
      </c>
      <c r="B379" s="0" t="s">
        <v>22</v>
      </c>
      <c r="D379" s="0" t="s">
        <v>27</v>
      </c>
      <c r="E379" s="0" t="s">
        <v>3</v>
      </c>
      <c r="F379" s="0" t="s">
        <v>4860</v>
      </c>
      <c r="G379" s="0" t="n">
        <v>2</v>
      </c>
      <c r="H379" s="0" t="n">
        <v>2</v>
      </c>
      <c r="I379" s="0" t="n">
        <v>2</v>
      </c>
      <c r="J379" s="0" t="n">
        <v>0</v>
      </c>
      <c r="K379" s="0" t="n">
        <v>0</v>
      </c>
      <c r="L379" s="0" t="n">
        <v>2</v>
      </c>
      <c r="M379" s="0" t="n">
        <v>3</v>
      </c>
      <c r="N379" s="1" t="n">
        <f aca="false">IF(ISERROR(I379/(I379+J379)),0,(I379/(I379+J379)))</f>
        <v>1</v>
      </c>
      <c r="O379" s="1" t="n">
        <f aca="false">IF(ISERROR(I379/(I379+K379)),0,(I379/(I379+K379)))</f>
        <v>1</v>
      </c>
      <c r="P379" s="1" t="n">
        <f aca="false">IF(ISERROR((2*N379*O379)/(N379+O379)),0,(2*N379*O379)/(N379+O379))</f>
        <v>1</v>
      </c>
      <c r="Q379" s="0" t="n">
        <f aca="false">L967-M967</f>
        <v>1</v>
      </c>
      <c r="R379" s="17" t="str">
        <f aca="false">VLOOKUP(A379,s3_num_method!A379:B2878,2,0)</f>
        <v>num</v>
      </c>
    </row>
    <row r="380" customFormat="false" ht="12.8" hidden="false" customHeight="false" outlineLevel="0" collapsed="false">
      <c r="A380" s="0" t="s">
        <v>4861</v>
      </c>
      <c r="B380" s="0" t="s">
        <v>22</v>
      </c>
      <c r="D380" s="0" t="s">
        <v>27</v>
      </c>
      <c r="E380" s="0" t="s">
        <v>3</v>
      </c>
      <c r="F380" s="0" t="s">
        <v>4862</v>
      </c>
      <c r="G380" s="0" t="n">
        <v>1</v>
      </c>
      <c r="H380" s="0" t="n">
        <v>1</v>
      </c>
      <c r="I380" s="0" t="n">
        <v>1</v>
      </c>
      <c r="J380" s="0" t="n">
        <v>0</v>
      </c>
      <c r="K380" s="0" t="n">
        <v>0</v>
      </c>
      <c r="L380" s="0" t="n">
        <v>1</v>
      </c>
      <c r="M380" s="0" t="n">
        <v>0</v>
      </c>
      <c r="N380" s="1" t="n">
        <f aca="false">IF(ISERROR(I380/(I380+J380)),0,(I380/(I380+J380)))</f>
        <v>1</v>
      </c>
      <c r="O380" s="1" t="n">
        <f aca="false">IF(ISERROR(I380/(I380+K380)),0,(I380/(I380+K380)))</f>
        <v>1</v>
      </c>
      <c r="P380" s="1" t="n">
        <f aca="false">IF(ISERROR((2*N380*O380)/(N380+O380)),0,(2*N380*O380)/(N380+O380))</f>
        <v>1</v>
      </c>
      <c r="Q380" s="0" t="n">
        <f aca="false">L968-M968</f>
        <v>1</v>
      </c>
      <c r="R380" s="17" t="str">
        <f aca="false">VLOOKUP(A380,s3_num_method!A380:B2879,2,0)</f>
        <v>count</v>
      </c>
    </row>
    <row r="381" customFormat="false" ht="12.8" hidden="false" customHeight="false" outlineLevel="0" collapsed="false">
      <c r="A381" s="0" t="s">
        <v>4863</v>
      </c>
      <c r="B381" s="0" t="s">
        <v>22</v>
      </c>
      <c r="D381" s="0" t="s">
        <v>27</v>
      </c>
      <c r="E381" s="0" t="s">
        <v>3</v>
      </c>
      <c r="F381" s="0" t="s">
        <v>4864</v>
      </c>
      <c r="G381" s="0" t="n">
        <v>2</v>
      </c>
      <c r="H381" s="0" t="n">
        <v>2</v>
      </c>
      <c r="I381" s="0" t="n">
        <v>2</v>
      </c>
      <c r="J381" s="0" t="n">
        <v>0</v>
      </c>
      <c r="K381" s="0" t="n">
        <v>0</v>
      </c>
      <c r="L381" s="0" t="n">
        <v>0</v>
      </c>
      <c r="M381" s="0" t="n">
        <v>3</v>
      </c>
      <c r="N381" s="1" t="n">
        <f aca="false">IF(ISERROR(I381/(I381+J381)),0,(I381/(I381+J381)))</f>
        <v>1</v>
      </c>
      <c r="O381" s="1" t="n">
        <f aca="false">IF(ISERROR(I381/(I381+K381)),0,(I381/(I381+K381)))</f>
        <v>1</v>
      </c>
      <c r="P381" s="1" t="n">
        <f aca="false">IF(ISERROR((2*N381*O381)/(N381+O381)),0,(2*N381*O381)/(N381+O381))</f>
        <v>1</v>
      </c>
      <c r="Q381" s="0" t="n">
        <f aca="false">L804-M804</f>
        <v>1</v>
      </c>
      <c r="R381" s="17" t="str">
        <f aca="false">VLOOKUP(A381,s3_num_method!A381:B2880,2,0)</f>
        <v>num</v>
      </c>
    </row>
    <row r="382" customFormat="false" ht="12.8" hidden="false" customHeight="false" outlineLevel="0" collapsed="false">
      <c r="A382" s="0" t="s">
        <v>4865</v>
      </c>
      <c r="B382" s="0" t="s">
        <v>22</v>
      </c>
      <c r="D382" s="0" t="s">
        <v>27</v>
      </c>
      <c r="E382" s="0" t="s">
        <v>3</v>
      </c>
      <c r="F382" s="0" t="s">
        <v>4866</v>
      </c>
      <c r="G382" s="0" t="n">
        <v>1</v>
      </c>
      <c r="H382" s="0" t="n">
        <v>1</v>
      </c>
      <c r="I382" s="0" t="n">
        <v>1</v>
      </c>
      <c r="J382" s="0" t="n">
        <v>0</v>
      </c>
      <c r="K382" s="0" t="n">
        <v>0</v>
      </c>
      <c r="L382" s="0" t="n">
        <v>0</v>
      </c>
      <c r="M382" s="0" t="n">
        <v>0</v>
      </c>
      <c r="N382" s="1" t="n">
        <f aca="false">IF(ISERROR(I382/(I382+J382)),0,(I382/(I382+J382)))</f>
        <v>1</v>
      </c>
      <c r="O382" s="1" t="n">
        <f aca="false">IF(ISERROR(I382/(I382+K382)),0,(I382/(I382+K382)))</f>
        <v>1</v>
      </c>
      <c r="P382" s="1" t="n">
        <f aca="false">IF(ISERROR((2*N382*O382)/(N382+O382)),0,(2*N382*O382)/(N382+O382))</f>
        <v>1</v>
      </c>
      <c r="Q382" s="0" t="n">
        <f aca="false">L409-M409</f>
        <v>0</v>
      </c>
      <c r="R382" s="17" t="str">
        <f aca="false">VLOOKUP(A382,s3_num_method!A382:B2881,2,0)</f>
        <v>count</v>
      </c>
    </row>
    <row r="383" customFormat="false" ht="12.8" hidden="false" customHeight="false" outlineLevel="0" collapsed="false">
      <c r="A383" s="0" t="s">
        <v>4867</v>
      </c>
      <c r="B383" s="0" t="s">
        <v>22</v>
      </c>
      <c r="D383" s="0" t="s">
        <v>27</v>
      </c>
      <c r="E383" s="0" t="s">
        <v>3</v>
      </c>
      <c r="F383" s="0" t="s">
        <v>4868</v>
      </c>
      <c r="G383" s="0" t="n">
        <v>2</v>
      </c>
      <c r="H383" s="0" t="n">
        <v>1</v>
      </c>
      <c r="I383" s="0" t="n">
        <v>1</v>
      </c>
      <c r="J383" s="0" t="n">
        <v>0</v>
      </c>
      <c r="K383" s="0" t="n">
        <v>1</v>
      </c>
      <c r="L383" s="0" t="n">
        <v>0</v>
      </c>
      <c r="M383" s="0" t="n">
        <v>5</v>
      </c>
      <c r="N383" s="1" t="n">
        <f aca="false">IF(ISERROR(I383/(I383+J383)),0,(I383/(I383+J383)))</f>
        <v>1</v>
      </c>
      <c r="O383" s="1" t="n">
        <f aca="false">IF(ISERROR(I383/(I383+K383)),0,(I383/(I383+K383)))</f>
        <v>0.5</v>
      </c>
      <c r="P383" s="1" t="n">
        <f aca="false">IF(ISERROR((2*N383*O383)/(N383+O383)),0,(2*N383*O383)/(N383+O383))</f>
        <v>0.666666666666667</v>
      </c>
      <c r="Q383" s="0" t="n">
        <f aca="false">L1433-M1433</f>
        <v>3</v>
      </c>
      <c r="R383" s="17" t="str">
        <f aca="false">VLOOKUP(A383,s3_num_method!A383:B2882,2,0)</f>
        <v>num</v>
      </c>
    </row>
    <row r="384" customFormat="false" ht="12.8" hidden="false" customHeight="false" outlineLevel="0" collapsed="false">
      <c r="A384" s="0" t="s">
        <v>4869</v>
      </c>
      <c r="B384" s="0" t="s">
        <v>22</v>
      </c>
      <c r="C384" s="0" t="s">
        <v>9</v>
      </c>
      <c r="D384" s="0" t="s">
        <v>27</v>
      </c>
      <c r="F384" s="0" t="s">
        <v>4870</v>
      </c>
      <c r="G384" s="0" t="n">
        <v>2</v>
      </c>
      <c r="H384" s="0" t="n">
        <v>0</v>
      </c>
      <c r="I384" s="0" t="n">
        <v>0</v>
      </c>
      <c r="J384" s="0" t="n">
        <v>0</v>
      </c>
      <c r="K384" s="0" t="n">
        <v>2</v>
      </c>
      <c r="L384" s="0" t="n">
        <v>0</v>
      </c>
      <c r="M384" s="0" t="n">
        <v>0</v>
      </c>
      <c r="N384" s="1" t="n">
        <f aca="false">IF(ISERROR(I384/(I384+J384)),0,(I384/(I384+J384)))</f>
        <v>0</v>
      </c>
      <c r="O384" s="1" t="n">
        <f aca="false">IF(ISERROR(I384/(I384+K384)),0,(I384/(I384+K384)))</f>
        <v>0</v>
      </c>
      <c r="P384" s="1" t="n">
        <f aca="false">IF(ISERROR((2*N384*O384)/(N384+O384)),0,(2*N384*O384)/(N384+O384))</f>
        <v>0</v>
      </c>
      <c r="Q384" s="0" t="n">
        <f aca="false">L811-M811</f>
        <v>3</v>
      </c>
      <c r="R384" s="17" t="str">
        <f aca="false">VLOOKUP(A384,s3_num_method!A384:B2883,2,0)</f>
        <v>num+count</v>
      </c>
    </row>
    <row r="385" customFormat="false" ht="12.8" hidden="false" customHeight="false" outlineLevel="0" collapsed="false">
      <c r="A385" s="0" t="s">
        <v>4871</v>
      </c>
      <c r="B385" s="0" t="s">
        <v>22</v>
      </c>
      <c r="C385" s="0" t="s">
        <v>9</v>
      </c>
      <c r="D385" s="0" t="s">
        <v>27</v>
      </c>
      <c r="F385" s="0" t="s">
        <v>4872</v>
      </c>
      <c r="G385" s="0" t="n">
        <v>2</v>
      </c>
      <c r="H385" s="0" t="n">
        <v>2</v>
      </c>
      <c r="I385" s="0" t="n">
        <v>1</v>
      </c>
      <c r="J385" s="0" t="n">
        <v>1</v>
      </c>
      <c r="K385" s="0" t="n">
        <v>1</v>
      </c>
      <c r="L385" s="0" t="n">
        <v>1</v>
      </c>
      <c r="M385" s="0" t="n">
        <v>1</v>
      </c>
      <c r="N385" s="1" t="n">
        <f aca="false">IF(ISERROR(I385/(I385+J385)),0,(I385/(I385+J385)))</f>
        <v>0.5</v>
      </c>
      <c r="O385" s="1" t="n">
        <f aca="false">IF(ISERROR(I385/(I385+K385)),0,(I385/(I385+K385)))</f>
        <v>0.5</v>
      </c>
      <c r="P385" s="1" t="n">
        <f aca="false">IF(ISERROR((2*N385*O385)/(N385+O385)),0,(2*N385*O385)/(N385+O385))</f>
        <v>0.5</v>
      </c>
      <c r="Q385" s="0" t="n">
        <f aca="false">L1944-M1944</f>
        <v>1</v>
      </c>
      <c r="R385" s="17" t="str">
        <f aca="false">VLOOKUP(A385,s3_num_method!A385:B2884,2,0)</f>
        <v>num+count</v>
      </c>
    </row>
    <row r="386" customFormat="false" ht="12.8" hidden="false" customHeight="false" outlineLevel="0" collapsed="false">
      <c r="A386" s="0" t="s">
        <v>4873</v>
      </c>
      <c r="B386" s="0" t="s">
        <v>22</v>
      </c>
      <c r="C386" s="0" t="s">
        <v>9</v>
      </c>
      <c r="D386" s="0" t="s">
        <v>27</v>
      </c>
      <c r="F386" s="0" t="s">
        <v>4874</v>
      </c>
      <c r="G386" s="0" t="n">
        <v>1</v>
      </c>
      <c r="H386" s="0" t="n">
        <v>1</v>
      </c>
      <c r="I386" s="0" t="n">
        <v>1</v>
      </c>
      <c r="J386" s="0" t="n">
        <v>0</v>
      </c>
      <c r="K386" s="0" t="n">
        <v>0</v>
      </c>
      <c r="L386" s="0" t="n">
        <v>0</v>
      </c>
      <c r="M386" s="0" t="n">
        <v>2</v>
      </c>
      <c r="N386" s="1" t="n">
        <f aca="false">IF(ISERROR(I386/(I386+J386)),0,(I386/(I386+J386)))</f>
        <v>1</v>
      </c>
      <c r="O386" s="1" t="n">
        <f aca="false">IF(ISERROR(I386/(I386+K386)),0,(I386/(I386+K386)))</f>
        <v>1</v>
      </c>
      <c r="P386" s="1" t="n">
        <f aca="false">IF(ISERROR((2*N386*O386)/(N386+O386)),0,(2*N386*O386)/(N386+O386))</f>
        <v>1</v>
      </c>
      <c r="Q386" s="0" t="n">
        <f aca="false">L183-M183</f>
        <v>0</v>
      </c>
      <c r="R386" s="17" t="str">
        <f aca="false">VLOOKUP(A386,s3_num_method!A386:B2885,2,0)</f>
        <v>num</v>
      </c>
    </row>
    <row r="387" customFormat="false" ht="12.8" hidden="false" customHeight="false" outlineLevel="0" collapsed="false">
      <c r="A387" s="0" t="s">
        <v>4875</v>
      </c>
      <c r="B387" s="0" t="s">
        <v>22</v>
      </c>
      <c r="C387" s="0" t="s">
        <v>9</v>
      </c>
      <c r="D387" s="0" t="s">
        <v>27</v>
      </c>
      <c r="F387" s="0" t="s">
        <v>4876</v>
      </c>
      <c r="G387" s="0" t="n">
        <v>1</v>
      </c>
      <c r="H387" s="0" t="n">
        <v>1</v>
      </c>
      <c r="I387" s="0" t="n">
        <v>1</v>
      </c>
      <c r="J387" s="0" t="n">
        <v>0</v>
      </c>
      <c r="K387" s="0" t="n">
        <v>0</v>
      </c>
      <c r="L387" s="0" t="n">
        <v>0</v>
      </c>
      <c r="M387" s="0" t="n">
        <v>0</v>
      </c>
      <c r="N387" s="1" t="n">
        <f aca="false">IF(ISERROR(I387/(I387+J387)),0,(I387/(I387+J387)))</f>
        <v>1</v>
      </c>
      <c r="O387" s="1" t="n">
        <f aca="false">IF(ISERROR(I387/(I387+K387)),0,(I387/(I387+K387)))</f>
        <v>1</v>
      </c>
      <c r="P387" s="1" t="n">
        <f aca="false">IF(ISERROR((2*N387*O387)/(N387+O387)),0,(2*N387*O387)/(N387+O387))</f>
        <v>1</v>
      </c>
      <c r="Q387" s="0" t="n">
        <f aca="false">L377-M377</f>
        <v>0</v>
      </c>
      <c r="R387" s="17" t="str">
        <f aca="false">VLOOKUP(A387,s3_num_method!A387:B2886,2,0)</f>
        <v>count</v>
      </c>
    </row>
    <row r="388" customFormat="false" ht="12.8" hidden="false" customHeight="false" outlineLevel="0" collapsed="false">
      <c r="A388" s="0" t="s">
        <v>4877</v>
      </c>
      <c r="B388" s="0" t="s">
        <v>22</v>
      </c>
      <c r="C388" s="0" t="s">
        <v>9</v>
      </c>
      <c r="D388" s="0" t="s">
        <v>27</v>
      </c>
      <c r="F388" s="0" t="s">
        <v>4878</v>
      </c>
      <c r="G388" s="0" t="n">
        <v>3</v>
      </c>
      <c r="H388" s="0" t="n">
        <v>0</v>
      </c>
      <c r="I388" s="0" t="n">
        <v>0</v>
      </c>
      <c r="J388" s="0" t="n">
        <v>0</v>
      </c>
      <c r="K388" s="0" t="n">
        <v>3</v>
      </c>
      <c r="L388" s="0" t="n">
        <v>1</v>
      </c>
      <c r="M388" s="0" t="n">
        <v>0</v>
      </c>
      <c r="N388" s="1" t="n">
        <f aca="false">IF(ISERROR(I388/(I388+J388)),0,(I388/(I388+J388)))</f>
        <v>0</v>
      </c>
      <c r="O388" s="1" t="n">
        <f aca="false">IF(ISERROR(I388/(I388+K388)),0,(I388/(I388+K388)))</f>
        <v>0</v>
      </c>
      <c r="P388" s="1" t="n">
        <f aca="false">IF(ISERROR((2*N388*O388)/(N388+O388)),0,(2*N388*O388)/(N388+O388))</f>
        <v>0</v>
      </c>
      <c r="Q388" s="0" t="n">
        <f aca="false">L814-M814</f>
        <v>1</v>
      </c>
      <c r="R388" s="17" t="str">
        <f aca="false">VLOOKUP(A388,s3_num_method!A388:B2887,2,0)</f>
        <v>num+count</v>
      </c>
    </row>
    <row r="389" customFormat="false" ht="12.8" hidden="false" customHeight="false" outlineLevel="0" collapsed="false">
      <c r="A389" s="0" t="s">
        <v>4879</v>
      </c>
      <c r="B389" s="0" t="s">
        <v>22</v>
      </c>
      <c r="C389" s="0" t="s">
        <v>9</v>
      </c>
      <c r="D389" s="0" t="s">
        <v>27</v>
      </c>
      <c r="F389" s="0" t="s">
        <v>4880</v>
      </c>
      <c r="G389" s="0" t="n">
        <v>1</v>
      </c>
      <c r="H389" s="0" t="n">
        <v>1</v>
      </c>
      <c r="I389" s="0" t="n">
        <v>1</v>
      </c>
      <c r="J389" s="0" t="n">
        <v>0</v>
      </c>
      <c r="K389" s="0" t="n">
        <v>0</v>
      </c>
      <c r="L389" s="0" t="n">
        <v>1</v>
      </c>
      <c r="M389" s="0" t="n">
        <v>0</v>
      </c>
      <c r="N389" s="1" t="n">
        <f aca="false">IF(ISERROR(I389/(I389+J389)),0,(I389/(I389+J389)))</f>
        <v>1</v>
      </c>
      <c r="O389" s="1" t="n">
        <f aca="false">IF(ISERROR(I389/(I389+K389)),0,(I389/(I389+K389)))</f>
        <v>1</v>
      </c>
      <c r="P389" s="1" t="n">
        <f aca="false">IF(ISERROR((2*N389*O389)/(N389+O389)),0,(2*N389*O389)/(N389+O389))</f>
        <v>1</v>
      </c>
      <c r="Q389" s="0" t="n">
        <f aca="false">L976-M976</f>
        <v>5</v>
      </c>
      <c r="R389" s="17" t="str">
        <f aca="false">VLOOKUP(A389,s3_num_method!A389:B2888,2,0)</f>
        <v>count</v>
      </c>
    </row>
    <row r="390" customFormat="false" ht="12.8" hidden="false" customHeight="false" outlineLevel="0" collapsed="false">
      <c r="A390" s="0" t="s">
        <v>4881</v>
      </c>
      <c r="B390" s="0" t="s">
        <v>22</v>
      </c>
      <c r="C390" s="0" t="s">
        <v>9</v>
      </c>
      <c r="D390" s="0" t="s">
        <v>27</v>
      </c>
      <c r="F390" s="0" t="s">
        <v>4882</v>
      </c>
      <c r="G390" s="0" t="n">
        <v>1</v>
      </c>
      <c r="H390" s="0" t="n">
        <v>0</v>
      </c>
      <c r="I390" s="0" t="n">
        <v>0</v>
      </c>
      <c r="J390" s="0" t="n">
        <v>0</v>
      </c>
      <c r="K390" s="0" t="n">
        <v>1</v>
      </c>
      <c r="L390" s="0" t="n">
        <v>0</v>
      </c>
      <c r="M390" s="0" t="n">
        <v>0</v>
      </c>
      <c r="N390" s="1" t="n">
        <f aca="false">IF(ISERROR(I390/(I390+J390)),0,(I390/(I390+J390)))</f>
        <v>0</v>
      </c>
      <c r="O390" s="1" t="n">
        <f aca="false">IF(ISERROR(I390/(I390+K390)),0,(I390/(I390+K390)))</f>
        <v>0</v>
      </c>
      <c r="P390" s="1" t="n">
        <f aca="false">IF(ISERROR((2*N390*O390)/(N390+O390)),0,(2*N390*O390)/(N390+O390))</f>
        <v>0</v>
      </c>
      <c r="Q390" s="0" t="n">
        <f aca="false">L1942-M1942</f>
        <v>1</v>
      </c>
      <c r="R390" s="17" t="str">
        <f aca="false">VLOOKUP(A390,s3_num_method!A390:B2889,2,0)</f>
        <v>num+count</v>
      </c>
    </row>
    <row r="391" customFormat="false" ht="12.8" hidden="false" customHeight="false" outlineLevel="0" collapsed="false">
      <c r="A391" s="0" t="s">
        <v>4883</v>
      </c>
      <c r="B391" s="0" t="s">
        <v>22</v>
      </c>
      <c r="C391" s="0" t="s">
        <v>9</v>
      </c>
      <c r="D391" s="0" t="s">
        <v>27</v>
      </c>
      <c r="F391" s="0" t="s">
        <v>4884</v>
      </c>
      <c r="G391" s="0" t="n">
        <v>1</v>
      </c>
      <c r="H391" s="0" t="n">
        <v>0</v>
      </c>
      <c r="I391" s="0" t="n">
        <v>0</v>
      </c>
      <c r="J391" s="0" t="n">
        <v>0</v>
      </c>
      <c r="K391" s="0" t="n">
        <v>1</v>
      </c>
      <c r="L391" s="0" t="n">
        <v>0</v>
      </c>
      <c r="M391" s="0" t="n">
        <v>0</v>
      </c>
      <c r="N391" s="1" t="n">
        <f aca="false">IF(ISERROR(I391/(I391+J391)),0,(I391/(I391+J391)))</f>
        <v>0</v>
      </c>
      <c r="O391" s="1" t="n">
        <f aca="false">IF(ISERROR(I391/(I391+K391)),0,(I391/(I391+K391)))</f>
        <v>0</v>
      </c>
      <c r="P391" s="1" t="n">
        <f aca="false">IF(ISERROR((2*N391*O391)/(N391+O391)),0,(2*N391*O391)/(N391+O391))</f>
        <v>0</v>
      </c>
      <c r="Q391" s="0" t="n">
        <f aca="false">L1207-M1207</f>
        <v>0</v>
      </c>
      <c r="R391" s="17" t="str">
        <f aca="false">VLOOKUP(A391,s3_num_method!A391:B2890,2,0)</f>
        <v>num+count</v>
      </c>
    </row>
    <row r="392" customFormat="false" ht="12.8" hidden="false" customHeight="false" outlineLevel="0" collapsed="false">
      <c r="A392" s="0" t="s">
        <v>4885</v>
      </c>
      <c r="B392" s="0" t="s">
        <v>22</v>
      </c>
      <c r="C392" s="0" t="s">
        <v>9</v>
      </c>
      <c r="D392" s="0" t="s">
        <v>27</v>
      </c>
      <c r="F392" s="0" t="s">
        <v>4886</v>
      </c>
      <c r="G392" s="0" t="n">
        <v>1</v>
      </c>
      <c r="H392" s="0" t="n">
        <v>1</v>
      </c>
      <c r="I392" s="0" t="n">
        <v>1</v>
      </c>
      <c r="J392" s="0" t="n">
        <v>0</v>
      </c>
      <c r="K392" s="0" t="n">
        <v>0</v>
      </c>
      <c r="L392" s="0" t="n">
        <v>0</v>
      </c>
      <c r="M392" s="0" t="n">
        <v>2</v>
      </c>
      <c r="N392" s="1" t="n">
        <f aca="false">IF(ISERROR(I392/(I392+J392)),0,(I392/(I392+J392)))</f>
        <v>1</v>
      </c>
      <c r="O392" s="1" t="n">
        <f aca="false">IF(ISERROR(I392/(I392+K392)),0,(I392/(I392+K392)))</f>
        <v>1</v>
      </c>
      <c r="P392" s="1" t="n">
        <f aca="false">IF(ISERROR((2*N392*O392)/(N392+O392)),0,(2*N392*O392)/(N392+O392))</f>
        <v>1</v>
      </c>
      <c r="Q392" s="0" t="n">
        <f aca="false">L2021-M2021</f>
        <v>5</v>
      </c>
      <c r="R392" s="17" t="str">
        <f aca="false">VLOOKUP(A392,s3_num_method!A392:B2891,2,0)</f>
        <v>count</v>
      </c>
    </row>
    <row r="393" customFormat="false" ht="12.8" hidden="false" customHeight="false" outlineLevel="0" collapsed="false">
      <c r="A393" s="0" t="s">
        <v>4887</v>
      </c>
      <c r="B393" s="0" t="s">
        <v>22</v>
      </c>
      <c r="C393" s="0" t="s">
        <v>9</v>
      </c>
      <c r="D393" s="0" t="s">
        <v>27</v>
      </c>
      <c r="F393" s="0" t="s">
        <v>4888</v>
      </c>
      <c r="G393" s="0" t="n">
        <v>3</v>
      </c>
      <c r="H393" s="0" t="n">
        <v>0</v>
      </c>
      <c r="I393" s="0" t="n">
        <v>0</v>
      </c>
      <c r="J393" s="0" t="n">
        <v>0</v>
      </c>
      <c r="K393" s="0" t="n">
        <v>3</v>
      </c>
      <c r="L393" s="0" t="n">
        <v>0</v>
      </c>
      <c r="M393" s="0" t="n">
        <v>0</v>
      </c>
      <c r="N393" s="1" t="n">
        <f aca="false">IF(ISERROR(I393/(I393+J393)),0,(I393/(I393+J393)))</f>
        <v>0</v>
      </c>
      <c r="O393" s="1" t="n">
        <f aca="false">IF(ISERROR(I393/(I393+K393)),0,(I393/(I393+K393)))</f>
        <v>0</v>
      </c>
      <c r="P393" s="1" t="n">
        <f aca="false">IF(ISERROR((2*N393*O393)/(N393+O393)),0,(2*N393*O393)/(N393+O393))</f>
        <v>0</v>
      </c>
      <c r="Q393" s="0" t="n">
        <f aca="false">L715-M715</f>
        <v>1</v>
      </c>
      <c r="R393" s="17" t="str">
        <f aca="false">VLOOKUP(A393,s3_num_method!A393:B2892,2,0)</f>
        <v>num+count</v>
      </c>
    </row>
    <row r="394" customFormat="false" ht="12.8" hidden="false" customHeight="false" outlineLevel="0" collapsed="false">
      <c r="A394" s="0" t="s">
        <v>4889</v>
      </c>
      <c r="B394" s="0" t="s">
        <v>22</v>
      </c>
      <c r="C394" s="0" t="s">
        <v>9</v>
      </c>
      <c r="D394" s="0" t="s">
        <v>27</v>
      </c>
      <c r="F394" s="0" t="s">
        <v>4890</v>
      </c>
      <c r="G394" s="0" t="n">
        <v>1</v>
      </c>
      <c r="H394" s="0" t="n">
        <v>1</v>
      </c>
      <c r="I394" s="0" t="n">
        <v>0</v>
      </c>
      <c r="J394" s="0" t="n">
        <v>1</v>
      </c>
      <c r="K394" s="0" t="n">
        <v>1</v>
      </c>
      <c r="L394" s="0" t="n">
        <v>0</v>
      </c>
      <c r="M394" s="0" t="n">
        <v>0</v>
      </c>
      <c r="N394" s="1" t="n">
        <f aca="false">IF(ISERROR(I394/(I394+J394)),0,(I394/(I394+J394)))</f>
        <v>0</v>
      </c>
      <c r="O394" s="1" t="n">
        <f aca="false">IF(ISERROR(I394/(I394+K394)),0,(I394/(I394+K394)))</f>
        <v>0</v>
      </c>
      <c r="P394" s="1" t="n">
        <f aca="false">IF(ISERROR((2*N394*O394)/(N394+O394)),0,(2*N394*O394)/(N394+O394))</f>
        <v>0</v>
      </c>
      <c r="Q394" s="0" t="n">
        <f aca="false">L1173-M1173</f>
        <v>2</v>
      </c>
      <c r="R394" s="17" t="str">
        <f aca="false">VLOOKUP(A394,s3_num_method!A394:B2893,2,0)</f>
        <v>count</v>
      </c>
    </row>
    <row r="395" customFormat="false" ht="12.8" hidden="false" customHeight="false" outlineLevel="0" collapsed="false">
      <c r="A395" s="0" t="s">
        <v>4891</v>
      </c>
      <c r="B395" s="0" t="s">
        <v>22</v>
      </c>
      <c r="C395" s="0" t="s">
        <v>9</v>
      </c>
      <c r="D395" s="0" t="s">
        <v>27</v>
      </c>
      <c r="F395" s="0" t="s">
        <v>4892</v>
      </c>
      <c r="G395" s="0" t="n">
        <v>3</v>
      </c>
      <c r="H395" s="0" t="n">
        <v>0</v>
      </c>
      <c r="I395" s="0" t="n">
        <v>0</v>
      </c>
      <c r="J395" s="0" t="n">
        <v>0</v>
      </c>
      <c r="K395" s="0" t="n">
        <v>3</v>
      </c>
      <c r="L395" s="0" t="n">
        <v>1</v>
      </c>
      <c r="M395" s="0" t="n">
        <v>0</v>
      </c>
      <c r="N395" s="1" t="n">
        <f aca="false">IF(ISERROR(I395/(I395+J395)),0,(I395/(I395+J395)))</f>
        <v>0</v>
      </c>
      <c r="O395" s="1" t="n">
        <f aca="false">IF(ISERROR(I395/(I395+K395)),0,(I395/(I395+K395)))</f>
        <v>0</v>
      </c>
      <c r="P395" s="1" t="n">
        <f aca="false">IF(ISERROR((2*N395*O395)/(N395+O395)),0,(2*N395*O395)/(N395+O395))</f>
        <v>0</v>
      </c>
      <c r="Q395" s="0" t="n">
        <f aca="false">L2013-M2013</f>
        <v>5</v>
      </c>
      <c r="R395" s="17" t="str">
        <f aca="false">VLOOKUP(A395,s3_num_method!A395:B2894,2,0)</f>
        <v>num+count</v>
      </c>
    </row>
    <row r="396" customFormat="false" ht="12.8" hidden="false" customHeight="false" outlineLevel="0" collapsed="false">
      <c r="A396" s="0" t="s">
        <v>4893</v>
      </c>
      <c r="B396" s="0" t="s">
        <v>22</v>
      </c>
      <c r="C396" s="0" t="s">
        <v>9</v>
      </c>
      <c r="D396" s="0" t="s">
        <v>27</v>
      </c>
      <c r="F396" s="0" t="s">
        <v>4894</v>
      </c>
      <c r="G396" s="0" t="n">
        <v>1</v>
      </c>
      <c r="H396" s="0" t="n">
        <v>1</v>
      </c>
      <c r="I396" s="0" t="n">
        <v>1</v>
      </c>
      <c r="J396" s="0" t="n">
        <v>0</v>
      </c>
      <c r="K396" s="0" t="n">
        <v>0</v>
      </c>
      <c r="L396" s="0" t="n">
        <v>0</v>
      </c>
      <c r="M396" s="0" t="n">
        <v>0</v>
      </c>
      <c r="N396" s="1" t="n">
        <f aca="false">IF(ISERROR(I396/(I396+J396)),0,(I396/(I396+J396)))</f>
        <v>1</v>
      </c>
      <c r="O396" s="1" t="n">
        <f aca="false">IF(ISERROR(I396/(I396+K396)),0,(I396/(I396+K396)))</f>
        <v>1</v>
      </c>
      <c r="P396" s="1" t="n">
        <f aca="false">IF(ISERROR((2*N396*O396)/(N396+O396)),0,(2*N396*O396)/(N396+O396))</f>
        <v>1</v>
      </c>
      <c r="Q396" s="0" t="n">
        <f aca="false">L717-M717</f>
        <v>1</v>
      </c>
      <c r="R396" s="17" t="str">
        <f aca="false">VLOOKUP(A396,s3_num_method!A396:B2895,2,0)</f>
        <v>count</v>
      </c>
    </row>
    <row r="397" customFormat="false" ht="12.8" hidden="false" customHeight="false" outlineLevel="0" collapsed="false">
      <c r="A397" s="0" t="s">
        <v>4895</v>
      </c>
      <c r="B397" s="0" t="s">
        <v>22</v>
      </c>
      <c r="C397" s="0" t="s">
        <v>9</v>
      </c>
      <c r="D397" s="0" t="s">
        <v>27</v>
      </c>
      <c r="F397" s="0" t="s">
        <v>4896</v>
      </c>
      <c r="G397" s="0" t="n">
        <v>2</v>
      </c>
      <c r="H397" s="0" t="n">
        <v>0</v>
      </c>
      <c r="I397" s="0" t="n">
        <v>0</v>
      </c>
      <c r="J397" s="0" t="n">
        <v>0</v>
      </c>
      <c r="K397" s="0" t="n">
        <v>2</v>
      </c>
      <c r="L397" s="0" t="n">
        <v>1</v>
      </c>
      <c r="M397" s="0" t="n">
        <v>0</v>
      </c>
      <c r="N397" s="1" t="n">
        <f aca="false">IF(ISERROR(I397/(I397+J397)),0,(I397/(I397+J397)))</f>
        <v>0</v>
      </c>
      <c r="O397" s="1" t="n">
        <f aca="false">IF(ISERROR(I397/(I397+K397)),0,(I397/(I397+K397)))</f>
        <v>0</v>
      </c>
      <c r="P397" s="1" t="n">
        <f aca="false">IF(ISERROR((2*N397*O397)/(N397+O397)),0,(2*N397*O397)/(N397+O397))</f>
        <v>0</v>
      </c>
      <c r="Q397" s="0" t="n">
        <f aca="false">L2014-M2014</f>
        <v>4</v>
      </c>
      <c r="R397" s="17" t="str">
        <f aca="false">VLOOKUP(A397,s3_num_method!A397:B2896,2,0)</f>
        <v>num+count</v>
      </c>
    </row>
    <row r="398" customFormat="false" ht="12.8" hidden="false" customHeight="false" outlineLevel="0" collapsed="false">
      <c r="A398" s="0" t="s">
        <v>4897</v>
      </c>
      <c r="B398" s="0" t="s">
        <v>22</v>
      </c>
      <c r="C398" s="0" t="s">
        <v>9</v>
      </c>
      <c r="D398" s="0" t="s">
        <v>27</v>
      </c>
      <c r="F398" s="0" t="s">
        <v>4898</v>
      </c>
      <c r="G398" s="0" t="n">
        <v>1</v>
      </c>
      <c r="H398" s="0" t="n">
        <v>1</v>
      </c>
      <c r="I398" s="0" t="n">
        <v>1</v>
      </c>
      <c r="J398" s="0" t="n">
        <v>0</v>
      </c>
      <c r="K398" s="0" t="n">
        <v>0</v>
      </c>
      <c r="L398" s="0" t="n">
        <v>0</v>
      </c>
      <c r="M398" s="0" t="n">
        <v>2</v>
      </c>
      <c r="N398" s="1" t="n">
        <f aca="false">IF(ISERROR(I398/(I398+J398)),0,(I398/(I398+J398)))</f>
        <v>1</v>
      </c>
      <c r="O398" s="1" t="n">
        <f aca="false">IF(ISERROR(I398/(I398+K398)),0,(I398/(I398+K398)))</f>
        <v>1</v>
      </c>
      <c r="P398" s="1" t="n">
        <f aca="false">IF(ISERROR((2*N398*O398)/(N398+O398)),0,(2*N398*O398)/(N398+O398))</f>
        <v>1</v>
      </c>
      <c r="Q398" s="0" t="n">
        <f aca="false">L1430-M1430</f>
        <v>1</v>
      </c>
      <c r="R398" s="17" t="str">
        <f aca="false">VLOOKUP(A398,s3_num_method!A398:B2897,2,0)</f>
        <v>count</v>
      </c>
    </row>
    <row r="399" customFormat="false" ht="12.8" hidden="false" customHeight="false" outlineLevel="0" collapsed="false">
      <c r="A399" s="0" t="s">
        <v>4899</v>
      </c>
      <c r="B399" s="0" t="s">
        <v>22</v>
      </c>
      <c r="C399" s="0" t="s">
        <v>9</v>
      </c>
      <c r="D399" s="0" t="s">
        <v>27</v>
      </c>
      <c r="F399" s="0" t="s">
        <v>4900</v>
      </c>
      <c r="G399" s="0" t="n">
        <v>2</v>
      </c>
      <c r="H399" s="0" t="n">
        <v>0</v>
      </c>
      <c r="I399" s="0" t="n">
        <v>0</v>
      </c>
      <c r="J399" s="0" t="n">
        <v>0</v>
      </c>
      <c r="K399" s="0" t="n">
        <v>2</v>
      </c>
      <c r="L399" s="0" t="n">
        <v>1</v>
      </c>
      <c r="M399" s="0" t="n">
        <v>0</v>
      </c>
      <c r="N399" s="1" t="n">
        <f aca="false">IF(ISERROR(I399/(I399+J399)),0,(I399/(I399+J399)))</f>
        <v>0</v>
      </c>
      <c r="O399" s="1" t="n">
        <f aca="false">IF(ISERROR(I399/(I399+K399)),0,(I399/(I399+K399)))</f>
        <v>0</v>
      </c>
      <c r="P399" s="1" t="n">
        <f aca="false">IF(ISERROR((2*N399*O399)/(N399+O399)),0,(2*N399*O399)/(N399+O399))</f>
        <v>0</v>
      </c>
      <c r="Q399" s="0" t="n">
        <f aca="false">L1245-M1245</f>
        <v>1</v>
      </c>
      <c r="R399" s="17" t="str">
        <f aca="false">VLOOKUP(A399,s3_num_method!A399:B2898,2,0)</f>
        <v>num+count</v>
      </c>
    </row>
    <row r="400" customFormat="false" ht="12.8" hidden="false" customHeight="false" outlineLevel="0" collapsed="false">
      <c r="A400" s="0" t="s">
        <v>4901</v>
      </c>
      <c r="B400" s="0" t="s">
        <v>22</v>
      </c>
      <c r="C400" s="0" t="s">
        <v>9</v>
      </c>
      <c r="D400" s="0" t="s">
        <v>27</v>
      </c>
      <c r="F400" s="0" t="s">
        <v>4902</v>
      </c>
      <c r="G400" s="0" t="n">
        <v>2</v>
      </c>
      <c r="H400" s="0" t="n">
        <v>0</v>
      </c>
      <c r="I400" s="0" t="n">
        <v>0</v>
      </c>
      <c r="J400" s="0" t="n">
        <v>0</v>
      </c>
      <c r="K400" s="0" t="n">
        <v>2</v>
      </c>
      <c r="L400" s="0" t="n">
        <v>0</v>
      </c>
      <c r="M400" s="0" t="n">
        <v>0</v>
      </c>
      <c r="N400" s="1" t="n">
        <f aca="false">IF(ISERROR(I400/(I400+J400)),0,(I400/(I400+J400)))</f>
        <v>0</v>
      </c>
      <c r="O400" s="1" t="n">
        <f aca="false">IF(ISERROR(I400/(I400+K400)),0,(I400/(I400+K400)))</f>
        <v>0</v>
      </c>
      <c r="P400" s="1" t="n">
        <f aca="false">IF(ISERROR((2*N400*O400)/(N400+O400)),0,(2*N400*O400)/(N400+O400))</f>
        <v>0</v>
      </c>
      <c r="Q400" s="0" t="n">
        <f aca="false">L807-M807</f>
        <v>1</v>
      </c>
      <c r="R400" s="17" t="str">
        <f aca="false">VLOOKUP(A400,s3_num_method!A400:B2899,2,0)</f>
        <v>num+count</v>
      </c>
    </row>
    <row r="401" customFormat="false" ht="12.8" hidden="false" customHeight="false" outlineLevel="0" collapsed="false">
      <c r="A401" s="0" t="s">
        <v>4903</v>
      </c>
      <c r="B401" s="0" t="s">
        <v>22</v>
      </c>
      <c r="C401" s="0" t="s">
        <v>9</v>
      </c>
      <c r="D401" s="0" t="s">
        <v>27</v>
      </c>
      <c r="F401" s="0" t="s">
        <v>4904</v>
      </c>
      <c r="G401" s="0" t="n">
        <v>1</v>
      </c>
      <c r="H401" s="0" t="n">
        <v>1</v>
      </c>
      <c r="I401" s="0" t="n">
        <v>1</v>
      </c>
      <c r="J401" s="0" t="n">
        <v>0</v>
      </c>
      <c r="K401" s="0" t="n">
        <v>0</v>
      </c>
      <c r="L401" s="0" t="n">
        <v>0</v>
      </c>
      <c r="M401" s="0" t="n">
        <v>3</v>
      </c>
      <c r="N401" s="1" t="n">
        <f aca="false">IF(ISERROR(I401/(I401+J401)),0,(I401/(I401+J401)))</f>
        <v>1</v>
      </c>
      <c r="O401" s="1" t="n">
        <f aca="false">IF(ISERROR(I401/(I401+K401)),0,(I401/(I401+K401)))</f>
        <v>1</v>
      </c>
      <c r="P401" s="1" t="n">
        <f aca="false">IF(ISERROR((2*N401*O401)/(N401+O401)),0,(2*N401*O401)/(N401+O401))</f>
        <v>1</v>
      </c>
      <c r="Q401" s="0" t="n">
        <f aca="false">L806-M806</f>
        <v>2</v>
      </c>
      <c r="R401" s="17" t="str">
        <f aca="false">VLOOKUP(A401,s3_num_method!A401:B2900,2,0)</f>
        <v>num</v>
      </c>
    </row>
    <row r="402" customFormat="false" ht="12.8" hidden="false" customHeight="false" outlineLevel="0" collapsed="false">
      <c r="A402" s="0" t="s">
        <v>4905</v>
      </c>
      <c r="B402" s="0" t="s">
        <v>22</v>
      </c>
      <c r="C402" s="0" t="s">
        <v>9</v>
      </c>
      <c r="D402" s="0" t="s">
        <v>27</v>
      </c>
      <c r="F402" s="0" t="s">
        <v>4906</v>
      </c>
      <c r="G402" s="0" t="n">
        <v>2</v>
      </c>
      <c r="H402" s="0" t="n">
        <v>0</v>
      </c>
      <c r="I402" s="0" t="n">
        <v>0</v>
      </c>
      <c r="J402" s="0" t="n">
        <v>0</v>
      </c>
      <c r="K402" s="0" t="n">
        <v>2</v>
      </c>
      <c r="L402" s="0" t="n">
        <v>1</v>
      </c>
      <c r="M402" s="0" t="n">
        <v>0</v>
      </c>
      <c r="N402" s="1" t="n">
        <f aca="false">IF(ISERROR(I402/(I402+J402)),0,(I402/(I402+J402)))</f>
        <v>0</v>
      </c>
      <c r="O402" s="1" t="n">
        <f aca="false">IF(ISERROR(I402/(I402+K402)),0,(I402/(I402+K402)))</f>
        <v>0</v>
      </c>
      <c r="P402" s="1" t="n">
        <f aca="false">IF(ISERROR((2*N402*O402)/(N402+O402)),0,(2*N402*O402)/(N402+O402))</f>
        <v>0</v>
      </c>
      <c r="Q402" s="0" t="n">
        <f aca="false">L181-M181</f>
        <v>0</v>
      </c>
      <c r="R402" s="17" t="str">
        <f aca="false">VLOOKUP(A402,s3_num_method!A402:B2901,2,0)</f>
        <v>num+count</v>
      </c>
    </row>
    <row r="403" customFormat="false" ht="12.8" hidden="false" customHeight="false" outlineLevel="0" collapsed="false">
      <c r="A403" s="0" t="s">
        <v>4907</v>
      </c>
      <c r="B403" s="0" t="s">
        <v>22</v>
      </c>
      <c r="C403" s="0" t="s">
        <v>9</v>
      </c>
      <c r="D403" s="0" t="s">
        <v>27</v>
      </c>
      <c r="F403" s="0" t="s">
        <v>4908</v>
      </c>
      <c r="G403" s="0" t="n">
        <v>1</v>
      </c>
      <c r="H403" s="0" t="n">
        <v>0</v>
      </c>
      <c r="I403" s="0" t="n">
        <v>0</v>
      </c>
      <c r="J403" s="0" t="n">
        <v>0</v>
      </c>
      <c r="K403" s="0" t="n">
        <v>1</v>
      </c>
      <c r="L403" s="0" t="n">
        <v>1</v>
      </c>
      <c r="M403" s="0" t="n">
        <v>0</v>
      </c>
      <c r="N403" s="1" t="n">
        <f aca="false">IF(ISERROR(I403/(I403+J403)),0,(I403/(I403+J403)))</f>
        <v>0</v>
      </c>
      <c r="O403" s="1" t="n">
        <f aca="false">IF(ISERROR(I403/(I403+K403)),0,(I403/(I403+K403)))</f>
        <v>0</v>
      </c>
      <c r="P403" s="1" t="n">
        <f aca="false">IF(ISERROR((2*N403*O403)/(N403+O403)),0,(2*N403*O403)/(N403+O403))</f>
        <v>0</v>
      </c>
      <c r="Q403" s="0" t="n">
        <f aca="false">L1876-M1876</f>
        <v>7</v>
      </c>
      <c r="R403" s="17" t="str">
        <f aca="false">VLOOKUP(A403,s3_num_method!A403:B2902,2,0)</f>
        <v>num+count</v>
      </c>
    </row>
    <row r="404" customFormat="false" ht="12.8" hidden="false" customHeight="false" outlineLevel="0" collapsed="false">
      <c r="A404" s="0" t="s">
        <v>4909</v>
      </c>
      <c r="B404" s="0" t="s">
        <v>22</v>
      </c>
      <c r="C404" s="0" t="s">
        <v>9</v>
      </c>
      <c r="D404" s="0" t="s">
        <v>27</v>
      </c>
      <c r="F404" s="0" t="s">
        <v>4910</v>
      </c>
      <c r="G404" s="0" t="n">
        <v>2</v>
      </c>
      <c r="H404" s="0" t="n">
        <v>1</v>
      </c>
      <c r="I404" s="0" t="n">
        <v>1</v>
      </c>
      <c r="J404" s="0" t="n">
        <v>0</v>
      </c>
      <c r="K404" s="0" t="n">
        <v>1</v>
      </c>
      <c r="L404" s="0" t="n">
        <v>0</v>
      </c>
      <c r="M404" s="0" t="n">
        <v>3</v>
      </c>
      <c r="N404" s="1" t="n">
        <f aca="false">IF(ISERROR(I404/(I404+J404)),0,(I404/(I404+J404)))</f>
        <v>1</v>
      </c>
      <c r="O404" s="1" t="n">
        <f aca="false">IF(ISERROR(I404/(I404+K404)),0,(I404/(I404+K404)))</f>
        <v>0.5</v>
      </c>
      <c r="P404" s="1" t="n">
        <f aca="false">IF(ISERROR((2*N404*O404)/(N404+O404)),0,(2*N404*O404)/(N404+O404))</f>
        <v>0.666666666666667</v>
      </c>
      <c r="Q404" s="0" t="n">
        <f aca="false">L1683-M1683</f>
        <v>4</v>
      </c>
      <c r="R404" s="17" t="str">
        <f aca="false">VLOOKUP(A404,s3_num_method!A404:B2903,2,0)</f>
        <v>num</v>
      </c>
    </row>
    <row r="405" customFormat="false" ht="12.8" hidden="false" customHeight="false" outlineLevel="0" collapsed="false">
      <c r="A405" s="0" t="s">
        <v>4911</v>
      </c>
      <c r="B405" s="0" t="s">
        <v>22</v>
      </c>
      <c r="C405" s="0" t="s">
        <v>9</v>
      </c>
      <c r="D405" s="0" t="s">
        <v>27</v>
      </c>
      <c r="F405" s="0" t="s">
        <v>4912</v>
      </c>
      <c r="G405" s="0" t="n">
        <v>6</v>
      </c>
      <c r="H405" s="0" t="n">
        <v>1</v>
      </c>
      <c r="I405" s="0" t="n">
        <v>1</v>
      </c>
      <c r="J405" s="0" t="n">
        <v>0</v>
      </c>
      <c r="K405" s="0" t="n">
        <v>5</v>
      </c>
      <c r="L405" s="0" t="n">
        <v>2</v>
      </c>
      <c r="M405" s="0" t="n">
        <v>0</v>
      </c>
      <c r="N405" s="1" t="n">
        <f aca="false">IF(ISERROR(I405/(I405+J405)),0,(I405/(I405+J405)))</f>
        <v>1</v>
      </c>
      <c r="O405" s="1" t="n">
        <f aca="false">IF(ISERROR(I405/(I405+K405)),0,(I405/(I405+K405)))</f>
        <v>0.166666666666667</v>
      </c>
      <c r="P405" s="1" t="n">
        <f aca="false">IF(ISERROR((2*N405*O405)/(N405+O405)),0,(2*N405*O405)/(N405+O405))</f>
        <v>0.285714285714286</v>
      </c>
      <c r="Q405" s="0" t="n">
        <f aca="false">L1682-M1682</f>
        <v>1</v>
      </c>
      <c r="R405" s="17" t="str">
        <f aca="false">VLOOKUP(A405,s3_num_method!A405:B2904,2,0)</f>
        <v>count</v>
      </c>
    </row>
    <row r="406" customFormat="false" ht="12.8" hidden="false" customHeight="false" outlineLevel="0" collapsed="false">
      <c r="A406" s="0" t="s">
        <v>4913</v>
      </c>
      <c r="B406" s="0" t="s">
        <v>22</v>
      </c>
      <c r="C406" s="0" t="s">
        <v>2</v>
      </c>
      <c r="D406" s="0" t="s">
        <v>27</v>
      </c>
      <c r="F406" s="0" t="s">
        <v>4914</v>
      </c>
      <c r="G406" s="0" t="n">
        <v>1</v>
      </c>
      <c r="H406" s="0" t="n">
        <v>1</v>
      </c>
      <c r="I406" s="0" t="n">
        <v>1</v>
      </c>
      <c r="J406" s="0" t="n">
        <v>0</v>
      </c>
      <c r="K406" s="0" t="n">
        <v>0</v>
      </c>
      <c r="L406" s="0" t="n">
        <v>0</v>
      </c>
      <c r="M406" s="0" t="n">
        <v>6</v>
      </c>
      <c r="N406" s="1" t="n">
        <f aca="false">IF(ISERROR(I406/(I406+J406)),0,(I406/(I406+J406)))</f>
        <v>1</v>
      </c>
      <c r="O406" s="1" t="n">
        <f aca="false">IF(ISERROR(I406/(I406+K406)),0,(I406/(I406+K406)))</f>
        <v>1</v>
      </c>
      <c r="P406" s="1" t="n">
        <f aca="false">IF(ISERROR((2*N406*O406)/(N406+O406)),0,(2*N406*O406)/(N406+O406))</f>
        <v>1</v>
      </c>
      <c r="Q406" s="0" t="n">
        <f aca="false">L414-M414</f>
        <v>0</v>
      </c>
      <c r="R406" s="17" t="str">
        <f aca="false">VLOOKUP(A406,s3_num_method!A406:B2905,2,0)</f>
        <v>num</v>
      </c>
    </row>
    <row r="407" customFormat="false" ht="12.8" hidden="false" customHeight="false" outlineLevel="0" collapsed="false">
      <c r="A407" s="0" t="s">
        <v>4915</v>
      </c>
      <c r="B407" s="0" t="s">
        <v>22</v>
      </c>
      <c r="C407" s="0" t="s">
        <v>2</v>
      </c>
      <c r="D407" s="0" t="s">
        <v>27</v>
      </c>
      <c r="F407" s="0" t="s">
        <v>4916</v>
      </c>
      <c r="G407" s="0" t="n">
        <v>3</v>
      </c>
      <c r="H407" s="0" t="n">
        <v>1</v>
      </c>
      <c r="I407" s="0" t="n">
        <v>1</v>
      </c>
      <c r="J407" s="0" t="n">
        <v>0</v>
      </c>
      <c r="K407" s="0" t="n">
        <v>2</v>
      </c>
      <c r="L407" s="0" t="n">
        <v>0</v>
      </c>
      <c r="M407" s="0" t="n">
        <v>0</v>
      </c>
      <c r="N407" s="1" t="n">
        <f aca="false">IF(ISERROR(I407/(I407+J407)),0,(I407/(I407+J407)))</f>
        <v>1</v>
      </c>
      <c r="O407" s="1" t="n">
        <f aca="false">IF(ISERROR(I407/(I407+K407)),0,(I407/(I407+K407)))</f>
        <v>0.333333333333333</v>
      </c>
      <c r="P407" s="1" t="n">
        <f aca="false">IF(ISERROR((2*N407*O407)/(N407+O407)),0,(2*N407*O407)/(N407+O407))</f>
        <v>0.5</v>
      </c>
      <c r="Q407" s="0" t="n">
        <f aca="false">L449-M449</f>
        <v>0</v>
      </c>
      <c r="R407" s="17" t="str">
        <f aca="false">VLOOKUP(A407,s3_num_method!A407:B2906,2,0)</f>
        <v>count</v>
      </c>
    </row>
    <row r="408" customFormat="false" ht="12.8" hidden="false" customHeight="false" outlineLevel="0" collapsed="false">
      <c r="A408" s="0" t="s">
        <v>4917</v>
      </c>
      <c r="B408" s="0" t="s">
        <v>22</v>
      </c>
      <c r="C408" s="0" t="s">
        <v>2</v>
      </c>
      <c r="D408" s="0" t="s">
        <v>27</v>
      </c>
      <c r="F408" s="0" t="s">
        <v>4918</v>
      </c>
      <c r="G408" s="0" t="n">
        <v>2</v>
      </c>
      <c r="H408" s="0" t="n">
        <v>0</v>
      </c>
      <c r="I408" s="0" t="n">
        <v>0</v>
      </c>
      <c r="J408" s="0" t="n">
        <v>0</v>
      </c>
      <c r="K408" s="0" t="n">
        <v>2</v>
      </c>
      <c r="L408" s="0" t="n">
        <v>0</v>
      </c>
      <c r="M408" s="0" t="n">
        <v>0</v>
      </c>
      <c r="N408" s="1" t="n">
        <f aca="false">IF(ISERROR(I408/(I408+J408)),0,(I408/(I408+J408)))</f>
        <v>0</v>
      </c>
      <c r="O408" s="1" t="n">
        <f aca="false">IF(ISERROR(I408/(I408+K408)),0,(I408/(I408+K408)))</f>
        <v>0</v>
      </c>
      <c r="P408" s="1" t="n">
        <f aca="false">IF(ISERROR((2*N408*O408)/(N408+O408)),0,(2*N408*O408)/(N408+O408))</f>
        <v>0</v>
      </c>
      <c r="Q408" s="0" t="n">
        <f aca="false">L565-M565</f>
        <v>1</v>
      </c>
      <c r="R408" s="17" t="str">
        <f aca="false">VLOOKUP(A408,s3_num_method!A408:B2907,2,0)</f>
        <v>num+count</v>
      </c>
    </row>
    <row r="409" customFormat="false" ht="12.8" hidden="false" customHeight="false" outlineLevel="0" collapsed="false">
      <c r="A409" s="0" t="s">
        <v>4919</v>
      </c>
      <c r="B409" s="0" t="s">
        <v>22</v>
      </c>
      <c r="C409" s="0" t="s">
        <v>2</v>
      </c>
      <c r="D409" s="0" t="s">
        <v>27</v>
      </c>
      <c r="F409" s="0" t="s">
        <v>4920</v>
      </c>
      <c r="G409" s="0" t="n">
        <v>1</v>
      </c>
      <c r="H409" s="0" t="n">
        <v>0</v>
      </c>
      <c r="I409" s="0" t="n">
        <v>0</v>
      </c>
      <c r="J409" s="0" t="n">
        <v>0</v>
      </c>
      <c r="K409" s="0" t="n">
        <v>1</v>
      </c>
      <c r="L409" s="0" t="n">
        <v>0</v>
      </c>
      <c r="M409" s="0" t="n">
        <v>0</v>
      </c>
      <c r="N409" s="1" t="n">
        <f aca="false">IF(ISERROR(I409/(I409+J409)),0,(I409/(I409+J409)))</f>
        <v>0</v>
      </c>
      <c r="O409" s="1" t="n">
        <f aca="false">IF(ISERROR(I409/(I409+K409)),0,(I409/(I409+K409)))</f>
        <v>0</v>
      </c>
      <c r="P409" s="1" t="n">
        <f aca="false">IF(ISERROR((2*N409*O409)/(N409+O409)),0,(2*N409*O409)/(N409+O409))</f>
        <v>0</v>
      </c>
      <c r="Q409" s="0" t="n">
        <f aca="false">L1874-M1874</f>
        <v>4</v>
      </c>
      <c r="R409" s="17" t="str">
        <f aca="false">VLOOKUP(A409,s3_num_method!A409:B2908,2,0)</f>
        <v>num+count</v>
      </c>
    </row>
    <row r="410" customFormat="false" ht="12.8" hidden="false" customHeight="false" outlineLevel="0" collapsed="false">
      <c r="A410" s="0" t="s">
        <v>4921</v>
      </c>
      <c r="B410" s="0" t="s">
        <v>22</v>
      </c>
      <c r="C410" s="0" t="s">
        <v>2</v>
      </c>
      <c r="D410" s="0" t="s">
        <v>27</v>
      </c>
      <c r="F410" s="0" t="s">
        <v>4922</v>
      </c>
      <c r="G410" s="0" t="n">
        <v>1</v>
      </c>
      <c r="H410" s="0" t="n">
        <v>1</v>
      </c>
      <c r="I410" s="0" t="n">
        <v>1</v>
      </c>
      <c r="J410" s="0" t="n">
        <v>0</v>
      </c>
      <c r="K410" s="0" t="n">
        <v>0</v>
      </c>
      <c r="L410" s="0" t="n">
        <v>0</v>
      </c>
      <c r="M410" s="0" t="n">
        <v>1</v>
      </c>
      <c r="N410" s="1" t="n">
        <f aca="false">IF(ISERROR(I410/(I410+J410)),0,(I410/(I410+J410)))</f>
        <v>1</v>
      </c>
      <c r="O410" s="1" t="n">
        <f aca="false">IF(ISERROR(I410/(I410+K410)),0,(I410/(I410+K410)))</f>
        <v>1</v>
      </c>
      <c r="P410" s="1" t="n">
        <f aca="false">IF(ISERROR((2*N410*O410)/(N410+O410)),0,(2*N410*O410)/(N410+O410))</f>
        <v>1</v>
      </c>
      <c r="Q410" s="0" t="n">
        <f aca="false">L914-M914</f>
        <v>3</v>
      </c>
      <c r="R410" s="17" t="str">
        <f aca="false">VLOOKUP(A410,s3_num_method!A410:B2909,2,0)</f>
        <v>count</v>
      </c>
    </row>
    <row r="411" customFormat="false" ht="12.8" hidden="false" customHeight="false" outlineLevel="0" collapsed="false">
      <c r="A411" s="0" t="s">
        <v>4923</v>
      </c>
      <c r="B411" s="0" t="s">
        <v>22</v>
      </c>
      <c r="C411" s="0" t="s">
        <v>2</v>
      </c>
      <c r="D411" s="0" t="s">
        <v>27</v>
      </c>
      <c r="F411" s="0" t="s">
        <v>4924</v>
      </c>
      <c r="G411" s="0" t="n">
        <v>9</v>
      </c>
      <c r="H411" s="0" t="n">
        <v>3</v>
      </c>
      <c r="I411" s="0" t="n">
        <v>1</v>
      </c>
      <c r="J411" s="0" t="n">
        <v>2</v>
      </c>
      <c r="K411" s="0" t="n">
        <v>8</v>
      </c>
      <c r="L411" s="0" t="n">
        <v>0</v>
      </c>
      <c r="M411" s="0" t="n">
        <v>0</v>
      </c>
      <c r="N411" s="1" t="n">
        <f aca="false">IF(ISERROR(I411/(I411+J411)),0,(I411/(I411+J411)))</f>
        <v>0.333333333333333</v>
      </c>
      <c r="O411" s="1" t="n">
        <f aca="false">IF(ISERROR(I411/(I411+K411)),0,(I411/(I411+K411)))</f>
        <v>0.111111111111111</v>
      </c>
      <c r="P411" s="1" t="n">
        <f aca="false">IF(ISERROR((2*N411*O411)/(N411+O411)),0,(2*N411*O411)/(N411+O411))</f>
        <v>0.166666666666667</v>
      </c>
      <c r="Q411" s="0" t="n">
        <f aca="false">L1026-M1026</f>
        <v>1</v>
      </c>
      <c r="R411" s="17" t="str">
        <f aca="false">VLOOKUP(A411,s3_num_method!A411:B2910,2,0)</f>
        <v>count</v>
      </c>
    </row>
    <row r="412" customFormat="false" ht="12.8" hidden="false" customHeight="false" outlineLevel="0" collapsed="false">
      <c r="A412" s="0" t="s">
        <v>4925</v>
      </c>
      <c r="B412" s="0" t="s">
        <v>22</v>
      </c>
      <c r="C412" s="0" t="s">
        <v>2</v>
      </c>
      <c r="D412" s="0" t="s">
        <v>27</v>
      </c>
      <c r="F412" s="0" t="s">
        <v>4926</v>
      </c>
      <c r="G412" s="0" t="n">
        <v>3</v>
      </c>
      <c r="H412" s="0" t="n">
        <v>1</v>
      </c>
      <c r="I412" s="0" t="n">
        <v>1</v>
      </c>
      <c r="J412" s="0" t="n">
        <v>0</v>
      </c>
      <c r="K412" s="0" t="n">
        <v>2</v>
      </c>
      <c r="L412" s="0" t="n">
        <v>0</v>
      </c>
      <c r="M412" s="0" t="n">
        <v>4</v>
      </c>
      <c r="N412" s="1" t="n">
        <f aca="false">IF(ISERROR(I412/(I412+J412)),0,(I412/(I412+J412)))</f>
        <v>1</v>
      </c>
      <c r="O412" s="1" t="n">
        <f aca="false">IF(ISERROR(I412/(I412+K412)),0,(I412/(I412+K412)))</f>
        <v>0.333333333333333</v>
      </c>
      <c r="P412" s="1" t="n">
        <f aca="false">IF(ISERROR((2*N412*O412)/(N412+O412)),0,(2*N412*O412)/(N412+O412))</f>
        <v>0.5</v>
      </c>
      <c r="Q412" s="0" t="n">
        <f aca="false">L1678-M1678</f>
        <v>7</v>
      </c>
      <c r="R412" s="17" t="str">
        <f aca="false">VLOOKUP(A412,s3_num_method!A412:B2911,2,0)</f>
        <v>num</v>
      </c>
    </row>
    <row r="413" customFormat="false" ht="12.8" hidden="false" customHeight="false" outlineLevel="0" collapsed="false">
      <c r="A413" s="0" t="s">
        <v>4927</v>
      </c>
      <c r="B413" s="0" t="s">
        <v>22</v>
      </c>
      <c r="C413" s="0" t="s">
        <v>2</v>
      </c>
      <c r="D413" s="0" t="s">
        <v>27</v>
      </c>
      <c r="F413" s="0" t="s">
        <v>4928</v>
      </c>
      <c r="G413" s="0" t="n">
        <v>2</v>
      </c>
      <c r="H413" s="0" t="n">
        <v>1</v>
      </c>
      <c r="I413" s="0" t="n">
        <v>1</v>
      </c>
      <c r="J413" s="0" t="n">
        <v>0</v>
      </c>
      <c r="K413" s="0" t="n">
        <v>1</v>
      </c>
      <c r="L413" s="0" t="n">
        <v>1</v>
      </c>
      <c r="M413" s="0" t="n">
        <v>1</v>
      </c>
      <c r="N413" s="1" t="n">
        <f aca="false">IF(ISERROR(I413/(I413+J413)),0,(I413/(I413+J413)))</f>
        <v>1</v>
      </c>
      <c r="O413" s="1" t="n">
        <f aca="false">IF(ISERROR(I413/(I413+K413)),0,(I413/(I413+K413)))</f>
        <v>0.5</v>
      </c>
      <c r="P413" s="1" t="n">
        <f aca="false">IF(ISERROR((2*N413*O413)/(N413+O413)),0,(2*N413*O413)/(N413+O413))</f>
        <v>0.666666666666667</v>
      </c>
      <c r="Q413" s="0" t="n">
        <f aca="false">L2008-M2008</f>
        <v>3</v>
      </c>
      <c r="R413" s="17" t="str">
        <f aca="false">VLOOKUP(A413,s3_num_method!A413:B2912,2,0)</f>
        <v>num</v>
      </c>
    </row>
    <row r="414" customFormat="false" ht="12.8" hidden="false" customHeight="false" outlineLevel="0" collapsed="false">
      <c r="A414" s="0" t="s">
        <v>4929</v>
      </c>
      <c r="B414" s="0" t="s">
        <v>22</v>
      </c>
      <c r="C414" s="0" t="s">
        <v>2</v>
      </c>
      <c r="D414" s="0" t="s">
        <v>27</v>
      </c>
      <c r="F414" s="0" t="s">
        <v>4930</v>
      </c>
      <c r="G414" s="0" t="n">
        <v>1</v>
      </c>
      <c r="H414" s="0" t="n">
        <v>0</v>
      </c>
      <c r="I414" s="0" t="n">
        <v>0</v>
      </c>
      <c r="J414" s="0" t="n">
        <v>0</v>
      </c>
      <c r="K414" s="0" t="n">
        <v>1</v>
      </c>
      <c r="L414" s="0" t="n">
        <v>0</v>
      </c>
      <c r="M414" s="0" t="n">
        <v>0</v>
      </c>
      <c r="N414" s="1" t="n">
        <f aca="false">IF(ISERROR(I414/(I414+J414)),0,(I414/(I414+J414)))</f>
        <v>0</v>
      </c>
      <c r="O414" s="1" t="n">
        <f aca="false">IF(ISERROR(I414/(I414+K414)),0,(I414/(I414+K414)))</f>
        <v>0</v>
      </c>
      <c r="P414" s="1" t="n">
        <f aca="false">IF(ISERROR((2*N414*O414)/(N414+O414)),0,(2*N414*O414)/(N414+O414))</f>
        <v>0</v>
      </c>
      <c r="Q414" s="0" t="n">
        <f aca="false">L1025-M1025</f>
        <v>1</v>
      </c>
      <c r="R414" s="17" t="str">
        <f aca="false">VLOOKUP(A414,s3_num_method!A414:B2913,2,0)</f>
        <v>num+count</v>
      </c>
    </row>
    <row r="415" customFormat="false" ht="12.8" hidden="false" customHeight="false" outlineLevel="0" collapsed="false">
      <c r="A415" s="0" t="s">
        <v>4931</v>
      </c>
      <c r="B415" s="0" t="s">
        <v>22</v>
      </c>
      <c r="C415" s="0" t="s">
        <v>2</v>
      </c>
      <c r="D415" s="0" t="s">
        <v>27</v>
      </c>
      <c r="F415" s="0" t="s">
        <v>4932</v>
      </c>
      <c r="G415" s="0" t="n">
        <v>4</v>
      </c>
      <c r="H415" s="0" t="n">
        <v>0</v>
      </c>
      <c r="I415" s="0" t="n">
        <v>0</v>
      </c>
      <c r="J415" s="0" t="n">
        <v>0</v>
      </c>
      <c r="K415" s="0" t="n">
        <v>4</v>
      </c>
      <c r="L415" s="0" t="n">
        <v>0</v>
      </c>
      <c r="M415" s="0" t="n">
        <v>0</v>
      </c>
      <c r="N415" s="1" t="n">
        <f aca="false">IF(ISERROR(I415/(I415+J415)),0,(I415/(I415+J415)))</f>
        <v>0</v>
      </c>
      <c r="O415" s="1" t="n">
        <f aca="false">IF(ISERROR(I415/(I415+K415)),0,(I415/(I415+K415)))</f>
        <v>0</v>
      </c>
      <c r="P415" s="1" t="n">
        <f aca="false">IF(ISERROR((2*N415*O415)/(N415+O415)),0,(2*N415*O415)/(N415+O415))</f>
        <v>0</v>
      </c>
      <c r="Q415" s="0" t="n">
        <f aca="false">L485-M485</f>
        <v>1</v>
      </c>
      <c r="R415" s="17" t="str">
        <f aca="false">VLOOKUP(A415,s3_num_method!A415:B2914,2,0)</f>
        <v>num+count</v>
      </c>
    </row>
    <row r="416" customFormat="false" ht="12.8" hidden="false" customHeight="false" outlineLevel="0" collapsed="false">
      <c r="A416" s="0" t="s">
        <v>4933</v>
      </c>
      <c r="B416" s="0" t="s">
        <v>22</v>
      </c>
      <c r="C416" s="0" t="s">
        <v>2</v>
      </c>
      <c r="D416" s="0" t="s">
        <v>27</v>
      </c>
      <c r="F416" s="0" t="s">
        <v>4934</v>
      </c>
      <c r="G416" s="0" t="n">
        <v>2</v>
      </c>
      <c r="H416" s="0" t="n">
        <v>1</v>
      </c>
      <c r="I416" s="0" t="n">
        <v>1</v>
      </c>
      <c r="J416" s="0" t="n">
        <v>0</v>
      </c>
      <c r="K416" s="0" t="n">
        <v>1</v>
      </c>
      <c r="L416" s="0" t="n">
        <v>0</v>
      </c>
      <c r="M416" s="0" t="n">
        <v>0</v>
      </c>
      <c r="N416" s="1" t="n">
        <f aca="false">IF(ISERROR(I416/(I416+J416)),0,(I416/(I416+J416)))</f>
        <v>1</v>
      </c>
      <c r="O416" s="1" t="n">
        <f aca="false">IF(ISERROR(I416/(I416+K416)),0,(I416/(I416+K416)))</f>
        <v>0.5</v>
      </c>
      <c r="P416" s="1" t="n">
        <f aca="false">IF(ISERROR((2*N416*O416)/(N416+O416)),0,(2*N416*O416)/(N416+O416))</f>
        <v>0.666666666666667</v>
      </c>
      <c r="Q416" s="0" t="n">
        <f aca="false">L1795-M1795</f>
        <v>1</v>
      </c>
      <c r="R416" s="17" t="str">
        <f aca="false">VLOOKUP(A416,s3_num_method!A416:B2915,2,0)</f>
        <v>count</v>
      </c>
    </row>
    <row r="417" customFormat="false" ht="12.8" hidden="false" customHeight="false" outlineLevel="0" collapsed="false">
      <c r="A417" s="0" t="s">
        <v>4935</v>
      </c>
      <c r="B417" s="0" t="s">
        <v>22</v>
      </c>
      <c r="C417" s="0" t="s">
        <v>2</v>
      </c>
      <c r="D417" s="0" t="s">
        <v>27</v>
      </c>
      <c r="F417" s="0" t="s">
        <v>4936</v>
      </c>
      <c r="G417" s="0" t="n">
        <v>4</v>
      </c>
      <c r="H417" s="0" t="n">
        <v>2</v>
      </c>
      <c r="I417" s="0" t="n">
        <v>2</v>
      </c>
      <c r="J417" s="0" t="n">
        <v>0</v>
      </c>
      <c r="K417" s="0" t="n">
        <v>2</v>
      </c>
      <c r="L417" s="0" t="n">
        <v>0</v>
      </c>
      <c r="M417" s="0" t="n">
        <v>2</v>
      </c>
      <c r="N417" s="1" t="n">
        <f aca="false">IF(ISERROR(I417/(I417+J417)),0,(I417/(I417+J417)))</f>
        <v>1</v>
      </c>
      <c r="O417" s="1" t="n">
        <f aca="false">IF(ISERROR(I417/(I417+K417)),0,(I417/(I417+K417)))</f>
        <v>0.5</v>
      </c>
      <c r="P417" s="1" t="n">
        <f aca="false">IF(ISERROR((2*N417*O417)/(N417+O417)),0,(2*N417*O417)/(N417+O417))</f>
        <v>0.666666666666667</v>
      </c>
      <c r="Q417" s="0" t="n">
        <f aca="false">L1673-M1673</f>
        <v>5</v>
      </c>
      <c r="R417" s="17" t="str">
        <f aca="false">VLOOKUP(A417,s3_num_method!A417:B2916,2,0)</f>
        <v>count</v>
      </c>
    </row>
    <row r="418" customFormat="false" ht="12.8" hidden="false" customHeight="false" outlineLevel="0" collapsed="false">
      <c r="A418" s="0" t="s">
        <v>4937</v>
      </c>
      <c r="B418" s="0" t="s">
        <v>22</v>
      </c>
      <c r="C418" s="0" t="s">
        <v>2</v>
      </c>
      <c r="D418" s="0" t="s">
        <v>27</v>
      </c>
      <c r="F418" s="0" t="s">
        <v>4938</v>
      </c>
      <c r="G418" s="0" t="n">
        <v>4</v>
      </c>
      <c r="H418" s="0" t="n">
        <v>3</v>
      </c>
      <c r="I418" s="0" t="n">
        <v>3</v>
      </c>
      <c r="J418" s="0" t="n">
        <v>0</v>
      </c>
      <c r="K418" s="0" t="n">
        <v>1</v>
      </c>
      <c r="L418" s="0" t="n">
        <v>1</v>
      </c>
      <c r="M418" s="0" t="n">
        <v>10</v>
      </c>
      <c r="N418" s="1" t="n">
        <f aca="false">IF(ISERROR(I418/(I418+J418)),0,(I418/(I418+J418)))</f>
        <v>1</v>
      </c>
      <c r="O418" s="1" t="n">
        <f aca="false">IF(ISERROR(I418/(I418+K418)),0,(I418/(I418+K418)))</f>
        <v>0.75</v>
      </c>
      <c r="P418" s="1" t="n">
        <f aca="false">IF(ISERROR((2*N418*O418)/(N418+O418)),0,(2*N418*O418)/(N418+O418))</f>
        <v>0.857142857142857</v>
      </c>
      <c r="Q418" s="0" t="n">
        <f aca="false">L1797-M1797</f>
        <v>1</v>
      </c>
      <c r="R418" s="17" t="str">
        <f aca="false">VLOOKUP(A418,s3_num_method!A418:B2917,2,0)</f>
        <v>num</v>
      </c>
    </row>
    <row r="419" customFormat="false" ht="12.8" hidden="false" customHeight="false" outlineLevel="0" collapsed="false">
      <c r="A419" s="0" t="s">
        <v>4939</v>
      </c>
      <c r="B419" s="0" t="s">
        <v>22</v>
      </c>
      <c r="C419" s="0" t="s">
        <v>2</v>
      </c>
      <c r="D419" s="0" t="s">
        <v>27</v>
      </c>
      <c r="F419" s="0" t="s">
        <v>4940</v>
      </c>
      <c r="G419" s="0" t="n">
        <v>1</v>
      </c>
      <c r="H419" s="0" t="n">
        <v>0</v>
      </c>
      <c r="I419" s="0" t="n">
        <v>0</v>
      </c>
      <c r="J419" s="0" t="n">
        <v>0</v>
      </c>
      <c r="K419" s="0" t="n">
        <v>1</v>
      </c>
      <c r="L419" s="0" t="n">
        <v>0</v>
      </c>
      <c r="M419" s="0" t="n">
        <v>0</v>
      </c>
      <c r="N419" s="1" t="n">
        <f aca="false">IF(ISERROR(I419/(I419+J419)),0,(I419/(I419+J419)))</f>
        <v>0</v>
      </c>
      <c r="O419" s="1" t="n">
        <f aca="false">IF(ISERROR(I419/(I419+K419)),0,(I419/(I419+K419)))</f>
        <v>0</v>
      </c>
      <c r="P419" s="1" t="n">
        <f aca="false">IF(ISERROR((2*N419*O419)/(N419+O419)),0,(2*N419*O419)/(N419+O419))</f>
        <v>0</v>
      </c>
      <c r="Q419" s="0" t="n">
        <f aca="false">L1671-M1671</f>
        <v>5</v>
      </c>
      <c r="R419" s="17" t="str">
        <f aca="false">VLOOKUP(A419,s3_num_method!A419:B2918,2,0)</f>
        <v>num+count</v>
      </c>
    </row>
    <row r="420" customFormat="false" ht="12.8" hidden="false" customHeight="false" outlineLevel="0" collapsed="false">
      <c r="A420" s="0" t="s">
        <v>4941</v>
      </c>
      <c r="B420" s="0" t="s">
        <v>22</v>
      </c>
      <c r="C420" s="0" t="s">
        <v>2</v>
      </c>
      <c r="D420" s="0" t="s">
        <v>27</v>
      </c>
      <c r="F420" s="0" t="s">
        <v>4942</v>
      </c>
      <c r="G420" s="0" t="n">
        <v>2</v>
      </c>
      <c r="H420" s="0" t="n">
        <v>2</v>
      </c>
      <c r="I420" s="0" t="n">
        <v>2</v>
      </c>
      <c r="J420" s="0" t="n">
        <v>0</v>
      </c>
      <c r="K420" s="0" t="n">
        <v>0</v>
      </c>
      <c r="L420" s="0" t="n">
        <v>0</v>
      </c>
      <c r="M420" s="0" t="n">
        <v>7</v>
      </c>
      <c r="N420" s="1" t="n">
        <f aca="false">IF(ISERROR(I420/(I420+J420)),0,(I420/(I420+J420)))</f>
        <v>1</v>
      </c>
      <c r="O420" s="1" t="n">
        <f aca="false">IF(ISERROR(I420/(I420+K420)),0,(I420/(I420+K420)))</f>
        <v>1</v>
      </c>
      <c r="P420" s="1" t="n">
        <f aca="false">IF(ISERROR((2*N420*O420)/(N420+O420)),0,(2*N420*O420)/(N420+O420))</f>
        <v>1</v>
      </c>
      <c r="Q420" s="0" t="n">
        <f aca="false">L1792-M1792</f>
        <v>1</v>
      </c>
      <c r="R420" s="17" t="str">
        <f aca="false">VLOOKUP(A420,s3_num_method!A420:B2919,2,0)</f>
        <v>num</v>
      </c>
    </row>
    <row r="421" customFormat="false" ht="12.8" hidden="false" customHeight="false" outlineLevel="0" collapsed="false">
      <c r="A421" s="0" t="s">
        <v>4943</v>
      </c>
      <c r="B421" s="0" t="s">
        <v>22</v>
      </c>
      <c r="C421" s="0" t="s">
        <v>2</v>
      </c>
      <c r="D421" s="0" t="s">
        <v>27</v>
      </c>
      <c r="F421" s="0" t="s">
        <v>4944</v>
      </c>
      <c r="G421" s="0" t="n">
        <v>5</v>
      </c>
      <c r="H421" s="0" t="n">
        <v>2</v>
      </c>
      <c r="I421" s="0" t="n">
        <v>2</v>
      </c>
      <c r="J421" s="0" t="n">
        <v>0</v>
      </c>
      <c r="K421" s="0" t="n">
        <v>3</v>
      </c>
      <c r="L421" s="0" t="n">
        <v>0</v>
      </c>
      <c r="M421" s="0" t="n">
        <v>2</v>
      </c>
      <c r="N421" s="1" t="n">
        <f aca="false">IF(ISERROR(I421/(I421+J421)),0,(I421/(I421+J421)))</f>
        <v>1</v>
      </c>
      <c r="O421" s="1" t="n">
        <f aca="false">IF(ISERROR(I421/(I421+K421)),0,(I421/(I421+K421)))</f>
        <v>0.4</v>
      </c>
      <c r="P421" s="1" t="n">
        <f aca="false">IF(ISERROR((2*N421*O421)/(N421+O421)),0,(2*N421*O421)/(N421+O421))</f>
        <v>0.571428571428571</v>
      </c>
      <c r="Q421" s="0" t="n">
        <f aca="false">L1564-M1564</f>
        <v>4</v>
      </c>
      <c r="R421" s="17" t="str">
        <f aca="false">VLOOKUP(A421,s3_num_method!A421:B2920,2,0)</f>
        <v>num</v>
      </c>
    </row>
    <row r="422" customFormat="false" ht="12.8" hidden="false" customHeight="false" outlineLevel="0" collapsed="false">
      <c r="A422" s="0" t="s">
        <v>4945</v>
      </c>
      <c r="B422" s="0" t="s">
        <v>22</v>
      </c>
      <c r="C422" s="0" t="s">
        <v>2</v>
      </c>
      <c r="D422" s="0" t="s">
        <v>27</v>
      </c>
      <c r="F422" s="0" t="s">
        <v>4946</v>
      </c>
      <c r="G422" s="0" t="n">
        <v>3</v>
      </c>
      <c r="H422" s="0" t="n">
        <v>3</v>
      </c>
      <c r="I422" s="0" t="n">
        <v>0</v>
      </c>
      <c r="J422" s="0" t="n">
        <v>3</v>
      </c>
      <c r="K422" s="0" t="n">
        <v>3</v>
      </c>
      <c r="L422" s="0" t="n">
        <v>1</v>
      </c>
      <c r="M422" s="0" t="n">
        <v>2</v>
      </c>
      <c r="N422" s="1" t="n">
        <f aca="false">IF(ISERROR(I422/(I422+J422)),0,(I422/(I422+J422)))</f>
        <v>0</v>
      </c>
      <c r="O422" s="1" t="n">
        <f aca="false">IF(ISERROR(I422/(I422+K422)),0,(I422/(I422+K422)))</f>
        <v>0</v>
      </c>
      <c r="P422" s="1" t="n">
        <f aca="false">IF(ISERROR((2*N422*O422)/(N422+O422)),0,(2*N422*O422)/(N422+O422))</f>
        <v>0</v>
      </c>
      <c r="Q422" s="0" t="n">
        <f aca="false">L1786-M1786</f>
        <v>4</v>
      </c>
      <c r="R422" s="17" t="str">
        <f aca="false">VLOOKUP(A422,s3_num_method!A422:B2921,2,0)</f>
        <v>num+count</v>
      </c>
    </row>
    <row r="423" customFormat="false" ht="12.8" hidden="false" customHeight="false" outlineLevel="0" collapsed="false">
      <c r="A423" s="0" t="s">
        <v>4947</v>
      </c>
      <c r="B423" s="0" t="s">
        <v>22</v>
      </c>
      <c r="C423" s="0" t="s">
        <v>2</v>
      </c>
      <c r="D423" s="0" t="s">
        <v>27</v>
      </c>
      <c r="F423" s="0" t="s">
        <v>4948</v>
      </c>
      <c r="G423" s="0" t="n">
        <v>11</v>
      </c>
      <c r="H423" s="0" t="n">
        <v>2</v>
      </c>
      <c r="I423" s="0" t="n">
        <v>2</v>
      </c>
      <c r="J423" s="0" t="n">
        <v>0</v>
      </c>
      <c r="K423" s="0" t="n">
        <v>9</v>
      </c>
      <c r="L423" s="0" t="n">
        <v>1</v>
      </c>
      <c r="M423" s="0" t="n">
        <v>3</v>
      </c>
      <c r="N423" s="1" t="n">
        <f aca="false">IF(ISERROR(I423/(I423+J423)),0,(I423/(I423+J423)))</f>
        <v>1</v>
      </c>
      <c r="O423" s="1" t="n">
        <f aca="false">IF(ISERROR(I423/(I423+K423)),0,(I423/(I423+K423)))</f>
        <v>0.181818181818182</v>
      </c>
      <c r="P423" s="1" t="n">
        <f aca="false">IF(ISERROR((2*N423*O423)/(N423+O423)),0,(2*N423*O423)/(N423+O423))</f>
        <v>0.307692307692308</v>
      </c>
      <c r="Q423" s="0" t="n">
        <f aca="false">L1787-M1787</f>
        <v>1</v>
      </c>
      <c r="R423" s="17" t="str">
        <f aca="false">VLOOKUP(A423,s3_num_method!A423:B2922,2,0)</f>
        <v>num+count</v>
      </c>
    </row>
    <row r="424" customFormat="false" ht="12.8" hidden="false" customHeight="false" outlineLevel="0" collapsed="false">
      <c r="A424" s="0" t="s">
        <v>4949</v>
      </c>
      <c r="B424" s="0" t="s">
        <v>22</v>
      </c>
      <c r="C424" s="0" t="s">
        <v>2</v>
      </c>
      <c r="D424" s="0" t="s">
        <v>27</v>
      </c>
      <c r="F424" s="0" t="s">
        <v>4950</v>
      </c>
      <c r="G424" s="0" t="n">
        <v>2</v>
      </c>
      <c r="H424" s="0" t="n">
        <v>2</v>
      </c>
      <c r="I424" s="0" t="n">
        <v>2</v>
      </c>
      <c r="J424" s="0" t="n">
        <v>0</v>
      </c>
      <c r="K424" s="0" t="n">
        <v>0</v>
      </c>
      <c r="L424" s="0" t="n">
        <v>0</v>
      </c>
      <c r="M424" s="0" t="n">
        <v>7</v>
      </c>
      <c r="N424" s="1" t="n">
        <f aca="false">IF(ISERROR(I424/(I424+J424)),0,(I424/(I424+J424)))</f>
        <v>1</v>
      </c>
      <c r="O424" s="1" t="n">
        <f aca="false">IF(ISERROR(I424/(I424+K424)),0,(I424/(I424+K424)))</f>
        <v>1</v>
      </c>
      <c r="P424" s="1" t="n">
        <f aca="false">IF(ISERROR((2*N424*O424)/(N424+O424)),0,(2*N424*O424)/(N424+O424))</f>
        <v>1</v>
      </c>
      <c r="Q424" s="0" t="n">
        <f aca="false">L1788-M1788</f>
        <v>3</v>
      </c>
      <c r="R424" s="17" t="str">
        <f aca="false">VLOOKUP(A424,s3_num_method!A424:B2923,2,0)</f>
        <v>num+count</v>
      </c>
    </row>
    <row r="425" customFormat="false" ht="12.8" hidden="false" customHeight="false" outlineLevel="0" collapsed="false">
      <c r="A425" s="0" t="s">
        <v>4951</v>
      </c>
      <c r="B425" s="0" t="s">
        <v>22</v>
      </c>
      <c r="C425" s="0" t="s">
        <v>2</v>
      </c>
      <c r="D425" s="0" t="s">
        <v>27</v>
      </c>
      <c r="F425" s="0" t="s">
        <v>4952</v>
      </c>
      <c r="G425" s="0" t="n">
        <v>1</v>
      </c>
      <c r="H425" s="0" t="n">
        <v>1</v>
      </c>
      <c r="I425" s="0" t="n">
        <v>1</v>
      </c>
      <c r="J425" s="0" t="n">
        <v>0</v>
      </c>
      <c r="K425" s="0" t="n">
        <v>0</v>
      </c>
      <c r="L425" s="0" t="n">
        <v>0</v>
      </c>
      <c r="M425" s="0" t="n">
        <v>0</v>
      </c>
      <c r="N425" s="1" t="n">
        <f aca="false">IF(ISERROR(I425/(I425+J425)),0,(I425/(I425+J425)))</f>
        <v>1</v>
      </c>
      <c r="O425" s="1" t="n">
        <f aca="false">IF(ISERROR(I425/(I425+K425)),0,(I425/(I425+K425)))</f>
        <v>1</v>
      </c>
      <c r="P425" s="1" t="n">
        <f aca="false">IF(ISERROR((2*N425*O425)/(N425+O425)),0,(2*N425*O425)/(N425+O425))</f>
        <v>1</v>
      </c>
      <c r="Q425" s="0" t="n">
        <f aca="false">L1784-M1784</f>
        <v>4</v>
      </c>
      <c r="R425" s="17" t="str">
        <f aca="false">VLOOKUP(A425,s3_num_method!A425:B2924,2,0)</f>
        <v>count</v>
      </c>
    </row>
    <row r="426" customFormat="false" ht="12.8" hidden="false" customHeight="false" outlineLevel="0" collapsed="false">
      <c r="A426" s="0" t="s">
        <v>4953</v>
      </c>
      <c r="B426" s="0" t="s">
        <v>22</v>
      </c>
      <c r="C426" s="0" t="s">
        <v>2</v>
      </c>
      <c r="D426" s="0" t="s">
        <v>27</v>
      </c>
      <c r="F426" s="0" t="s">
        <v>4954</v>
      </c>
      <c r="G426" s="0" t="n">
        <v>3</v>
      </c>
      <c r="H426" s="0" t="n">
        <v>5</v>
      </c>
      <c r="I426" s="0" t="n">
        <v>1</v>
      </c>
      <c r="J426" s="0" t="n">
        <v>4</v>
      </c>
      <c r="K426" s="0" t="n">
        <v>2</v>
      </c>
      <c r="L426" s="0" t="n">
        <v>1</v>
      </c>
      <c r="M426" s="0" t="n">
        <v>4</v>
      </c>
      <c r="N426" s="1" t="n">
        <f aca="false">IF(ISERROR(I426/(I426+J426)),0,(I426/(I426+J426)))</f>
        <v>0.2</v>
      </c>
      <c r="O426" s="1" t="n">
        <f aca="false">IF(ISERROR(I426/(I426+K426)),0,(I426/(I426+K426)))</f>
        <v>0.333333333333333</v>
      </c>
      <c r="P426" s="1" t="n">
        <f aca="false">IF(ISERROR((2*N426*O426)/(N426+O426)),0,(2*N426*O426)/(N426+O426))</f>
        <v>0.25</v>
      </c>
      <c r="Q426" s="0" t="n">
        <f aca="false">L1236-M1236</f>
        <v>0</v>
      </c>
      <c r="R426" s="17" t="str">
        <f aca="false">VLOOKUP(A426,s3_num_method!A426:B2925,2,0)</f>
        <v>num+count</v>
      </c>
    </row>
    <row r="427" customFormat="false" ht="12.8" hidden="false" customHeight="false" outlineLevel="0" collapsed="false">
      <c r="A427" s="0" t="s">
        <v>4955</v>
      </c>
      <c r="B427" s="0" t="s">
        <v>22</v>
      </c>
      <c r="C427" s="0" t="s">
        <v>2</v>
      </c>
      <c r="D427" s="0" t="s">
        <v>27</v>
      </c>
      <c r="F427" s="0" t="s">
        <v>4956</v>
      </c>
      <c r="G427" s="0" t="n">
        <v>3</v>
      </c>
      <c r="H427" s="0" t="n">
        <v>0</v>
      </c>
      <c r="I427" s="0" t="n">
        <v>0</v>
      </c>
      <c r="J427" s="0" t="n">
        <v>0</v>
      </c>
      <c r="K427" s="0" t="n">
        <v>3</v>
      </c>
      <c r="L427" s="0" t="n">
        <v>0</v>
      </c>
      <c r="M427" s="0" t="n">
        <v>0</v>
      </c>
      <c r="N427" s="1" t="n">
        <f aca="false">IF(ISERROR(I427/(I427+J427)),0,(I427/(I427+J427)))</f>
        <v>0</v>
      </c>
      <c r="O427" s="1" t="n">
        <f aca="false">IF(ISERROR(I427/(I427+K427)),0,(I427/(I427+K427)))</f>
        <v>0</v>
      </c>
      <c r="P427" s="1" t="n">
        <f aca="false">IF(ISERROR((2*N427*O427)/(N427+O427)),0,(2*N427*O427)/(N427+O427))</f>
        <v>0</v>
      </c>
      <c r="Q427" s="0" t="n">
        <f aca="false">L1072-M1072</f>
        <v>1</v>
      </c>
      <c r="R427" s="17" t="str">
        <f aca="false">VLOOKUP(A427,s3_num_method!A427:B2926,2,0)</f>
        <v>num+count</v>
      </c>
    </row>
    <row r="428" customFormat="false" ht="12.8" hidden="false" customHeight="false" outlineLevel="0" collapsed="false">
      <c r="A428" s="0" t="s">
        <v>4957</v>
      </c>
      <c r="B428" s="0" t="s">
        <v>22</v>
      </c>
      <c r="C428" s="0" t="s">
        <v>2</v>
      </c>
      <c r="D428" s="0" t="s">
        <v>27</v>
      </c>
      <c r="F428" s="0" t="s">
        <v>4958</v>
      </c>
      <c r="G428" s="0" t="n">
        <v>2</v>
      </c>
      <c r="H428" s="0" t="n">
        <v>1</v>
      </c>
      <c r="I428" s="0" t="n">
        <v>1</v>
      </c>
      <c r="J428" s="0" t="n">
        <v>0</v>
      </c>
      <c r="K428" s="0" t="n">
        <v>1</v>
      </c>
      <c r="L428" s="0" t="n">
        <v>0</v>
      </c>
      <c r="M428" s="0" t="n">
        <v>0</v>
      </c>
      <c r="N428" s="1" t="n">
        <f aca="false">IF(ISERROR(I428/(I428+J428)),0,(I428/(I428+J428)))</f>
        <v>1</v>
      </c>
      <c r="O428" s="1" t="n">
        <f aca="false">IF(ISERROR(I428/(I428+K428)),0,(I428/(I428+K428)))</f>
        <v>0.5</v>
      </c>
      <c r="P428" s="1" t="n">
        <f aca="false">IF(ISERROR((2*N428*O428)/(N428+O428)),0,(2*N428*O428)/(N428+O428))</f>
        <v>0.666666666666667</v>
      </c>
      <c r="Q428" s="0" t="n">
        <f aca="false">L1074-M1074</f>
        <v>-1</v>
      </c>
      <c r="R428" s="17" t="str">
        <f aca="false">VLOOKUP(A428,s3_num_method!A428:B2927,2,0)</f>
        <v>count</v>
      </c>
    </row>
    <row r="429" customFormat="false" ht="12.8" hidden="false" customHeight="false" outlineLevel="0" collapsed="false">
      <c r="A429" s="0" t="s">
        <v>4959</v>
      </c>
      <c r="B429" s="0" t="s">
        <v>22</v>
      </c>
      <c r="C429" s="0" t="s">
        <v>2</v>
      </c>
      <c r="D429" s="0" t="s">
        <v>27</v>
      </c>
      <c r="F429" s="0" t="s">
        <v>4960</v>
      </c>
      <c r="G429" s="0" t="n">
        <v>2</v>
      </c>
      <c r="H429" s="0" t="n">
        <v>6</v>
      </c>
      <c r="I429" s="0" t="n">
        <v>2</v>
      </c>
      <c r="J429" s="0" t="n">
        <v>4</v>
      </c>
      <c r="K429" s="0" t="n">
        <v>0</v>
      </c>
      <c r="L429" s="0" t="n">
        <v>0</v>
      </c>
      <c r="M429" s="0" t="n">
        <v>6</v>
      </c>
      <c r="N429" s="1" t="n">
        <f aca="false">IF(ISERROR(I429/(I429+J429)),0,(I429/(I429+J429)))</f>
        <v>0.333333333333333</v>
      </c>
      <c r="O429" s="1" t="n">
        <f aca="false">IF(ISERROR(I429/(I429+K429)),0,(I429/(I429+K429)))</f>
        <v>1</v>
      </c>
      <c r="P429" s="1" t="n">
        <f aca="false">IF(ISERROR((2*N429*O429)/(N429+O429)),0,(2*N429*O429)/(N429+O429))</f>
        <v>0.5</v>
      </c>
      <c r="Q429" s="0" t="n">
        <f aca="false">L389-M389</f>
        <v>1</v>
      </c>
      <c r="R429" s="17" t="str">
        <f aca="false">VLOOKUP(A429,s3_num_method!A429:B2928,2,0)</f>
        <v>num+count</v>
      </c>
    </row>
    <row r="430" customFormat="false" ht="12.8" hidden="false" customHeight="false" outlineLevel="0" collapsed="false">
      <c r="A430" s="0" t="s">
        <v>4961</v>
      </c>
      <c r="B430" s="0" t="s">
        <v>22</v>
      </c>
      <c r="C430" s="0" t="s">
        <v>2</v>
      </c>
      <c r="D430" s="0" t="s">
        <v>27</v>
      </c>
      <c r="F430" s="0" t="s">
        <v>4962</v>
      </c>
      <c r="G430" s="0" t="n">
        <v>1</v>
      </c>
      <c r="H430" s="0" t="n">
        <v>1</v>
      </c>
      <c r="I430" s="0" t="n">
        <v>1</v>
      </c>
      <c r="J430" s="0" t="n">
        <v>0</v>
      </c>
      <c r="K430" s="0" t="n">
        <v>0</v>
      </c>
      <c r="L430" s="0" t="n">
        <v>1</v>
      </c>
      <c r="M430" s="0" t="n">
        <v>4</v>
      </c>
      <c r="N430" s="1" t="n">
        <f aca="false">IF(ISERROR(I430/(I430+J430)),0,(I430/(I430+J430)))</f>
        <v>1</v>
      </c>
      <c r="O430" s="1" t="n">
        <f aca="false">IF(ISERROR(I430/(I430+K430)),0,(I430/(I430+K430)))</f>
        <v>1</v>
      </c>
      <c r="P430" s="1" t="n">
        <f aca="false">IF(ISERROR((2*N430*O430)/(N430+O430)),0,(2*N430*O430)/(N430+O430))</f>
        <v>1</v>
      </c>
      <c r="Q430" s="0" t="n">
        <f aca="false">L1468-M1468</f>
        <v>-2</v>
      </c>
      <c r="R430" s="17" t="str">
        <f aca="false">VLOOKUP(A430,s3_num_method!A430:B2929,2,0)</f>
        <v>num</v>
      </c>
    </row>
    <row r="431" customFormat="false" ht="12.8" hidden="false" customHeight="false" outlineLevel="0" collapsed="false">
      <c r="A431" s="0" t="s">
        <v>4963</v>
      </c>
      <c r="B431" s="0" t="s">
        <v>22</v>
      </c>
      <c r="C431" s="0" t="s">
        <v>2</v>
      </c>
      <c r="D431" s="0" t="s">
        <v>27</v>
      </c>
      <c r="F431" s="0" t="s">
        <v>4964</v>
      </c>
      <c r="G431" s="0" t="n">
        <v>6</v>
      </c>
      <c r="H431" s="0" t="n">
        <v>2</v>
      </c>
      <c r="I431" s="0" t="n">
        <v>1</v>
      </c>
      <c r="J431" s="0" t="n">
        <v>1</v>
      </c>
      <c r="K431" s="0" t="n">
        <v>5</v>
      </c>
      <c r="L431" s="0" t="n">
        <v>0</v>
      </c>
      <c r="M431" s="0" t="n">
        <v>4</v>
      </c>
      <c r="N431" s="1" t="n">
        <f aca="false">IF(ISERROR(I431/(I431+J431)),0,(I431/(I431+J431)))</f>
        <v>0.5</v>
      </c>
      <c r="O431" s="1" t="n">
        <f aca="false">IF(ISERROR(I431/(I431+K431)),0,(I431/(I431+K431)))</f>
        <v>0.166666666666667</v>
      </c>
      <c r="P431" s="1" t="n">
        <f aca="false">IF(ISERROR((2*N431*O431)/(N431+O431)),0,(2*N431*O431)/(N431+O431))</f>
        <v>0.25</v>
      </c>
      <c r="Q431" s="0" t="n">
        <f aca="false">L157-M157</f>
        <v>-2</v>
      </c>
      <c r="R431" s="17" t="str">
        <f aca="false">VLOOKUP(A431,s3_num_method!A431:B2930,2,0)</f>
        <v>num+count</v>
      </c>
    </row>
    <row r="432" customFormat="false" ht="12.8" hidden="false" customHeight="false" outlineLevel="0" collapsed="false">
      <c r="A432" s="0" t="s">
        <v>4965</v>
      </c>
      <c r="B432" s="0" t="s">
        <v>22</v>
      </c>
      <c r="C432" s="0" t="s">
        <v>2</v>
      </c>
      <c r="D432" s="0" t="s">
        <v>27</v>
      </c>
      <c r="F432" s="0" t="s">
        <v>4966</v>
      </c>
      <c r="G432" s="0" t="n">
        <v>5</v>
      </c>
      <c r="H432" s="0" t="n">
        <v>4</v>
      </c>
      <c r="I432" s="0" t="n">
        <v>4</v>
      </c>
      <c r="J432" s="0" t="n">
        <v>0</v>
      </c>
      <c r="K432" s="0" t="n">
        <v>1</v>
      </c>
      <c r="L432" s="0" t="n">
        <v>0</v>
      </c>
      <c r="M432" s="0" t="n">
        <v>1</v>
      </c>
      <c r="N432" s="1" t="n">
        <f aca="false">IF(ISERROR(I432/(I432+J432)),0,(I432/(I432+J432)))</f>
        <v>1</v>
      </c>
      <c r="O432" s="1" t="n">
        <f aca="false">IF(ISERROR(I432/(I432+K432)),0,(I432/(I432+K432)))</f>
        <v>0.8</v>
      </c>
      <c r="P432" s="1" t="n">
        <f aca="false">IF(ISERROR((2*N432*O432)/(N432+O432)),0,(2*N432*O432)/(N432+O432))</f>
        <v>0.888888888888889</v>
      </c>
      <c r="Q432" s="0" t="n">
        <f aca="false">L2335-M2335</f>
        <v>4</v>
      </c>
      <c r="R432" s="17" t="str">
        <f aca="false">VLOOKUP(A432,s3_num_method!A432:B2931,2,0)</f>
        <v>num</v>
      </c>
    </row>
    <row r="433" customFormat="false" ht="12.8" hidden="false" customHeight="false" outlineLevel="0" collapsed="false">
      <c r="A433" s="0" t="s">
        <v>4967</v>
      </c>
      <c r="B433" s="0" t="s">
        <v>22</v>
      </c>
      <c r="C433" s="0" t="s">
        <v>2</v>
      </c>
      <c r="D433" s="0" t="s">
        <v>27</v>
      </c>
      <c r="F433" s="0" t="s">
        <v>4968</v>
      </c>
      <c r="G433" s="0" t="n">
        <v>2</v>
      </c>
      <c r="H433" s="0" t="n">
        <v>2</v>
      </c>
      <c r="I433" s="0" t="n">
        <v>2</v>
      </c>
      <c r="J433" s="0" t="n">
        <v>0</v>
      </c>
      <c r="K433" s="0" t="n">
        <v>0</v>
      </c>
      <c r="L433" s="0" t="n">
        <v>1</v>
      </c>
      <c r="M433" s="0" t="n">
        <v>4</v>
      </c>
      <c r="N433" s="1" t="n">
        <f aca="false">IF(ISERROR(I433/(I433+J433)),0,(I433/(I433+J433)))</f>
        <v>1</v>
      </c>
      <c r="O433" s="1" t="n">
        <f aca="false">IF(ISERROR(I433/(I433+K433)),0,(I433/(I433+K433)))</f>
        <v>1</v>
      </c>
      <c r="P433" s="1" t="n">
        <f aca="false">IF(ISERROR((2*N433*O433)/(N433+O433)),0,(2*N433*O433)/(N433+O433))</f>
        <v>1</v>
      </c>
      <c r="Q433" s="0" t="n">
        <f aca="false">L916-M916</f>
        <v>2</v>
      </c>
      <c r="R433" s="17" t="str">
        <f aca="false">VLOOKUP(A433,s3_num_method!A433:B2932,2,0)</f>
        <v>num</v>
      </c>
    </row>
    <row r="434" customFormat="false" ht="12.8" hidden="false" customHeight="false" outlineLevel="0" collapsed="false">
      <c r="A434" s="0" t="s">
        <v>4969</v>
      </c>
      <c r="B434" s="0" t="s">
        <v>22</v>
      </c>
      <c r="C434" s="0" t="s">
        <v>2</v>
      </c>
      <c r="D434" s="0" t="s">
        <v>27</v>
      </c>
      <c r="F434" s="0" t="s">
        <v>4970</v>
      </c>
      <c r="G434" s="0" t="n">
        <v>4</v>
      </c>
      <c r="H434" s="0" t="n">
        <v>3</v>
      </c>
      <c r="I434" s="0" t="n">
        <v>3</v>
      </c>
      <c r="J434" s="0" t="n">
        <v>0</v>
      </c>
      <c r="K434" s="0" t="n">
        <v>1</v>
      </c>
      <c r="L434" s="0" t="n">
        <v>0</v>
      </c>
      <c r="M434" s="0" t="n">
        <v>2</v>
      </c>
      <c r="N434" s="1" t="n">
        <f aca="false">IF(ISERROR(I434/(I434+J434)),0,(I434/(I434+J434)))</f>
        <v>1</v>
      </c>
      <c r="O434" s="1" t="n">
        <f aca="false">IF(ISERROR(I434/(I434+K434)),0,(I434/(I434+K434)))</f>
        <v>0.75</v>
      </c>
      <c r="P434" s="1" t="n">
        <f aca="false">IF(ISERROR((2*N434*O434)/(N434+O434)),0,(2*N434*O434)/(N434+O434))</f>
        <v>0.857142857142857</v>
      </c>
      <c r="Q434" s="0" t="n">
        <f aca="false">L917-M917</f>
        <v>4</v>
      </c>
      <c r="R434" s="17" t="str">
        <f aca="false">VLOOKUP(A434,s3_num_method!A434:B2933,2,0)</f>
        <v>count</v>
      </c>
    </row>
    <row r="435" customFormat="false" ht="12.8" hidden="false" customHeight="false" outlineLevel="0" collapsed="false">
      <c r="A435" s="0" t="s">
        <v>4971</v>
      </c>
      <c r="B435" s="0" t="s">
        <v>22</v>
      </c>
      <c r="C435" s="0" t="s">
        <v>2</v>
      </c>
      <c r="D435" s="0" t="s">
        <v>27</v>
      </c>
      <c r="F435" s="0" t="s">
        <v>4972</v>
      </c>
      <c r="G435" s="0" t="n">
        <v>3</v>
      </c>
      <c r="H435" s="0" t="n">
        <v>0</v>
      </c>
      <c r="I435" s="0" t="n">
        <v>0</v>
      </c>
      <c r="J435" s="0" t="n">
        <v>0</v>
      </c>
      <c r="K435" s="0" t="n">
        <v>3</v>
      </c>
      <c r="L435" s="0" t="n">
        <v>0</v>
      </c>
      <c r="M435" s="0" t="n">
        <v>0</v>
      </c>
      <c r="N435" s="1" t="n">
        <f aca="false">IF(ISERROR(I435/(I435+J435)),0,(I435/(I435+J435)))</f>
        <v>0</v>
      </c>
      <c r="O435" s="1" t="n">
        <f aca="false">IF(ISERROR(I435/(I435+K435)),0,(I435/(I435+K435)))</f>
        <v>0</v>
      </c>
      <c r="P435" s="1" t="n">
        <f aca="false">IF(ISERROR((2*N435*O435)/(N435+O435)),0,(2*N435*O435)/(N435+O435))</f>
        <v>0</v>
      </c>
      <c r="Q435" s="0" t="n">
        <f aca="false">L1631-M1631</f>
        <v>1</v>
      </c>
      <c r="R435" s="17" t="str">
        <f aca="false">VLOOKUP(A435,s3_num_method!A435:B2934,2,0)</f>
        <v>num+count</v>
      </c>
    </row>
    <row r="436" customFormat="false" ht="12.8" hidden="false" customHeight="false" outlineLevel="0" collapsed="false">
      <c r="A436" s="0" t="s">
        <v>4973</v>
      </c>
      <c r="B436" s="0" t="s">
        <v>22</v>
      </c>
      <c r="C436" s="0" t="s">
        <v>2</v>
      </c>
      <c r="D436" s="0" t="s">
        <v>27</v>
      </c>
      <c r="F436" s="0" t="s">
        <v>4974</v>
      </c>
      <c r="G436" s="0" t="n">
        <v>1</v>
      </c>
      <c r="H436" s="0" t="n">
        <v>0</v>
      </c>
      <c r="I436" s="0" t="n">
        <v>0</v>
      </c>
      <c r="J436" s="0" t="n">
        <v>0</v>
      </c>
      <c r="K436" s="0" t="n">
        <v>1</v>
      </c>
      <c r="L436" s="0" t="n">
        <v>0</v>
      </c>
      <c r="M436" s="0" t="n">
        <v>0</v>
      </c>
      <c r="N436" s="1" t="n">
        <f aca="false">IF(ISERROR(I436/(I436+J436)),0,(I436/(I436+J436)))</f>
        <v>0</v>
      </c>
      <c r="O436" s="1" t="n">
        <f aca="false">IF(ISERROR(I436/(I436+K436)),0,(I436/(I436+K436)))</f>
        <v>0</v>
      </c>
      <c r="P436" s="1" t="n">
        <f aca="false">IF(ISERROR((2*N436*O436)/(N436+O436)),0,(2*N436*O436)/(N436+O436))</f>
        <v>0</v>
      </c>
      <c r="Q436" s="0" t="n">
        <f aca="false">L1073-M1073</f>
        <v>0</v>
      </c>
      <c r="R436" s="17" t="str">
        <f aca="false">VLOOKUP(A436,s3_num_method!A436:B2935,2,0)</f>
        <v>num+count</v>
      </c>
    </row>
    <row r="437" customFormat="false" ht="12.8" hidden="false" customHeight="false" outlineLevel="0" collapsed="false">
      <c r="A437" s="0" t="s">
        <v>4975</v>
      </c>
      <c r="B437" s="0" t="s">
        <v>22</v>
      </c>
      <c r="C437" s="0" t="s">
        <v>2</v>
      </c>
      <c r="D437" s="0" t="s">
        <v>27</v>
      </c>
      <c r="F437" s="0" t="s">
        <v>4976</v>
      </c>
      <c r="G437" s="0" t="n">
        <v>3</v>
      </c>
      <c r="H437" s="0" t="n">
        <v>0</v>
      </c>
      <c r="I437" s="0" t="n">
        <v>0</v>
      </c>
      <c r="J437" s="0" t="n">
        <v>0</v>
      </c>
      <c r="K437" s="0" t="n">
        <v>3</v>
      </c>
      <c r="L437" s="0" t="n">
        <v>0</v>
      </c>
      <c r="M437" s="0" t="n">
        <v>0</v>
      </c>
      <c r="N437" s="1" t="n">
        <f aca="false">IF(ISERROR(I437/(I437+J437)),0,(I437/(I437+J437)))</f>
        <v>0</v>
      </c>
      <c r="O437" s="1" t="n">
        <f aca="false">IF(ISERROR(I437/(I437+K437)),0,(I437/(I437+K437)))</f>
        <v>0</v>
      </c>
      <c r="P437" s="1" t="n">
        <f aca="false">IF(ISERROR((2*N437*O437)/(N437+O437)),0,(2*N437*O437)/(N437+O437))</f>
        <v>0</v>
      </c>
      <c r="Q437" s="0" t="n">
        <f aca="false">L387-M387</f>
        <v>0</v>
      </c>
      <c r="R437" s="17" t="str">
        <f aca="false">VLOOKUP(A437,s3_num_method!A437:B2936,2,0)</f>
        <v>num+count</v>
      </c>
    </row>
    <row r="438" customFormat="false" ht="12.8" hidden="false" customHeight="false" outlineLevel="0" collapsed="false">
      <c r="A438" s="0" t="s">
        <v>4977</v>
      </c>
      <c r="B438" s="0" t="s">
        <v>22</v>
      </c>
      <c r="C438" s="0" t="s">
        <v>2</v>
      </c>
      <c r="D438" s="0" t="s">
        <v>27</v>
      </c>
      <c r="F438" s="0" t="s">
        <v>4978</v>
      </c>
      <c r="G438" s="0" t="n">
        <v>1</v>
      </c>
      <c r="H438" s="0" t="n">
        <v>1</v>
      </c>
      <c r="I438" s="0" t="n">
        <v>1</v>
      </c>
      <c r="J438" s="0" t="n">
        <v>0</v>
      </c>
      <c r="K438" s="0" t="n">
        <v>0</v>
      </c>
      <c r="L438" s="0" t="n">
        <v>1</v>
      </c>
      <c r="M438" s="0" t="n">
        <v>0</v>
      </c>
      <c r="N438" s="1" t="n">
        <f aca="false">IF(ISERROR(I438/(I438+J438)),0,(I438/(I438+J438)))</f>
        <v>1</v>
      </c>
      <c r="O438" s="1" t="n">
        <f aca="false">IF(ISERROR(I438/(I438+K438)),0,(I438/(I438+K438)))</f>
        <v>1</v>
      </c>
      <c r="P438" s="1" t="n">
        <f aca="false">IF(ISERROR((2*N438*O438)/(N438+O438)),0,(2*N438*O438)/(N438+O438))</f>
        <v>1</v>
      </c>
      <c r="Q438" s="0" t="n">
        <f aca="false">L73-M73</f>
        <v>-1</v>
      </c>
      <c r="R438" s="17" t="str">
        <f aca="false">VLOOKUP(A438,s3_num_method!A438:B2937,2,0)</f>
        <v>count</v>
      </c>
    </row>
    <row r="439" customFormat="false" ht="12.8" hidden="false" customHeight="false" outlineLevel="0" collapsed="false">
      <c r="A439" s="0" t="s">
        <v>4979</v>
      </c>
      <c r="B439" s="0" t="s">
        <v>22</v>
      </c>
      <c r="C439" s="0" t="s">
        <v>2</v>
      </c>
      <c r="D439" s="0" t="s">
        <v>27</v>
      </c>
      <c r="F439" s="0" t="s">
        <v>4980</v>
      </c>
      <c r="G439" s="0" t="n">
        <v>1</v>
      </c>
      <c r="H439" s="0" t="n">
        <v>1</v>
      </c>
      <c r="I439" s="0" t="n">
        <v>1</v>
      </c>
      <c r="J439" s="0" t="n">
        <v>0</v>
      </c>
      <c r="K439" s="0" t="n">
        <v>0</v>
      </c>
      <c r="L439" s="0" t="n">
        <v>0</v>
      </c>
      <c r="M439" s="0" t="n">
        <v>4</v>
      </c>
      <c r="N439" s="1" t="n">
        <f aca="false">IF(ISERROR(I439/(I439+J439)),0,(I439/(I439+J439)))</f>
        <v>1</v>
      </c>
      <c r="O439" s="1" t="n">
        <f aca="false">IF(ISERROR(I439/(I439+K439)),0,(I439/(I439+K439)))</f>
        <v>1</v>
      </c>
      <c r="P439" s="1" t="n">
        <f aca="false">IF(ISERROR((2*N439*O439)/(N439+O439)),0,(2*N439*O439)/(N439+O439))</f>
        <v>1</v>
      </c>
      <c r="Q439" s="0" t="n">
        <f aca="false">L74-M74</f>
        <v>0</v>
      </c>
      <c r="R439" s="17" t="str">
        <f aca="false">VLOOKUP(A439,s3_num_method!A439:B2938,2,0)</f>
        <v>num</v>
      </c>
    </row>
    <row r="440" customFormat="false" ht="12.8" hidden="false" customHeight="false" outlineLevel="0" collapsed="false">
      <c r="A440" s="0" t="s">
        <v>4981</v>
      </c>
      <c r="B440" s="0" t="s">
        <v>22</v>
      </c>
      <c r="C440" s="0" t="s">
        <v>2</v>
      </c>
      <c r="D440" s="0" t="s">
        <v>27</v>
      </c>
      <c r="F440" s="0" t="s">
        <v>4982</v>
      </c>
      <c r="G440" s="0" t="n">
        <v>2</v>
      </c>
      <c r="H440" s="0" t="n">
        <v>1</v>
      </c>
      <c r="I440" s="0" t="n">
        <v>1</v>
      </c>
      <c r="J440" s="0" t="n">
        <v>0</v>
      </c>
      <c r="K440" s="0" t="n">
        <v>1</v>
      </c>
      <c r="L440" s="0" t="n">
        <v>0</v>
      </c>
      <c r="M440" s="0" t="n">
        <v>3</v>
      </c>
      <c r="N440" s="1" t="n">
        <f aca="false">IF(ISERROR(I440/(I440+J440)),0,(I440/(I440+J440)))</f>
        <v>1</v>
      </c>
      <c r="O440" s="1" t="n">
        <f aca="false">IF(ISERROR(I440/(I440+K440)),0,(I440/(I440+K440)))</f>
        <v>0.5</v>
      </c>
      <c r="P440" s="1" t="n">
        <f aca="false">IF(ISERROR((2*N440*O440)/(N440+O440)),0,(2*N440*O440)/(N440+O440))</f>
        <v>0.666666666666667</v>
      </c>
      <c r="Q440" s="0" t="n">
        <f aca="false">L1015-M1015</f>
        <v>-2</v>
      </c>
      <c r="R440" s="17" t="str">
        <f aca="false">VLOOKUP(A440,s3_num_method!A440:B2939,2,0)</f>
        <v>num</v>
      </c>
    </row>
    <row r="441" customFormat="false" ht="12.8" hidden="false" customHeight="false" outlineLevel="0" collapsed="false">
      <c r="A441" s="0" t="s">
        <v>4983</v>
      </c>
      <c r="B441" s="0" t="s">
        <v>22</v>
      </c>
      <c r="C441" s="0" t="s">
        <v>2</v>
      </c>
      <c r="D441" s="0" t="s">
        <v>27</v>
      </c>
      <c r="F441" s="0" t="s">
        <v>4984</v>
      </c>
      <c r="G441" s="0" t="n">
        <v>4</v>
      </c>
      <c r="H441" s="0" t="n">
        <v>5</v>
      </c>
      <c r="I441" s="0" t="n">
        <v>3</v>
      </c>
      <c r="J441" s="0" t="n">
        <v>2</v>
      </c>
      <c r="K441" s="0" t="n">
        <v>1</v>
      </c>
      <c r="L441" s="0" t="n">
        <v>0</v>
      </c>
      <c r="M441" s="0" t="n">
        <v>4</v>
      </c>
      <c r="N441" s="1" t="n">
        <f aca="false">IF(ISERROR(I441/(I441+J441)),0,(I441/(I441+J441)))</f>
        <v>0.6</v>
      </c>
      <c r="O441" s="1" t="n">
        <f aca="false">IF(ISERROR(I441/(I441+K441)),0,(I441/(I441+K441)))</f>
        <v>0.75</v>
      </c>
      <c r="P441" s="1" t="n">
        <f aca="false">IF(ISERROR((2*N441*O441)/(N441+O441)),0,(2*N441*O441)/(N441+O441))</f>
        <v>0.666666666666667</v>
      </c>
      <c r="Q441" s="0" t="n">
        <f aca="false">L401-M401</f>
        <v>-3</v>
      </c>
      <c r="R441" s="17" t="str">
        <f aca="false">VLOOKUP(A441,s3_num_method!A441:B2940,2,0)</f>
        <v>num+count</v>
      </c>
    </row>
    <row r="442" customFormat="false" ht="12.8" hidden="false" customHeight="false" outlineLevel="0" collapsed="false">
      <c r="A442" s="0" t="s">
        <v>4985</v>
      </c>
      <c r="B442" s="0" t="s">
        <v>22</v>
      </c>
      <c r="C442" s="0" t="s">
        <v>2</v>
      </c>
      <c r="D442" s="0" t="s">
        <v>27</v>
      </c>
      <c r="F442" s="0" t="s">
        <v>4986</v>
      </c>
      <c r="G442" s="0" t="n">
        <v>7</v>
      </c>
      <c r="H442" s="0" t="n">
        <v>3</v>
      </c>
      <c r="I442" s="0" t="n">
        <v>3</v>
      </c>
      <c r="J442" s="0" t="n">
        <v>0</v>
      </c>
      <c r="K442" s="0" t="n">
        <v>4</v>
      </c>
      <c r="L442" s="0" t="n">
        <v>0</v>
      </c>
      <c r="M442" s="0" t="n">
        <v>4</v>
      </c>
      <c r="N442" s="1" t="n">
        <f aca="false">IF(ISERROR(I442/(I442+J442)),0,(I442/(I442+J442)))</f>
        <v>1</v>
      </c>
      <c r="O442" s="1" t="n">
        <f aca="false">IF(ISERROR(I442/(I442+K442)),0,(I442/(I442+K442)))</f>
        <v>0.428571428571429</v>
      </c>
      <c r="P442" s="1" t="n">
        <f aca="false">IF(ISERROR((2*N442*O442)/(N442+O442)),0,(2*N442*O442)/(N442+O442))</f>
        <v>0.6</v>
      </c>
      <c r="Q442" s="0" t="n">
        <f aca="false">L1406-M1406</f>
        <v>0</v>
      </c>
      <c r="R442" s="17" t="str">
        <f aca="false">VLOOKUP(A442,s3_num_method!A442:B2941,2,0)</f>
        <v>num+count</v>
      </c>
    </row>
    <row r="443" customFormat="false" ht="12.8" hidden="false" customHeight="false" outlineLevel="0" collapsed="false">
      <c r="A443" s="0" t="s">
        <v>4987</v>
      </c>
      <c r="B443" s="0" t="s">
        <v>22</v>
      </c>
      <c r="C443" s="0" t="s">
        <v>2</v>
      </c>
      <c r="D443" s="0" t="s">
        <v>23</v>
      </c>
      <c r="F443" s="0" t="s">
        <v>4988</v>
      </c>
      <c r="G443" s="0" t="n">
        <v>2</v>
      </c>
      <c r="H443" s="0" t="n">
        <v>2</v>
      </c>
      <c r="I443" s="0" t="n">
        <v>2</v>
      </c>
      <c r="J443" s="0" t="n">
        <v>0</v>
      </c>
      <c r="K443" s="0" t="n">
        <v>0</v>
      </c>
      <c r="L443" s="0" t="n">
        <v>0</v>
      </c>
      <c r="M443" s="0" t="n">
        <v>3</v>
      </c>
      <c r="N443" s="1" t="n">
        <f aca="false">IF(ISERROR(I443/(I443+J443)),0,(I443/(I443+J443)))</f>
        <v>1</v>
      </c>
      <c r="O443" s="1" t="n">
        <f aca="false">IF(ISERROR(I443/(I443+K443)),0,(I443/(I443+K443)))</f>
        <v>1</v>
      </c>
      <c r="P443" s="1" t="n">
        <f aca="false">IF(ISERROR((2*N443*O443)/(N443+O443)),0,(2*N443*O443)/(N443+O443))</f>
        <v>1</v>
      </c>
      <c r="Q443" s="0" t="n">
        <f aca="false">L1624-M1624</f>
        <v>1</v>
      </c>
      <c r="R443" s="17" t="str">
        <f aca="false">VLOOKUP(A443,s3_num_method!A443:B2942,2,0)</f>
        <v>num+count</v>
      </c>
    </row>
    <row r="444" customFormat="false" ht="12.8" hidden="false" customHeight="false" outlineLevel="0" collapsed="false">
      <c r="A444" s="0" t="s">
        <v>4989</v>
      </c>
      <c r="B444" s="0" t="s">
        <v>22</v>
      </c>
      <c r="C444" s="0" t="s">
        <v>2</v>
      </c>
      <c r="D444" s="0" t="s">
        <v>23</v>
      </c>
      <c r="F444" s="0" t="s">
        <v>4990</v>
      </c>
      <c r="G444" s="0" t="n">
        <v>4</v>
      </c>
      <c r="H444" s="0" t="n">
        <v>2</v>
      </c>
      <c r="I444" s="0" t="n">
        <v>2</v>
      </c>
      <c r="J444" s="0" t="n">
        <v>0</v>
      </c>
      <c r="K444" s="0" t="n">
        <v>2</v>
      </c>
      <c r="L444" s="0" t="n">
        <v>0</v>
      </c>
      <c r="M444" s="0" t="n">
        <v>0</v>
      </c>
      <c r="N444" s="1" t="n">
        <f aca="false">IF(ISERROR(I444/(I444+J444)),0,(I444/(I444+J444)))</f>
        <v>1</v>
      </c>
      <c r="O444" s="1" t="n">
        <f aca="false">IF(ISERROR(I444/(I444+K444)),0,(I444/(I444+K444)))</f>
        <v>0.5</v>
      </c>
      <c r="P444" s="1" t="n">
        <f aca="false">IF(ISERROR((2*N444*O444)/(N444+O444)),0,(2*N444*O444)/(N444+O444))</f>
        <v>0.666666666666667</v>
      </c>
      <c r="Q444" s="0" t="n">
        <f aca="false">L114-M114</f>
        <v>1</v>
      </c>
      <c r="R444" s="17" t="str">
        <f aca="false">VLOOKUP(A444,s3_num_method!A444:B2943,2,0)</f>
        <v>count</v>
      </c>
    </row>
    <row r="445" customFormat="false" ht="12.8" hidden="false" customHeight="false" outlineLevel="0" collapsed="false">
      <c r="A445" s="0" t="s">
        <v>4991</v>
      </c>
      <c r="B445" s="0" t="s">
        <v>22</v>
      </c>
      <c r="C445" s="0" t="s">
        <v>2</v>
      </c>
      <c r="D445" s="0" t="s">
        <v>23</v>
      </c>
      <c r="F445" s="0" t="s">
        <v>4992</v>
      </c>
      <c r="G445" s="0" t="n">
        <v>7</v>
      </c>
      <c r="H445" s="0" t="n">
        <v>2</v>
      </c>
      <c r="I445" s="0" t="n">
        <v>2</v>
      </c>
      <c r="J445" s="0" t="n">
        <v>0</v>
      </c>
      <c r="K445" s="0" t="n">
        <v>5</v>
      </c>
      <c r="L445" s="0" t="n">
        <v>0</v>
      </c>
      <c r="M445" s="0" t="n">
        <v>5</v>
      </c>
      <c r="N445" s="1" t="n">
        <f aca="false">IF(ISERROR(I445/(I445+J445)),0,(I445/(I445+J445)))</f>
        <v>1</v>
      </c>
      <c r="O445" s="1" t="n">
        <f aca="false">IF(ISERROR(I445/(I445+K445)),0,(I445/(I445+K445)))</f>
        <v>0.285714285714286</v>
      </c>
      <c r="P445" s="1" t="n">
        <f aca="false">IF(ISERROR((2*N445*O445)/(N445+O445)),0,(2*N445*O445)/(N445+O445))</f>
        <v>0.444444444444444</v>
      </c>
      <c r="Q445" s="0" t="n">
        <f aca="false">L2326-M2326</f>
        <v>3</v>
      </c>
      <c r="R445" s="17" t="str">
        <f aca="false">VLOOKUP(A445,s3_num_method!A445:B2944,2,0)</f>
        <v>num+count</v>
      </c>
    </row>
    <row r="446" customFormat="false" ht="12.8" hidden="false" customHeight="false" outlineLevel="0" collapsed="false">
      <c r="A446" s="0" t="s">
        <v>4993</v>
      </c>
      <c r="B446" s="0" t="s">
        <v>22</v>
      </c>
      <c r="C446" s="0" t="s">
        <v>2</v>
      </c>
      <c r="D446" s="0" t="s">
        <v>23</v>
      </c>
      <c r="F446" s="0" t="s">
        <v>4994</v>
      </c>
      <c r="G446" s="0" t="n">
        <v>2</v>
      </c>
      <c r="H446" s="0" t="n">
        <v>1</v>
      </c>
      <c r="I446" s="0" t="n">
        <v>0</v>
      </c>
      <c r="J446" s="0" t="n">
        <v>1</v>
      </c>
      <c r="K446" s="0" t="n">
        <v>2</v>
      </c>
      <c r="L446" s="0" t="n">
        <v>0</v>
      </c>
      <c r="M446" s="0" t="n">
        <v>2</v>
      </c>
      <c r="N446" s="1" t="n">
        <f aca="false">IF(ISERROR(I446/(I446+J446)),0,(I446/(I446+J446)))</f>
        <v>0</v>
      </c>
      <c r="O446" s="1" t="n">
        <f aca="false">IF(ISERROR(I446/(I446+K446)),0,(I446/(I446+K446)))</f>
        <v>0</v>
      </c>
      <c r="P446" s="1" t="n">
        <f aca="false">IF(ISERROR((2*N446*O446)/(N446+O446)),0,(2*N446*O446)/(N446+O446))</f>
        <v>0</v>
      </c>
      <c r="Q446" s="0" t="n">
        <f aca="false">L96-M96</f>
        <v>0</v>
      </c>
      <c r="R446" s="17" t="str">
        <f aca="false">VLOOKUP(A446,s3_num_method!A446:B2945,2,0)</f>
        <v>num</v>
      </c>
    </row>
    <row r="447" customFormat="false" ht="12.8" hidden="false" customHeight="false" outlineLevel="0" collapsed="false">
      <c r="A447" s="0" t="s">
        <v>4995</v>
      </c>
      <c r="B447" s="0" t="s">
        <v>22</v>
      </c>
      <c r="C447" s="0" t="s">
        <v>2</v>
      </c>
      <c r="D447" s="0" t="s">
        <v>23</v>
      </c>
      <c r="F447" s="0" t="s">
        <v>4996</v>
      </c>
      <c r="G447" s="0" t="n">
        <v>1</v>
      </c>
      <c r="H447" s="0" t="n">
        <v>0</v>
      </c>
      <c r="I447" s="0" t="n">
        <v>0</v>
      </c>
      <c r="J447" s="0" t="n">
        <v>0</v>
      </c>
      <c r="K447" s="0" t="n">
        <v>1</v>
      </c>
      <c r="L447" s="0" t="n">
        <v>1</v>
      </c>
      <c r="M447" s="0" t="n">
        <v>0</v>
      </c>
      <c r="N447" s="1" t="n">
        <f aca="false">IF(ISERROR(I447/(I447+J447)),0,(I447/(I447+J447)))</f>
        <v>0</v>
      </c>
      <c r="O447" s="1" t="n">
        <f aca="false">IF(ISERROR(I447/(I447+K447)),0,(I447/(I447+K447)))</f>
        <v>0</v>
      </c>
      <c r="P447" s="1" t="n">
        <f aca="false">IF(ISERROR((2*N447*O447)/(N447+O447)),0,(2*N447*O447)/(N447+O447))</f>
        <v>0</v>
      </c>
      <c r="Q447" s="0" t="n">
        <f aca="false">L535-M535</f>
        <v>0</v>
      </c>
      <c r="R447" s="17" t="str">
        <f aca="false">VLOOKUP(A447,s3_num_method!A447:B2946,2,0)</f>
        <v>num+count</v>
      </c>
    </row>
    <row r="448" customFormat="false" ht="12.8" hidden="false" customHeight="false" outlineLevel="0" collapsed="false">
      <c r="A448" s="0" t="s">
        <v>4997</v>
      </c>
      <c r="B448" s="0" t="s">
        <v>22</v>
      </c>
      <c r="C448" s="0" t="s">
        <v>2</v>
      </c>
      <c r="D448" s="0" t="s">
        <v>23</v>
      </c>
      <c r="F448" s="0" t="s">
        <v>4998</v>
      </c>
      <c r="G448" s="0" t="n">
        <v>3</v>
      </c>
      <c r="H448" s="0" t="n">
        <v>2</v>
      </c>
      <c r="I448" s="0" t="n">
        <v>2</v>
      </c>
      <c r="J448" s="0" t="n">
        <v>0</v>
      </c>
      <c r="K448" s="0" t="n">
        <v>1</v>
      </c>
      <c r="L448" s="0" t="n">
        <v>1</v>
      </c>
      <c r="M448" s="0" t="n">
        <v>6</v>
      </c>
      <c r="N448" s="1" t="n">
        <f aca="false">IF(ISERROR(I448/(I448+J448)),0,(I448/(I448+J448)))</f>
        <v>1</v>
      </c>
      <c r="O448" s="1" t="n">
        <f aca="false">IF(ISERROR(I448/(I448+K448)),0,(I448/(I448+K448)))</f>
        <v>0.666666666666667</v>
      </c>
      <c r="P448" s="1" t="n">
        <f aca="false">IF(ISERROR((2*N448*O448)/(N448+O448)),0,(2*N448*O448)/(N448+O448))</f>
        <v>0.8</v>
      </c>
      <c r="Q448" s="0" t="n">
        <f aca="false">L1011-M1011</f>
        <v>-1</v>
      </c>
      <c r="R448" s="17" t="str">
        <f aca="false">VLOOKUP(A448,s3_num_method!A448:B2947,2,0)</f>
        <v>num</v>
      </c>
    </row>
    <row r="449" customFormat="false" ht="12.8" hidden="false" customHeight="false" outlineLevel="0" collapsed="false">
      <c r="A449" s="0" t="s">
        <v>4999</v>
      </c>
      <c r="B449" s="0" t="s">
        <v>22</v>
      </c>
      <c r="C449" s="0" t="s">
        <v>2</v>
      </c>
      <c r="D449" s="0" t="s">
        <v>23</v>
      </c>
      <c r="F449" s="0" t="s">
        <v>5000</v>
      </c>
      <c r="G449" s="0" t="n">
        <v>1</v>
      </c>
      <c r="H449" s="0" t="n">
        <v>0</v>
      </c>
      <c r="I449" s="0" t="n">
        <v>0</v>
      </c>
      <c r="J449" s="0" t="n">
        <v>0</v>
      </c>
      <c r="K449" s="0" t="n">
        <v>1</v>
      </c>
      <c r="L449" s="0" t="n">
        <v>0</v>
      </c>
      <c r="M449" s="0" t="n">
        <v>0</v>
      </c>
      <c r="N449" s="1" t="n">
        <f aca="false">IF(ISERROR(I449/(I449+J449)),0,(I449/(I449+J449)))</f>
        <v>0</v>
      </c>
      <c r="O449" s="1" t="n">
        <f aca="false">IF(ISERROR(I449/(I449+K449)),0,(I449/(I449+K449)))</f>
        <v>0</v>
      </c>
      <c r="P449" s="1" t="n">
        <f aca="false">IF(ISERROR((2*N449*O449)/(N449+O449)),0,(2*N449*O449)/(N449+O449))</f>
        <v>0</v>
      </c>
      <c r="Q449" s="0" t="n">
        <f aca="false">L1371-M1371</f>
        <v>-1</v>
      </c>
      <c r="R449" s="17" t="str">
        <f aca="false">VLOOKUP(A449,s3_num_method!A449:B2948,2,0)</f>
        <v>num+count</v>
      </c>
    </row>
    <row r="450" customFormat="false" ht="12.8" hidden="false" customHeight="false" outlineLevel="0" collapsed="false">
      <c r="A450" s="0" t="s">
        <v>5001</v>
      </c>
      <c r="B450" s="0" t="s">
        <v>22</v>
      </c>
      <c r="C450" s="0" t="s">
        <v>2</v>
      </c>
      <c r="D450" s="0" t="s">
        <v>23</v>
      </c>
      <c r="F450" s="0" t="s">
        <v>5002</v>
      </c>
      <c r="G450" s="0" t="n">
        <v>2</v>
      </c>
      <c r="H450" s="0" t="n">
        <v>1</v>
      </c>
      <c r="I450" s="0" t="n">
        <v>1</v>
      </c>
      <c r="J450" s="0" t="n">
        <v>0</v>
      </c>
      <c r="K450" s="0" t="n">
        <v>1</v>
      </c>
      <c r="L450" s="0" t="n">
        <v>0</v>
      </c>
      <c r="M450" s="0" t="n">
        <v>4</v>
      </c>
      <c r="N450" s="1" t="n">
        <f aca="false">IF(ISERROR(I450/(I450+J450)),0,(I450/(I450+J450)))</f>
        <v>1</v>
      </c>
      <c r="O450" s="1" t="n">
        <f aca="false">IF(ISERROR(I450/(I450+K450)),0,(I450/(I450+K450)))</f>
        <v>0.5</v>
      </c>
      <c r="P450" s="1" t="n">
        <f aca="false">IF(ISERROR((2*N450*O450)/(N450+O450)),0,(2*N450*O450)/(N450+O450))</f>
        <v>0.666666666666667</v>
      </c>
      <c r="Q450" s="0" t="n">
        <f aca="false">L1095-M1095</f>
        <v>0</v>
      </c>
      <c r="R450" s="17" t="str">
        <f aca="false">VLOOKUP(A450,s3_num_method!A450:B2949,2,0)</f>
        <v>num</v>
      </c>
    </row>
    <row r="451" customFormat="false" ht="12.8" hidden="false" customHeight="false" outlineLevel="0" collapsed="false">
      <c r="A451" s="0" t="s">
        <v>5003</v>
      </c>
      <c r="B451" s="0" t="s">
        <v>22</v>
      </c>
      <c r="C451" s="0" t="s">
        <v>2</v>
      </c>
      <c r="D451" s="0" t="s">
        <v>23</v>
      </c>
      <c r="F451" s="0" t="s">
        <v>5004</v>
      </c>
      <c r="G451" s="0" t="n">
        <v>4</v>
      </c>
      <c r="H451" s="0" t="n">
        <v>1</v>
      </c>
      <c r="I451" s="0" t="n">
        <v>0</v>
      </c>
      <c r="J451" s="0" t="n">
        <v>1</v>
      </c>
      <c r="K451" s="0" t="n">
        <v>4</v>
      </c>
      <c r="L451" s="0" t="n">
        <v>2</v>
      </c>
      <c r="M451" s="0" t="n">
        <v>3</v>
      </c>
      <c r="N451" s="1" t="n">
        <f aca="false">IF(ISERROR(I451/(I451+J451)),0,(I451/(I451+J451)))</f>
        <v>0</v>
      </c>
      <c r="O451" s="1" t="n">
        <f aca="false">IF(ISERROR(I451/(I451+K451)),0,(I451/(I451+K451)))</f>
        <v>0</v>
      </c>
      <c r="P451" s="1" t="n">
        <f aca="false">IF(ISERROR((2*N451*O451)/(N451+O451)),0,(2*N451*O451)/(N451+O451))</f>
        <v>0</v>
      </c>
      <c r="Q451" s="0" t="n">
        <f aca="false">L1621-M1621</f>
        <v>0</v>
      </c>
      <c r="R451" s="17" t="str">
        <f aca="false">VLOOKUP(A451,s3_num_method!A451:B2950,2,0)</f>
        <v>num</v>
      </c>
    </row>
    <row r="452" customFormat="false" ht="12.8" hidden="false" customHeight="false" outlineLevel="0" collapsed="false">
      <c r="A452" s="0" t="s">
        <v>5005</v>
      </c>
      <c r="B452" s="0" t="s">
        <v>22</v>
      </c>
      <c r="C452" s="0" t="s">
        <v>2</v>
      </c>
      <c r="D452" s="0" t="s">
        <v>23</v>
      </c>
      <c r="F452" s="0" t="s">
        <v>5006</v>
      </c>
      <c r="G452" s="0" t="n">
        <v>1</v>
      </c>
      <c r="H452" s="0" t="n">
        <v>2</v>
      </c>
      <c r="I452" s="0" t="n">
        <v>1</v>
      </c>
      <c r="J452" s="0" t="n">
        <v>1</v>
      </c>
      <c r="K452" s="0" t="n">
        <v>0</v>
      </c>
      <c r="L452" s="0" t="n">
        <v>2</v>
      </c>
      <c r="M452" s="0" t="n">
        <v>4</v>
      </c>
      <c r="N452" s="1" t="n">
        <f aca="false">IF(ISERROR(I452/(I452+J452)),0,(I452/(I452+J452)))</f>
        <v>0.5</v>
      </c>
      <c r="O452" s="1" t="n">
        <f aca="false">IF(ISERROR(I452/(I452+K452)),0,(I452/(I452+K452)))</f>
        <v>1</v>
      </c>
      <c r="P452" s="1" t="n">
        <f aca="false">IF(ISERROR((2*N452*O452)/(N452+O452)),0,(2*N452*O452)/(N452+O452))</f>
        <v>0.666666666666667</v>
      </c>
      <c r="Q452" s="0" t="n">
        <f aca="false">L138-M138</f>
        <v>-3</v>
      </c>
      <c r="R452" s="17" t="str">
        <f aca="false">VLOOKUP(A452,s3_num_method!A452:B2951,2,0)</f>
        <v>num+count</v>
      </c>
    </row>
    <row r="453" customFormat="false" ht="12.8" hidden="false" customHeight="false" outlineLevel="0" collapsed="false">
      <c r="A453" s="0" t="s">
        <v>5007</v>
      </c>
      <c r="B453" s="0" t="s">
        <v>22</v>
      </c>
      <c r="C453" s="0" t="s">
        <v>2</v>
      </c>
      <c r="D453" s="0" t="s">
        <v>23</v>
      </c>
      <c r="F453" s="0" t="s">
        <v>5008</v>
      </c>
      <c r="G453" s="0" t="n">
        <v>6</v>
      </c>
      <c r="H453" s="0" t="n">
        <v>7</v>
      </c>
      <c r="I453" s="0" t="n">
        <v>2</v>
      </c>
      <c r="J453" s="0" t="n">
        <v>5</v>
      </c>
      <c r="K453" s="0" t="n">
        <v>4</v>
      </c>
      <c r="L453" s="0" t="n">
        <v>0</v>
      </c>
      <c r="M453" s="0" t="n">
        <v>8</v>
      </c>
      <c r="N453" s="1" t="n">
        <f aca="false">IF(ISERROR(I453/(I453+J453)),0,(I453/(I453+J453)))</f>
        <v>0.285714285714286</v>
      </c>
      <c r="O453" s="1" t="n">
        <f aca="false">IF(ISERROR(I453/(I453+K453)),0,(I453/(I453+K453)))</f>
        <v>0.333333333333333</v>
      </c>
      <c r="P453" s="1" t="n">
        <f aca="false">IF(ISERROR((2*N453*O453)/(N453+O453)),0,(2*N453*O453)/(N453+O453))</f>
        <v>0.307692307692308</v>
      </c>
      <c r="Q453" s="0" t="n">
        <f aca="false">L1372-M1372</f>
        <v>-1</v>
      </c>
      <c r="R453" s="17" t="str">
        <f aca="false">VLOOKUP(A453,s3_num_method!A453:B2952,2,0)</f>
        <v>num+count</v>
      </c>
    </row>
    <row r="454" customFormat="false" ht="12.8" hidden="false" customHeight="false" outlineLevel="0" collapsed="false">
      <c r="A454" s="0" t="s">
        <v>5009</v>
      </c>
      <c r="B454" s="0" t="s">
        <v>22</v>
      </c>
      <c r="C454" s="0" t="s">
        <v>2</v>
      </c>
      <c r="D454" s="0" t="s">
        <v>23</v>
      </c>
      <c r="F454" s="0" t="s">
        <v>5010</v>
      </c>
      <c r="G454" s="0" t="n">
        <v>3</v>
      </c>
      <c r="H454" s="0" t="n">
        <v>0</v>
      </c>
      <c r="I454" s="0" t="n">
        <v>0</v>
      </c>
      <c r="J454" s="0" t="n">
        <v>0</v>
      </c>
      <c r="K454" s="0" t="n">
        <v>3</v>
      </c>
      <c r="L454" s="0" t="n">
        <v>0</v>
      </c>
      <c r="M454" s="0" t="n">
        <v>0</v>
      </c>
      <c r="N454" s="1" t="n">
        <f aca="false">IF(ISERROR(I454/(I454+J454)),0,(I454/(I454+J454)))</f>
        <v>0</v>
      </c>
      <c r="O454" s="1" t="n">
        <f aca="false">IF(ISERROR(I454/(I454+K454)),0,(I454/(I454+K454)))</f>
        <v>0</v>
      </c>
      <c r="P454" s="1" t="n">
        <f aca="false">IF(ISERROR((2*N454*O454)/(N454+O454)),0,(2*N454*O454)/(N454+O454))</f>
        <v>0</v>
      </c>
      <c r="Q454" s="0" t="n">
        <f aca="false">L2405-M2405</f>
        <v>1</v>
      </c>
      <c r="R454" s="17" t="str">
        <f aca="false">VLOOKUP(A454,s3_num_method!A454:B2953,2,0)</f>
        <v>num+count</v>
      </c>
    </row>
    <row r="455" customFormat="false" ht="12.8" hidden="false" customHeight="false" outlineLevel="0" collapsed="false">
      <c r="A455" s="0" t="s">
        <v>5011</v>
      </c>
      <c r="B455" s="0" t="s">
        <v>22</v>
      </c>
      <c r="C455" s="0" t="s">
        <v>2</v>
      </c>
      <c r="D455" s="0" t="s">
        <v>23</v>
      </c>
      <c r="F455" s="0" t="s">
        <v>5012</v>
      </c>
      <c r="G455" s="0" t="n">
        <v>2</v>
      </c>
      <c r="H455" s="0" t="n">
        <v>0</v>
      </c>
      <c r="I455" s="0" t="n">
        <v>0</v>
      </c>
      <c r="J455" s="0" t="n">
        <v>0</v>
      </c>
      <c r="K455" s="0" t="n">
        <v>2</v>
      </c>
      <c r="L455" s="0" t="n">
        <v>0</v>
      </c>
      <c r="M455" s="0" t="n">
        <v>0</v>
      </c>
      <c r="N455" s="1" t="n">
        <f aca="false">IF(ISERROR(I455/(I455+J455)),0,(I455/(I455+J455)))</f>
        <v>0</v>
      </c>
      <c r="O455" s="1" t="n">
        <f aca="false">IF(ISERROR(I455/(I455+K455)),0,(I455/(I455+K455)))</f>
        <v>0</v>
      </c>
      <c r="P455" s="1" t="n">
        <f aca="false">IF(ISERROR((2*N455*O455)/(N455+O455)),0,(2*N455*O455)/(N455+O455))</f>
        <v>0</v>
      </c>
      <c r="Q455" s="0" t="n">
        <f aca="false">L1314-M1314</f>
        <v>0</v>
      </c>
      <c r="R455" s="17" t="str">
        <f aca="false">VLOOKUP(A455,s3_num_method!A455:B2954,2,0)</f>
        <v>num+count</v>
      </c>
    </row>
    <row r="456" customFormat="false" ht="12.8" hidden="false" customHeight="false" outlineLevel="0" collapsed="false">
      <c r="A456" s="0" t="s">
        <v>5013</v>
      </c>
      <c r="B456" s="0" t="s">
        <v>22</v>
      </c>
      <c r="C456" s="0" t="s">
        <v>2</v>
      </c>
      <c r="D456" s="0" t="s">
        <v>23</v>
      </c>
      <c r="F456" s="0" t="s">
        <v>5014</v>
      </c>
      <c r="G456" s="0" t="n">
        <v>1</v>
      </c>
      <c r="H456" s="0" t="n">
        <v>1</v>
      </c>
      <c r="I456" s="0" t="n">
        <v>1</v>
      </c>
      <c r="J456" s="0" t="n">
        <v>0</v>
      </c>
      <c r="K456" s="0" t="n">
        <v>0</v>
      </c>
      <c r="L456" s="0" t="n">
        <v>0</v>
      </c>
      <c r="M456" s="0" t="n">
        <v>0</v>
      </c>
      <c r="N456" s="1" t="n">
        <f aca="false">IF(ISERROR(I456/(I456+J456)),0,(I456/(I456+J456)))</f>
        <v>1</v>
      </c>
      <c r="O456" s="1" t="n">
        <f aca="false">IF(ISERROR(I456/(I456+K456)),0,(I456/(I456+K456)))</f>
        <v>1</v>
      </c>
      <c r="P456" s="1" t="n">
        <f aca="false">IF(ISERROR((2*N456*O456)/(N456+O456)),0,(2*N456*O456)/(N456+O456))</f>
        <v>1</v>
      </c>
      <c r="Q456" s="0" t="n">
        <f aca="false">L2321-M2321</f>
        <v>3</v>
      </c>
      <c r="R456" s="17" t="str">
        <f aca="false">VLOOKUP(A456,s3_num_method!A456:B2955,2,0)</f>
        <v>count</v>
      </c>
    </row>
    <row r="457" customFormat="false" ht="12.8" hidden="false" customHeight="false" outlineLevel="0" collapsed="false">
      <c r="A457" s="0" t="s">
        <v>5015</v>
      </c>
      <c r="B457" s="0" t="s">
        <v>22</v>
      </c>
      <c r="C457" s="0" t="s">
        <v>2</v>
      </c>
      <c r="D457" s="0" t="s">
        <v>23</v>
      </c>
      <c r="F457" s="0" t="s">
        <v>5016</v>
      </c>
      <c r="G457" s="0" t="n">
        <v>4</v>
      </c>
      <c r="H457" s="0" t="n">
        <v>2</v>
      </c>
      <c r="I457" s="0" t="n">
        <v>0</v>
      </c>
      <c r="J457" s="0" t="n">
        <v>2</v>
      </c>
      <c r="K457" s="0" t="n">
        <v>4</v>
      </c>
      <c r="L457" s="0" t="n">
        <v>0</v>
      </c>
      <c r="M457" s="0" t="n">
        <v>8</v>
      </c>
      <c r="N457" s="1" t="n">
        <f aca="false">IF(ISERROR(I457/(I457+J457)),0,(I457/(I457+J457)))</f>
        <v>0</v>
      </c>
      <c r="O457" s="1" t="n">
        <f aca="false">IF(ISERROR(I457/(I457+K457)),0,(I457/(I457+K457)))</f>
        <v>0</v>
      </c>
      <c r="P457" s="1" t="n">
        <f aca="false">IF(ISERROR((2*N457*O457)/(N457+O457)),0,(2*N457*O457)/(N457+O457))</f>
        <v>0</v>
      </c>
      <c r="Q457" s="0" t="n">
        <f aca="false">L779-M779</f>
        <v>1</v>
      </c>
      <c r="R457" s="17" t="str">
        <f aca="false">VLOOKUP(A457,s3_num_method!A457:B2956,2,0)</f>
        <v>num+count</v>
      </c>
    </row>
    <row r="458" customFormat="false" ht="12.8" hidden="false" customHeight="false" outlineLevel="0" collapsed="false">
      <c r="A458" s="0" t="s">
        <v>5017</v>
      </c>
      <c r="B458" s="0" t="s">
        <v>22</v>
      </c>
      <c r="C458" s="0" t="s">
        <v>2</v>
      </c>
      <c r="D458" s="0" t="s">
        <v>23</v>
      </c>
      <c r="F458" s="0" t="s">
        <v>5018</v>
      </c>
      <c r="G458" s="0" t="n">
        <v>5</v>
      </c>
      <c r="H458" s="0" t="n">
        <v>3</v>
      </c>
      <c r="I458" s="0" t="n">
        <v>2</v>
      </c>
      <c r="J458" s="0" t="n">
        <v>1</v>
      </c>
      <c r="K458" s="0" t="n">
        <v>3</v>
      </c>
      <c r="L458" s="0" t="n">
        <v>0</v>
      </c>
      <c r="M458" s="0" t="n">
        <v>27</v>
      </c>
      <c r="N458" s="1" t="n">
        <f aca="false">IF(ISERROR(I458/(I458+J458)),0,(I458/(I458+J458)))</f>
        <v>0.666666666666667</v>
      </c>
      <c r="O458" s="1" t="n">
        <f aca="false">IF(ISERROR(I458/(I458+K458)),0,(I458/(I458+K458)))</f>
        <v>0.4</v>
      </c>
      <c r="P458" s="1" t="n">
        <f aca="false">IF(ISERROR((2*N458*O458)/(N458+O458)),0,(2*N458*O458)/(N458+O458))</f>
        <v>0.5</v>
      </c>
      <c r="Q458" s="0" t="n">
        <f aca="false">L562-M562</f>
        <v>0</v>
      </c>
      <c r="R458" s="17" t="str">
        <f aca="false">VLOOKUP(A458,s3_num_method!A458:B2957,2,0)</f>
        <v>num</v>
      </c>
    </row>
    <row r="459" customFormat="false" ht="12.8" hidden="false" customHeight="false" outlineLevel="0" collapsed="false">
      <c r="A459" s="0" t="s">
        <v>5019</v>
      </c>
      <c r="B459" s="0" t="s">
        <v>22</v>
      </c>
      <c r="C459" s="0" t="s">
        <v>2</v>
      </c>
      <c r="D459" s="0" t="s">
        <v>23</v>
      </c>
      <c r="F459" s="0" t="s">
        <v>5020</v>
      </c>
      <c r="G459" s="0" t="n">
        <v>4</v>
      </c>
      <c r="H459" s="0" t="n">
        <v>1</v>
      </c>
      <c r="I459" s="0" t="n">
        <v>1</v>
      </c>
      <c r="J459" s="0" t="n">
        <v>0</v>
      </c>
      <c r="K459" s="0" t="n">
        <v>3</v>
      </c>
      <c r="L459" s="0" t="n">
        <v>0</v>
      </c>
      <c r="M459" s="0" t="n">
        <v>1</v>
      </c>
      <c r="N459" s="1" t="n">
        <f aca="false">IF(ISERROR(I459/(I459+J459)),0,(I459/(I459+J459)))</f>
        <v>1</v>
      </c>
      <c r="O459" s="1" t="n">
        <f aca="false">IF(ISERROR(I459/(I459+K459)),0,(I459/(I459+K459)))</f>
        <v>0.25</v>
      </c>
      <c r="P459" s="1" t="n">
        <f aca="false">IF(ISERROR((2*N459*O459)/(N459+O459)),0,(2*N459*O459)/(N459+O459))</f>
        <v>0.4</v>
      </c>
      <c r="Q459" s="0" t="n">
        <f aca="false">L2402-M2402</f>
        <v>1</v>
      </c>
      <c r="R459" s="17" t="str">
        <f aca="false">VLOOKUP(A459,s3_num_method!A459:B2958,2,0)</f>
        <v>num</v>
      </c>
    </row>
    <row r="460" customFormat="false" ht="12.8" hidden="false" customHeight="false" outlineLevel="0" collapsed="false">
      <c r="A460" s="0" t="s">
        <v>5021</v>
      </c>
      <c r="B460" s="0" t="s">
        <v>22</v>
      </c>
      <c r="C460" s="0" t="s">
        <v>2</v>
      </c>
      <c r="D460" s="0" t="s">
        <v>23</v>
      </c>
      <c r="F460" s="0" t="s">
        <v>5022</v>
      </c>
      <c r="G460" s="0" t="n">
        <v>4</v>
      </c>
      <c r="H460" s="0" t="n">
        <v>1</v>
      </c>
      <c r="I460" s="0" t="n">
        <v>1</v>
      </c>
      <c r="J460" s="0" t="n">
        <v>0</v>
      </c>
      <c r="K460" s="0" t="n">
        <v>3</v>
      </c>
      <c r="L460" s="0" t="n">
        <v>2</v>
      </c>
      <c r="M460" s="0" t="n">
        <v>3</v>
      </c>
      <c r="N460" s="1" t="n">
        <f aca="false">IF(ISERROR(I460/(I460+J460)),0,(I460/(I460+J460)))</f>
        <v>1</v>
      </c>
      <c r="O460" s="1" t="n">
        <f aca="false">IF(ISERROR(I460/(I460+K460)),0,(I460/(I460+K460)))</f>
        <v>0.25</v>
      </c>
      <c r="P460" s="1" t="n">
        <f aca="false">IF(ISERROR((2*N460*O460)/(N460+O460)),0,(2*N460*O460)/(N460+O460))</f>
        <v>0.4</v>
      </c>
      <c r="Q460" s="0" t="n">
        <f aca="false">L1393-M1393</f>
        <v>0</v>
      </c>
      <c r="R460" s="17" t="str">
        <f aca="false">VLOOKUP(A460,s3_num_method!A460:B2959,2,0)</f>
        <v>num</v>
      </c>
    </row>
    <row r="461" customFormat="false" ht="12.8" hidden="false" customHeight="false" outlineLevel="0" collapsed="false">
      <c r="A461" s="0" t="s">
        <v>5023</v>
      </c>
      <c r="B461" s="0" t="s">
        <v>22</v>
      </c>
      <c r="C461" s="0" t="s">
        <v>2</v>
      </c>
      <c r="D461" s="0" t="s">
        <v>23</v>
      </c>
      <c r="F461" s="0" t="s">
        <v>5024</v>
      </c>
      <c r="G461" s="0" t="n">
        <v>3</v>
      </c>
      <c r="H461" s="0" t="n">
        <v>2</v>
      </c>
      <c r="I461" s="0" t="n">
        <v>2</v>
      </c>
      <c r="J461" s="0" t="n">
        <v>0</v>
      </c>
      <c r="K461" s="0" t="n">
        <v>1</v>
      </c>
      <c r="L461" s="0" t="n">
        <v>0</v>
      </c>
      <c r="M461" s="0" t="n">
        <v>1</v>
      </c>
      <c r="N461" s="1" t="n">
        <f aca="false">IF(ISERROR(I461/(I461+J461)),0,(I461/(I461+J461)))</f>
        <v>1</v>
      </c>
      <c r="O461" s="1" t="n">
        <f aca="false">IF(ISERROR(I461/(I461+K461)),0,(I461/(I461+K461)))</f>
        <v>0.666666666666667</v>
      </c>
      <c r="P461" s="1" t="n">
        <f aca="false">IF(ISERROR((2*N461*O461)/(N461+O461)),0,(2*N461*O461)/(N461+O461))</f>
        <v>0.8</v>
      </c>
      <c r="Q461" s="0" t="n">
        <f aca="false">L1208-M1208</f>
        <v>1</v>
      </c>
      <c r="R461" s="17" t="str">
        <f aca="false">VLOOKUP(A461,s3_num_method!A461:B2960,2,0)</f>
        <v>count</v>
      </c>
    </row>
    <row r="462" customFormat="false" ht="12.8" hidden="false" customHeight="false" outlineLevel="0" collapsed="false">
      <c r="A462" s="0" t="s">
        <v>5025</v>
      </c>
      <c r="B462" s="0" t="s">
        <v>22</v>
      </c>
      <c r="C462" s="0" t="s">
        <v>2</v>
      </c>
      <c r="D462" s="0" t="s">
        <v>23</v>
      </c>
      <c r="F462" s="0" t="s">
        <v>5026</v>
      </c>
      <c r="G462" s="0" t="n">
        <v>1</v>
      </c>
      <c r="H462" s="0" t="n">
        <v>1</v>
      </c>
      <c r="I462" s="0" t="n">
        <v>1</v>
      </c>
      <c r="J462" s="0" t="n">
        <v>0</v>
      </c>
      <c r="K462" s="0" t="n">
        <v>0</v>
      </c>
      <c r="L462" s="0" t="n">
        <v>0</v>
      </c>
      <c r="M462" s="0" t="n">
        <v>0</v>
      </c>
      <c r="N462" s="1" t="n">
        <f aca="false">IF(ISERROR(I462/(I462+J462)),0,(I462/(I462+J462)))</f>
        <v>1</v>
      </c>
      <c r="O462" s="1" t="n">
        <f aca="false">IF(ISERROR(I462/(I462+K462)),0,(I462/(I462+K462)))</f>
        <v>1</v>
      </c>
      <c r="P462" s="1" t="n">
        <f aca="false">IF(ISERROR((2*N462*O462)/(N462+O462)),0,(2*N462*O462)/(N462+O462))</f>
        <v>1</v>
      </c>
      <c r="Q462" s="0" t="n">
        <f aca="false">L980-M980</f>
        <v>2</v>
      </c>
      <c r="R462" s="17" t="str">
        <f aca="false">VLOOKUP(A462,s3_num_method!A462:B2961,2,0)</f>
        <v>count</v>
      </c>
    </row>
    <row r="463" customFormat="false" ht="12.8" hidden="false" customHeight="false" outlineLevel="0" collapsed="false">
      <c r="A463" s="0" t="s">
        <v>5027</v>
      </c>
      <c r="B463" s="0" t="s">
        <v>22</v>
      </c>
      <c r="C463" s="0" t="s">
        <v>2</v>
      </c>
      <c r="D463" s="0" t="s">
        <v>23</v>
      </c>
      <c r="F463" s="0" t="s">
        <v>5028</v>
      </c>
      <c r="G463" s="0" t="n">
        <v>4</v>
      </c>
      <c r="H463" s="0" t="n">
        <v>1</v>
      </c>
      <c r="I463" s="0" t="n">
        <v>1</v>
      </c>
      <c r="J463" s="0" t="n">
        <v>0</v>
      </c>
      <c r="K463" s="0" t="n">
        <v>3</v>
      </c>
      <c r="L463" s="0" t="n">
        <v>2</v>
      </c>
      <c r="M463" s="0" t="n">
        <v>4</v>
      </c>
      <c r="N463" s="1" t="n">
        <f aca="false">IF(ISERROR(I463/(I463+J463)),0,(I463/(I463+J463)))</f>
        <v>1</v>
      </c>
      <c r="O463" s="1" t="n">
        <f aca="false">IF(ISERROR(I463/(I463+K463)),0,(I463/(I463+K463)))</f>
        <v>0.25</v>
      </c>
      <c r="P463" s="1" t="n">
        <f aca="false">IF(ISERROR((2*N463*O463)/(N463+O463)),0,(2*N463*O463)/(N463+O463))</f>
        <v>0.4</v>
      </c>
      <c r="Q463" s="0" t="n">
        <f aca="false">L1210-M1210</f>
        <v>1</v>
      </c>
      <c r="R463" s="17" t="str">
        <f aca="false">VLOOKUP(A463,s3_num_method!A463:B2962,2,0)</f>
        <v>num</v>
      </c>
    </row>
    <row r="464" customFormat="false" ht="12.8" hidden="false" customHeight="false" outlineLevel="0" collapsed="false">
      <c r="A464" s="0" t="s">
        <v>5029</v>
      </c>
      <c r="B464" s="0" t="s">
        <v>22</v>
      </c>
      <c r="C464" s="0" t="s">
        <v>2</v>
      </c>
      <c r="D464" s="0" t="s">
        <v>23</v>
      </c>
      <c r="F464" s="0" t="s">
        <v>5030</v>
      </c>
      <c r="G464" s="0" t="n">
        <v>2</v>
      </c>
      <c r="H464" s="0" t="n">
        <v>5</v>
      </c>
      <c r="I464" s="0" t="n">
        <v>1</v>
      </c>
      <c r="J464" s="0" t="n">
        <v>4</v>
      </c>
      <c r="K464" s="0" t="n">
        <v>1</v>
      </c>
      <c r="L464" s="0" t="n">
        <v>0</v>
      </c>
      <c r="M464" s="0" t="n">
        <v>12</v>
      </c>
      <c r="N464" s="1" t="n">
        <f aca="false">IF(ISERROR(I464/(I464+J464)),0,(I464/(I464+J464)))</f>
        <v>0.2</v>
      </c>
      <c r="O464" s="1" t="n">
        <f aca="false">IF(ISERROR(I464/(I464+K464)),0,(I464/(I464+K464)))</f>
        <v>0.5</v>
      </c>
      <c r="P464" s="1" t="n">
        <f aca="false">IF(ISERROR((2*N464*O464)/(N464+O464)),0,(2*N464*O464)/(N464+O464))</f>
        <v>0.285714285714286</v>
      </c>
      <c r="Q464" s="0" t="n">
        <f aca="false">L1209-M1209</f>
        <v>1</v>
      </c>
      <c r="R464" s="17" t="str">
        <f aca="false">VLOOKUP(A464,s3_num_method!A464:B2963,2,0)</f>
        <v>num+count</v>
      </c>
    </row>
    <row r="465" customFormat="false" ht="12.8" hidden="false" customHeight="false" outlineLevel="0" collapsed="false">
      <c r="A465" s="0" t="s">
        <v>5031</v>
      </c>
      <c r="B465" s="0" t="s">
        <v>22</v>
      </c>
      <c r="C465" s="0" t="s">
        <v>2</v>
      </c>
      <c r="D465" s="0" t="s">
        <v>23</v>
      </c>
      <c r="F465" s="0" t="s">
        <v>5032</v>
      </c>
      <c r="G465" s="0" t="n">
        <v>2</v>
      </c>
      <c r="H465" s="0" t="n">
        <v>1</v>
      </c>
      <c r="I465" s="0" t="n">
        <v>1</v>
      </c>
      <c r="J465" s="0" t="n">
        <v>0</v>
      </c>
      <c r="K465" s="0" t="n">
        <v>1</v>
      </c>
      <c r="L465" s="0" t="n">
        <v>0</v>
      </c>
      <c r="M465" s="0" t="n">
        <v>4</v>
      </c>
      <c r="N465" s="1" t="n">
        <f aca="false">IF(ISERROR(I465/(I465+J465)),0,(I465/(I465+J465)))</f>
        <v>1</v>
      </c>
      <c r="O465" s="1" t="n">
        <f aca="false">IF(ISERROR(I465/(I465+K465)),0,(I465/(I465+K465)))</f>
        <v>0.5</v>
      </c>
      <c r="P465" s="1" t="n">
        <f aca="false">IF(ISERROR((2*N465*O465)/(N465+O465)),0,(2*N465*O465)/(N465+O465))</f>
        <v>0.666666666666667</v>
      </c>
      <c r="Q465" s="0" t="n">
        <f aca="false">L95-M95</f>
        <v>-2</v>
      </c>
      <c r="R465" s="17" t="str">
        <f aca="false">VLOOKUP(A465,s3_num_method!A465:B2964,2,0)</f>
        <v>num</v>
      </c>
    </row>
    <row r="466" customFormat="false" ht="12.8" hidden="false" customHeight="false" outlineLevel="0" collapsed="false">
      <c r="A466" s="0" t="s">
        <v>5033</v>
      </c>
      <c r="B466" s="0" t="s">
        <v>22</v>
      </c>
      <c r="C466" s="0" t="s">
        <v>2</v>
      </c>
      <c r="D466" s="0" t="s">
        <v>23</v>
      </c>
      <c r="F466" s="0" t="s">
        <v>5034</v>
      </c>
      <c r="G466" s="0" t="n">
        <v>1</v>
      </c>
      <c r="H466" s="0" t="n">
        <v>1</v>
      </c>
      <c r="I466" s="0" t="n">
        <v>1</v>
      </c>
      <c r="J466" s="0" t="n">
        <v>0</v>
      </c>
      <c r="K466" s="0" t="n">
        <v>0</v>
      </c>
      <c r="L466" s="0" t="n">
        <v>0</v>
      </c>
      <c r="M466" s="0" t="n">
        <v>3</v>
      </c>
      <c r="N466" s="1" t="n">
        <f aca="false">IF(ISERROR(I466/(I466+J466)),0,(I466/(I466+J466)))</f>
        <v>1</v>
      </c>
      <c r="O466" s="1" t="n">
        <f aca="false">IF(ISERROR(I466/(I466+K466)),0,(I466/(I466+K466)))</f>
        <v>1</v>
      </c>
      <c r="P466" s="1" t="n">
        <f aca="false">IF(ISERROR((2*N466*O466)/(N466+O466)),0,(2*N466*O466)/(N466+O466))</f>
        <v>1</v>
      </c>
      <c r="Q466" s="0" t="n">
        <f aca="false">L430-M430</f>
        <v>-3</v>
      </c>
      <c r="R466" s="17" t="str">
        <f aca="false">VLOOKUP(A466,s3_num_method!A466:B2965,2,0)</f>
        <v>num</v>
      </c>
    </row>
    <row r="467" customFormat="false" ht="12.8" hidden="false" customHeight="false" outlineLevel="0" collapsed="false">
      <c r="A467" s="0" t="s">
        <v>5035</v>
      </c>
      <c r="B467" s="0" t="s">
        <v>22</v>
      </c>
      <c r="C467" s="0" t="s">
        <v>2</v>
      </c>
      <c r="D467" s="0" t="s">
        <v>23</v>
      </c>
      <c r="F467" s="0" t="s">
        <v>5036</v>
      </c>
      <c r="G467" s="0" t="n">
        <v>8</v>
      </c>
      <c r="H467" s="0" t="n">
        <v>1</v>
      </c>
      <c r="I467" s="0" t="n">
        <v>1</v>
      </c>
      <c r="J467" s="0" t="n">
        <v>0</v>
      </c>
      <c r="K467" s="0" t="n">
        <v>7</v>
      </c>
      <c r="L467" s="0" t="n">
        <v>0</v>
      </c>
      <c r="M467" s="0" t="n">
        <v>0</v>
      </c>
      <c r="N467" s="1" t="n">
        <f aca="false">IF(ISERROR(I467/(I467+J467)),0,(I467/(I467+J467)))</f>
        <v>1</v>
      </c>
      <c r="O467" s="1" t="n">
        <f aca="false">IF(ISERROR(I467/(I467+K467)),0,(I467/(I467+K467)))</f>
        <v>0.125</v>
      </c>
      <c r="P467" s="1" t="n">
        <f aca="false">IF(ISERROR((2*N467*O467)/(N467+O467)),0,(2*N467*O467)/(N467+O467))</f>
        <v>0.222222222222222</v>
      </c>
      <c r="Q467" s="0" t="n">
        <f aca="false">L277-M277</f>
        <v>0</v>
      </c>
      <c r="R467" s="17" t="str">
        <f aca="false">VLOOKUP(A467,s3_num_method!A467:B2966,2,0)</f>
        <v>count</v>
      </c>
    </row>
    <row r="468" customFormat="false" ht="12.8" hidden="false" customHeight="false" outlineLevel="0" collapsed="false">
      <c r="A468" s="0" t="s">
        <v>5037</v>
      </c>
      <c r="B468" s="0" t="s">
        <v>22</v>
      </c>
      <c r="C468" s="0" t="s">
        <v>2</v>
      </c>
      <c r="D468" s="0" t="s">
        <v>23</v>
      </c>
      <c r="F468" s="0" t="s">
        <v>5038</v>
      </c>
      <c r="G468" s="0" t="n">
        <v>5</v>
      </c>
      <c r="H468" s="0" t="n">
        <v>1</v>
      </c>
      <c r="I468" s="0" t="n">
        <v>1</v>
      </c>
      <c r="J468" s="0" t="n">
        <v>0</v>
      </c>
      <c r="K468" s="0" t="n">
        <v>4</v>
      </c>
      <c r="L468" s="0" t="n">
        <v>2</v>
      </c>
      <c r="M468" s="0" t="n">
        <v>0</v>
      </c>
      <c r="N468" s="1" t="n">
        <f aca="false">IF(ISERROR(I468/(I468+J468)),0,(I468/(I468+J468)))</f>
        <v>1</v>
      </c>
      <c r="O468" s="1" t="n">
        <f aca="false">IF(ISERROR(I468/(I468+K468)),0,(I468/(I468+K468)))</f>
        <v>0.2</v>
      </c>
      <c r="P468" s="1" t="n">
        <f aca="false">IF(ISERROR((2*N468*O468)/(N468+O468)),0,(2*N468*O468)/(N468+O468))</f>
        <v>0.333333333333333</v>
      </c>
      <c r="Q468" s="0" t="n">
        <f aca="false">L373-M373</f>
        <v>-4</v>
      </c>
      <c r="R468" s="17" t="str">
        <f aca="false">VLOOKUP(A468,s3_num_method!A468:B2967,2,0)</f>
        <v>count</v>
      </c>
    </row>
    <row r="469" customFormat="false" ht="12.8" hidden="false" customHeight="false" outlineLevel="0" collapsed="false">
      <c r="A469" s="0" t="s">
        <v>5039</v>
      </c>
      <c r="B469" s="0" t="s">
        <v>22</v>
      </c>
      <c r="C469" s="0" t="s">
        <v>2</v>
      </c>
      <c r="D469" s="0" t="s">
        <v>23</v>
      </c>
      <c r="F469" s="0" t="s">
        <v>5040</v>
      </c>
      <c r="G469" s="0" t="n">
        <v>2</v>
      </c>
      <c r="H469" s="0" t="n">
        <v>1</v>
      </c>
      <c r="I469" s="0" t="n">
        <v>1</v>
      </c>
      <c r="J469" s="0" t="n">
        <v>0</v>
      </c>
      <c r="K469" s="0" t="n">
        <v>1</v>
      </c>
      <c r="L469" s="0" t="n">
        <v>0</v>
      </c>
      <c r="M469" s="0" t="n">
        <v>1</v>
      </c>
      <c r="N469" s="1" t="n">
        <f aca="false">IF(ISERROR(I469/(I469+J469)),0,(I469/(I469+J469)))</f>
        <v>1</v>
      </c>
      <c r="O469" s="1" t="n">
        <f aca="false">IF(ISERROR(I469/(I469+K469)),0,(I469/(I469+K469)))</f>
        <v>0.5</v>
      </c>
      <c r="P469" s="1" t="n">
        <f aca="false">IF(ISERROR((2*N469*O469)/(N469+O469)),0,(2*N469*O469)/(N469+O469))</f>
        <v>0.666666666666667</v>
      </c>
      <c r="Q469" s="0" t="n">
        <f aca="false">L1213-M1213</f>
        <v>0</v>
      </c>
      <c r="R469" s="17" t="str">
        <f aca="false">VLOOKUP(A469,s3_num_method!A469:B2968,2,0)</f>
        <v>num</v>
      </c>
    </row>
    <row r="470" customFormat="false" ht="12.8" hidden="false" customHeight="false" outlineLevel="0" collapsed="false">
      <c r="A470" s="0" t="s">
        <v>5041</v>
      </c>
      <c r="B470" s="0" t="s">
        <v>22</v>
      </c>
      <c r="C470" s="0" t="s">
        <v>2</v>
      </c>
      <c r="D470" s="0" t="s">
        <v>23</v>
      </c>
      <c r="F470" s="0" t="s">
        <v>5042</v>
      </c>
      <c r="G470" s="0" t="n">
        <v>1</v>
      </c>
      <c r="H470" s="0" t="n">
        <v>1</v>
      </c>
      <c r="I470" s="0" t="n">
        <v>1</v>
      </c>
      <c r="J470" s="0" t="n">
        <v>0</v>
      </c>
      <c r="K470" s="0" t="n">
        <v>0</v>
      </c>
      <c r="L470" s="0" t="n">
        <v>0</v>
      </c>
      <c r="M470" s="0" t="n">
        <v>3</v>
      </c>
      <c r="N470" s="1" t="n">
        <f aca="false">IF(ISERROR(I470/(I470+J470)),0,(I470/(I470+J470)))</f>
        <v>1</v>
      </c>
      <c r="O470" s="1" t="n">
        <f aca="false">IF(ISERROR(I470/(I470+K470)),0,(I470/(I470+K470)))</f>
        <v>1</v>
      </c>
      <c r="P470" s="1" t="n">
        <f aca="false">IF(ISERROR((2*N470*O470)/(N470+O470)),0,(2*N470*O470)/(N470+O470))</f>
        <v>1</v>
      </c>
      <c r="Q470" s="0" t="n">
        <f aca="false">L983-M983</f>
        <v>0</v>
      </c>
      <c r="R470" s="17" t="str">
        <f aca="false">VLOOKUP(A470,s3_num_method!A470:B2969,2,0)</f>
        <v>count</v>
      </c>
    </row>
    <row r="471" customFormat="false" ht="12.8" hidden="false" customHeight="false" outlineLevel="0" collapsed="false">
      <c r="A471" s="0" t="s">
        <v>5043</v>
      </c>
      <c r="B471" s="0" t="s">
        <v>22</v>
      </c>
      <c r="C471" s="0" t="s">
        <v>9</v>
      </c>
      <c r="D471" s="0" t="s">
        <v>30</v>
      </c>
      <c r="F471" s="0" t="s">
        <v>5044</v>
      </c>
      <c r="G471" s="0" t="n">
        <v>2</v>
      </c>
      <c r="H471" s="0" t="n">
        <v>0</v>
      </c>
      <c r="I471" s="0" t="n">
        <v>0</v>
      </c>
      <c r="J471" s="0" t="n">
        <v>0</v>
      </c>
      <c r="K471" s="0" t="n">
        <v>2</v>
      </c>
      <c r="L471" s="0" t="n">
        <v>0</v>
      </c>
      <c r="M471" s="0" t="n">
        <v>0</v>
      </c>
      <c r="N471" s="1" t="n">
        <f aca="false">IF(ISERROR(I471/(I471+J471)),0,(I471/(I471+J471)))</f>
        <v>0</v>
      </c>
      <c r="O471" s="1" t="n">
        <f aca="false">IF(ISERROR(I471/(I471+K471)),0,(I471/(I471+K471)))</f>
        <v>0</v>
      </c>
      <c r="P471" s="1" t="n">
        <f aca="false">IF(ISERROR((2*N471*O471)/(N471+O471)),0,(2*N471*O471)/(N471+O471))</f>
        <v>0</v>
      </c>
      <c r="Q471" s="0" t="n">
        <f aca="false">L143-M143</f>
        <v>0</v>
      </c>
      <c r="R471" s="17" t="str">
        <f aca="false">VLOOKUP(A471,s3_num_method!A471:B2970,2,0)</f>
        <v>num+count</v>
      </c>
    </row>
    <row r="472" customFormat="false" ht="12.8" hidden="false" customHeight="false" outlineLevel="0" collapsed="false">
      <c r="A472" s="0" t="s">
        <v>5045</v>
      </c>
      <c r="B472" s="0" t="s">
        <v>22</v>
      </c>
      <c r="C472" s="0" t="s">
        <v>9</v>
      </c>
      <c r="D472" s="0" t="s">
        <v>30</v>
      </c>
      <c r="F472" s="0" t="s">
        <v>5046</v>
      </c>
      <c r="G472" s="0" t="n">
        <v>1</v>
      </c>
      <c r="H472" s="0" t="n">
        <v>0</v>
      </c>
      <c r="I472" s="0" t="n">
        <v>0</v>
      </c>
      <c r="J472" s="0" t="n">
        <v>0</v>
      </c>
      <c r="K472" s="0" t="n">
        <v>1</v>
      </c>
      <c r="L472" s="0" t="n">
        <v>0</v>
      </c>
      <c r="M472" s="0" t="n">
        <v>0</v>
      </c>
      <c r="N472" s="1" t="n">
        <f aca="false">IF(ISERROR(I472/(I472+J472)),0,(I472/(I472+J472)))</f>
        <v>0</v>
      </c>
      <c r="O472" s="1" t="n">
        <f aca="false">IF(ISERROR(I472/(I472+K472)),0,(I472/(I472+K472)))</f>
        <v>0</v>
      </c>
      <c r="P472" s="1" t="n">
        <f aca="false">IF(ISERROR((2*N472*O472)/(N472+O472)),0,(2*N472*O472)/(N472+O472))</f>
        <v>0</v>
      </c>
      <c r="Q472" s="0" t="n">
        <f aca="false">L1058-M1058</f>
        <v>1</v>
      </c>
      <c r="R472" s="17" t="str">
        <f aca="false">VLOOKUP(A472,s3_num_method!A472:B2971,2,0)</f>
        <v>num+count</v>
      </c>
    </row>
    <row r="473" customFormat="false" ht="12.8" hidden="false" customHeight="false" outlineLevel="0" collapsed="false">
      <c r="A473" s="0" t="s">
        <v>5047</v>
      </c>
      <c r="B473" s="0" t="s">
        <v>22</v>
      </c>
      <c r="C473" s="0" t="s">
        <v>9</v>
      </c>
      <c r="D473" s="0" t="s">
        <v>30</v>
      </c>
      <c r="F473" s="0" t="s">
        <v>5048</v>
      </c>
      <c r="G473" s="0" t="n">
        <v>2</v>
      </c>
      <c r="H473" s="0" t="n">
        <v>2</v>
      </c>
      <c r="I473" s="0" t="n">
        <v>2</v>
      </c>
      <c r="J473" s="0" t="n">
        <v>0</v>
      </c>
      <c r="K473" s="0" t="n">
        <v>0</v>
      </c>
      <c r="L473" s="0" t="n">
        <v>0</v>
      </c>
      <c r="M473" s="0" t="n">
        <v>4</v>
      </c>
      <c r="N473" s="1" t="n">
        <f aca="false">IF(ISERROR(I473/(I473+J473)),0,(I473/(I473+J473)))</f>
        <v>1</v>
      </c>
      <c r="O473" s="1" t="n">
        <f aca="false">IF(ISERROR(I473/(I473+K473)),0,(I473/(I473+K473)))</f>
        <v>1</v>
      </c>
      <c r="P473" s="1" t="n">
        <f aca="false">IF(ISERROR((2*N473*O473)/(N473+O473)),0,(2*N473*O473)/(N473+O473))</f>
        <v>1</v>
      </c>
      <c r="Q473" s="0" t="n">
        <f aca="false">L1180-M1180</f>
        <v>-1</v>
      </c>
      <c r="R473" s="17" t="str">
        <f aca="false">VLOOKUP(A473,s3_num_method!A473:B2972,2,0)</f>
        <v>num</v>
      </c>
    </row>
    <row r="474" customFormat="false" ht="12.8" hidden="false" customHeight="false" outlineLevel="0" collapsed="false">
      <c r="A474" s="0" t="s">
        <v>5049</v>
      </c>
      <c r="B474" s="0" t="s">
        <v>22</v>
      </c>
      <c r="C474" s="0" t="s">
        <v>9</v>
      </c>
      <c r="D474" s="0" t="s">
        <v>30</v>
      </c>
      <c r="F474" s="0" t="s">
        <v>5050</v>
      </c>
      <c r="G474" s="0" t="n">
        <v>2</v>
      </c>
      <c r="H474" s="0" t="n">
        <v>1</v>
      </c>
      <c r="I474" s="0" t="n">
        <v>1</v>
      </c>
      <c r="J474" s="0" t="n">
        <v>0</v>
      </c>
      <c r="K474" s="0" t="n">
        <v>1</v>
      </c>
      <c r="L474" s="0" t="n">
        <v>0</v>
      </c>
      <c r="M474" s="0" t="n">
        <v>1</v>
      </c>
      <c r="N474" s="1" t="n">
        <f aca="false">IF(ISERROR(I474/(I474+J474)),0,(I474/(I474+J474)))</f>
        <v>1</v>
      </c>
      <c r="O474" s="1" t="n">
        <f aca="false">IF(ISERROR(I474/(I474+K474)),0,(I474/(I474+K474)))</f>
        <v>0.5</v>
      </c>
      <c r="P474" s="1" t="n">
        <f aca="false">IF(ISERROR((2*N474*O474)/(N474+O474)),0,(2*N474*O474)/(N474+O474))</f>
        <v>0.666666666666667</v>
      </c>
      <c r="Q474" s="0" t="n">
        <f aca="false">L1179-M1179</f>
        <v>1</v>
      </c>
      <c r="R474" s="17" t="str">
        <f aca="false">VLOOKUP(A474,s3_num_method!A474:B2973,2,0)</f>
        <v>num</v>
      </c>
    </row>
    <row r="475" customFormat="false" ht="12.8" hidden="false" customHeight="false" outlineLevel="0" collapsed="false">
      <c r="A475" s="0" t="s">
        <v>5051</v>
      </c>
      <c r="B475" s="0" t="s">
        <v>22</v>
      </c>
      <c r="C475" s="0" t="s">
        <v>9</v>
      </c>
      <c r="D475" s="0" t="s">
        <v>30</v>
      </c>
      <c r="F475" s="0" t="s">
        <v>5052</v>
      </c>
      <c r="G475" s="0" t="n">
        <v>2</v>
      </c>
      <c r="H475" s="0" t="n">
        <v>0</v>
      </c>
      <c r="I475" s="0" t="n">
        <v>0</v>
      </c>
      <c r="J475" s="0" t="n">
        <v>0</v>
      </c>
      <c r="K475" s="0" t="n">
        <v>2</v>
      </c>
      <c r="L475" s="0" t="n">
        <v>0</v>
      </c>
      <c r="M475" s="0" t="n">
        <v>0</v>
      </c>
      <c r="N475" s="1" t="n">
        <f aca="false">IF(ISERROR(I475/(I475+J475)),0,(I475/(I475+J475)))</f>
        <v>0</v>
      </c>
      <c r="O475" s="1" t="n">
        <f aca="false">IF(ISERROR(I475/(I475+K475)),0,(I475/(I475+K475)))</f>
        <v>0</v>
      </c>
      <c r="P475" s="1" t="n">
        <f aca="false">IF(ISERROR((2*N475*O475)/(N475+O475)),0,(2*N475*O475)/(N475+O475))</f>
        <v>0</v>
      </c>
      <c r="Q475" s="0" t="n">
        <f aca="false">L819-M819</f>
        <v>0</v>
      </c>
      <c r="R475" s="17" t="str">
        <f aca="false">VLOOKUP(A475,s3_num_method!A475:B2974,2,0)</f>
        <v>num+count</v>
      </c>
    </row>
    <row r="476" customFormat="false" ht="12.8" hidden="false" customHeight="false" outlineLevel="0" collapsed="false">
      <c r="A476" s="0" t="s">
        <v>5053</v>
      </c>
      <c r="B476" s="0" t="s">
        <v>22</v>
      </c>
      <c r="C476" s="0" t="s">
        <v>9</v>
      </c>
      <c r="D476" s="0" t="s">
        <v>30</v>
      </c>
      <c r="F476" s="0" t="s">
        <v>5054</v>
      </c>
      <c r="G476" s="0" t="n">
        <v>3</v>
      </c>
      <c r="H476" s="0" t="n">
        <v>0</v>
      </c>
      <c r="I476" s="0" t="n">
        <v>0</v>
      </c>
      <c r="J476" s="0" t="n">
        <v>0</v>
      </c>
      <c r="K476" s="0" t="n">
        <v>3</v>
      </c>
      <c r="L476" s="0" t="n">
        <v>0</v>
      </c>
      <c r="M476" s="0" t="n">
        <v>0</v>
      </c>
      <c r="N476" s="1" t="n">
        <f aca="false">IF(ISERROR(I476/(I476+J476)),0,(I476/(I476+J476)))</f>
        <v>0</v>
      </c>
      <c r="O476" s="1" t="n">
        <f aca="false">IF(ISERROR(I476/(I476+K476)),0,(I476/(I476+K476)))</f>
        <v>0</v>
      </c>
      <c r="P476" s="1" t="n">
        <f aca="false">IF(ISERROR((2*N476*O476)/(N476+O476)),0,(2*N476*O476)/(N476+O476))</f>
        <v>0</v>
      </c>
      <c r="Q476" s="0" t="n">
        <f aca="false">L2407-M2407</f>
        <v>1</v>
      </c>
      <c r="R476" s="17" t="str">
        <f aca="false">VLOOKUP(A476,s3_num_method!A476:B2975,2,0)</f>
        <v>num+count</v>
      </c>
    </row>
    <row r="477" customFormat="false" ht="12.8" hidden="false" customHeight="false" outlineLevel="0" collapsed="false">
      <c r="A477" s="0" t="s">
        <v>5055</v>
      </c>
      <c r="B477" s="0" t="s">
        <v>22</v>
      </c>
      <c r="C477" s="0" t="s">
        <v>9</v>
      </c>
      <c r="D477" s="0" t="s">
        <v>30</v>
      </c>
      <c r="F477" s="0" t="s">
        <v>5056</v>
      </c>
      <c r="G477" s="0" t="n">
        <v>4</v>
      </c>
      <c r="H477" s="0" t="n">
        <v>2</v>
      </c>
      <c r="I477" s="0" t="n">
        <v>2</v>
      </c>
      <c r="J477" s="0" t="n">
        <v>0</v>
      </c>
      <c r="K477" s="0" t="n">
        <v>2</v>
      </c>
      <c r="L477" s="0" t="n">
        <v>0</v>
      </c>
      <c r="M477" s="0" t="n">
        <v>7</v>
      </c>
      <c r="N477" s="1" t="n">
        <f aca="false">IF(ISERROR(I477/(I477+J477)),0,(I477/(I477+J477)))</f>
        <v>1</v>
      </c>
      <c r="O477" s="1" t="n">
        <f aca="false">IF(ISERROR(I477/(I477+K477)),0,(I477/(I477+K477)))</f>
        <v>0.5</v>
      </c>
      <c r="P477" s="1" t="n">
        <f aca="false">IF(ISERROR((2*N477*O477)/(N477+O477)),0,(2*N477*O477)/(N477+O477))</f>
        <v>0.666666666666667</v>
      </c>
      <c r="Q477" s="0" t="n">
        <f aca="false">L2409-M2409</f>
        <v>0</v>
      </c>
      <c r="R477" s="17" t="str">
        <f aca="false">VLOOKUP(A477,s3_num_method!A477:B2976,2,0)</f>
        <v>num+count</v>
      </c>
    </row>
    <row r="478" customFormat="false" ht="12.8" hidden="false" customHeight="false" outlineLevel="0" collapsed="false">
      <c r="A478" s="0" t="s">
        <v>5057</v>
      </c>
      <c r="B478" s="0" t="s">
        <v>22</v>
      </c>
      <c r="C478" s="0" t="s">
        <v>9</v>
      </c>
      <c r="D478" s="0" t="s">
        <v>30</v>
      </c>
      <c r="F478" s="0" t="s">
        <v>5058</v>
      </c>
      <c r="G478" s="0" t="n">
        <v>6</v>
      </c>
      <c r="H478" s="0" t="n">
        <v>0</v>
      </c>
      <c r="I478" s="0" t="n">
        <v>0</v>
      </c>
      <c r="J478" s="0" t="n">
        <v>0</v>
      </c>
      <c r="K478" s="0" t="n">
        <v>6</v>
      </c>
      <c r="L478" s="0" t="n">
        <v>1</v>
      </c>
      <c r="M478" s="0" t="n">
        <v>0</v>
      </c>
      <c r="N478" s="1" t="n">
        <f aca="false">IF(ISERROR(I478/(I478+J478)),0,(I478/(I478+J478)))</f>
        <v>0</v>
      </c>
      <c r="O478" s="1" t="n">
        <f aca="false">IF(ISERROR(I478/(I478+K478)),0,(I478/(I478+K478)))</f>
        <v>0</v>
      </c>
      <c r="P478" s="1" t="n">
        <f aca="false">IF(ISERROR((2*N478*O478)/(N478+O478)),0,(2*N478*O478)/(N478+O478))</f>
        <v>0</v>
      </c>
      <c r="Q478" s="0" t="n">
        <f aca="false">L2408-M2408</f>
        <v>1</v>
      </c>
      <c r="R478" s="17" t="str">
        <f aca="false">VLOOKUP(A478,s3_num_method!A478:B2977,2,0)</f>
        <v>num+count</v>
      </c>
    </row>
    <row r="479" customFormat="false" ht="12.8" hidden="false" customHeight="false" outlineLevel="0" collapsed="false">
      <c r="A479" s="0" t="s">
        <v>5059</v>
      </c>
      <c r="B479" s="0" t="s">
        <v>22</v>
      </c>
      <c r="C479" s="0" t="s">
        <v>9</v>
      </c>
      <c r="D479" s="0" t="s">
        <v>30</v>
      </c>
      <c r="F479" s="0" t="s">
        <v>5060</v>
      </c>
      <c r="G479" s="0" t="n">
        <v>1</v>
      </c>
      <c r="H479" s="0" t="n">
        <v>0</v>
      </c>
      <c r="I479" s="0" t="n">
        <v>0</v>
      </c>
      <c r="J479" s="0" t="n">
        <v>0</v>
      </c>
      <c r="K479" s="0" t="n">
        <v>1</v>
      </c>
      <c r="L479" s="0" t="n">
        <v>0</v>
      </c>
      <c r="M479" s="0" t="n">
        <v>0</v>
      </c>
      <c r="N479" s="1" t="n">
        <f aca="false">IF(ISERROR(I479/(I479+J479)),0,(I479/(I479+J479)))</f>
        <v>0</v>
      </c>
      <c r="O479" s="1" t="n">
        <f aca="false">IF(ISERROR(I479/(I479+K479)),0,(I479/(I479+K479)))</f>
        <v>0</v>
      </c>
      <c r="P479" s="1" t="n">
        <f aca="false">IF(ISERROR((2*N479*O479)/(N479+O479)),0,(2*N479*O479)/(N479+O479))</f>
        <v>0</v>
      </c>
      <c r="Q479" s="0" t="n">
        <f aca="false">L1634-M1634</f>
        <v>4</v>
      </c>
      <c r="R479" s="17" t="str">
        <f aca="false">VLOOKUP(A479,s3_num_method!A479:B2978,2,0)</f>
        <v>num+count</v>
      </c>
    </row>
    <row r="480" customFormat="false" ht="12.8" hidden="false" customHeight="false" outlineLevel="0" collapsed="false">
      <c r="A480" s="0" t="s">
        <v>5061</v>
      </c>
      <c r="B480" s="0" t="s">
        <v>22</v>
      </c>
      <c r="C480" s="0" t="s">
        <v>9</v>
      </c>
      <c r="D480" s="0" t="s">
        <v>30</v>
      </c>
      <c r="F480" s="0" t="s">
        <v>5062</v>
      </c>
      <c r="G480" s="0" t="n">
        <v>1</v>
      </c>
      <c r="H480" s="0" t="n">
        <v>0</v>
      </c>
      <c r="I480" s="0" t="n">
        <v>0</v>
      </c>
      <c r="J480" s="0" t="n">
        <v>0</v>
      </c>
      <c r="K480" s="0" t="n">
        <v>1</v>
      </c>
      <c r="L480" s="0" t="n">
        <v>0</v>
      </c>
      <c r="M480" s="0" t="n">
        <v>0</v>
      </c>
      <c r="N480" s="1" t="n">
        <f aca="false">IF(ISERROR(I480/(I480+J480)),0,(I480/(I480+J480)))</f>
        <v>0</v>
      </c>
      <c r="O480" s="1" t="n">
        <f aca="false">IF(ISERROR(I480/(I480+K480)),0,(I480/(I480+K480)))</f>
        <v>0</v>
      </c>
      <c r="P480" s="1" t="n">
        <f aca="false">IF(ISERROR((2*N480*O480)/(N480+O480)),0,(2*N480*O480)/(N480+O480))</f>
        <v>0</v>
      </c>
      <c r="Q480" s="0" t="n">
        <f aca="false">L1057-M1057</f>
        <v>1</v>
      </c>
      <c r="R480" s="17" t="str">
        <f aca="false">VLOOKUP(A480,s3_num_method!A480:B2979,2,0)</f>
        <v>num+count</v>
      </c>
    </row>
    <row r="481" customFormat="false" ht="12.8" hidden="false" customHeight="false" outlineLevel="0" collapsed="false">
      <c r="A481" s="0" t="s">
        <v>5063</v>
      </c>
      <c r="B481" s="0" t="s">
        <v>22</v>
      </c>
      <c r="C481" s="0" t="s">
        <v>9</v>
      </c>
      <c r="D481" s="0" t="s">
        <v>30</v>
      </c>
      <c r="F481" s="0" t="s">
        <v>5064</v>
      </c>
      <c r="G481" s="0" t="n">
        <v>2</v>
      </c>
      <c r="H481" s="0" t="n">
        <v>0</v>
      </c>
      <c r="I481" s="0" t="n">
        <v>0</v>
      </c>
      <c r="J481" s="0" t="n">
        <v>0</v>
      </c>
      <c r="K481" s="0" t="n">
        <v>2</v>
      </c>
      <c r="L481" s="0" t="n">
        <v>1</v>
      </c>
      <c r="M481" s="0" t="n">
        <v>0</v>
      </c>
      <c r="N481" s="1" t="n">
        <f aca="false">IF(ISERROR(I481/(I481+J481)),0,(I481/(I481+J481)))</f>
        <v>0</v>
      </c>
      <c r="O481" s="1" t="n">
        <f aca="false">IF(ISERROR(I481/(I481+K481)),0,(I481/(I481+K481)))</f>
        <v>0</v>
      </c>
      <c r="P481" s="1" t="n">
        <f aca="false">IF(ISERROR((2*N481*O481)/(N481+O481)),0,(2*N481*O481)/(N481+O481))</f>
        <v>0</v>
      </c>
      <c r="Q481" s="0" t="n">
        <f aca="false">L1227-M1227</f>
        <v>0</v>
      </c>
      <c r="R481" s="17" t="str">
        <f aca="false">VLOOKUP(A481,s3_num_method!A481:B2980,2,0)</f>
        <v>num+count</v>
      </c>
    </row>
    <row r="482" customFormat="false" ht="12.8" hidden="false" customHeight="false" outlineLevel="0" collapsed="false">
      <c r="A482" s="0" t="s">
        <v>5065</v>
      </c>
      <c r="B482" s="0" t="s">
        <v>22</v>
      </c>
      <c r="C482" s="0" t="s">
        <v>9</v>
      </c>
      <c r="D482" s="0" t="s">
        <v>30</v>
      </c>
      <c r="F482" s="0" t="s">
        <v>5066</v>
      </c>
      <c r="G482" s="0" t="n">
        <v>1</v>
      </c>
      <c r="H482" s="0" t="n">
        <v>0</v>
      </c>
      <c r="I482" s="0" t="n">
        <v>0</v>
      </c>
      <c r="J482" s="0" t="n">
        <v>0</v>
      </c>
      <c r="K482" s="0" t="n">
        <v>1</v>
      </c>
      <c r="L482" s="0" t="n">
        <v>0</v>
      </c>
      <c r="M482" s="0" t="n">
        <v>0</v>
      </c>
      <c r="N482" s="1" t="n">
        <f aca="false">IF(ISERROR(I482/(I482+J482)),0,(I482/(I482+J482)))</f>
        <v>0</v>
      </c>
      <c r="O482" s="1" t="n">
        <f aca="false">IF(ISERROR(I482/(I482+K482)),0,(I482/(I482+K482)))</f>
        <v>0</v>
      </c>
      <c r="P482" s="1" t="n">
        <f aca="false">IF(ISERROR((2*N482*O482)/(N482+O482)),0,(2*N482*O482)/(N482+O482))</f>
        <v>0</v>
      </c>
      <c r="Q482" s="0" t="n">
        <f aca="false">L425-M425</f>
        <v>0</v>
      </c>
      <c r="R482" s="17" t="str">
        <f aca="false">VLOOKUP(A482,s3_num_method!A482:B2981,2,0)</f>
        <v>num+count</v>
      </c>
    </row>
    <row r="483" customFormat="false" ht="12.8" hidden="false" customHeight="false" outlineLevel="0" collapsed="false">
      <c r="A483" s="0" t="s">
        <v>5067</v>
      </c>
      <c r="B483" s="0" t="s">
        <v>22</v>
      </c>
      <c r="C483" s="0" t="s">
        <v>9</v>
      </c>
      <c r="D483" s="0" t="s">
        <v>30</v>
      </c>
      <c r="F483" s="0" t="s">
        <v>5068</v>
      </c>
      <c r="G483" s="0" t="n">
        <v>2</v>
      </c>
      <c r="H483" s="0" t="n">
        <v>1</v>
      </c>
      <c r="I483" s="0" t="n">
        <v>1</v>
      </c>
      <c r="J483" s="0" t="n">
        <v>0</v>
      </c>
      <c r="K483" s="0" t="n">
        <v>1</v>
      </c>
      <c r="L483" s="0" t="n">
        <v>0</v>
      </c>
      <c r="M483" s="0" t="n">
        <v>8</v>
      </c>
      <c r="N483" s="1" t="n">
        <f aca="false">IF(ISERROR(I483/(I483+J483)),0,(I483/(I483+J483)))</f>
        <v>1</v>
      </c>
      <c r="O483" s="1" t="n">
        <f aca="false">IF(ISERROR(I483/(I483+K483)),0,(I483/(I483+K483)))</f>
        <v>0.5</v>
      </c>
      <c r="P483" s="1" t="n">
        <f aca="false">IF(ISERROR((2*N483*O483)/(N483+O483)),0,(2*N483*O483)/(N483+O483))</f>
        <v>0.666666666666667</v>
      </c>
      <c r="Q483" s="0" t="n">
        <f aca="false">L276-M276</f>
        <v>0</v>
      </c>
      <c r="R483" s="17" t="str">
        <f aca="false">VLOOKUP(A483,s3_num_method!A483:B2982,2,0)</f>
        <v>num</v>
      </c>
    </row>
    <row r="484" customFormat="false" ht="12.8" hidden="false" customHeight="false" outlineLevel="0" collapsed="false">
      <c r="A484" s="0" t="s">
        <v>5069</v>
      </c>
      <c r="B484" s="0" t="s">
        <v>22</v>
      </c>
      <c r="C484" s="0" t="s">
        <v>9</v>
      </c>
      <c r="D484" s="0" t="s">
        <v>30</v>
      </c>
      <c r="F484" s="0" t="s">
        <v>5070</v>
      </c>
      <c r="G484" s="0" t="n">
        <v>3</v>
      </c>
      <c r="H484" s="0" t="n">
        <v>1</v>
      </c>
      <c r="I484" s="0" t="n">
        <v>1</v>
      </c>
      <c r="J484" s="0" t="n">
        <v>0</v>
      </c>
      <c r="K484" s="0" t="n">
        <v>2</v>
      </c>
      <c r="L484" s="0" t="n">
        <v>0</v>
      </c>
      <c r="M484" s="0" t="n">
        <v>0</v>
      </c>
      <c r="N484" s="1" t="n">
        <f aca="false">IF(ISERROR(I484/(I484+J484)),0,(I484/(I484+J484)))</f>
        <v>1</v>
      </c>
      <c r="O484" s="1" t="n">
        <f aca="false">IF(ISERROR(I484/(I484+K484)),0,(I484/(I484+K484)))</f>
        <v>0.333333333333333</v>
      </c>
      <c r="P484" s="1" t="n">
        <f aca="false">IF(ISERROR((2*N484*O484)/(N484+O484)),0,(2*N484*O484)/(N484+O484))</f>
        <v>0.5</v>
      </c>
      <c r="Q484" s="0" t="n">
        <f aca="false">L1395-M1395</f>
        <v>0</v>
      </c>
      <c r="R484" s="17" t="str">
        <f aca="false">VLOOKUP(A484,s3_num_method!A484:B2983,2,0)</f>
        <v>count</v>
      </c>
    </row>
    <row r="485" customFormat="false" ht="12.8" hidden="false" customHeight="false" outlineLevel="0" collapsed="false">
      <c r="A485" s="0" t="s">
        <v>5071</v>
      </c>
      <c r="B485" s="0" t="s">
        <v>22</v>
      </c>
      <c r="C485" s="0" t="s">
        <v>9</v>
      </c>
      <c r="D485" s="0" t="s">
        <v>30</v>
      </c>
      <c r="F485" s="0" t="s">
        <v>5072</v>
      </c>
      <c r="G485" s="0" t="n">
        <v>1</v>
      </c>
      <c r="H485" s="0" t="n">
        <v>0</v>
      </c>
      <c r="I485" s="0" t="n">
        <v>0</v>
      </c>
      <c r="J485" s="0" t="n">
        <v>0</v>
      </c>
      <c r="K485" s="0" t="n">
        <v>1</v>
      </c>
      <c r="L485" s="0" t="n">
        <v>1</v>
      </c>
      <c r="M485" s="0" t="n">
        <v>0</v>
      </c>
      <c r="N485" s="1" t="n">
        <f aca="false">IF(ISERROR(I485/(I485+J485)),0,(I485/(I485+J485)))</f>
        <v>0</v>
      </c>
      <c r="O485" s="1" t="n">
        <f aca="false">IF(ISERROR(I485/(I485+K485)),0,(I485/(I485+K485)))</f>
        <v>0</v>
      </c>
      <c r="P485" s="1" t="n">
        <f aca="false">IF(ISERROR((2*N485*O485)/(N485+O485)),0,(2*N485*O485)/(N485+O485))</f>
        <v>0</v>
      </c>
      <c r="Q485" s="0" t="n">
        <f aca="false">L177-M177</f>
        <v>0</v>
      </c>
      <c r="R485" s="17" t="str">
        <f aca="false">VLOOKUP(A485,s3_num_method!A485:B2984,2,0)</f>
        <v>num+count</v>
      </c>
    </row>
    <row r="486" customFormat="false" ht="12.8" hidden="false" customHeight="false" outlineLevel="0" collapsed="false">
      <c r="A486" s="0" t="s">
        <v>5073</v>
      </c>
      <c r="B486" s="0" t="s">
        <v>22</v>
      </c>
      <c r="C486" s="0" t="s">
        <v>9</v>
      </c>
      <c r="D486" s="0" t="s">
        <v>30</v>
      </c>
      <c r="F486" s="0" t="s">
        <v>5074</v>
      </c>
      <c r="G486" s="0" t="n">
        <v>5</v>
      </c>
      <c r="H486" s="0" t="n">
        <v>4</v>
      </c>
      <c r="I486" s="0" t="n">
        <v>4</v>
      </c>
      <c r="J486" s="0" t="n">
        <v>0</v>
      </c>
      <c r="K486" s="0" t="n">
        <v>1</v>
      </c>
      <c r="L486" s="0" t="n">
        <v>0</v>
      </c>
      <c r="M486" s="0" t="n">
        <v>0</v>
      </c>
      <c r="N486" s="1" t="n">
        <f aca="false">IF(ISERROR(I486/(I486+J486)),0,(I486/(I486+J486)))</f>
        <v>1</v>
      </c>
      <c r="O486" s="1" t="n">
        <f aca="false">IF(ISERROR(I486/(I486+K486)),0,(I486/(I486+K486)))</f>
        <v>0.8</v>
      </c>
      <c r="P486" s="1" t="n">
        <f aca="false">IF(ISERROR((2*N486*O486)/(N486+O486)),0,(2*N486*O486)/(N486+O486))</f>
        <v>0.888888888888889</v>
      </c>
      <c r="Q486" s="0" t="n">
        <f aca="false">L2039-M2039</f>
        <v>-5</v>
      </c>
      <c r="R486" s="17" t="str">
        <f aca="false">VLOOKUP(A486,s3_num_method!A486:B2985,2,0)</f>
        <v>count</v>
      </c>
    </row>
    <row r="487" customFormat="false" ht="12.8" hidden="false" customHeight="false" outlineLevel="0" collapsed="false">
      <c r="A487" s="0" t="s">
        <v>5075</v>
      </c>
      <c r="B487" s="0" t="s">
        <v>22</v>
      </c>
      <c r="C487" s="0" t="s">
        <v>9</v>
      </c>
      <c r="D487" s="0" t="s">
        <v>30</v>
      </c>
      <c r="F487" s="0" t="s">
        <v>5076</v>
      </c>
      <c r="G487" s="0" t="n">
        <v>1</v>
      </c>
      <c r="H487" s="0" t="n">
        <v>2</v>
      </c>
      <c r="I487" s="0" t="n">
        <v>1</v>
      </c>
      <c r="J487" s="0" t="n">
        <v>1</v>
      </c>
      <c r="K487" s="0" t="n">
        <v>0</v>
      </c>
      <c r="L487" s="0" t="n">
        <v>1</v>
      </c>
      <c r="M487" s="0" t="n">
        <v>0</v>
      </c>
      <c r="N487" s="1" t="n">
        <f aca="false">IF(ISERROR(I487/(I487+J487)),0,(I487/(I487+J487)))</f>
        <v>0.5</v>
      </c>
      <c r="O487" s="1" t="n">
        <f aca="false">IF(ISERROR(I487/(I487+K487)),0,(I487/(I487+K487)))</f>
        <v>1</v>
      </c>
      <c r="P487" s="1" t="n">
        <f aca="false">IF(ISERROR((2*N487*O487)/(N487+O487)),0,(2*N487*O487)/(N487+O487))</f>
        <v>0.666666666666667</v>
      </c>
      <c r="Q487" s="0" t="n">
        <f aca="false">L520-M520</f>
        <v>0</v>
      </c>
      <c r="R487" s="17" t="str">
        <f aca="false">VLOOKUP(A487,s3_num_method!A487:B2986,2,0)</f>
        <v>count</v>
      </c>
    </row>
    <row r="488" customFormat="false" ht="12.8" hidden="false" customHeight="false" outlineLevel="0" collapsed="false">
      <c r="A488" s="0" t="s">
        <v>5077</v>
      </c>
      <c r="B488" s="0" t="s">
        <v>22</v>
      </c>
      <c r="C488" s="0" t="s">
        <v>9</v>
      </c>
      <c r="D488" s="0" t="s">
        <v>30</v>
      </c>
      <c r="F488" s="0" t="s">
        <v>5078</v>
      </c>
      <c r="G488" s="0" t="n">
        <v>2</v>
      </c>
      <c r="H488" s="0" t="n">
        <v>2</v>
      </c>
      <c r="I488" s="0" t="n">
        <v>2</v>
      </c>
      <c r="J488" s="0" t="n">
        <v>0</v>
      </c>
      <c r="K488" s="0" t="n">
        <v>0</v>
      </c>
      <c r="L488" s="0" t="n">
        <v>0</v>
      </c>
      <c r="M488" s="0" t="n">
        <v>1</v>
      </c>
      <c r="N488" s="1" t="n">
        <f aca="false">IF(ISERROR(I488/(I488+J488)),0,(I488/(I488+J488)))</f>
        <v>1</v>
      </c>
      <c r="O488" s="1" t="n">
        <f aca="false">IF(ISERROR(I488/(I488+K488)),0,(I488/(I488+K488)))</f>
        <v>1</v>
      </c>
      <c r="P488" s="1" t="n">
        <f aca="false">IF(ISERROR((2*N488*O488)/(N488+O488)),0,(2*N488*O488)/(N488+O488))</f>
        <v>1</v>
      </c>
      <c r="Q488" s="0" t="n">
        <f aca="false">L1532-M1532</f>
        <v>1</v>
      </c>
      <c r="R488" s="17" t="str">
        <f aca="false">VLOOKUP(A488,s3_num_method!A488:B2987,2,0)</f>
        <v>count</v>
      </c>
    </row>
    <row r="489" customFormat="false" ht="12.8" hidden="false" customHeight="false" outlineLevel="0" collapsed="false">
      <c r="A489" s="0" t="s">
        <v>5079</v>
      </c>
      <c r="B489" s="0" t="s">
        <v>22</v>
      </c>
      <c r="C489" s="0" t="s">
        <v>9</v>
      </c>
      <c r="D489" s="0" t="s">
        <v>30</v>
      </c>
      <c r="F489" s="0" t="s">
        <v>5080</v>
      </c>
      <c r="G489" s="0" t="n">
        <v>1</v>
      </c>
      <c r="H489" s="0" t="n">
        <v>0</v>
      </c>
      <c r="I489" s="0" t="n">
        <v>0</v>
      </c>
      <c r="J489" s="0" t="n">
        <v>0</v>
      </c>
      <c r="K489" s="0" t="n">
        <v>1</v>
      </c>
      <c r="L489" s="0" t="n">
        <v>0</v>
      </c>
      <c r="M489" s="0" t="n">
        <v>0</v>
      </c>
      <c r="N489" s="1" t="n">
        <f aca="false">IF(ISERROR(I489/(I489+J489)),0,(I489/(I489+J489)))</f>
        <v>0</v>
      </c>
      <c r="O489" s="1" t="n">
        <f aca="false">IF(ISERROR(I489/(I489+K489)),0,(I489/(I489+K489)))</f>
        <v>0</v>
      </c>
      <c r="P489" s="1" t="n">
        <f aca="false">IF(ISERROR((2*N489*O489)/(N489+O489)),0,(2*N489*O489)/(N489+O489))</f>
        <v>0</v>
      </c>
      <c r="Q489" s="0" t="n">
        <f aca="false">L406-M406</f>
        <v>-6</v>
      </c>
      <c r="R489" s="17" t="str">
        <f aca="false">VLOOKUP(A489,s3_num_method!A489:B2988,2,0)</f>
        <v>num+count</v>
      </c>
    </row>
    <row r="490" customFormat="false" ht="12.8" hidden="false" customHeight="false" outlineLevel="0" collapsed="false">
      <c r="A490" s="0" t="s">
        <v>5081</v>
      </c>
      <c r="B490" s="0" t="s">
        <v>22</v>
      </c>
      <c r="C490" s="0" t="s">
        <v>9</v>
      </c>
      <c r="D490" s="0" t="s">
        <v>23</v>
      </c>
      <c r="F490" s="0" t="s">
        <v>5082</v>
      </c>
      <c r="G490" s="0" t="n">
        <v>2</v>
      </c>
      <c r="H490" s="0" t="n">
        <v>1</v>
      </c>
      <c r="I490" s="0" t="n">
        <v>1</v>
      </c>
      <c r="J490" s="0" t="n">
        <v>0</v>
      </c>
      <c r="K490" s="0" t="n">
        <v>1</v>
      </c>
      <c r="L490" s="0" t="n">
        <v>0</v>
      </c>
      <c r="M490" s="0" t="n">
        <v>2</v>
      </c>
      <c r="N490" s="1" t="n">
        <f aca="false">IF(ISERROR(I490/(I490+J490)),0,(I490/(I490+J490)))</f>
        <v>1</v>
      </c>
      <c r="O490" s="1" t="n">
        <f aca="false">IF(ISERROR(I490/(I490+K490)),0,(I490/(I490+K490)))</f>
        <v>0.5</v>
      </c>
      <c r="P490" s="1" t="n">
        <f aca="false">IF(ISERROR((2*N490*O490)/(N490+O490)),0,(2*N490*O490)/(N490+O490))</f>
        <v>0.666666666666667</v>
      </c>
      <c r="Q490" s="0" t="n">
        <f aca="false">L357-M357</f>
        <v>-3</v>
      </c>
      <c r="R490" s="17" t="str">
        <f aca="false">VLOOKUP(A490,s3_num_method!A490:B2989,2,0)</f>
        <v>num</v>
      </c>
    </row>
    <row r="491" customFormat="false" ht="12.8" hidden="false" customHeight="false" outlineLevel="0" collapsed="false">
      <c r="A491" s="0" t="s">
        <v>5083</v>
      </c>
      <c r="B491" s="0" t="s">
        <v>22</v>
      </c>
      <c r="C491" s="0" t="s">
        <v>9</v>
      </c>
      <c r="D491" s="0" t="s">
        <v>23</v>
      </c>
      <c r="F491" s="0" t="s">
        <v>5084</v>
      </c>
      <c r="G491" s="0" t="n">
        <v>1</v>
      </c>
      <c r="H491" s="0" t="n">
        <v>0</v>
      </c>
      <c r="I491" s="0" t="n">
        <v>0</v>
      </c>
      <c r="J491" s="0" t="n">
        <v>0</v>
      </c>
      <c r="K491" s="0" t="n">
        <v>1</v>
      </c>
      <c r="L491" s="0" t="n">
        <v>0</v>
      </c>
      <c r="M491" s="0" t="n">
        <v>0</v>
      </c>
      <c r="N491" s="1" t="n">
        <f aca="false">IF(ISERROR(I491/(I491+J491)),0,(I491/(I491+J491)))</f>
        <v>0</v>
      </c>
      <c r="O491" s="1" t="n">
        <f aca="false">IF(ISERROR(I491/(I491+K491)),0,(I491/(I491+K491)))</f>
        <v>0</v>
      </c>
      <c r="P491" s="1" t="n">
        <f aca="false">IF(ISERROR((2*N491*O491)/(N491+O491)),0,(2*N491*O491)/(N491+O491))</f>
        <v>0</v>
      </c>
      <c r="Q491" s="0" t="n">
        <f aca="false">L319-M319</f>
        <v>-2</v>
      </c>
      <c r="R491" s="17" t="str">
        <f aca="false">VLOOKUP(A491,s3_num_method!A491:B2990,2,0)</f>
        <v>num+count</v>
      </c>
    </row>
    <row r="492" customFormat="false" ht="12.8" hidden="false" customHeight="false" outlineLevel="0" collapsed="false">
      <c r="A492" s="0" t="s">
        <v>5085</v>
      </c>
      <c r="B492" s="0" t="s">
        <v>22</v>
      </c>
      <c r="C492" s="0" t="s">
        <v>9</v>
      </c>
      <c r="D492" s="0" t="s">
        <v>23</v>
      </c>
      <c r="F492" s="0" t="s">
        <v>5086</v>
      </c>
      <c r="G492" s="0" t="n">
        <v>6</v>
      </c>
      <c r="H492" s="0" t="n">
        <v>3</v>
      </c>
      <c r="I492" s="0" t="n">
        <v>3</v>
      </c>
      <c r="J492" s="0" t="n">
        <v>0</v>
      </c>
      <c r="K492" s="0" t="n">
        <v>3</v>
      </c>
      <c r="L492" s="0" t="n">
        <v>0</v>
      </c>
      <c r="M492" s="0" t="n">
        <v>4</v>
      </c>
      <c r="N492" s="1" t="n">
        <f aca="false">IF(ISERROR(I492/(I492+J492)),0,(I492/(I492+J492)))</f>
        <v>1</v>
      </c>
      <c r="O492" s="1" t="n">
        <f aca="false">IF(ISERROR(I492/(I492+K492)),0,(I492/(I492+K492)))</f>
        <v>0.5</v>
      </c>
      <c r="P492" s="1" t="n">
        <f aca="false">IF(ISERROR((2*N492*O492)/(N492+O492)),0,(2*N492*O492)/(N492+O492))</f>
        <v>0.666666666666667</v>
      </c>
      <c r="Q492" s="0" t="n">
        <f aca="false">L1055-M1055</f>
        <v>-1</v>
      </c>
      <c r="R492" s="17" t="str">
        <f aca="false">VLOOKUP(A492,s3_num_method!A492:B2991,2,0)</f>
        <v>num+count</v>
      </c>
    </row>
    <row r="493" customFormat="false" ht="12.8" hidden="false" customHeight="false" outlineLevel="0" collapsed="false">
      <c r="A493" s="0" t="s">
        <v>5087</v>
      </c>
      <c r="B493" s="0" t="s">
        <v>22</v>
      </c>
      <c r="C493" s="0" t="s">
        <v>9</v>
      </c>
      <c r="D493" s="0" t="s">
        <v>23</v>
      </c>
      <c r="F493" s="0" t="s">
        <v>5088</v>
      </c>
      <c r="G493" s="0" t="n">
        <v>2</v>
      </c>
      <c r="H493" s="0" t="n">
        <v>0</v>
      </c>
      <c r="I493" s="0" t="n">
        <v>0</v>
      </c>
      <c r="J493" s="0" t="n">
        <v>0</v>
      </c>
      <c r="K493" s="0" t="n">
        <v>2</v>
      </c>
      <c r="L493" s="0" t="n">
        <v>0</v>
      </c>
      <c r="M493" s="0" t="n">
        <v>0</v>
      </c>
      <c r="N493" s="1" t="n">
        <f aca="false">IF(ISERROR(I493/(I493+J493)),0,(I493/(I493+J493)))</f>
        <v>0</v>
      </c>
      <c r="O493" s="1" t="n">
        <f aca="false">IF(ISERROR(I493/(I493+K493)),0,(I493/(I493+K493)))</f>
        <v>0</v>
      </c>
      <c r="P493" s="1" t="n">
        <f aca="false">IF(ISERROR((2*N493*O493)/(N493+O493)),0,(2*N493*O493)/(N493+O493))</f>
        <v>0</v>
      </c>
      <c r="Q493" s="0" t="n">
        <f aca="false">L2027-M2027</f>
        <v>1</v>
      </c>
      <c r="R493" s="17" t="str">
        <f aca="false">VLOOKUP(A493,s3_num_method!A493:B2992,2,0)</f>
        <v>num+count</v>
      </c>
    </row>
    <row r="494" customFormat="false" ht="12.8" hidden="false" customHeight="false" outlineLevel="0" collapsed="false">
      <c r="A494" s="0" t="s">
        <v>5089</v>
      </c>
      <c r="B494" s="0" t="s">
        <v>22</v>
      </c>
      <c r="C494" s="0" t="s">
        <v>9</v>
      </c>
      <c r="D494" s="0" t="s">
        <v>23</v>
      </c>
      <c r="F494" s="0" t="s">
        <v>5090</v>
      </c>
      <c r="G494" s="0" t="n">
        <v>2</v>
      </c>
      <c r="H494" s="0" t="n">
        <v>0</v>
      </c>
      <c r="I494" s="0" t="n">
        <v>0</v>
      </c>
      <c r="J494" s="0" t="n">
        <v>0</v>
      </c>
      <c r="K494" s="0" t="n">
        <v>2</v>
      </c>
      <c r="L494" s="0" t="n">
        <v>0</v>
      </c>
      <c r="M494" s="0" t="n">
        <v>0</v>
      </c>
      <c r="N494" s="1" t="n">
        <f aca="false">IF(ISERROR(I494/(I494+J494)),0,(I494/(I494+J494)))</f>
        <v>0</v>
      </c>
      <c r="O494" s="1" t="n">
        <f aca="false">IF(ISERROR(I494/(I494+K494)),0,(I494/(I494+K494)))</f>
        <v>0</v>
      </c>
      <c r="P494" s="1" t="n">
        <f aca="false">IF(ISERROR((2*N494*O494)/(N494+O494)),0,(2*N494*O494)/(N494+O494))</f>
        <v>0</v>
      </c>
      <c r="Q494" s="0" t="n">
        <f aca="false">L1885-M1885</f>
        <v>0</v>
      </c>
      <c r="R494" s="17" t="str">
        <f aca="false">VLOOKUP(A494,s3_num_method!A494:B2993,2,0)</f>
        <v>num+count</v>
      </c>
    </row>
    <row r="495" customFormat="false" ht="12.8" hidden="false" customHeight="false" outlineLevel="0" collapsed="false">
      <c r="A495" s="0" t="s">
        <v>5091</v>
      </c>
      <c r="B495" s="0" t="s">
        <v>22</v>
      </c>
      <c r="C495" s="0" t="s">
        <v>9</v>
      </c>
      <c r="D495" s="0" t="s">
        <v>23</v>
      </c>
      <c r="F495" s="0" t="s">
        <v>5092</v>
      </c>
      <c r="G495" s="0" t="n">
        <v>1</v>
      </c>
      <c r="H495" s="0" t="n">
        <v>0</v>
      </c>
      <c r="I495" s="0" t="n">
        <v>0</v>
      </c>
      <c r="J495" s="0" t="n">
        <v>0</v>
      </c>
      <c r="K495" s="0" t="n">
        <v>1</v>
      </c>
      <c r="L495" s="0" t="n">
        <v>2</v>
      </c>
      <c r="M495" s="0" t="n">
        <v>0</v>
      </c>
      <c r="N495" s="1" t="n">
        <f aca="false">IF(ISERROR(I495/(I495+J495)),0,(I495/(I495+J495)))</f>
        <v>0</v>
      </c>
      <c r="O495" s="1" t="n">
        <f aca="false">IF(ISERROR(I495/(I495+K495)),0,(I495/(I495+K495)))</f>
        <v>0</v>
      </c>
      <c r="P495" s="1" t="n">
        <f aca="false">IF(ISERROR((2*N495*O495)/(N495+O495)),0,(2*N495*O495)/(N495+O495))</f>
        <v>0</v>
      </c>
      <c r="Q495" s="0" t="n">
        <f aca="false">L2026-M2026</f>
        <v>0</v>
      </c>
      <c r="R495" s="17" t="str">
        <f aca="false">VLOOKUP(A495,s3_num_method!A495:B2994,2,0)</f>
        <v>num+count</v>
      </c>
    </row>
    <row r="496" customFormat="false" ht="12.8" hidden="false" customHeight="false" outlineLevel="0" collapsed="false">
      <c r="A496" s="0" t="s">
        <v>5093</v>
      </c>
      <c r="B496" s="0" t="s">
        <v>22</v>
      </c>
      <c r="C496" s="0" t="s">
        <v>9</v>
      </c>
      <c r="D496" s="0" t="s">
        <v>23</v>
      </c>
      <c r="F496" s="0" t="s">
        <v>5094</v>
      </c>
      <c r="G496" s="0" t="n">
        <v>4</v>
      </c>
      <c r="H496" s="0" t="n">
        <v>0</v>
      </c>
      <c r="I496" s="0" t="n">
        <v>0</v>
      </c>
      <c r="J496" s="0" t="n">
        <v>0</v>
      </c>
      <c r="K496" s="0" t="n">
        <v>4</v>
      </c>
      <c r="L496" s="0" t="n">
        <v>0</v>
      </c>
      <c r="M496" s="0" t="n">
        <v>0</v>
      </c>
      <c r="N496" s="1" t="n">
        <f aca="false">IF(ISERROR(I496/(I496+J496)),0,(I496/(I496+J496)))</f>
        <v>0</v>
      </c>
      <c r="O496" s="1" t="n">
        <f aca="false">IF(ISERROR(I496/(I496+K496)),0,(I496/(I496+K496)))</f>
        <v>0</v>
      </c>
      <c r="P496" s="1" t="n">
        <f aca="false">IF(ISERROR((2*N496*O496)/(N496+O496)),0,(2*N496*O496)/(N496+O496))</f>
        <v>0</v>
      </c>
      <c r="Q496" s="0" t="n">
        <f aca="false">L1029-M1029</f>
        <v>-2</v>
      </c>
      <c r="R496" s="17" t="str">
        <f aca="false">VLOOKUP(A496,s3_num_method!A496:B2995,2,0)</f>
        <v>num+count</v>
      </c>
    </row>
    <row r="497" customFormat="false" ht="12.8" hidden="false" customHeight="false" outlineLevel="0" collapsed="false">
      <c r="A497" s="0" t="s">
        <v>5095</v>
      </c>
      <c r="B497" s="0" t="s">
        <v>22</v>
      </c>
      <c r="C497" s="0" t="s">
        <v>9</v>
      </c>
      <c r="D497" s="0" t="s">
        <v>23</v>
      </c>
      <c r="F497" s="0" t="s">
        <v>5096</v>
      </c>
      <c r="G497" s="0" t="n">
        <v>2</v>
      </c>
      <c r="H497" s="0" t="n">
        <v>1</v>
      </c>
      <c r="I497" s="0" t="n">
        <v>1</v>
      </c>
      <c r="J497" s="0" t="n">
        <v>0</v>
      </c>
      <c r="K497" s="0" t="n">
        <v>1</v>
      </c>
      <c r="L497" s="0" t="n">
        <v>2</v>
      </c>
      <c r="M497" s="0" t="n">
        <v>0</v>
      </c>
      <c r="N497" s="1" t="n">
        <f aca="false">IF(ISERROR(I497/(I497+J497)),0,(I497/(I497+J497)))</f>
        <v>1</v>
      </c>
      <c r="O497" s="1" t="n">
        <f aca="false">IF(ISERROR(I497/(I497+K497)),0,(I497/(I497+K497)))</f>
        <v>0.5</v>
      </c>
      <c r="P497" s="1" t="n">
        <f aca="false">IF(ISERROR((2*N497*O497)/(N497+O497)),0,(2*N497*O497)/(N497+O497))</f>
        <v>0.666666666666667</v>
      </c>
      <c r="Q497" s="0" t="n">
        <f aca="false">L2029-M2029</f>
        <v>0</v>
      </c>
      <c r="R497" s="17" t="str">
        <f aca="false">VLOOKUP(A497,s3_num_method!A497:B2996,2,0)</f>
        <v>count</v>
      </c>
    </row>
    <row r="498" customFormat="false" ht="12.8" hidden="false" customHeight="false" outlineLevel="0" collapsed="false">
      <c r="A498" s="0" t="s">
        <v>5097</v>
      </c>
      <c r="B498" s="0" t="s">
        <v>22</v>
      </c>
      <c r="C498" s="0" t="s">
        <v>9</v>
      </c>
      <c r="D498" s="0" t="s">
        <v>23</v>
      </c>
      <c r="F498" s="0" t="s">
        <v>5098</v>
      </c>
      <c r="G498" s="0" t="n">
        <v>4</v>
      </c>
      <c r="H498" s="0" t="n">
        <v>5</v>
      </c>
      <c r="I498" s="0" t="n">
        <v>2</v>
      </c>
      <c r="J498" s="0" t="n">
        <v>3</v>
      </c>
      <c r="K498" s="0" t="n">
        <v>2</v>
      </c>
      <c r="L498" s="0" t="n">
        <v>1</v>
      </c>
      <c r="M498" s="0" t="n">
        <v>19</v>
      </c>
      <c r="N498" s="1" t="n">
        <f aca="false">IF(ISERROR(I498/(I498+J498)),0,(I498/(I498+J498)))</f>
        <v>0.4</v>
      </c>
      <c r="O498" s="1" t="n">
        <f aca="false">IF(ISERROR(I498/(I498+K498)),0,(I498/(I498+K498)))</f>
        <v>0.5</v>
      </c>
      <c r="P498" s="1" t="n">
        <f aca="false">IF(ISERROR((2*N498*O498)/(N498+O498)),0,(2*N498*O498)/(N498+O498))</f>
        <v>0.444444444444444</v>
      </c>
      <c r="Q498" s="0" t="n">
        <f aca="false">L1584-M1584</f>
        <v>0</v>
      </c>
      <c r="R498" s="17" t="str">
        <f aca="false">VLOOKUP(A498,s3_num_method!A498:B2997,2,0)</f>
        <v>num+count</v>
      </c>
    </row>
    <row r="499" customFormat="false" ht="12.8" hidden="false" customHeight="false" outlineLevel="0" collapsed="false">
      <c r="A499" s="0" t="s">
        <v>5099</v>
      </c>
      <c r="B499" s="0" t="s">
        <v>22</v>
      </c>
      <c r="C499" s="0" t="s">
        <v>9</v>
      </c>
      <c r="E499" s="0" t="s">
        <v>3</v>
      </c>
      <c r="F499" s="0" t="s">
        <v>5100</v>
      </c>
      <c r="G499" s="0" t="n">
        <v>0</v>
      </c>
      <c r="H499" s="0" t="n">
        <v>0</v>
      </c>
      <c r="I499" s="0" t="n">
        <v>0</v>
      </c>
      <c r="J499" s="0" t="n">
        <v>0</v>
      </c>
      <c r="K499" s="0" t="n">
        <v>0</v>
      </c>
      <c r="L499" s="0" t="n">
        <v>0</v>
      </c>
      <c r="M499" s="0" t="n">
        <v>0</v>
      </c>
      <c r="N499" s="1" t="n">
        <v>1</v>
      </c>
      <c r="O499" s="1" t="n">
        <v>1</v>
      </c>
      <c r="P499" s="1" t="n">
        <f aca="false">IF(ISERROR((2*N499*O499)/(N499+O499)),0,(2*N499*O499)/(N499+O499))</f>
        <v>1</v>
      </c>
      <c r="Q499" s="0" t="n">
        <f aca="false">L462-M462</f>
        <v>0</v>
      </c>
      <c r="R499" s="17" t="str">
        <f aca="false">VLOOKUP(A499,s3_num_method!A499:B2998,2,0)</f>
        <v>num+count</v>
      </c>
    </row>
    <row r="500" customFormat="false" ht="12.8" hidden="false" customHeight="false" outlineLevel="0" collapsed="false">
      <c r="A500" s="0" t="s">
        <v>5101</v>
      </c>
      <c r="B500" s="0" t="s">
        <v>22</v>
      </c>
      <c r="C500" s="0" t="s">
        <v>9</v>
      </c>
      <c r="D500" s="0" t="s">
        <v>23</v>
      </c>
      <c r="F500" s="0" t="s">
        <v>5102</v>
      </c>
      <c r="G500" s="0" t="n">
        <v>2</v>
      </c>
      <c r="H500" s="0" t="n">
        <v>2</v>
      </c>
      <c r="I500" s="0" t="n">
        <v>2</v>
      </c>
      <c r="J500" s="0" t="n">
        <v>0</v>
      </c>
      <c r="K500" s="0" t="n">
        <v>0</v>
      </c>
      <c r="L500" s="0" t="n">
        <v>0</v>
      </c>
      <c r="M500" s="0" t="n">
        <v>4</v>
      </c>
      <c r="N500" s="1" t="n">
        <f aca="false">IF(ISERROR(I500/(I500+J500)),0,(I500/(I500+J500)))</f>
        <v>1</v>
      </c>
      <c r="O500" s="1" t="n">
        <f aca="false">IF(ISERROR(I500/(I500+K500)),0,(I500/(I500+K500)))</f>
        <v>1</v>
      </c>
      <c r="P500" s="1" t="n">
        <f aca="false">IF(ISERROR((2*N500*O500)/(N500+O500)),0,(2*N500*O500)/(N500+O500))</f>
        <v>1</v>
      </c>
      <c r="Q500" s="0" t="n">
        <f aca="false">L2024-M2024</f>
        <v>0</v>
      </c>
      <c r="R500" s="17" t="str">
        <f aca="false">VLOOKUP(A500,s3_num_method!A500:B2999,2,0)</f>
        <v>num+count</v>
      </c>
    </row>
    <row r="501" customFormat="false" ht="12.8" hidden="false" customHeight="false" outlineLevel="0" collapsed="false">
      <c r="A501" s="0" t="s">
        <v>5103</v>
      </c>
      <c r="B501" s="0" t="s">
        <v>22</v>
      </c>
      <c r="C501" s="0" t="s">
        <v>9</v>
      </c>
      <c r="D501" s="0" t="s">
        <v>23</v>
      </c>
      <c r="F501" s="0" t="s">
        <v>5104</v>
      </c>
      <c r="G501" s="0" t="n">
        <v>2</v>
      </c>
      <c r="H501" s="0" t="n">
        <v>1</v>
      </c>
      <c r="I501" s="0" t="n">
        <v>1</v>
      </c>
      <c r="J501" s="0" t="n">
        <v>0</v>
      </c>
      <c r="K501" s="0" t="n">
        <v>1</v>
      </c>
      <c r="L501" s="0" t="n">
        <v>0</v>
      </c>
      <c r="M501" s="0" t="n">
        <v>4</v>
      </c>
      <c r="N501" s="1" t="n">
        <f aca="false">IF(ISERROR(I501/(I501+J501)),0,(I501/(I501+J501)))</f>
        <v>1</v>
      </c>
      <c r="O501" s="1" t="n">
        <f aca="false">IF(ISERROR(I501/(I501+K501)),0,(I501/(I501+K501)))</f>
        <v>0.5</v>
      </c>
      <c r="P501" s="1" t="n">
        <f aca="false">IF(ISERROR((2*N501*O501)/(N501+O501)),0,(2*N501*O501)/(N501+O501))</f>
        <v>0.666666666666667</v>
      </c>
      <c r="Q501" s="0" t="n">
        <f aca="false">L1586-M1586</f>
        <v>0</v>
      </c>
      <c r="R501" s="17" t="str">
        <f aca="false">VLOOKUP(A501,s3_num_method!A501:B3000,2,0)</f>
        <v>num</v>
      </c>
    </row>
    <row r="502" customFormat="false" ht="12.8" hidden="false" customHeight="false" outlineLevel="0" collapsed="false">
      <c r="A502" s="0" t="s">
        <v>5105</v>
      </c>
      <c r="B502" s="0" t="s">
        <v>22</v>
      </c>
      <c r="C502" s="0" t="s">
        <v>9</v>
      </c>
      <c r="D502" s="0" t="s">
        <v>23</v>
      </c>
      <c r="F502" s="0" t="s">
        <v>5106</v>
      </c>
      <c r="G502" s="0" t="n">
        <v>2</v>
      </c>
      <c r="H502" s="0" t="n">
        <v>2</v>
      </c>
      <c r="I502" s="0" t="n">
        <v>2</v>
      </c>
      <c r="J502" s="0" t="n">
        <v>0</v>
      </c>
      <c r="K502" s="0" t="n">
        <v>0</v>
      </c>
      <c r="L502" s="0" t="n">
        <v>0</v>
      </c>
      <c r="M502" s="0" t="n">
        <v>8</v>
      </c>
      <c r="N502" s="1" t="n">
        <f aca="false">IF(ISERROR(I502/(I502+J502)),0,(I502/(I502+J502)))</f>
        <v>1</v>
      </c>
      <c r="O502" s="1" t="n">
        <f aca="false">IF(ISERROR(I502/(I502+K502)),0,(I502/(I502+K502)))</f>
        <v>1</v>
      </c>
      <c r="P502" s="1" t="n">
        <f aca="false">IF(ISERROR((2*N502*O502)/(N502+O502)),0,(2*N502*O502)/(N502+O502))</f>
        <v>1</v>
      </c>
      <c r="Q502" s="0" t="n">
        <f aca="false">L1225-M1225</f>
        <v>-4</v>
      </c>
      <c r="R502" s="17" t="str">
        <f aca="false">VLOOKUP(A502,s3_num_method!A502:B3001,2,0)</f>
        <v>num</v>
      </c>
    </row>
    <row r="503" customFormat="false" ht="12.8" hidden="false" customHeight="false" outlineLevel="0" collapsed="false">
      <c r="A503" s="0" t="s">
        <v>5107</v>
      </c>
      <c r="B503" s="0" t="s">
        <v>22</v>
      </c>
      <c r="C503" s="0" t="s">
        <v>9</v>
      </c>
      <c r="D503" s="0" t="s">
        <v>23</v>
      </c>
      <c r="F503" s="0" t="s">
        <v>5108</v>
      </c>
      <c r="G503" s="0" t="n">
        <v>4</v>
      </c>
      <c r="H503" s="0" t="n">
        <v>0</v>
      </c>
      <c r="I503" s="0" t="n">
        <v>0</v>
      </c>
      <c r="J503" s="0" t="n">
        <v>0</v>
      </c>
      <c r="K503" s="0" t="n">
        <v>4</v>
      </c>
      <c r="L503" s="0" t="n">
        <v>0</v>
      </c>
      <c r="M503" s="0" t="n">
        <v>0</v>
      </c>
      <c r="N503" s="1" t="n">
        <f aca="false">IF(ISERROR(I503/(I503+J503)),0,(I503/(I503+J503)))</f>
        <v>0</v>
      </c>
      <c r="O503" s="1" t="n">
        <f aca="false">IF(ISERROR(I503/(I503+K503)),0,(I503/(I503+K503)))</f>
        <v>0</v>
      </c>
      <c r="P503" s="1" t="n">
        <f aca="false">IF(ISERROR((2*N503*O503)/(N503+O503)),0,(2*N503*O503)/(N503+O503))</f>
        <v>0</v>
      </c>
      <c r="Q503" s="0" t="n">
        <f aca="false">L1585-M1585</f>
        <v>0</v>
      </c>
      <c r="R503" s="17" t="str">
        <f aca="false">VLOOKUP(A503,s3_num_method!A503:B3002,2,0)</f>
        <v>num+count</v>
      </c>
    </row>
    <row r="504" customFormat="false" ht="12.8" hidden="false" customHeight="false" outlineLevel="0" collapsed="false">
      <c r="A504" s="0" t="s">
        <v>5109</v>
      </c>
      <c r="B504" s="0" t="s">
        <v>22</v>
      </c>
      <c r="C504" s="0" t="s">
        <v>9</v>
      </c>
      <c r="D504" s="0" t="s">
        <v>23</v>
      </c>
      <c r="F504" s="0" t="s">
        <v>5110</v>
      </c>
      <c r="G504" s="0" t="n">
        <v>2</v>
      </c>
      <c r="H504" s="0" t="n">
        <v>0</v>
      </c>
      <c r="I504" s="0" t="n">
        <v>0</v>
      </c>
      <c r="J504" s="0" t="n">
        <v>0</v>
      </c>
      <c r="K504" s="0" t="n">
        <v>2</v>
      </c>
      <c r="L504" s="0" t="n">
        <v>0</v>
      </c>
      <c r="M504" s="0" t="n">
        <v>0</v>
      </c>
      <c r="N504" s="1" t="n">
        <f aca="false">IF(ISERROR(I504/(I504+J504)),0,(I504/(I504+J504)))</f>
        <v>0</v>
      </c>
      <c r="O504" s="1" t="n">
        <f aca="false">IF(ISERROR(I504/(I504+K504)),0,(I504/(I504+K504)))</f>
        <v>0</v>
      </c>
      <c r="P504" s="1" t="n">
        <f aca="false">IF(ISERROR((2*N504*O504)/(N504+O504)),0,(2*N504*O504)/(N504+O504))</f>
        <v>0</v>
      </c>
      <c r="Q504" s="0" t="n">
        <f aca="false">L1881-M1881</f>
        <v>1</v>
      </c>
      <c r="R504" s="17" t="str">
        <f aca="false">VLOOKUP(A504,s3_num_method!A504:B3003,2,0)</f>
        <v>num+count</v>
      </c>
    </row>
    <row r="505" customFormat="false" ht="12.8" hidden="false" customHeight="false" outlineLevel="0" collapsed="false">
      <c r="A505" s="0" t="s">
        <v>5111</v>
      </c>
      <c r="B505" s="0" t="s">
        <v>22</v>
      </c>
      <c r="C505" s="0" t="s">
        <v>9</v>
      </c>
      <c r="D505" s="0" t="s">
        <v>23</v>
      </c>
      <c r="F505" s="0" t="s">
        <v>5112</v>
      </c>
      <c r="G505" s="0" t="n">
        <v>9</v>
      </c>
      <c r="H505" s="0" t="n">
        <v>5</v>
      </c>
      <c r="I505" s="0" t="n">
        <v>5</v>
      </c>
      <c r="J505" s="0" t="n">
        <v>0</v>
      </c>
      <c r="K505" s="0" t="n">
        <v>4</v>
      </c>
      <c r="L505" s="0" t="n">
        <v>0</v>
      </c>
      <c r="M505" s="0" t="n">
        <v>11</v>
      </c>
      <c r="N505" s="1" t="n">
        <f aca="false">IF(ISERROR(I505/(I505+J505)),0,(I505/(I505+J505)))</f>
        <v>1</v>
      </c>
      <c r="O505" s="1" t="n">
        <f aca="false">IF(ISERROR(I505/(I505+K505)),0,(I505/(I505+K505)))</f>
        <v>0.555555555555556</v>
      </c>
      <c r="P505" s="1" t="n">
        <f aca="false">IF(ISERROR((2*N505*O505)/(N505+O505)),0,(2*N505*O505)/(N505+O505))</f>
        <v>0.714285714285714</v>
      </c>
      <c r="Q505" s="0" t="n">
        <f aca="false">L999-M999</f>
        <v>-1</v>
      </c>
      <c r="R505" s="17" t="str">
        <f aca="false">VLOOKUP(A505,s3_num_method!A505:B3004,2,0)</f>
        <v>num</v>
      </c>
    </row>
    <row r="506" customFormat="false" ht="12.8" hidden="false" customHeight="false" outlineLevel="0" collapsed="false">
      <c r="A506" s="0" t="s">
        <v>5113</v>
      </c>
      <c r="B506" s="0" t="s">
        <v>22</v>
      </c>
      <c r="C506" s="0" t="s">
        <v>9</v>
      </c>
      <c r="D506" s="0" t="s">
        <v>23</v>
      </c>
      <c r="F506" s="0" t="s">
        <v>5114</v>
      </c>
      <c r="G506" s="0" t="n">
        <v>2</v>
      </c>
      <c r="H506" s="0" t="n">
        <v>1</v>
      </c>
      <c r="I506" s="0" t="n">
        <v>1</v>
      </c>
      <c r="J506" s="0" t="n">
        <v>0</v>
      </c>
      <c r="K506" s="0" t="n">
        <v>1</v>
      </c>
      <c r="L506" s="0" t="n">
        <v>0</v>
      </c>
      <c r="M506" s="0" t="n">
        <v>9</v>
      </c>
      <c r="N506" s="1" t="n">
        <f aca="false">IF(ISERROR(I506/(I506+J506)),0,(I506/(I506+J506)))</f>
        <v>1</v>
      </c>
      <c r="O506" s="1" t="n">
        <f aca="false">IF(ISERROR(I506/(I506+K506)),0,(I506/(I506+K506)))</f>
        <v>0.5</v>
      </c>
      <c r="P506" s="1" t="n">
        <f aca="false">IF(ISERROR((2*N506*O506)/(N506+O506)),0,(2*N506*O506)/(N506+O506))</f>
        <v>0.666666666666667</v>
      </c>
      <c r="Q506" s="0" t="n">
        <f aca="false">L1487-M1487</f>
        <v>0</v>
      </c>
      <c r="R506" s="17" t="str">
        <f aca="false">VLOOKUP(A506,s3_num_method!A506:B3005,2,0)</f>
        <v>num</v>
      </c>
    </row>
    <row r="507" customFormat="false" ht="12.8" hidden="false" customHeight="false" outlineLevel="0" collapsed="false">
      <c r="A507" s="0" t="s">
        <v>5115</v>
      </c>
      <c r="B507" s="0" t="s">
        <v>22</v>
      </c>
      <c r="C507" s="0" t="s">
        <v>9</v>
      </c>
      <c r="D507" s="0" t="s">
        <v>23</v>
      </c>
      <c r="F507" s="0" t="s">
        <v>5116</v>
      </c>
      <c r="G507" s="0" t="n">
        <v>1</v>
      </c>
      <c r="H507" s="0" t="n">
        <v>0</v>
      </c>
      <c r="I507" s="0" t="n">
        <v>0</v>
      </c>
      <c r="J507" s="0" t="n">
        <v>0</v>
      </c>
      <c r="K507" s="0" t="n">
        <v>1</v>
      </c>
      <c r="L507" s="0" t="n">
        <v>1</v>
      </c>
      <c r="M507" s="0" t="n">
        <v>0</v>
      </c>
      <c r="N507" s="1" t="n">
        <f aca="false">IF(ISERROR(I507/(I507+J507)),0,(I507/(I507+J507)))</f>
        <v>0</v>
      </c>
      <c r="O507" s="1" t="n">
        <f aca="false">IF(ISERROR(I507/(I507+K507)),0,(I507/(I507+K507)))</f>
        <v>0</v>
      </c>
      <c r="P507" s="1" t="n">
        <f aca="false">IF(ISERROR((2*N507*O507)/(N507+O507)),0,(2*N507*O507)/(N507+O507))</f>
        <v>0</v>
      </c>
      <c r="Q507" s="0" t="n">
        <f aca="false">L1686-M1686</f>
        <v>3</v>
      </c>
      <c r="R507" s="17" t="str">
        <f aca="false">VLOOKUP(A507,s3_num_method!A507:B3006,2,0)</f>
        <v>num+count</v>
      </c>
    </row>
    <row r="508" customFormat="false" ht="12.8" hidden="false" customHeight="false" outlineLevel="0" collapsed="false">
      <c r="A508" s="0" t="s">
        <v>5117</v>
      </c>
      <c r="B508" s="0" t="s">
        <v>22</v>
      </c>
      <c r="C508" s="0" t="s">
        <v>9</v>
      </c>
      <c r="D508" s="0" t="s">
        <v>23</v>
      </c>
      <c r="F508" s="0" t="s">
        <v>5118</v>
      </c>
      <c r="G508" s="0" t="n">
        <v>1</v>
      </c>
      <c r="H508" s="0" t="n">
        <v>1</v>
      </c>
      <c r="I508" s="0" t="n">
        <v>1</v>
      </c>
      <c r="J508" s="0" t="n">
        <v>0</v>
      </c>
      <c r="K508" s="0" t="n">
        <v>0</v>
      </c>
      <c r="L508" s="0" t="n">
        <v>0</v>
      </c>
      <c r="M508" s="0" t="n">
        <v>4</v>
      </c>
      <c r="N508" s="1" t="n">
        <f aca="false">IF(ISERROR(I508/(I508+J508)),0,(I508/(I508+J508)))</f>
        <v>1</v>
      </c>
      <c r="O508" s="1" t="n">
        <f aca="false">IF(ISERROR(I508/(I508+K508)),0,(I508/(I508+K508)))</f>
        <v>1</v>
      </c>
      <c r="P508" s="1" t="n">
        <f aca="false">IF(ISERROR((2*N508*O508)/(N508+O508)),0,(2*N508*O508)/(N508+O508))</f>
        <v>1</v>
      </c>
      <c r="Q508" s="0" t="n">
        <f aca="false">L1896-M1896</f>
        <v>0</v>
      </c>
      <c r="R508" s="17" t="str">
        <f aca="false">VLOOKUP(A508,s3_num_method!A508:B3007,2,0)</f>
        <v>num</v>
      </c>
    </row>
    <row r="509" customFormat="false" ht="12.8" hidden="false" customHeight="false" outlineLevel="0" collapsed="false">
      <c r="A509" s="0" t="s">
        <v>5119</v>
      </c>
      <c r="B509" s="0" t="s">
        <v>22</v>
      </c>
      <c r="C509" s="0" t="s">
        <v>9</v>
      </c>
      <c r="D509" s="0" t="s">
        <v>23</v>
      </c>
      <c r="F509" s="0" t="s">
        <v>5120</v>
      </c>
      <c r="G509" s="0" t="n">
        <v>2</v>
      </c>
      <c r="H509" s="0" t="n">
        <v>0</v>
      </c>
      <c r="I509" s="0" t="n">
        <v>0</v>
      </c>
      <c r="J509" s="0" t="n">
        <v>0</v>
      </c>
      <c r="K509" s="0" t="n">
        <v>2</v>
      </c>
      <c r="L509" s="0" t="n">
        <v>0</v>
      </c>
      <c r="M509" s="0" t="n">
        <v>0</v>
      </c>
      <c r="N509" s="1" t="n">
        <f aca="false">IF(ISERROR(I509/(I509+J509)),0,(I509/(I509+J509)))</f>
        <v>0</v>
      </c>
      <c r="O509" s="1" t="n">
        <f aca="false">IF(ISERROR(I509/(I509+K509)),0,(I509/(I509+K509)))</f>
        <v>0</v>
      </c>
      <c r="P509" s="1" t="n">
        <f aca="false">IF(ISERROR((2*N509*O509)/(N509+O509)),0,(2*N509*O509)/(N509+O509))</f>
        <v>0</v>
      </c>
      <c r="Q509" s="0" t="n">
        <f aca="false">L923-M923</f>
        <v>1</v>
      </c>
      <c r="R509" s="17" t="str">
        <f aca="false">VLOOKUP(A509,s3_num_method!A509:B3008,2,0)</f>
        <v>num+count</v>
      </c>
    </row>
    <row r="510" customFormat="false" ht="12.8" hidden="false" customHeight="false" outlineLevel="0" collapsed="false">
      <c r="A510" s="0" t="s">
        <v>5121</v>
      </c>
      <c r="B510" s="0" t="s">
        <v>22</v>
      </c>
      <c r="C510" s="0" t="s">
        <v>9</v>
      </c>
      <c r="D510" s="0" t="s">
        <v>23</v>
      </c>
      <c r="F510" s="0" t="s">
        <v>5122</v>
      </c>
      <c r="G510" s="0" t="n">
        <v>2</v>
      </c>
      <c r="H510" s="0" t="n">
        <v>2</v>
      </c>
      <c r="I510" s="0" t="n">
        <v>2</v>
      </c>
      <c r="J510" s="0" t="n">
        <v>0</v>
      </c>
      <c r="K510" s="0" t="n">
        <v>0</v>
      </c>
      <c r="L510" s="0" t="n">
        <v>0</v>
      </c>
      <c r="M510" s="0" t="n">
        <v>4</v>
      </c>
      <c r="N510" s="1" t="n">
        <f aca="false">IF(ISERROR(I510/(I510+J510)),0,(I510/(I510+J510)))</f>
        <v>1</v>
      </c>
      <c r="O510" s="1" t="n">
        <f aca="false">IF(ISERROR(I510/(I510+K510)),0,(I510/(I510+K510)))</f>
        <v>1</v>
      </c>
      <c r="P510" s="1" t="n">
        <f aca="false">IF(ISERROR((2*N510*O510)/(N510+O510)),0,(2*N510*O510)/(N510+O510))</f>
        <v>1</v>
      </c>
      <c r="Q510" s="0" t="n">
        <f aca="false">L1032-M1032</f>
        <v>0</v>
      </c>
      <c r="R510" s="17" t="str">
        <f aca="false">VLOOKUP(A510,s3_num_method!A510:B3009,2,0)</f>
        <v>num</v>
      </c>
    </row>
    <row r="511" customFormat="false" ht="12.8" hidden="false" customHeight="false" outlineLevel="0" collapsed="false">
      <c r="A511" s="0" t="s">
        <v>5123</v>
      </c>
      <c r="B511" s="0" t="s">
        <v>22</v>
      </c>
      <c r="C511" s="0" t="s">
        <v>9</v>
      </c>
      <c r="D511" s="0" t="s">
        <v>23</v>
      </c>
      <c r="F511" s="0" t="s">
        <v>5124</v>
      </c>
      <c r="G511" s="0" t="n">
        <v>1</v>
      </c>
      <c r="H511" s="0" t="n">
        <v>0</v>
      </c>
      <c r="I511" s="0" t="n">
        <v>0</v>
      </c>
      <c r="J511" s="0" t="n">
        <v>0</v>
      </c>
      <c r="K511" s="0" t="n">
        <v>1</v>
      </c>
      <c r="L511" s="0" t="n">
        <v>0</v>
      </c>
      <c r="M511" s="0" t="n">
        <v>0</v>
      </c>
      <c r="N511" s="1" t="n">
        <f aca="false">IF(ISERROR(I511/(I511+J511)),0,(I511/(I511+J511)))</f>
        <v>0</v>
      </c>
      <c r="O511" s="1" t="n">
        <f aca="false">IF(ISERROR(I511/(I511+K511)),0,(I511/(I511+K511)))</f>
        <v>0</v>
      </c>
      <c r="P511" s="1" t="n">
        <f aca="false">IF(ISERROR((2*N511*O511)/(N511+O511)),0,(2*N511*O511)/(N511+O511))</f>
        <v>0</v>
      </c>
      <c r="Q511" s="0" t="n">
        <f aca="false">L171-M171</f>
        <v>1</v>
      </c>
      <c r="R511" s="17" t="str">
        <f aca="false">VLOOKUP(A511,s3_num_method!A511:B3010,2,0)</f>
        <v>num+count</v>
      </c>
    </row>
    <row r="512" customFormat="false" ht="12.8" hidden="false" customHeight="false" outlineLevel="0" collapsed="false">
      <c r="A512" s="0" t="s">
        <v>5125</v>
      </c>
      <c r="B512" s="0" t="s">
        <v>22</v>
      </c>
      <c r="C512" s="0" t="s">
        <v>2</v>
      </c>
      <c r="D512" s="0" t="s">
        <v>30</v>
      </c>
      <c r="F512" s="0" t="s">
        <v>5126</v>
      </c>
      <c r="G512" s="0" t="n">
        <v>2</v>
      </c>
      <c r="H512" s="0" t="n">
        <v>0</v>
      </c>
      <c r="I512" s="0" t="n">
        <v>0</v>
      </c>
      <c r="J512" s="0" t="n">
        <v>0</v>
      </c>
      <c r="K512" s="0" t="n">
        <v>2</v>
      </c>
      <c r="L512" s="0" t="n">
        <v>0</v>
      </c>
      <c r="M512" s="0" t="n">
        <v>0</v>
      </c>
      <c r="N512" s="1" t="n">
        <f aca="false">IF(ISERROR(I512/(I512+J512)),0,(I512/(I512+J512)))</f>
        <v>0</v>
      </c>
      <c r="O512" s="1" t="n">
        <f aca="false">IF(ISERROR(I512/(I512+K512)),0,(I512/(I512+K512)))</f>
        <v>0</v>
      </c>
      <c r="P512" s="1" t="n">
        <f aca="false">IF(ISERROR((2*N512*O512)/(N512+O512)),0,(2*N512*O512)/(N512+O512))</f>
        <v>0</v>
      </c>
      <c r="Q512" s="0" t="n">
        <f aca="false">L1031-M1031</f>
        <v>0</v>
      </c>
      <c r="R512" s="17" t="str">
        <f aca="false">VLOOKUP(A512,s3_num_method!A512:B3011,2,0)</f>
        <v>num+count</v>
      </c>
    </row>
    <row r="513" customFormat="false" ht="12.8" hidden="false" customHeight="false" outlineLevel="0" collapsed="false">
      <c r="A513" s="0" t="s">
        <v>5127</v>
      </c>
      <c r="B513" s="0" t="s">
        <v>22</v>
      </c>
      <c r="C513" s="0" t="s">
        <v>2</v>
      </c>
      <c r="D513" s="0" t="s">
        <v>30</v>
      </c>
      <c r="F513" s="0" t="s">
        <v>5128</v>
      </c>
      <c r="G513" s="0" t="n">
        <v>3</v>
      </c>
      <c r="H513" s="0" t="n">
        <v>1</v>
      </c>
      <c r="I513" s="0" t="n">
        <v>1</v>
      </c>
      <c r="J513" s="0" t="n">
        <v>0</v>
      </c>
      <c r="K513" s="0" t="n">
        <v>2</v>
      </c>
      <c r="L513" s="0" t="n">
        <v>1</v>
      </c>
      <c r="M513" s="0" t="n">
        <v>0</v>
      </c>
      <c r="N513" s="1" t="n">
        <f aca="false">IF(ISERROR(I513/(I513+J513)),0,(I513/(I513+J513)))</f>
        <v>1</v>
      </c>
      <c r="O513" s="1" t="n">
        <f aca="false">IF(ISERROR(I513/(I513+K513)),0,(I513/(I513+K513)))</f>
        <v>0.333333333333333</v>
      </c>
      <c r="P513" s="1" t="n">
        <f aca="false">IF(ISERROR((2*N513*O513)/(N513+O513)),0,(2*N513*O513)/(N513+O513))</f>
        <v>0.5</v>
      </c>
      <c r="Q513" s="0" t="n">
        <f aca="false">L1002-M1002</f>
        <v>-2</v>
      </c>
      <c r="R513" s="17" t="str">
        <f aca="false">VLOOKUP(A513,s3_num_method!A513:B3012,2,0)</f>
        <v>count</v>
      </c>
    </row>
    <row r="514" customFormat="false" ht="12.8" hidden="false" customHeight="false" outlineLevel="0" collapsed="false">
      <c r="A514" s="0" t="s">
        <v>5129</v>
      </c>
      <c r="B514" s="0" t="s">
        <v>22</v>
      </c>
      <c r="C514" s="0" t="s">
        <v>2</v>
      </c>
      <c r="D514" s="0" t="s">
        <v>30</v>
      </c>
      <c r="F514" s="0" t="s">
        <v>5130</v>
      </c>
      <c r="G514" s="0" t="n">
        <v>2</v>
      </c>
      <c r="H514" s="0" t="n">
        <v>0</v>
      </c>
      <c r="I514" s="0" t="n">
        <v>0</v>
      </c>
      <c r="J514" s="0" t="n">
        <v>0</v>
      </c>
      <c r="K514" s="0" t="n">
        <v>2</v>
      </c>
      <c r="L514" s="0" t="n">
        <v>0</v>
      </c>
      <c r="M514" s="0" t="n">
        <v>0</v>
      </c>
      <c r="N514" s="1" t="n">
        <f aca="false">IF(ISERROR(I514/(I514+J514)),0,(I514/(I514+J514)))</f>
        <v>0</v>
      </c>
      <c r="O514" s="1" t="n">
        <f aca="false">IF(ISERROR(I514/(I514+K514)),0,(I514/(I514+K514)))</f>
        <v>0</v>
      </c>
      <c r="P514" s="1" t="n">
        <f aca="false">IF(ISERROR((2*N514*O514)/(N514+O514)),0,(2*N514*O514)/(N514+O514))</f>
        <v>0</v>
      </c>
      <c r="Q514" s="0" t="n">
        <f aca="false">L170-M170</f>
        <v>-3</v>
      </c>
      <c r="R514" s="17" t="str">
        <f aca="false">VLOOKUP(A514,s3_num_method!A514:B3013,2,0)</f>
        <v>num+count</v>
      </c>
    </row>
    <row r="515" customFormat="false" ht="12.8" hidden="false" customHeight="false" outlineLevel="0" collapsed="false">
      <c r="A515" s="0" t="s">
        <v>5131</v>
      </c>
      <c r="B515" s="0" t="s">
        <v>22</v>
      </c>
      <c r="C515" s="0" t="s">
        <v>2</v>
      </c>
      <c r="D515" s="0" t="s">
        <v>30</v>
      </c>
      <c r="F515" s="0" t="s">
        <v>5132</v>
      </c>
      <c r="G515" s="0" t="n">
        <v>2</v>
      </c>
      <c r="H515" s="0" t="n">
        <v>1</v>
      </c>
      <c r="I515" s="0" t="n">
        <v>1</v>
      </c>
      <c r="J515" s="0" t="n">
        <v>0</v>
      </c>
      <c r="K515" s="0" t="n">
        <v>1</v>
      </c>
      <c r="L515" s="0" t="n">
        <v>0</v>
      </c>
      <c r="M515" s="0" t="n">
        <v>3</v>
      </c>
      <c r="N515" s="1" t="n">
        <f aca="false">IF(ISERROR(I515/(I515+J515)),0,(I515/(I515+J515)))</f>
        <v>1</v>
      </c>
      <c r="O515" s="1" t="n">
        <f aca="false">IF(ISERROR(I515/(I515+K515)),0,(I515/(I515+K515)))</f>
        <v>0.5</v>
      </c>
      <c r="P515" s="1" t="n">
        <f aca="false">IF(ISERROR((2*N515*O515)/(N515+O515)),0,(2*N515*O515)/(N515+O515))</f>
        <v>0.666666666666667</v>
      </c>
      <c r="Q515" s="0" t="n">
        <f aca="false">L1889-M1889</f>
        <v>6</v>
      </c>
      <c r="R515" s="17" t="str">
        <f aca="false">VLOOKUP(A515,s3_num_method!A515:B3014,2,0)</f>
        <v>num</v>
      </c>
    </row>
    <row r="516" customFormat="false" ht="12.8" hidden="false" customHeight="false" outlineLevel="0" collapsed="false">
      <c r="A516" s="0" t="s">
        <v>5133</v>
      </c>
      <c r="B516" s="0" t="s">
        <v>22</v>
      </c>
      <c r="C516" s="0" t="s">
        <v>2</v>
      </c>
      <c r="D516" s="0" t="s">
        <v>30</v>
      </c>
      <c r="F516" s="0" t="s">
        <v>5134</v>
      </c>
      <c r="G516" s="0" t="n">
        <v>1</v>
      </c>
      <c r="H516" s="0" t="n">
        <v>0</v>
      </c>
      <c r="I516" s="0" t="n">
        <v>0</v>
      </c>
      <c r="J516" s="0" t="n">
        <v>0</v>
      </c>
      <c r="K516" s="0" t="n">
        <v>1</v>
      </c>
      <c r="L516" s="0" t="n">
        <v>0</v>
      </c>
      <c r="M516" s="0" t="n">
        <v>0</v>
      </c>
      <c r="N516" s="1" t="n">
        <f aca="false">IF(ISERROR(I516/(I516+J516)),0,(I516/(I516+J516)))</f>
        <v>0</v>
      </c>
      <c r="O516" s="1" t="n">
        <f aca="false">IF(ISERROR(I516/(I516+K516)),0,(I516/(I516+K516)))</f>
        <v>0</v>
      </c>
      <c r="P516" s="1" t="n">
        <f aca="false">IF(ISERROR((2*N516*O516)/(N516+O516)),0,(2*N516*O516)/(N516+O516))</f>
        <v>0</v>
      </c>
      <c r="Q516" s="0" t="n">
        <f aca="false">L1593-M1593</f>
        <v>1</v>
      </c>
      <c r="R516" s="17" t="str">
        <f aca="false">VLOOKUP(A516,s3_num_method!A516:B3015,2,0)</f>
        <v>num+count</v>
      </c>
    </row>
    <row r="517" customFormat="false" ht="12.8" hidden="false" customHeight="false" outlineLevel="0" collapsed="false">
      <c r="A517" s="0" t="s">
        <v>5135</v>
      </c>
      <c r="B517" s="0" t="s">
        <v>22</v>
      </c>
      <c r="C517" s="0" t="s">
        <v>2</v>
      </c>
      <c r="D517" s="0" t="s">
        <v>30</v>
      </c>
      <c r="F517" s="0" t="s">
        <v>5136</v>
      </c>
      <c r="G517" s="0" t="n">
        <v>2</v>
      </c>
      <c r="H517" s="0" t="n">
        <v>0</v>
      </c>
      <c r="I517" s="0" t="n">
        <v>0</v>
      </c>
      <c r="J517" s="0" t="n">
        <v>0</v>
      </c>
      <c r="K517" s="0" t="n">
        <v>2</v>
      </c>
      <c r="L517" s="0" t="n">
        <v>0</v>
      </c>
      <c r="M517" s="0" t="n">
        <v>0</v>
      </c>
      <c r="N517" s="1" t="n">
        <f aca="false">IF(ISERROR(I517/(I517+J517)),0,(I517/(I517+J517)))</f>
        <v>0</v>
      </c>
      <c r="O517" s="1" t="n">
        <f aca="false">IF(ISERROR(I517/(I517+K517)),0,(I517/(I517+K517)))</f>
        <v>0</v>
      </c>
      <c r="P517" s="1" t="n">
        <f aca="false">IF(ISERROR((2*N517*O517)/(N517+O517)),0,(2*N517*O517)/(N517+O517))</f>
        <v>0</v>
      </c>
      <c r="Q517" s="0" t="n">
        <f aca="false">L1194-M1194</f>
        <v>0</v>
      </c>
      <c r="R517" s="17" t="str">
        <f aca="false">VLOOKUP(A517,s3_num_method!A517:B3016,2,0)</f>
        <v>num+count</v>
      </c>
    </row>
    <row r="518" customFormat="false" ht="12.8" hidden="false" customHeight="false" outlineLevel="0" collapsed="false">
      <c r="A518" s="0" t="s">
        <v>5137</v>
      </c>
      <c r="B518" s="0" t="s">
        <v>22</v>
      </c>
      <c r="C518" s="0" t="s">
        <v>2</v>
      </c>
      <c r="D518" s="0" t="s">
        <v>30</v>
      </c>
      <c r="F518" s="0" t="s">
        <v>5138</v>
      </c>
      <c r="G518" s="0" t="n">
        <v>4</v>
      </c>
      <c r="H518" s="0" t="n">
        <v>3</v>
      </c>
      <c r="I518" s="0" t="n">
        <v>3</v>
      </c>
      <c r="J518" s="0" t="n">
        <v>0</v>
      </c>
      <c r="K518" s="0" t="n">
        <v>1</v>
      </c>
      <c r="L518" s="0" t="n">
        <v>1</v>
      </c>
      <c r="M518" s="0" t="n">
        <v>6</v>
      </c>
      <c r="N518" s="1" t="n">
        <f aca="false">IF(ISERROR(I518/(I518+J518)),0,(I518/(I518+J518)))</f>
        <v>1</v>
      </c>
      <c r="O518" s="1" t="n">
        <f aca="false">IF(ISERROR(I518/(I518+K518)),0,(I518/(I518+K518)))</f>
        <v>0.75</v>
      </c>
      <c r="P518" s="1" t="n">
        <f aca="false">IF(ISERROR((2*N518*O518)/(N518+O518)),0,(2*N518*O518)/(N518+O518))</f>
        <v>0.857142857142857</v>
      </c>
      <c r="Q518" s="0" t="n">
        <f aca="false">L1595-M1595</f>
        <v>1</v>
      </c>
      <c r="R518" s="17" t="str">
        <f aca="false">VLOOKUP(A518,s3_num_method!A518:B3017,2,0)</f>
        <v>num</v>
      </c>
    </row>
    <row r="519" customFormat="false" ht="12.8" hidden="false" customHeight="false" outlineLevel="0" collapsed="false">
      <c r="A519" s="0" t="s">
        <v>5139</v>
      </c>
      <c r="B519" s="0" t="s">
        <v>22</v>
      </c>
      <c r="C519" s="0" t="s">
        <v>2</v>
      </c>
      <c r="D519" s="0" t="s">
        <v>30</v>
      </c>
      <c r="F519" s="0" t="s">
        <v>5140</v>
      </c>
      <c r="G519" s="0" t="n">
        <v>1</v>
      </c>
      <c r="H519" s="0" t="n">
        <v>0</v>
      </c>
      <c r="I519" s="0" t="n">
        <v>0</v>
      </c>
      <c r="J519" s="0" t="n">
        <v>0</v>
      </c>
      <c r="K519" s="0" t="n">
        <v>1</v>
      </c>
      <c r="L519" s="0" t="n">
        <v>1</v>
      </c>
      <c r="M519" s="0" t="n">
        <v>0</v>
      </c>
      <c r="N519" s="1" t="n">
        <f aca="false">IF(ISERROR(I519/(I519+J519)),0,(I519/(I519+J519)))</f>
        <v>0</v>
      </c>
      <c r="O519" s="1" t="n">
        <f aca="false">IF(ISERROR(I519/(I519+K519)),0,(I519/(I519+K519)))</f>
        <v>0</v>
      </c>
      <c r="P519" s="1" t="n">
        <f aca="false">IF(ISERROR((2*N519*O519)/(N519+O519)),0,(2*N519*O519)/(N519+O519))</f>
        <v>0</v>
      </c>
      <c r="Q519" s="0" t="n">
        <f aca="false">L1589-M1589</f>
        <v>0</v>
      </c>
      <c r="R519" s="17" t="str">
        <f aca="false">VLOOKUP(A519,s3_num_method!A519:B3018,2,0)</f>
        <v>num+count</v>
      </c>
    </row>
    <row r="520" customFormat="false" ht="12.8" hidden="false" customHeight="false" outlineLevel="0" collapsed="false">
      <c r="A520" s="0" t="s">
        <v>5141</v>
      </c>
      <c r="B520" s="0" t="s">
        <v>22</v>
      </c>
      <c r="C520" s="0" t="s">
        <v>2</v>
      </c>
      <c r="D520" s="0" t="s">
        <v>30</v>
      </c>
      <c r="F520" s="0" t="s">
        <v>5142</v>
      </c>
      <c r="G520" s="0" t="n">
        <v>1</v>
      </c>
      <c r="H520" s="0" t="n">
        <v>1</v>
      </c>
      <c r="I520" s="0" t="n">
        <v>1</v>
      </c>
      <c r="J520" s="0" t="n">
        <v>0</v>
      </c>
      <c r="K520" s="0" t="n">
        <v>0</v>
      </c>
      <c r="L520" s="0" t="n">
        <v>0</v>
      </c>
      <c r="M520" s="0" t="n">
        <v>0</v>
      </c>
      <c r="N520" s="1" t="n">
        <f aca="false">IF(ISERROR(I520/(I520+J520)),0,(I520/(I520+J520)))</f>
        <v>1</v>
      </c>
      <c r="O520" s="1" t="n">
        <f aca="false">IF(ISERROR(I520/(I520+K520)),0,(I520/(I520+K520)))</f>
        <v>1</v>
      </c>
      <c r="P520" s="1" t="n">
        <f aca="false">IF(ISERROR((2*N520*O520)/(N520+O520)),0,(2*N520*O520)/(N520+O520))</f>
        <v>1</v>
      </c>
      <c r="Q520" s="0" t="n">
        <f aca="false">L346-M346</f>
        <v>-2</v>
      </c>
      <c r="R520" s="17" t="str">
        <f aca="false">VLOOKUP(A520,s3_num_method!A520:B3019,2,0)</f>
        <v>count</v>
      </c>
    </row>
    <row r="521" customFormat="false" ht="12.8" hidden="false" customHeight="false" outlineLevel="0" collapsed="false">
      <c r="A521" s="0" t="s">
        <v>5143</v>
      </c>
      <c r="B521" s="0" t="s">
        <v>22</v>
      </c>
      <c r="C521" s="0" t="s">
        <v>2</v>
      </c>
      <c r="D521" s="0" t="s">
        <v>30</v>
      </c>
      <c r="F521" s="0" t="s">
        <v>5144</v>
      </c>
      <c r="G521" s="0" t="n">
        <v>2</v>
      </c>
      <c r="H521" s="0" t="n">
        <v>2</v>
      </c>
      <c r="I521" s="0" t="n">
        <v>2</v>
      </c>
      <c r="J521" s="0" t="n">
        <v>0</v>
      </c>
      <c r="K521" s="0" t="n">
        <v>0</v>
      </c>
      <c r="L521" s="0" t="n">
        <v>1</v>
      </c>
      <c r="M521" s="0" t="n">
        <v>0</v>
      </c>
      <c r="N521" s="1" t="n">
        <f aca="false">IF(ISERROR(I521/(I521+J521)),0,(I521/(I521+J521)))</f>
        <v>1</v>
      </c>
      <c r="O521" s="1" t="n">
        <f aca="false">IF(ISERROR(I521/(I521+K521)),0,(I521/(I521+K521)))</f>
        <v>1</v>
      </c>
      <c r="P521" s="1" t="n">
        <f aca="false">IF(ISERROR((2*N521*O521)/(N521+O521)),0,(2*N521*O521)/(N521+O521))</f>
        <v>1</v>
      </c>
      <c r="Q521" s="0" t="n">
        <f aca="false">L2353-M2353</f>
        <v>1</v>
      </c>
      <c r="R521" s="17" t="str">
        <f aca="false">VLOOKUP(A521,s3_num_method!A521:B3020,2,0)</f>
        <v>count</v>
      </c>
    </row>
    <row r="522" customFormat="false" ht="12.8" hidden="false" customHeight="false" outlineLevel="0" collapsed="false">
      <c r="A522" s="0" t="s">
        <v>5145</v>
      </c>
      <c r="B522" s="0" t="s">
        <v>22</v>
      </c>
      <c r="C522" s="0" t="s">
        <v>2</v>
      </c>
      <c r="D522" s="0" t="s">
        <v>30</v>
      </c>
      <c r="F522" s="0" t="s">
        <v>5146</v>
      </c>
      <c r="G522" s="0" t="n">
        <v>1</v>
      </c>
      <c r="H522" s="0" t="n">
        <v>1</v>
      </c>
      <c r="I522" s="0" t="n">
        <v>1</v>
      </c>
      <c r="J522" s="0" t="n">
        <v>0</v>
      </c>
      <c r="K522" s="0" t="n">
        <v>0</v>
      </c>
      <c r="L522" s="0" t="n">
        <v>1</v>
      </c>
      <c r="M522" s="0" t="n">
        <v>3</v>
      </c>
      <c r="N522" s="1" t="n">
        <f aca="false">IF(ISERROR(I522/(I522+J522)),0,(I522/(I522+J522)))</f>
        <v>1</v>
      </c>
      <c r="O522" s="1" t="n">
        <f aca="false">IF(ISERROR(I522/(I522+K522)),0,(I522/(I522+K522)))</f>
        <v>1</v>
      </c>
      <c r="P522" s="1" t="n">
        <f aca="false">IF(ISERROR((2*N522*O522)/(N522+O522)),0,(2*N522*O522)/(N522+O522))</f>
        <v>1</v>
      </c>
      <c r="Q522" s="0" t="n">
        <f aca="false">L108-M108</f>
        <v>1</v>
      </c>
      <c r="R522" s="17" t="str">
        <f aca="false">VLOOKUP(A522,s3_num_method!A522:B3021,2,0)</f>
        <v>num</v>
      </c>
    </row>
    <row r="523" customFormat="false" ht="12.8" hidden="false" customHeight="false" outlineLevel="0" collapsed="false">
      <c r="A523" s="0" t="s">
        <v>5147</v>
      </c>
      <c r="B523" s="0" t="s">
        <v>22</v>
      </c>
      <c r="C523" s="0" t="s">
        <v>2</v>
      </c>
      <c r="D523" s="0" t="s">
        <v>30</v>
      </c>
      <c r="F523" s="0" t="s">
        <v>5148</v>
      </c>
      <c r="G523" s="0" t="n">
        <v>1</v>
      </c>
      <c r="H523" s="0" t="n">
        <v>1</v>
      </c>
      <c r="I523" s="0" t="n">
        <v>1</v>
      </c>
      <c r="J523" s="0" t="n">
        <v>0</v>
      </c>
      <c r="K523" s="0" t="n">
        <v>0</v>
      </c>
      <c r="L523" s="0" t="n">
        <v>0</v>
      </c>
      <c r="M523" s="0" t="n">
        <v>3</v>
      </c>
      <c r="N523" s="1" t="n">
        <f aca="false">IF(ISERROR(I523/(I523+J523)),0,(I523/(I523+J523)))</f>
        <v>1</v>
      </c>
      <c r="O523" s="1" t="n">
        <f aca="false">IF(ISERROR(I523/(I523+K523)),0,(I523/(I523+K523)))</f>
        <v>1</v>
      </c>
      <c r="P523" s="1" t="n">
        <f aca="false">IF(ISERROR((2*N523*O523)/(N523+O523)),0,(2*N523*O523)/(N523+O523))</f>
        <v>1</v>
      </c>
      <c r="Q523" s="0" t="n">
        <f aca="false">L1496-M1496</f>
        <v>-1</v>
      </c>
      <c r="R523" s="17" t="str">
        <f aca="false">VLOOKUP(A523,s3_num_method!A523:B3022,2,0)</f>
        <v>num</v>
      </c>
    </row>
    <row r="524" customFormat="false" ht="12.8" hidden="false" customHeight="false" outlineLevel="0" collapsed="false">
      <c r="A524" s="0" t="s">
        <v>5149</v>
      </c>
      <c r="B524" s="0" t="s">
        <v>22</v>
      </c>
      <c r="C524" s="0" t="s">
        <v>2</v>
      </c>
      <c r="D524" s="0" t="s">
        <v>30</v>
      </c>
      <c r="F524" s="0" t="s">
        <v>5150</v>
      </c>
      <c r="G524" s="0" t="n">
        <v>1</v>
      </c>
      <c r="H524" s="0" t="n">
        <v>1</v>
      </c>
      <c r="I524" s="0" t="n">
        <v>1</v>
      </c>
      <c r="J524" s="0" t="n">
        <v>0</v>
      </c>
      <c r="K524" s="0" t="n">
        <v>0</v>
      </c>
      <c r="L524" s="0" t="n">
        <v>0</v>
      </c>
      <c r="M524" s="0" t="n">
        <v>0</v>
      </c>
      <c r="N524" s="1" t="n">
        <f aca="false">IF(ISERROR(I524/(I524+J524)),0,(I524/(I524+J524)))</f>
        <v>1</v>
      </c>
      <c r="O524" s="1" t="n">
        <f aca="false">IF(ISERROR(I524/(I524+K524)),0,(I524/(I524+K524)))</f>
        <v>1</v>
      </c>
      <c r="P524" s="1" t="n">
        <f aca="false">IF(ISERROR((2*N524*O524)/(N524+O524)),0,(2*N524*O524)/(N524+O524))</f>
        <v>1</v>
      </c>
      <c r="Q524" s="0" t="n">
        <f aca="false">L293-M293</f>
        <v>-6</v>
      </c>
      <c r="R524" s="17" t="str">
        <f aca="false">VLOOKUP(A524,s3_num_method!A524:B3023,2,0)</f>
        <v>count</v>
      </c>
    </row>
    <row r="525" customFormat="false" ht="12.8" hidden="false" customHeight="false" outlineLevel="0" collapsed="false">
      <c r="A525" s="0" t="s">
        <v>5151</v>
      </c>
      <c r="B525" s="0" t="s">
        <v>22</v>
      </c>
      <c r="C525" s="0" t="s">
        <v>2</v>
      </c>
      <c r="D525" s="0" t="s">
        <v>30</v>
      </c>
      <c r="F525" s="0" t="s">
        <v>5152</v>
      </c>
      <c r="G525" s="0" t="n">
        <v>1</v>
      </c>
      <c r="H525" s="0" t="n">
        <v>1</v>
      </c>
      <c r="I525" s="0" t="n">
        <v>1</v>
      </c>
      <c r="J525" s="0" t="n">
        <v>0</v>
      </c>
      <c r="K525" s="0" t="n">
        <v>0</v>
      </c>
      <c r="L525" s="0" t="n">
        <v>0</v>
      </c>
      <c r="M525" s="0" t="n">
        <v>0</v>
      </c>
      <c r="N525" s="1" t="n">
        <f aca="false">IF(ISERROR(I525/(I525+J525)),0,(I525/(I525+J525)))</f>
        <v>1</v>
      </c>
      <c r="O525" s="1" t="n">
        <f aca="false">IF(ISERROR(I525/(I525+K525)),0,(I525/(I525+K525)))</f>
        <v>1</v>
      </c>
      <c r="P525" s="1" t="n">
        <f aca="false">IF(ISERROR((2*N525*O525)/(N525+O525)),0,(2*N525*O525)/(N525+O525))</f>
        <v>1</v>
      </c>
      <c r="Q525" s="0" t="n">
        <f aca="false">L153-M153</f>
        <v>0</v>
      </c>
      <c r="R525" s="17" t="str">
        <f aca="false">VLOOKUP(A525,s3_num_method!A525:B3024,2,0)</f>
        <v>count</v>
      </c>
    </row>
    <row r="526" customFormat="false" ht="12.8" hidden="false" customHeight="false" outlineLevel="0" collapsed="false">
      <c r="A526" s="0" t="s">
        <v>5153</v>
      </c>
      <c r="B526" s="0" t="s">
        <v>22</v>
      </c>
      <c r="C526" s="0" t="s">
        <v>2</v>
      </c>
      <c r="D526" s="0" t="s">
        <v>30</v>
      </c>
      <c r="F526" s="0" t="s">
        <v>5154</v>
      </c>
      <c r="G526" s="0" t="n">
        <v>4</v>
      </c>
      <c r="H526" s="0" t="n">
        <v>0</v>
      </c>
      <c r="I526" s="0" t="n">
        <v>0</v>
      </c>
      <c r="J526" s="0" t="n">
        <v>0</v>
      </c>
      <c r="K526" s="0" t="n">
        <v>4</v>
      </c>
      <c r="L526" s="0" t="n">
        <v>0</v>
      </c>
      <c r="M526" s="0" t="n">
        <v>0</v>
      </c>
      <c r="N526" s="1" t="n">
        <f aca="false">IF(ISERROR(I526/(I526+J526)),0,(I526/(I526+J526)))</f>
        <v>0</v>
      </c>
      <c r="O526" s="1" t="n">
        <f aca="false">IF(ISERROR(I526/(I526+K526)),0,(I526/(I526+K526)))</f>
        <v>0</v>
      </c>
      <c r="P526" s="1" t="n">
        <f aca="false">IF(ISERROR((2*N526*O526)/(N526+O526)),0,(2*N526*O526)/(N526+O526))</f>
        <v>0</v>
      </c>
      <c r="Q526" s="0" t="n">
        <f aca="false">L508-M508</f>
        <v>-4</v>
      </c>
      <c r="R526" s="17" t="str">
        <f aca="false">VLOOKUP(A526,s3_num_method!A526:B3025,2,0)</f>
        <v>num+count</v>
      </c>
    </row>
    <row r="527" customFormat="false" ht="12.8" hidden="false" customHeight="false" outlineLevel="0" collapsed="false">
      <c r="A527" s="0" t="s">
        <v>5155</v>
      </c>
      <c r="B527" s="0" t="s">
        <v>22</v>
      </c>
      <c r="C527" s="0" t="s">
        <v>2</v>
      </c>
      <c r="D527" s="0" t="s">
        <v>30</v>
      </c>
      <c r="F527" s="0" t="s">
        <v>5156</v>
      </c>
      <c r="G527" s="0" t="n">
        <v>2</v>
      </c>
      <c r="H527" s="0" t="n">
        <v>1</v>
      </c>
      <c r="I527" s="0" t="n">
        <v>1</v>
      </c>
      <c r="J527" s="0" t="n">
        <v>0</v>
      </c>
      <c r="K527" s="0" t="n">
        <v>1</v>
      </c>
      <c r="L527" s="0" t="n">
        <v>0</v>
      </c>
      <c r="M527" s="0" t="n">
        <v>0</v>
      </c>
      <c r="N527" s="1" t="n">
        <f aca="false">IF(ISERROR(I527/(I527+J527)),0,(I527/(I527+J527)))</f>
        <v>1</v>
      </c>
      <c r="O527" s="1" t="n">
        <f aca="false">IF(ISERROR(I527/(I527+K527)),0,(I527/(I527+K527)))</f>
        <v>0.5</v>
      </c>
      <c r="P527" s="1" t="n">
        <f aca="false">IF(ISERROR((2*N527*O527)/(N527+O527)),0,(2*N527*O527)/(N527+O527))</f>
        <v>0.666666666666667</v>
      </c>
      <c r="Q527" s="0" t="n">
        <f aca="false">L92-M92</f>
        <v>0</v>
      </c>
      <c r="R527" s="17" t="str">
        <f aca="false">VLOOKUP(A527,s3_num_method!A527:B3026,2,0)</f>
        <v>count</v>
      </c>
    </row>
    <row r="528" customFormat="false" ht="12.8" hidden="false" customHeight="false" outlineLevel="0" collapsed="false">
      <c r="A528" s="0" t="s">
        <v>5157</v>
      </c>
      <c r="B528" s="0" t="s">
        <v>22</v>
      </c>
      <c r="C528" s="0" t="s">
        <v>2</v>
      </c>
      <c r="D528" s="0" t="s">
        <v>30</v>
      </c>
      <c r="F528" s="0" t="s">
        <v>5158</v>
      </c>
      <c r="G528" s="0" t="n">
        <v>1</v>
      </c>
      <c r="H528" s="0" t="n">
        <v>0</v>
      </c>
      <c r="I528" s="0" t="n">
        <v>0</v>
      </c>
      <c r="J528" s="0" t="n">
        <v>0</v>
      </c>
      <c r="K528" s="0" t="n">
        <v>1</v>
      </c>
      <c r="L528" s="0" t="n">
        <v>0</v>
      </c>
      <c r="M528" s="0" t="n">
        <v>0</v>
      </c>
      <c r="N528" s="1" t="n">
        <f aca="false">IF(ISERROR(I528/(I528+J528)),0,(I528/(I528+J528)))</f>
        <v>0</v>
      </c>
      <c r="O528" s="1" t="n">
        <f aca="false">IF(ISERROR(I528/(I528+K528)),0,(I528/(I528+K528)))</f>
        <v>0</v>
      </c>
      <c r="P528" s="1" t="n">
        <f aca="false">IF(ISERROR((2*N528*O528)/(N528+O528)),0,(2*N528*O528)/(N528+O528))</f>
        <v>0</v>
      </c>
      <c r="Q528" s="0" t="n">
        <f aca="false">L1510-M1510</f>
        <v>-1</v>
      </c>
      <c r="R528" s="17" t="str">
        <f aca="false">VLOOKUP(A528,s3_num_method!A528:B3027,2,0)</f>
        <v>num+count</v>
      </c>
    </row>
    <row r="529" customFormat="false" ht="12.8" hidden="false" customHeight="false" outlineLevel="0" collapsed="false">
      <c r="A529" s="0" t="s">
        <v>5159</v>
      </c>
      <c r="B529" s="0" t="s">
        <v>22</v>
      </c>
      <c r="C529" s="0" t="s">
        <v>2</v>
      </c>
      <c r="D529" s="0" t="s">
        <v>30</v>
      </c>
      <c r="F529" s="0" t="s">
        <v>5160</v>
      </c>
      <c r="G529" s="0" t="n">
        <v>2</v>
      </c>
      <c r="H529" s="0" t="n">
        <v>1</v>
      </c>
      <c r="I529" s="0" t="n">
        <v>1</v>
      </c>
      <c r="J529" s="0" t="n">
        <v>0</v>
      </c>
      <c r="K529" s="0" t="n">
        <v>1</v>
      </c>
      <c r="L529" s="0" t="n">
        <v>0</v>
      </c>
      <c r="M529" s="0" t="n">
        <v>4</v>
      </c>
      <c r="N529" s="1" t="n">
        <f aca="false">IF(ISERROR(I529/(I529+J529)),0,(I529/(I529+J529)))</f>
        <v>1</v>
      </c>
      <c r="O529" s="1" t="n">
        <f aca="false">IF(ISERROR(I529/(I529+K529)),0,(I529/(I529+K529)))</f>
        <v>0.5</v>
      </c>
      <c r="P529" s="1" t="n">
        <f aca="false">IF(ISERROR((2*N529*O529)/(N529+O529)),0,(2*N529*O529)/(N529+O529))</f>
        <v>0.666666666666667</v>
      </c>
      <c r="Q529" s="0" t="n">
        <f aca="false">L155-M155</f>
        <v>-4</v>
      </c>
      <c r="R529" s="17" t="str">
        <f aca="false">VLOOKUP(A529,s3_num_method!A529:B3028,2,0)</f>
        <v>num</v>
      </c>
    </row>
    <row r="530" customFormat="false" ht="12.8" hidden="false" customHeight="false" outlineLevel="0" collapsed="false">
      <c r="A530" s="0" t="s">
        <v>5161</v>
      </c>
      <c r="B530" s="0" t="s">
        <v>22</v>
      </c>
      <c r="C530" s="0" t="s">
        <v>2</v>
      </c>
      <c r="D530" s="0" t="s">
        <v>30</v>
      </c>
      <c r="F530" s="0" t="s">
        <v>5162</v>
      </c>
      <c r="G530" s="0" t="n">
        <v>3</v>
      </c>
      <c r="H530" s="0" t="n">
        <v>1</v>
      </c>
      <c r="I530" s="0" t="n">
        <v>1</v>
      </c>
      <c r="J530" s="0" t="n">
        <v>0</v>
      </c>
      <c r="K530" s="0" t="n">
        <v>2</v>
      </c>
      <c r="L530" s="0" t="n">
        <v>0</v>
      </c>
      <c r="M530" s="0" t="n">
        <v>4</v>
      </c>
      <c r="N530" s="1" t="n">
        <f aca="false">IF(ISERROR(I530/(I530+J530)),0,(I530/(I530+J530)))</f>
        <v>1</v>
      </c>
      <c r="O530" s="1" t="n">
        <f aca="false">IF(ISERROR(I530/(I530+K530)),0,(I530/(I530+K530)))</f>
        <v>0.333333333333333</v>
      </c>
      <c r="P530" s="1" t="n">
        <f aca="false">IF(ISERROR((2*N530*O530)/(N530+O530)),0,(2*N530*O530)/(N530+O530))</f>
        <v>0.5</v>
      </c>
      <c r="Q530" s="0" t="n">
        <f aca="false">L1448-M1448</f>
        <v>1</v>
      </c>
      <c r="R530" s="17" t="str">
        <f aca="false">VLOOKUP(A530,s3_num_method!A530:B3029,2,0)</f>
        <v>num</v>
      </c>
    </row>
    <row r="531" customFormat="false" ht="12.8" hidden="false" customHeight="false" outlineLevel="0" collapsed="false">
      <c r="A531" s="0" t="s">
        <v>5163</v>
      </c>
      <c r="B531" s="0" t="s">
        <v>22</v>
      </c>
      <c r="C531" s="0" t="s">
        <v>2</v>
      </c>
      <c r="D531" s="0" t="s">
        <v>30</v>
      </c>
      <c r="F531" s="0" t="s">
        <v>5164</v>
      </c>
      <c r="G531" s="0" t="n">
        <v>1</v>
      </c>
      <c r="H531" s="0" t="n">
        <v>1</v>
      </c>
      <c r="I531" s="0" t="n">
        <v>1</v>
      </c>
      <c r="J531" s="0" t="n">
        <v>0</v>
      </c>
      <c r="K531" s="0" t="n">
        <v>0</v>
      </c>
      <c r="L531" s="0" t="n">
        <v>1</v>
      </c>
      <c r="M531" s="0" t="n">
        <v>0</v>
      </c>
      <c r="N531" s="1" t="n">
        <f aca="false">IF(ISERROR(I531/(I531+J531)),0,(I531/(I531+J531)))</f>
        <v>1</v>
      </c>
      <c r="O531" s="1" t="n">
        <f aca="false">IF(ISERROR(I531/(I531+K531)),0,(I531/(I531+K531)))</f>
        <v>1</v>
      </c>
      <c r="P531" s="1" t="n">
        <f aca="false">IF(ISERROR((2*N531*O531)/(N531+O531)),0,(2*N531*O531)/(N531+O531))</f>
        <v>1</v>
      </c>
      <c r="Q531" s="0" t="n">
        <f aca="false">L241-M241</f>
        <v>-2</v>
      </c>
      <c r="R531" s="17" t="str">
        <f aca="false">VLOOKUP(A531,s3_num_method!A531:B3030,2,0)</f>
        <v>count</v>
      </c>
    </row>
    <row r="532" customFormat="false" ht="12.8" hidden="false" customHeight="false" outlineLevel="0" collapsed="false">
      <c r="A532" s="0" t="s">
        <v>5165</v>
      </c>
      <c r="B532" s="0" t="s">
        <v>22</v>
      </c>
      <c r="C532" s="0" t="s">
        <v>2</v>
      </c>
      <c r="D532" s="0" t="s">
        <v>30</v>
      </c>
      <c r="F532" s="0" t="s">
        <v>5166</v>
      </c>
      <c r="G532" s="0" t="n">
        <v>2</v>
      </c>
      <c r="H532" s="0" t="n">
        <v>1</v>
      </c>
      <c r="I532" s="0" t="n">
        <v>1</v>
      </c>
      <c r="J532" s="0" t="n">
        <v>0</v>
      </c>
      <c r="K532" s="0" t="n">
        <v>1</v>
      </c>
      <c r="L532" s="0" t="n">
        <v>0</v>
      </c>
      <c r="M532" s="0" t="n">
        <v>2</v>
      </c>
      <c r="N532" s="1" t="n">
        <f aca="false">IF(ISERROR(I532/(I532+J532)),0,(I532/(I532+J532)))</f>
        <v>1</v>
      </c>
      <c r="O532" s="1" t="n">
        <f aca="false">IF(ISERROR(I532/(I532+K532)),0,(I532/(I532+K532)))</f>
        <v>0.5</v>
      </c>
      <c r="P532" s="1" t="n">
        <f aca="false">IF(ISERROR((2*N532*O532)/(N532+O532)),0,(2*N532*O532)/(N532+O532))</f>
        <v>0.666666666666667</v>
      </c>
      <c r="Q532" s="0" t="n">
        <f aca="false">L1017-M1017</f>
        <v>1</v>
      </c>
      <c r="R532" s="17" t="str">
        <f aca="false">VLOOKUP(A532,s3_num_method!A532:B3031,2,0)</f>
        <v>num</v>
      </c>
    </row>
    <row r="533" customFormat="false" ht="12.8" hidden="false" customHeight="false" outlineLevel="0" collapsed="false">
      <c r="A533" s="0" t="s">
        <v>5167</v>
      </c>
      <c r="B533" s="0" t="s">
        <v>22</v>
      </c>
      <c r="C533" s="0" t="s">
        <v>2</v>
      </c>
      <c r="D533" s="0" t="s">
        <v>30</v>
      </c>
      <c r="F533" s="0" t="s">
        <v>5168</v>
      </c>
      <c r="G533" s="0" t="n">
        <v>3</v>
      </c>
      <c r="H533" s="0" t="n">
        <v>2</v>
      </c>
      <c r="I533" s="0" t="n">
        <v>1</v>
      </c>
      <c r="J533" s="0" t="n">
        <v>1</v>
      </c>
      <c r="K533" s="0" t="n">
        <v>2</v>
      </c>
      <c r="L533" s="0" t="n">
        <v>0</v>
      </c>
      <c r="M533" s="0" t="n">
        <v>2</v>
      </c>
      <c r="N533" s="1" t="n">
        <f aca="false">IF(ISERROR(I533/(I533+J533)),0,(I533/(I533+J533)))</f>
        <v>0.5</v>
      </c>
      <c r="O533" s="1" t="n">
        <f aca="false">IF(ISERROR(I533/(I533+K533)),0,(I533/(I533+K533)))</f>
        <v>0.333333333333333</v>
      </c>
      <c r="P533" s="1" t="n">
        <f aca="false">IF(ISERROR((2*N533*O533)/(N533+O533)),0,(2*N533*O533)/(N533+O533))</f>
        <v>0.4</v>
      </c>
      <c r="Q533" s="0" t="n">
        <f aca="false">L151-M151</f>
        <v>-2</v>
      </c>
      <c r="R533" s="17" t="str">
        <f aca="false">VLOOKUP(A533,s3_num_method!A533:B3032,2,0)</f>
        <v>num+count</v>
      </c>
    </row>
    <row r="534" customFormat="false" ht="12.8" hidden="false" customHeight="false" outlineLevel="0" collapsed="false">
      <c r="A534" s="0" t="s">
        <v>5169</v>
      </c>
      <c r="B534" s="0" t="s">
        <v>22</v>
      </c>
      <c r="C534" s="0" t="s">
        <v>2</v>
      </c>
      <c r="D534" s="0" t="s">
        <v>30</v>
      </c>
      <c r="F534" s="0" t="s">
        <v>5170</v>
      </c>
      <c r="G534" s="0" t="n">
        <v>2</v>
      </c>
      <c r="H534" s="0" t="n">
        <v>0</v>
      </c>
      <c r="I534" s="0" t="n">
        <v>0</v>
      </c>
      <c r="J534" s="0" t="n">
        <v>0</v>
      </c>
      <c r="K534" s="0" t="n">
        <v>2</v>
      </c>
      <c r="L534" s="0" t="n">
        <v>0</v>
      </c>
      <c r="M534" s="0" t="n">
        <v>0</v>
      </c>
      <c r="N534" s="1" t="n">
        <f aca="false">IF(ISERROR(I534/(I534+J534)),0,(I534/(I534+J534)))</f>
        <v>0</v>
      </c>
      <c r="O534" s="1" t="n">
        <f aca="false">IF(ISERROR(I534/(I534+K534)),0,(I534/(I534+K534)))</f>
        <v>0</v>
      </c>
      <c r="P534" s="1" t="n">
        <f aca="false">IF(ISERROR((2*N534*O534)/(N534+O534)),0,(2*N534*O534)/(N534+O534))</f>
        <v>0</v>
      </c>
      <c r="Q534" s="0" t="n">
        <f aca="false">L2119-M2119</f>
        <v>0</v>
      </c>
      <c r="R534" s="17" t="str">
        <f aca="false">VLOOKUP(A534,s3_num_method!A534:B3033,2,0)</f>
        <v>num+count</v>
      </c>
    </row>
    <row r="535" customFormat="false" ht="12.8" hidden="false" customHeight="false" outlineLevel="0" collapsed="false">
      <c r="A535" s="0" t="s">
        <v>5171</v>
      </c>
      <c r="B535" s="0" t="s">
        <v>22</v>
      </c>
      <c r="C535" s="0" t="s">
        <v>2</v>
      </c>
      <c r="D535" s="0" t="s">
        <v>30</v>
      </c>
      <c r="F535" s="0" t="s">
        <v>5172</v>
      </c>
      <c r="G535" s="0" t="n">
        <v>1</v>
      </c>
      <c r="H535" s="0" t="n">
        <v>1</v>
      </c>
      <c r="I535" s="0" t="n">
        <v>1</v>
      </c>
      <c r="J535" s="0" t="n">
        <v>0</v>
      </c>
      <c r="K535" s="0" t="n">
        <v>0</v>
      </c>
      <c r="L535" s="0" t="n">
        <v>0</v>
      </c>
      <c r="M535" s="0" t="n">
        <v>0</v>
      </c>
      <c r="N535" s="1" t="n">
        <f aca="false">IF(ISERROR(I535/(I535+J535)),0,(I535/(I535+J535)))</f>
        <v>1</v>
      </c>
      <c r="O535" s="1" t="n">
        <f aca="false">IF(ISERROR(I535/(I535+K535)),0,(I535/(I535+K535)))</f>
        <v>1</v>
      </c>
      <c r="P535" s="1" t="n">
        <f aca="false">IF(ISERROR((2*N535*O535)/(N535+O535)),0,(2*N535*O535)/(N535+O535))</f>
        <v>1</v>
      </c>
      <c r="Q535" s="0" t="n">
        <f aca="false">L2122-M2122</f>
        <v>1</v>
      </c>
      <c r="R535" s="17" t="str">
        <f aca="false">VLOOKUP(A535,s3_num_method!A535:B3034,2,0)</f>
        <v>count</v>
      </c>
    </row>
    <row r="536" customFormat="false" ht="12.8" hidden="false" customHeight="false" outlineLevel="0" collapsed="false">
      <c r="A536" s="0" t="s">
        <v>5173</v>
      </c>
      <c r="B536" s="0" t="s">
        <v>22</v>
      </c>
      <c r="C536" s="0" t="s">
        <v>2</v>
      </c>
      <c r="D536" s="0" t="s">
        <v>30</v>
      </c>
      <c r="F536" s="0" t="s">
        <v>5174</v>
      </c>
      <c r="G536" s="0" t="n">
        <v>2</v>
      </c>
      <c r="H536" s="0" t="n">
        <v>2</v>
      </c>
      <c r="I536" s="0" t="n">
        <v>2</v>
      </c>
      <c r="J536" s="0" t="n">
        <v>0</v>
      </c>
      <c r="K536" s="0" t="n">
        <v>0</v>
      </c>
      <c r="L536" s="0" t="n">
        <v>0</v>
      </c>
      <c r="M536" s="0" t="n">
        <v>0</v>
      </c>
      <c r="N536" s="1" t="n">
        <f aca="false">IF(ISERROR(I536/(I536+J536)),0,(I536/(I536+J536)))</f>
        <v>1</v>
      </c>
      <c r="O536" s="1" t="n">
        <f aca="false">IF(ISERROR(I536/(I536+K536)),0,(I536/(I536+K536)))</f>
        <v>1</v>
      </c>
      <c r="P536" s="1" t="n">
        <f aca="false">IF(ISERROR((2*N536*O536)/(N536+O536)),0,(2*N536*O536)/(N536+O536))</f>
        <v>1</v>
      </c>
      <c r="Q536" s="0" t="n">
        <f aca="false">L1374-M1374</f>
        <v>0</v>
      </c>
      <c r="R536" s="17" t="str">
        <f aca="false">VLOOKUP(A536,s3_num_method!A536:B3035,2,0)</f>
        <v>count</v>
      </c>
    </row>
    <row r="537" customFormat="false" ht="12.8" hidden="false" customHeight="false" outlineLevel="0" collapsed="false">
      <c r="A537" s="0" t="s">
        <v>5175</v>
      </c>
      <c r="B537" s="0" t="s">
        <v>22</v>
      </c>
      <c r="C537" s="0" t="s">
        <v>2</v>
      </c>
      <c r="D537" s="0" t="s">
        <v>30</v>
      </c>
      <c r="F537" s="0" t="s">
        <v>5176</v>
      </c>
      <c r="G537" s="0" t="n">
        <v>4</v>
      </c>
      <c r="H537" s="0" t="n">
        <v>0</v>
      </c>
      <c r="I537" s="0" t="n">
        <v>0</v>
      </c>
      <c r="J537" s="0" t="n">
        <v>0</v>
      </c>
      <c r="K537" s="0" t="n">
        <v>4</v>
      </c>
      <c r="L537" s="0" t="n">
        <v>0</v>
      </c>
      <c r="M537" s="0" t="n">
        <v>0</v>
      </c>
      <c r="N537" s="1" t="n">
        <f aca="false">IF(ISERROR(I537/(I537+J537)),0,(I537/(I537+J537)))</f>
        <v>0</v>
      </c>
      <c r="O537" s="1" t="n">
        <f aca="false">IF(ISERROR(I537/(I537+K537)),0,(I537/(I537+K537)))</f>
        <v>0</v>
      </c>
      <c r="P537" s="1" t="n">
        <f aca="false">IF(ISERROR((2*N537*O537)/(N537+O537)),0,(2*N537*O537)/(N537+O537))</f>
        <v>0</v>
      </c>
      <c r="Q537" s="0" t="n">
        <f aca="false">L1326-M1326</f>
        <v>-2</v>
      </c>
      <c r="R537" s="17" t="str">
        <f aca="false">VLOOKUP(A537,s3_num_method!A537:B3036,2,0)</f>
        <v>num+count</v>
      </c>
    </row>
    <row r="538" customFormat="false" ht="12.8" hidden="false" customHeight="false" outlineLevel="0" collapsed="false">
      <c r="A538" s="0" t="s">
        <v>5177</v>
      </c>
      <c r="B538" s="0" t="s">
        <v>22</v>
      </c>
      <c r="C538" s="0" t="s">
        <v>2</v>
      </c>
      <c r="D538" s="0" t="s">
        <v>30</v>
      </c>
      <c r="F538" s="0" t="s">
        <v>5178</v>
      </c>
      <c r="G538" s="0" t="n">
        <v>1</v>
      </c>
      <c r="H538" s="0" t="n">
        <v>0</v>
      </c>
      <c r="I538" s="0" t="n">
        <v>0</v>
      </c>
      <c r="J538" s="0" t="n">
        <v>0</v>
      </c>
      <c r="K538" s="0" t="n">
        <v>1</v>
      </c>
      <c r="L538" s="0" t="n">
        <v>0</v>
      </c>
      <c r="M538" s="0" t="n">
        <v>0</v>
      </c>
      <c r="N538" s="1" t="n">
        <f aca="false">IF(ISERROR(I538/(I538+J538)),0,(I538/(I538+J538)))</f>
        <v>0</v>
      </c>
      <c r="O538" s="1" t="n">
        <f aca="false">IF(ISERROR(I538/(I538+K538)),0,(I538/(I538+K538)))</f>
        <v>0</v>
      </c>
      <c r="P538" s="1" t="n">
        <f aca="false">IF(ISERROR((2*N538*O538)/(N538+O538)),0,(2*N538*O538)/(N538+O538))</f>
        <v>0</v>
      </c>
      <c r="Q538" s="0" t="n">
        <f aca="false">L2341-M2341</f>
        <v>2</v>
      </c>
      <c r="R538" s="17" t="str">
        <f aca="false">VLOOKUP(A538,s3_num_method!A538:B3037,2,0)</f>
        <v>num+count</v>
      </c>
    </row>
    <row r="539" customFormat="false" ht="12.8" hidden="false" customHeight="false" outlineLevel="0" collapsed="false">
      <c r="A539" s="0" t="s">
        <v>5179</v>
      </c>
      <c r="B539" s="0" t="s">
        <v>22</v>
      </c>
      <c r="C539" s="0" t="s">
        <v>2</v>
      </c>
      <c r="D539" s="0" t="s">
        <v>30</v>
      </c>
      <c r="F539" s="0" t="s">
        <v>5180</v>
      </c>
      <c r="G539" s="0" t="n">
        <v>1</v>
      </c>
      <c r="H539" s="0" t="n">
        <v>1</v>
      </c>
      <c r="I539" s="0" t="n">
        <v>1</v>
      </c>
      <c r="J539" s="0" t="n">
        <v>0</v>
      </c>
      <c r="K539" s="0" t="n">
        <v>0</v>
      </c>
      <c r="L539" s="0" t="n">
        <v>0</v>
      </c>
      <c r="M539" s="0" t="n">
        <v>0</v>
      </c>
      <c r="N539" s="1" t="n">
        <f aca="false">IF(ISERROR(I539/(I539+J539)),0,(I539/(I539+J539)))</f>
        <v>1</v>
      </c>
      <c r="O539" s="1" t="n">
        <f aca="false">IF(ISERROR(I539/(I539+K539)),0,(I539/(I539+K539)))</f>
        <v>1</v>
      </c>
      <c r="P539" s="1" t="n">
        <f aca="false">IF(ISERROR((2*N539*O539)/(N539+O539)),0,(2*N539*O539)/(N539+O539))</f>
        <v>1</v>
      </c>
      <c r="Q539" s="0" t="n">
        <f aca="false">L1970-M1970</f>
        <v>4</v>
      </c>
      <c r="R539" s="17" t="str">
        <f aca="false">VLOOKUP(A539,s3_num_method!A539:B3038,2,0)</f>
        <v>count</v>
      </c>
    </row>
    <row r="540" customFormat="false" ht="12.8" hidden="false" customHeight="false" outlineLevel="0" collapsed="false">
      <c r="A540" s="0" t="s">
        <v>5181</v>
      </c>
      <c r="B540" s="0" t="s">
        <v>35</v>
      </c>
      <c r="C540" s="0" t="s">
        <v>2</v>
      </c>
      <c r="E540" s="0" t="s">
        <v>10</v>
      </c>
      <c r="F540" s="0" t="s">
        <v>5182</v>
      </c>
      <c r="G540" s="0" t="n">
        <v>8</v>
      </c>
      <c r="H540" s="0" t="n">
        <v>1</v>
      </c>
      <c r="I540" s="0" t="n">
        <v>1</v>
      </c>
      <c r="J540" s="0" t="n">
        <v>0</v>
      </c>
      <c r="K540" s="0" t="n">
        <v>7</v>
      </c>
      <c r="L540" s="0" t="n">
        <v>0</v>
      </c>
      <c r="M540" s="0" t="n">
        <v>0</v>
      </c>
      <c r="N540" s="1" t="n">
        <f aca="false">IF(ISERROR(I540/(I540+J540)),0,(I540/(I540+J540)))</f>
        <v>1</v>
      </c>
      <c r="O540" s="1" t="n">
        <f aca="false">IF(ISERROR(I540/(I540+K540)),0,(I540/(I540+K540)))</f>
        <v>0.125</v>
      </c>
      <c r="P540" s="1" t="n">
        <f aca="false">IF(ISERROR((2*N540*O540)/(N540+O540)),0,(2*N540*O540)/(N540+O540))</f>
        <v>0.222222222222222</v>
      </c>
      <c r="Q540" s="0" t="n">
        <f aca="false">L91-M91</f>
        <v>-2</v>
      </c>
      <c r="R540" s="17" t="str">
        <f aca="false">VLOOKUP(A540,s3_num_method!A540:B3039,2,0)</f>
        <v>num+count</v>
      </c>
    </row>
    <row r="541" customFormat="false" ht="12.8" hidden="false" customHeight="false" outlineLevel="0" collapsed="false">
      <c r="A541" s="0" t="s">
        <v>5183</v>
      </c>
      <c r="B541" s="0" t="s">
        <v>35</v>
      </c>
      <c r="C541" s="0" t="s">
        <v>2</v>
      </c>
      <c r="E541" s="0" t="s">
        <v>10</v>
      </c>
      <c r="F541" s="0" t="s">
        <v>5184</v>
      </c>
      <c r="G541" s="0" t="n">
        <v>3</v>
      </c>
      <c r="H541" s="0" t="n">
        <v>0</v>
      </c>
      <c r="I541" s="0" t="n">
        <v>0</v>
      </c>
      <c r="J541" s="0" t="n">
        <v>0</v>
      </c>
      <c r="K541" s="0" t="n">
        <v>3</v>
      </c>
      <c r="L541" s="0" t="n">
        <v>1</v>
      </c>
      <c r="M541" s="0" t="n">
        <v>0</v>
      </c>
      <c r="N541" s="1" t="n">
        <f aca="false">IF(ISERROR(I541/(I541+J541)),0,(I541/(I541+J541)))</f>
        <v>0</v>
      </c>
      <c r="O541" s="1" t="n">
        <f aca="false">IF(ISERROR(I541/(I541+K541)),0,(I541/(I541+K541)))</f>
        <v>0</v>
      </c>
      <c r="P541" s="1" t="n">
        <f aca="false">IF(ISERROR((2*N541*O541)/(N541+O541)),0,(2*N541*O541)/(N541+O541))</f>
        <v>0</v>
      </c>
      <c r="Q541" s="0" t="n">
        <f aca="false">L1241-M1241</f>
        <v>0</v>
      </c>
      <c r="R541" s="17" t="str">
        <f aca="false">VLOOKUP(A541,s3_num_method!A541:B3040,2,0)</f>
        <v>num+count</v>
      </c>
    </row>
    <row r="542" customFormat="false" ht="12.8" hidden="false" customHeight="false" outlineLevel="0" collapsed="false">
      <c r="A542" s="0" t="s">
        <v>5185</v>
      </c>
      <c r="B542" s="0" t="s">
        <v>35</v>
      </c>
      <c r="C542" s="0" t="s">
        <v>9</v>
      </c>
      <c r="E542" s="0" t="s">
        <v>33</v>
      </c>
      <c r="F542" s="0" t="s">
        <v>5186</v>
      </c>
      <c r="G542" s="0" t="n">
        <v>1</v>
      </c>
      <c r="H542" s="0" t="n">
        <v>0</v>
      </c>
      <c r="I542" s="0" t="n">
        <v>0</v>
      </c>
      <c r="J542" s="0" t="n">
        <v>0</v>
      </c>
      <c r="K542" s="0" t="n">
        <v>1</v>
      </c>
      <c r="L542" s="0" t="n">
        <v>0</v>
      </c>
      <c r="M542" s="0" t="n">
        <v>0</v>
      </c>
      <c r="N542" s="1" t="n">
        <f aca="false">IF(ISERROR(I542/(I542+J542)),0,(I542/(I542+J542)))</f>
        <v>0</v>
      </c>
      <c r="O542" s="1" t="n">
        <f aca="false">IF(ISERROR(I542/(I542+K542)),0,(I542/(I542+K542)))</f>
        <v>0</v>
      </c>
      <c r="P542" s="1" t="n">
        <f aca="false">IF(ISERROR((2*N542*O542)/(N542+O542)),0,(2*N542*O542)/(N542+O542))</f>
        <v>0</v>
      </c>
      <c r="Q542" s="0" t="n">
        <f aca="false">L369-M369</f>
        <v>0</v>
      </c>
      <c r="R542" s="17" t="str">
        <f aca="false">VLOOKUP(A542,s3_num_method!A542:B3041,2,0)</f>
        <v>num+count</v>
      </c>
    </row>
    <row r="543" customFormat="false" ht="12.8" hidden="false" customHeight="false" outlineLevel="0" collapsed="false">
      <c r="A543" s="0" t="s">
        <v>5187</v>
      </c>
      <c r="B543" s="0" t="s">
        <v>35</v>
      </c>
      <c r="C543" s="0" t="s">
        <v>9</v>
      </c>
      <c r="E543" s="0" t="s">
        <v>33</v>
      </c>
      <c r="F543" s="0" t="s">
        <v>5188</v>
      </c>
      <c r="G543" s="0" t="n">
        <v>1</v>
      </c>
      <c r="H543" s="0" t="n">
        <v>0</v>
      </c>
      <c r="I543" s="0" t="n">
        <v>0</v>
      </c>
      <c r="J543" s="0" t="n">
        <v>0</v>
      </c>
      <c r="K543" s="0" t="n">
        <v>1</v>
      </c>
      <c r="L543" s="0" t="n">
        <v>0</v>
      </c>
      <c r="M543" s="0" t="n">
        <v>0</v>
      </c>
      <c r="N543" s="1" t="n">
        <f aca="false">IF(ISERROR(I543/(I543+J543)),0,(I543/(I543+J543)))</f>
        <v>0</v>
      </c>
      <c r="O543" s="1" t="n">
        <f aca="false">IF(ISERROR(I543/(I543+K543)),0,(I543/(I543+K543)))</f>
        <v>0</v>
      </c>
      <c r="P543" s="1" t="n">
        <f aca="false">IF(ISERROR((2*N543*O543)/(N543+O543)),0,(2*N543*O543)/(N543+O543))</f>
        <v>0</v>
      </c>
      <c r="Q543" s="0" t="n">
        <f aca="false">L2355-M2355</f>
        <v>1</v>
      </c>
      <c r="R543" s="17" t="str">
        <f aca="false">VLOOKUP(A543,s3_num_method!A543:B3042,2,0)</f>
        <v>num+count</v>
      </c>
    </row>
    <row r="544" customFormat="false" ht="12.8" hidden="false" customHeight="false" outlineLevel="0" collapsed="false">
      <c r="A544" s="0" t="s">
        <v>5189</v>
      </c>
      <c r="B544" s="0" t="s">
        <v>35</v>
      </c>
      <c r="C544" s="0" t="s">
        <v>2</v>
      </c>
      <c r="E544" s="0" t="s">
        <v>33</v>
      </c>
      <c r="F544" s="0" t="s">
        <v>5190</v>
      </c>
      <c r="G544" s="0" t="n">
        <v>6</v>
      </c>
      <c r="H544" s="0" t="n">
        <v>0</v>
      </c>
      <c r="I544" s="0" t="n">
        <v>0</v>
      </c>
      <c r="J544" s="0" t="n">
        <v>0</v>
      </c>
      <c r="K544" s="0" t="n">
        <v>6</v>
      </c>
      <c r="L544" s="0" t="n">
        <v>1</v>
      </c>
      <c r="M544" s="0" t="n">
        <v>0</v>
      </c>
      <c r="N544" s="1" t="n">
        <f aca="false">IF(ISERROR(I544/(I544+J544)),0,(I544/(I544+J544)))</f>
        <v>0</v>
      </c>
      <c r="O544" s="1" t="n">
        <f aca="false">IF(ISERROR(I544/(I544+K544)),0,(I544/(I544+K544)))</f>
        <v>0</v>
      </c>
      <c r="P544" s="1" t="n">
        <f aca="false">IF(ISERROR((2*N544*O544)/(N544+O544)),0,(2*N544*O544)/(N544+O544))</f>
        <v>0</v>
      </c>
      <c r="Q544" s="0" t="n">
        <f aca="false">L1658-M1658</f>
        <v>0</v>
      </c>
      <c r="R544" s="17" t="str">
        <f aca="false">VLOOKUP(A544,s3_num_method!A544:B3043,2,0)</f>
        <v>num+count</v>
      </c>
    </row>
    <row r="545" customFormat="false" ht="12.8" hidden="false" customHeight="false" outlineLevel="0" collapsed="false">
      <c r="A545" s="0" t="s">
        <v>5191</v>
      </c>
      <c r="B545" s="0" t="s">
        <v>35</v>
      </c>
      <c r="C545" s="0" t="s">
        <v>2</v>
      </c>
      <c r="E545" s="0" t="s">
        <v>33</v>
      </c>
      <c r="F545" s="0" t="s">
        <v>5192</v>
      </c>
      <c r="G545" s="0" t="n">
        <v>2</v>
      </c>
      <c r="H545" s="0" t="n">
        <v>1</v>
      </c>
      <c r="I545" s="0" t="n">
        <v>0</v>
      </c>
      <c r="J545" s="0" t="n">
        <v>1</v>
      </c>
      <c r="K545" s="0" t="n">
        <v>2</v>
      </c>
      <c r="L545" s="0" t="n">
        <v>0</v>
      </c>
      <c r="M545" s="0" t="n">
        <v>0</v>
      </c>
      <c r="N545" s="1" t="n">
        <f aca="false">IF(ISERROR(I545/(I545+J545)),0,(I545/(I545+J545)))</f>
        <v>0</v>
      </c>
      <c r="O545" s="1" t="n">
        <f aca="false">IF(ISERROR(I545/(I545+K545)),0,(I545/(I545+K545)))</f>
        <v>0</v>
      </c>
      <c r="P545" s="1" t="n">
        <f aca="false">IF(ISERROR((2*N545*O545)/(N545+O545)),0,(2*N545*O545)/(N545+O545))</f>
        <v>0</v>
      </c>
      <c r="Q545" s="0" t="n">
        <f aca="false">L368-M368</f>
        <v>-1</v>
      </c>
      <c r="R545" s="17" t="str">
        <f aca="false">VLOOKUP(A545,s3_num_method!A545:B3044,2,0)</f>
        <v>num+count</v>
      </c>
    </row>
    <row r="546" customFormat="false" ht="12.8" hidden="false" customHeight="false" outlineLevel="0" collapsed="false">
      <c r="A546" s="0" t="s">
        <v>5193</v>
      </c>
      <c r="B546" s="0" t="s">
        <v>35</v>
      </c>
      <c r="C546" s="0" t="s">
        <v>2</v>
      </c>
      <c r="E546" s="0" t="s">
        <v>33</v>
      </c>
      <c r="F546" s="0" t="s">
        <v>5194</v>
      </c>
      <c r="G546" s="0" t="n">
        <v>2</v>
      </c>
      <c r="H546" s="0" t="n">
        <v>1</v>
      </c>
      <c r="I546" s="0" t="n">
        <v>1</v>
      </c>
      <c r="J546" s="0" t="n">
        <v>0</v>
      </c>
      <c r="K546" s="0" t="n">
        <v>1</v>
      </c>
      <c r="L546" s="0" t="n">
        <v>2</v>
      </c>
      <c r="M546" s="0" t="n">
        <v>1</v>
      </c>
      <c r="N546" s="1" t="n">
        <f aca="false">IF(ISERROR(I546/(I546+J546)),0,(I546/(I546+J546)))</f>
        <v>1</v>
      </c>
      <c r="O546" s="1" t="n">
        <f aca="false">IF(ISERROR(I546/(I546+K546)),0,(I546/(I546+K546)))</f>
        <v>0.5</v>
      </c>
      <c r="P546" s="1" t="n">
        <f aca="false">IF(ISERROR((2*N546*O546)/(N546+O546)),0,(2*N546*O546)/(N546+O546))</f>
        <v>0.666666666666667</v>
      </c>
      <c r="Q546" s="0" t="n">
        <f aca="false">L2435-M2435</f>
        <v>0</v>
      </c>
      <c r="R546" s="17" t="str">
        <f aca="false">VLOOKUP(A546,s3_num_method!A546:B3045,2,0)</f>
        <v>num+count</v>
      </c>
    </row>
    <row r="547" customFormat="false" ht="12.8" hidden="false" customHeight="false" outlineLevel="0" collapsed="false">
      <c r="A547" s="0" t="s">
        <v>5195</v>
      </c>
      <c r="B547" s="0" t="s">
        <v>35</v>
      </c>
      <c r="C547" s="0" t="s">
        <v>2</v>
      </c>
      <c r="E547" s="0" t="s">
        <v>33</v>
      </c>
      <c r="F547" s="0" t="s">
        <v>5196</v>
      </c>
      <c r="G547" s="0" t="n">
        <v>1</v>
      </c>
      <c r="H547" s="0" t="n">
        <v>0</v>
      </c>
      <c r="I547" s="0" t="n">
        <v>0</v>
      </c>
      <c r="J547" s="0" t="n">
        <v>0</v>
      </c>
      <c r="K547" s="0" t="n">
        <v>1</v>
      </c>
      <c r="L547" s="0" t="n">
        <v>2</v>
      </c>
      <c r="M547" s="0" t="n">
        <v>0</v>
      </c>
      <c r="N547" s="1" t="n">
        <f aca="false">IF(ISERROR(I547/(I547+J547)),0,(I547/(I547+J547)))</f>
        <v>0</v>
      </c>
      <c r="O547" s="1" t="n">
        <f aca="false">IF(ISERROR(I547/(I547+K547)),0,(I547/(I547+K547)))</f>
        <v>0</v>
      </c>
      <c r="P547" s="1" t="n">
        <f aca="false">IF(ISERROR((2*N547*O547)/(N547+O547)),0,(2*N547*O547)/(N547+O547))</f>
        <v>0</v>
      </c>
      <c r="Q547" s="0" t="n">
        <f aca="false">L1657-M1657</f>
        <v>0</v>
      </c>
      <c r="R547" s="17" t="str">
        <f aca="false">VLOOKUP(A547,s3_num_method!A547:B3046,2,0)</f>
        <v>num+count</v>
      </c>
    </row>
    <row r="548" customFormat="false" ht="12.8" hidden="false" customHeight="false" outlineLevel="0" collapsed="false">
      <c r="A548" s="0" t="s">
        <v>5197</v>
      </c>
      <c r="B548" s="0" t="s">
        <v>35</v>
      </c>
      <c r="D548" s="0" t="s">
        <v>30</v>
      </c>
      <c r="E548" s="0" t="s">
        <v>10</v>
      </c>
      <c r="F548" s="0" t="s">
        <v>5198</v>
      </c>
      <c r="G548" s="0" t="n">
        <v>3</v>
      </c>
      <c r="H548" s="0" t="n">
        <v>0</v>
      </c>
      <c r="I548" s="0" t="n">
        <v>0</v>
      </c>
      <c r="J548" s="0" t="n">
        <v>0</v>
      </c>
      <c r="K548" s="0" t="n">
        <v>3</v>
      </c>
      <c r="L548" s="0" t="n">
        <v>1</v>
      </c>
      <c r="M548" s="0" t="n">
        <v>0</v>
      </c>
      <c r="N548" s="1" t="n">
        <f aca="false">IF(ISERROR(I548/(I548+J548)),0,(I548/(I548+J548)))</f>
        <v>0</v>
      </c>
      <c r="O548" s="1" t="n">
        <f aca="false">IF(ISERROR(I548/(I548+K548)),0,(I548/(I548+K548)))</f>
        <v>0</v>
      </c>
      <c r="P548" s="1" t="n">
        <f aca="false">IF(ISERROR((2*N548*O548)/(N548+O548)),0,(2*N548*O548)/(N548+O548))</f>
        <v>0</v>
      </c>
      <c r="Q548" s="0" t="n">
        <f aca="false">L386-M386</f>
        <v>-2</v>
      </c>
      <c r="R548" s="17" t="str">
        <f aca="false">VLOOKUP(A548,s3_num_method!A548:B3047,2,0)</f>
        <v>num+count</v>
      </c>
    </row>
    <row r="549" customFormat="false" ht="12.8" hidden="false" customHeight="false" outlineLevel="0" collapsed="false">
      <c r="A549" s="0" t="s">
        <v>5199</v>
      </c>
      <c r="B549" s="0" t="s">
        <v>35</v>
      </c>
      <c r="D549" s="0" t="s">
        <v>30</v>
      </c>
      <c r="E549" s="0" t="s">
        <v>10</v>
      </c>
      <c r="F549" s="0" t="s">
        <v>5200</v>
      </c>
      <c r="G549" s="0" t="n">
        <v>2</v>
      </c>
      <c r="H549" s="0" t="n">
        <v>0</v>
      </c>
      <c r="I549" s="0" t="n">
        <v>0</v>
      </c>
      <c r="J549" s="0" t="n">
        <v>0</v>
      </c>
      <c r="K549" s="0" t="n">
        <v>2</v>
      </c>
      <c r="L549" s="0" t="n">
        <v>1</v>
      </c>
      <c r="M549" s="0" t="n">
        <v>0</v>
      </c>
      <c r="N549" s="1" t="n">
        <f aca="false">IF(ISERROR(I549/(I549+J549)),0,(I549/(I549+J549)))</f>
        <v>0</v>
      </c>
      <c r="O549" s="1" t="n">
        <f aca="false">IF(ISERROR(I549/(I549+K549)),0,(I549/(I549+K549)))</f>
        <v>0</v>
      </c>
      <c r="P549" s="1" t="n">
        <f aca="false">IF(ISERROR((2*N549*O549)/(N549+O549)),0,(2*N549*O549)/(N549+O549))</f>
        <v>0</v>
      </c>
      <c r="Q549" s="0" t="n">
        <f aca="false">L1984-M1984</f>
        <v>4</v>
      </c>
      <c r="R549" s="17" t="str">
        <f aca="false">VLOOKUP(A549,s3_num_method!A549:B3048,2,0)</f>
        <v>num+count</v>
      </c>
    </row>
    <row r="550" customFormat="false" ht="12.8" hidden="false" customHeight="false" outlineLevel="0" collapsed="false">
      <c r="A550" s="0" t="s">
        <v>5201</v>
      </c>
      <c r="B550" s="0" t="s">
        <v>35</v>
      </c>
      <c r="D550" s="0" t="s">
        <v>27</v>
      </c>
      <c r="E550" s="0" t="s">
        <v>33</v>
      </c>
      <c r="F550" s="0" t="s">
        <v>5202</v>
      </c>
      <c r="G550" s="0" t="n">
        <v>1</v>
      </c>
      <c r="H550" s="0" t="n">
        <v>0</v>
      </c>
      <c r="I550" s="0" t="n">
        <v>0</v>
      </c>
      <c r="J550" s="0" t="n">
        <v>0</v>
      </c>
      <c r="K550" s="0" t="n">
        <v>1</v>
      </c>
      <c r="L550" s="0" t="n">
        <v>1</v>
      </c>
      <c r="M550" s="0" t="n">
        <v>0</v>
      </c>
      <c r="N550" s="1" t="n">
        <f aca="false">IF(ISERROR(I550/(I550+J550)),0,(I550/(I550+J550)))</f>
        <v>0</v>
      </c>
      <c r="O550" s="1" t="n">
        <f aca="false">IF(ISERROR(I550/(I550+K550)),0,(I550/(I550+K550)))</f>
        <v>0</v>
      </c>
      <c r="P550" s="1" t="n">
        <f aca="false">IF(ISERROR((2*N550*O550)/(N550+O550)),0,(2*N550*O550)/(N550+O550))</f>
        <v>0</v>
      </c>
      <c r="Q550" s="0" t="n">
        <f aca="false">L2436-M2436</f>
        <v>0</v>
      </c>
      <c r="R550" s="17" t="str">
        <f aca="false">VLOOKUP(A550,s3_num_method!A550:B3049,2,0)</f>
        <v>num+count</v>
      </c>
    </row>
    <row r="551" customFormat="false" ht="12.8" hidden="false" customHeight="false" outlineLevel="0" collapsed="false">
      <c r="A551" s="0" t="s">
        <v>5203</v>
      </c>
      <c r="B551" s="0" t="s">
        <v>35</v>
      </c>
      <c r="D551" s="0" t="s">
        <v>27</v>
      </c>
      <c r="E551" s="0" t="s">
        <v>33</v>
      </c>
      <c r="F551" s="0" t="s">
        <v>5204</v>
      </c>
      <c r="G551" s="0" t="n">
        <v>1</v>
      </c>
      <c r="H551" s="0" t="n">
        <v>0</v>
      </c>
      <c r="I551" s="0" t="n">
        <v>0</v>
      </c>
      <c r="J551" s="0" t="n">
        <v>0</v>
      </c>
      <c r="K551" s="0" t="n">
        <v>1</v>
      </c>
      <c r="L551" s="0" t="n">
        <v>1</v>
      </c>
      <c r="M551" s="0" t="n">
        <v>0</v>
      </c>
      <c r="N551" s="1" t="n">
        <f aca="false">IF(ISERROR(I551/(I551+J551)),0,(I551/(I551+J551)))</f>
        <v>0</v>
      </c>
      <c r="O551" s="1" t="n">
        <f aca="false">IF(ISERROR(I551/(I551+K551)),0,(I551/(I551+K551)))</f>
        <v>0</v>
      </c>
      <c r="P551" s="1" t="n">
        <f aca="false">IF(ISERROR((2*N551*O551)/(N551+O551)),0,(2*N551*O551)/(N551+O551))</f>
        <v>0</v>
      </c>
      <c r="Q551" s="0" t="n">
        <f aca="false">L1264-M1264</f>
        <v>1</v>
      </c>
      <c r="R551" s="17" t="str">
        <f aca="false">VLOOKUP(A551,s3_num_method!A551:B3050,2,0)</f>
        <v>num+count</v>
      </c>
    </row>
    <row r="552" customFormat="false" ht="12.8" hidden="false" customHeight="false" outlineLevel="0" collapsed="false">
      <c r="A552" s="0" t="s">
        <v>5205</v>
      </c>
      <c r="B552" s="0" t="s">
        <v>35</v>
      </c>
      <c r="D552" s="0" t="s">
        <v>27</v>
      </c>
      <c r="E552" s="0" t="s">
        <v>33</v>
      </c>
      <c r="F552" s="0" t="s">
        <v>5206</v>
      </c>
      <c r="G552" s="0" t="n">
        <v>3</v>
      </c>
      <c r="H552" s="0" t="n">
        <v>0</v>
      </c>
      <c r="I552" s="0" t="n">
        <v>0</v>
      </c>
      <c r="J552" s="0" t="n">
        <v>0</v>
      </c>
      <c r="K552" s="0" t="n">
        <v>3</v>
      </c>
      <c r="L552" s="0" t="n">
        <v>1</v>
      </c>
      <c r="M552" s="0" t="n">
        <v>0</v>
      </c>
      <c r="N552" s="1" t="n">
        <f aca="false">IF(ISERROR(I552/(I552+J552)),0,(I552/(I552+J552)))</f>
        <v>0</v>
      </c>
      <c r="O552" s="1" t="n">
        <f aca="false">IF(ISERROR(I552/(I552+K552)),0,(I552/(I552+K552)))</f>
        <v>0</v>
      </c>
      <c r="P552" s="1" t="n">
        <f aca="false">IF(ISERROR((2*N552*O552)/(N552+O552)),0,(2*N552*O552)/(N552+O552))</f>
        <v>0</v>
      </c>
      <c r="Q552" s="0" t="n">
        <f aca="false">L456-M456</f>
        <v>0</v>
      </c>
      <c r="R552" s="17" t="str">
        <f aca="false">VLOOKUP(A552,s3_num_method!A552:B3051,2,0)</f>
        <v>num+count</v>
      </c>
    </row>
    <row r="553" customFormat="false" ht="12.8" hidden="false" customHeight="false" outlineLevel="0" collapsed="false">
      <c r="A553" s="0" t="s">
        <v>5207</v>
      </c>
      <c r="B553" s="0" t="s">
        <v>35</v>
      </c>
      <c r="D553" s="0" t="s">
        <v>27</v>
      </c>
      <c r="E553" s="0" t="s">
        <v>33</v>
      </c>
      <c r="F553" s="0" t="s">
        <v>5208</v>
      </c>
      <c r="G553" s="0" t="n">
        <v>1</v>
      </c>
      <c r="H553" s="0" t="n">
        <v>0</v>
      </c>
      <c r="I553" s="0" t="n">
        <v>0</v>
      </c>
      <c r="J553" s="0" t="n">
        <v>0</v>
      </c>
      <c r="K553" s="0" t="n">
        <v>1</v>
      </c>
      <c r="L553" s="0" t="n">
        <v>1</v>
      </c>
      <c r="M553" s="0" t="n">
        <v>0</v>
      </c>
      <c r="N553" s="1" t="n">
        <f aca="false">IF(ISERROR(I553/(I553+J553)),0,(I553/(I553+J553)))</f>
        <v>0</v>
      </c>
      <c r="O553" s="1" t="n">
        <f aca="false">IF(ISERROR(I553/(I553+K553)),0,(I553/(I553+K553)))</f>
        <v>0</v>
      </c>
      <c r="P553" s="1" t="n">
        <f aca="false">IF(ISERROR((2*N553*O553)/(N553+O553)),0,(2*N553*O553)/(N553+O553))</f>
        <v>0</v>
      </c>
      <c r="Q553" s="0" t="n">
        <f aca="false">L791-M791</f>
        <v>0</v>
      </c>
      <c r="R553" s="17" t="str">
        <f aca="false">VLOOKUP(A553,s3_num_method!A553:B3052,2,0)</f>
        <v>num+count</v>
      </c>
    </row>
    <row r="554" customFormat="false" ht="12.8" hidden="false" customHeight="false" outlineLevel="0" collapsed="false">
      <c r="A554" s="0" t="s">
        <v>5209</v>
      </c>
      <c r="B554" s="0" t="s">
        <v>35</v>
      </c>
      <c r="D554" s="0" t="s">
        <v>27</v>
      </c>
      <c r="E554" s="0" t="s">
        <v>33</v>
      </c>
      <c r="F554" s="0" t="s">
        <v>5210</v>
      </c>
      <c r="G554" s="0" t="n">
        <v>2</v>
      </c>
      <c r="H554" s="0" t="n">
        <v>0</v>
      </c>
      <c r="I554" s="0" t="n">
        <v>0</v>
      </c>
      <c r="J554" s="0" t="n">
        <v>0</v>
      </c>
      <c r="K554" s="0" t="n">
        <v>2</v>
      </c>
      <c r="L554" s="0" t="n">
        <v>1</v>
      </c>
      <c r="M554" s="0" t="n">
        <v>0</v>
      </c>
      <c r="N554" s="1" t="n">
        <f aca="false">IF(ISERROR(I554/(I554+J554)),0,(I554/(I554+J554)))</f>
        <v>0</v>
      </c>
      <c r="O554" s="1" t="n">
        <f aca="false">IF(ISERROR(I554/(I554+K554)),0,(I554/(I554+K554)))</f>
        <v>0</v>
      </c>
      <c r="P554" s="1" t="n">
        <f aca="false">IF(ISERROR((2*N554*O554)/(N554+O554)),0,(2*N554*O554)/(N554+O554))</f>
        <v>0</v>
      </c>
      <c r="Q554" s="0" t="n">
        <f aca="false">L1259-M1259</f>
        <v>1</v>
      </c>
      <c r="R554" s="17" t="str">
        <f aca="false">VLOOKUP(A554,s3_num_method!A554:B3053,2,0)</f>
        <v>num+count</v>
      </c>
    </row>
    <row r="555" customFormat="false" ht="12.8" hidden="false" customHeight="false" outlineLevel="0" collapsed="false">
      <c r="A555" s="0" t="s">
        <v>5211</v>
      </c>
      <c r="B555" s="0" t="s">
        <v>35</v>
      </c>
      <c r="D555" s="0" t="s">
        <v>27</v>
      </c>
      <c r="E555" s="0" t="s">
        <v>33</v>
      </c>
      <c r="F555" s="0" t="s">
        <v>5212</v>
      </c>
      <c r="G555" s="0" t="n">
        <v>1</v>
      </c>
      <c r="H555" s="0" t="n">
        <v>0</v>
      </c>
      <c r="I555" s="0" t="n">
        <v>0</v>
      </c>
      <c r="J555" s="0" t="n">
        <v>0</v>
      </c>
      <c r="K555" s="0" t="n">
        <v>1</v>
      </c>
      <c r="L555" s="0" t="n">
        <v>1</v>
      </c>
      <c r="M555" s="0" t="n">
        <v>0</v>
      </c>
      <c r="N555" s="1" t="n">
        <f aca="false">IF(ISERROR(I555/(I555+J555)),0,(I555/(I555+J555)))</f>
        <v>0</v>
      </c>
      <c r="O555" s="1" t="n">
        <f aca="false">IF(ISERROR(I555/(I555+K555)),0,(I555/(I555+K555)))</f>
        <v>0</v>
      </c>
      <c r="P555" s="1" t="n">
        <f aca="false">IF(ISERROR((2*N555*O555)/(N555+O555)),0,(2*N555*O555)/(N555+O555))</f>
        <v>0</v>
      </c>
      <c r="Q555" s="0" t="n">
        <f aca="false">L1215-M1215</f>
        <v>0</v>
      </c>
      <c r="R555" s="17" t="str">
        <f aca="false">VLOOKUP(A555,s3_num_method!A555:B3054,2,0)</f>
        <v>num+count</v>
      </c>
    </row>
    <row r="556" customFormat="false" ht="12.8" hidden="false" customHeight="false" outlineLevel="0" collapsed="false">
      <c r="A556" s="0" t="s">
        <v>5213</v>
      </c>
      <c r="B556" s="0" t="s">
        <v>35</v>
      </c>
      <c r="D556" s="0" t="s">
        <v>30</v>
      </c>
      <c r="E556" s="0" t="s">
        <v>33</v>
      </c>
      <c r="F556" s="0" t="s">
        <v>5214</v>
      </c>
      <c r="G556" s="0" t="n">
        <v>2</v>
      </c>
      <c r="H556" s="0" t="n">
        <v>0</v>
      </c>
      <c r="I556" s="0" t="n">
        <v>0</v>
      </c>
      <c r="J556" s="0" t="n">
        <v>0</v>
      </c>
      <c r="K556" s="0" t="n">
        <v>2</v>
      </c>
      <c r="L556" s="0" t="n">
        <v>1</v>
      </c>
      <c r="M556" s="0" t="n">
        <v>0</v>
      </c>
      <c r="N556" s="1" t="n">
        <f aca="false">IF(ISERROR(I556/(I556+J556)),0,(I556/(I556+J556)))</f>
        <v>0</v>
      </c>
      <c r="O556" s="1" t="n">
        <f aca="false">IF(ISERROR(I556/(I556+K556)),0,(I556/(I556+K556)))</f>
        <v>0</v>
      </c>
      <c r="P556" s="1" t="n">
        <f aca="false">IF(ISERROR((2*N556*O556)/(N556+O556)),0,(2*N556*O556)/(N556+O556))</f>
        <v>0</v>
      </c>
      <c r="Q556" s="0" t="n">
        <f aca="false">L2287-M2287</f>
        <v>0</v>
      </c>
      <c r="R556" s="17" t="str">
        <f aca="false">VLOOKUP(A556,s3_num_method!A556:B3055,2,0)</f>
        <v>num+count</v>
      </c>
    </row>
    <row r="557" customFormat="false" ht="12.8" hidden="false" customHeight="false" outlineLevel="0" collapsed="false">
      <c r="A557" s="0" t="s">
        <v>5215</v>
      </c>
      <c r="B557" s="0" t="s">
        <v>35</v>
      </c>
      <c r="D557" s="0" t="s">
        <v>30</v>
      </c>
      <c r="E557" s="0" t="s">
        <v>33</v>
      </c>
      <c r="F557" s="0" t="s">
        <v>5216</v>
      </c>
      <c r="G557" s="0" t="n">
        <v>4</v>
      </c>
      <c r="H557" s="0" t="n">
        <v>0</v>
      </c>
      <c r="I557" s="0" t="n">
        <v>0</v>
      </c>
      <c r="J557" s="0" t="n">
        <v>0</v>
      </c>
      <c r="K557" s="0" t="n">
        <v>4</v>
      </c>
      <c r="L557" s="0" t="n">
        <v>1</v>
      </c>
      <c r="M557" s="0" t="n">
        <v>0</v>
      </c>
      <c r="N557" s="1" t="n">
        <f aca="false">IF(ISERROR(I557/(I557+J557)),0,(I557/(I557+J557)))</f>
        <v>0</v>
      </c>
      <c r="O557" s="1" t="n">
        <f aca="false">IF(ISERROR(I557/(I557+K557)),0,(I557/(I557+K557)))</f>
        <v>0</v>
      </c>
      <c r="P557" s="1" t="n">
        <f aca="false">IF(ISERROR((2*N557*O557)/(N557+O557)),0,(2*N557*O557)/(N557+O557))</f>
        <v>0</v>
      </c>
      <c r="Q557" s="0" t="n">
        <f aca="false">L1653-M1653</f>
        <v>1</v>
      </c>
      <c r="R557" s="17" t="str">
        <f aca="false">VLOOKUP(A557,s3_num_method!A557:B3056,2,0)</f>
        <v>num+count</v>
      </c>
    </row>
    <row r="558" customFormat="false" ht="12.8" hidden="false" customHeight="false" outlineLevel="0" collapsed="false">
      <c r="A558" s="0" t="s">
        <v>5217</v>
      </c>
      <c r="B558" s="0" t="s">
        <v>35</v>
      </c>
      <c r="D558" s="0" t="s">
        <v>23</v>
      </c>
      <c r="E558" s="0" t="s">
        <v>33</v>
      </c>
      <c r="F558" s="0" t="s">
        <v>5218</v>
      </c>
      <c r="G558" s="0" t="n">
        <v>2</v>
      </c>
      <c r="H558" s="0" t="n">
        <v>0</v>
      </c>
      <c r="I558" s="0" t="n">
        <v>0</v>
      </c>
      <c r="J558" s="0" t="n">
        <v>0</v>
      </c>
      <c r="K558" s="0" t="n">
        <v>2</v>
      </c>
      <c r="L558" s="0" t="n">
        <v>1</v>
      </c>
      <c r="M558" s="0" t="n">
        <v>0</v>
      </c>
      <c r="N558" s="1" t="n">
        <f aca="false">IF(ISERROR(I558/(I558+J558)),0,(I558/(I558+J558)))</f>
        <v>0</v>
      </c>
      <c r="O558" s="1" t="n">
        <f aca="false">IF(ISERROR(I558/(I558+K558)),0,(I558/(I558+K558)))</f>
        <v>0</v>
      </c>
      <c r="P558" s="1" t="n">
        <f aca="false">IF(ISERROR((2*N558*O558)/(N558+O558)),0,(2*N558*O558)/(N558+O558))</f>
        <v>0</v>
      </c>
      <c r="Q558" s="0" t="n">
        <f aca="false">L827-M827</f>
        <v>-1</v>
      </c>
      <c r="R558" s="17" t="str">
        <f aca="false">VLOOKUP(A558,s3_num_method!A558:B3057,2,0)</f>
        <v>num+count</v>
      </c>
    </row>
    <row r="559" customFormat="false" ht="12.8" hidden="false" customHeight="false" outlineLevel="0" collapsed="false">
      <c r="A559" s="0" t="s">
        <v>5219</v>
      </c>
      <c r="B559" s="0" t="s">
        <v>35</v>
      </c>
      <c r="D559" s="0" t="s">
        <v>23</v>
      </c>
      <c r="E559" s="0" t="s">
        <v>33</v>
      </c>
      <c r="F559" s="0" t="s">
        <v>5220</v>
      </c>
      <c r="G559" s="0" t="n">
        <v>1</v>
      </c>
      <c r="H559" s="0" t="n">
        <v>0</v>
      </c>
      <c r="I559" s="0" t="n">
        <v>0</v>
      </c>
      <c r="J559" s="0" t="n">
        <v>0</v>
      </c>
      <c r="K559" s="0" t="n">
        <v>1</v>
      </c>
      <c r="L559" s="0" t="n">
        <v>1</v>
      </c>
      <c r="M559" s="0" t="n">
        <v>0</v>
      </c>
      <c r="N559" s="1" t="n">
        <f aca="false">IF(ISERROR(I559/(I559+J559)),0,(I559/(I559+J559)))</f>
        <v>0</v>
      </c>
      <c r="O559" s="1" t="n">
        <f aca="false">IF(ISERROR(I559/(I559+K559)),0,(I559/(I559+K559)))</f>
        <v>0</v>
      </c>
      <c r="P559" s="1" t="n">
        <f aca="false">IF(ISERROR((2*N559*O559)/(N559+O559)),0,(2*N559*O559)/(N559+O559))</f>
        <v>0</v>
      </c>
      <c r="Q559" s="0" t="n">
        <f aca="false">L1977-M1977</f>
        <v>5</v>
      </c>
      <c r="R559" s="17" t="str">
        <f aca="false">VLOOKUP(A559,s3_num_method!A559:B3058,2,0)</f>
        <v>num+count</v>
      </c>
    </row>
    <row r="560" customFormat="false" ht="12.8" hidden="false" customHeight="false" outlineLevel="0" collapsed="false">
      <c r="A560" s="0" t="s">
        <v>5221</v>
      </c>
      <c r="B560" s="0" t="s">
        <v>35</v>
      </c>
      <c r="D560" s="0" t="s">
        <v>23</v>
      </c>
      <c r="E560" s="0" t="s">
        <v>33</v>
      </c>
      <c r="F560" s="0" t="s">
        <v>5222</v>
      </c>
      <c r="G560" s="0" t="n">
        <v>3</v>
      </c>
      <c r="H560" s="0" t="n">
        <v>0</v>
      </c>
      <c r="I560" s="0" t="n">
        <v>0</v>
      </c>
      <c r="J560" s="0" t="n">
        <v>0</v>
      </c>
      <c r="K560" s="0" t="n">
        <v>3</v>
      </c>
      <c r="L560" s="0" t="n">
        <v>1</v>
      </c>
      <c r="M560" s="0" t="n">
        <v>0</v>
      </c>
      <c r="N560" s="1" t="n">
        <f aca="false">IF(ISERROR(I560/(I560+J560)),0,(I560/(I560+J560)))</f>
        <v>0</v>
      </c>
      <c r="O560" s="1" t="n">
        <f aca="false">IF(ISERROR(I560/(I560+K560)),0,(I560/(I560+K560)))</f>
        <v>0</v>
      </c>
      <c r="P560" s="1" t="n">
        <f aca="false">IF(ISERROR((2*N560*O560)/(N560+O560)),0,(2*N560*O560)/(N560+O560))</f>
        <v>0</v>
      </c>
      <c r="Q560" s="0" t="n">
        <f aca="false">L2425-M2425</f>
        <v>-2</v>
      </c>
      <c r="R560" s="17" t="str">
        <f aca="false">VLOOKUP(A560,s3_num_method!A560:B3059,2,0)</f>
        <v>num+count</v>
      </c>
    </row>
    <row r="561" customFormat="false" ht="12.8" hidden="false" customHeight="false" outlineLevel="0" collapsed="false">
      <c r="A561" s="0" t="s">
        <v>5223</v>
      </c>
      <c r="B561" s="0" t="s">
        <v>35</v>
      </c>
      <c r="D561" s="0" t="s">
        <v>27</v>
      </c>
      <c r="E561" s="0" t="s">
        <v>10</v>
      </c>
      <c r="F561" s="0" t="s">
        <v>5224</v>
      </c>
      <c r="G561" s="0" t="n">
        <v>3</v>
      </c>
      <c r="H561" s="0" t="n">
        <v>0</v>
      </c>
      <c r="I561" s="0" t="n">
        <v>0</v>
      </c>
      <c r="J561" s="0" t="n">
        <v>0</v>
      </c>
      <c r="K561" s="0" t="n">
        <v>3</v>
      </c>
      <c r="L561" s="0" t="n">
        <v>1</v>
      </c>
      <c r="M561" s="0" t="n">
        <v>0</v>
      </c>
      <c r="N561" s="1" t="n">
        <f aca="false">IF(ISERROR(I561/(I561+J561)),0,(I561/(I561+J561)))</f>
        <v>0</v>
      </c>
      <c r="O561" s="1" t="n">
        <f aca="false">IF(ISERROR(I561/(I561+K561)),0,(I561/(I561+K561)))</f>
        <v>0</v>
      </c>
      <c r="P561" s="1" t="n">
        <f aca="false">IF(ISERROR((2*N561*O561)/(N561+O561)),0,(2*N561*O561)/(N561+O561))</f>
        <v>0</v>
      </c>
      <c r="Q561" s="0" t="n">
        <f aca="false">L1262-M1262</f>
        <v>-1</v>
      </c>
      <c r="R561" s="17" t="str">
        <f aca="false">VLOOKUP(A561,s3_num_method!A561:B3060,2,0)</f>
        <v>num+count</v>
      </c>
    </row>
    <row r="562" customFormat="false" ht="12.8" hidden="false" customHeight="false" outlineLevel="0" collapsed="false">
      <c r="A562" s="0" t="s">
        <v>5225</v>
      </c>
      <c r="B562" s="0" t="s">
        <v>35</v>
      </c>
      <c r="D562" s="0" t="s">
        <v>23</v>
      </c>
      <c r="E562" s="0" t="s">
        <v>10</v>
      </c>
      <c r="F562" s="0" t="s">
        <v>5226</v>
      </c>
      <c r="G562" s="0" t="n">
        <v>1</v>
      </c>
      <c r="H562" s="0" t="n">
        <v>1</v>
      </c>
      <c r="I562" s="0" t="n">
        <v>1</v>
      </c>
      <c r="J562" s="0" t="n">
        <v>0</v>
      </c>
      <c r="K562" s="0" t="n">
        <v>0</v>
      </c>
      <c r="L562" s="0" t="n">
        <v>1</v>
      </c>
      <c r="M562" s="0" t="n">
        <v>1</v>
      </c>
      <c r="N562" s="1" t="n">
        <f aca="false">IF(ISERROR(I562/(I562+J562)),0,(I562/(I562+J562)))</f>
        <v>1</v>
      </c>
      <c r="O562" s="1" t="n">
        <f aca="false">IF(ISERROR(I562/(I562+K562)),0,(I562/(I562+K562)))</f>
        <v>1</v>
      </c>
      <c r="P562" s="1" t="n">
        <f aca="false">IF(ISERROR((2*N562*O562)/(N562+O562)),0,(2*N562*O562)/(N562+O562))</f>
        <v>1</v>
      </c>
      <c r="Q562" s="0" t="n">
        <f aca="false">L1218-M1218</f>
        <v>-1</v>
      </c>
      <c r="R562" s="17" t="str">
        <f aca="false">VLOOKUP(A562,s3_num_method!A562:B3061,2,0)</f>
        <v>num+count</v>
      </c>
    </row>
    <row r="563" customFormat="false" ht="12.8" hidden="false" customHeight="false" outlineLevel="0" collapsed="false">
      <c r="A563" s="0" t="s">
        <v>5227</v>
      </c>
      <c r="B563" s="0" t="s">
        <v>35</v>
      </c>
      <c r="D563" s="0" t="s">
        <v>23</v>
      </c>
      <c r="E563" s="0" t="s">
        <v>10</v>
      </c>
      <c r="F563" s="0" t="s">
        <v>5228</v>
      </c>
      <c r="G563" s="0" t="n">
        <v>2</v>
      </c>
      <c r="H563" s="0" t="n">
        <v>0</v>
      </c>
      <c r="I563" s="0" t="n">
        <v>0</v>
      </c>
      <c r="J563" s="0" t="n">
        <v>0</v>
      </c>
      <c r="K563" s="0" t="n">
        <v>2</v>
      </c>
      <c r="L563" s="0" t="n">
        <v>1</v>
      </c>
      <c r="M563" s="0" t="n">
        <v>0</v>
      </c>
      <c r="N563" s="1" t="n">
        <f aca="false">IF(ISERROR(I563/(I563+J563)),0,(I563/(I563+J563)))</f>
        <v>0</v>
      </c>
      <c r="O563" s="1" t="n">
        <f aca="false">IF(ISERROR(I563/(I563+K563)),0,(I563/(I563+K563)))</f>
        <v>0</v>
      </c>
      <c r="P563" s="1" t="n">
        <f aca="false">IF(ISERROR((2*N563*O563)/(N563+O563)),0,(2*N563*O563)/(N563+O563))</f>
        <v>0</v>
      </c>
      <c r="Q563" s="0" t="n">
        <f aca="false">L531-M531</f>
        <v>1</v>
      </c>
      <c r="R563" s="17" t="str">
        <f aca="false">VLOOKUP(A563,s3_num_method!A563:B3062,2,0)</f>
        <v>num+count</v>
      </c>
    </row>
    <row r="564" customFormat="false" ht="12.8" hidden="false" customHeight="false" outlineLevel="0" collapsed="false">
      <c r="A564" s="0" t="s">
        <v>5229</v>
      </c>
      <c r="B564" s="0" t="s">
        <v>35</v>
      </c>
      <c r="C564" s="0" t="s">
        <v>2</v>
      </c>
      <c r="D564" s="0" t="s">
        <v>27</v>
      </c>
      <c r="F564" s="0" t="s">
        <v>5230</v>
      </c>
      <c r="G564" s="0" t="n">
        <v>1</v>
      </c>
      <c r="H564" s="0" t="n">
        <v>0</v>
      </c>
      <c r="I564" s="0" t="n">
        <v>0</v>
      </c>
      <c r="J564" s="0" t="n">
        <v>0</v>
      </c>
      <c r="K564" s="0" t="n">
        <v>1</v>
      </c>
      <c r="L564" s="0" t="n">
        <v>1</v>
      </c>
      <c r="M564" s="0" t="n">
        <v>0</v>
      </c>
      <c r="N564" s="1" t="n">
        <f aca="false">IF(ISERROR(I564/(I564+J564)),0,(I564/(I564+J564)))</f>
        <v>0</v>
      </c>
      <c r="O564" s="1" t="n">
        <f aca="false">IF(ISERROR(I564/(I564+K564)),0,(I564/(I564+K564)))</f>
        <v>0</v>
      </c>
      <c r="P564" s="1" t="n">
        <f aca="false">IF(ISERROR((2*N564*O564)/(N564+O564)),0,(2*N564*O564)/(N564+O564))</f>
        <v>0</v>
      </c>
      <c r="Q564" s="0" t="n">
        <f aca="false">L274-M274</f>
        <v>0</v>
      </c>
      <c r="R564" s="17" t="str">
        <f aca="false">VLOOKUP(A564,s3_num_method!A564:B3063,2,0)</f>
        <v>num+count</v>
      </c>
    </row>
    <row r="565" customFormat="false" ht="12.8" hidden="false" customHeight="false" outlineLevel="0" collapsed="false">
      <c r="A565" s="0" t="s">
        <v>5231</v>
      </c>
      <c r="B565" s="0" t="s">
        <v>35</v>
      </c>
      <c r="C565" s="0" t="s">
        <v>2</v>
      </c>
      <c r="D565" s="0" t="s">
        <v>23</v>
      </c>
      <c r="F565" s="0" t="s">
        <v>5232</v>
      </c>
      <c r="G565" s="0" t="n">
        <v>1</v>
      </c>
      <c r="H565" s="0" t="n">
        <v>0</v>
      </c>
      <c r="I565" s="0" t="n">
        <v>0</v>
      </c>
      <c r="J565" s="0" t="n">
        <v>0</v>
      </c>
      <c r="K565" s="0" t="n">
        <v>1</v>
      </c>
      <c r="L565" s="0" t="n">
        <v>1</v>
      </c>
      <c r="M565" s="0" t="n">
        <v>0</v>
      </c>
      <c r="N565" s="1" t="n">
        <f aca="false">IF(ISERROR(I565/(I565+J565)),0,(I565/(I565+J565)))</f>
        <v>0</v>
      </c>
      <c r="O565" s="1" t="n">
        <f aca="false">IF(ISERROR(I565/(I565+K565)),0,(I565/(I565+K565)))</f>
        <v>0</v>
      </c>
      <c r="P565" s="1" t="n">
        <f aca="false">IF(ISERROR((2*N565*O565)/(N565+O565)),0,(2*N565*O565)/(N565+O565))</f>
        <v>0</v>
      </c>
      <c r="Q565" s="0" t="n">
        <f aca="false">L2283-M2283</f>
        <v>0</v>
      </c>
      <c r="R565" s="17" t="str">
        <f aca="false">VLOOKUP(A565,s3_num_method!A565:B3064,2,0)</f>
        <v>num+count</v>
      </c>
    </row>
    <row r="566" customFormat="false" ht="12.8" hidden="false" customHeight="false" outlineLevel="0" collapsed="false">
      <c r="A566" s="0" t="s">
        <v>5233</v>
      </c>
      <c r="B566" s="0" t="s">
        <v>1</v>
      </c>
      <c r="C566" s="0" t="s">
        <v>9</v>
      </c>
      <c r="E566" s="0" t="s">
        <v>3</v>
      </c>
      <c r="F566" s="0" t="s">
        <v>5234</v>
      </c>
      <c r="G566" s="0" t="n">
        <v>0</v>
      </c>
      <c r="H566" s="0" t="n">
        <v>0</v>
      </c>
      <c r="I566" s="0" t="n">
        <v>0</v>
      </c>
      <c r="J566" s="0" t="n">
        <v>0</v>
      </c>
      <c r="K566" s="0" t="n">
        <v>0</v>
      </c>
      <c r="L566" s="0" t="n">
        <v>0</v>
      </c>
      <c r="M566" s="0" t="n">
        <v>0</v>
      </c>
      <c r="N566" s="1" t="n">
        <v>1</v>
      </c>
      <c r="O566" s="1" t="n">
        <v>1</v>
      </c>
      <c r="P566" s="1" t="n">
        <f aca="false">IF(ISERROR((2*N566*O566)/(N566+O566)),0,(2*N566*O566)/(N566+O566))</f>
        <v>1</v>
      </c>
      <c r="Q566" s="0" t="n">
        <f aca="false">L1649-M1649</f>
        <v>0</v>
      </c>
      <c r="R566" s="17" t="str">
        <f aca="false">VLOOKUP(A566,s3_num_method!A566:B3065,2,0)</f>
        <v>num+count</v>
      </c>
    </row>
    <row r="567" customFormat="false" ht="12.8" hidden="false" customHeight="false" outlineLevel="0" collapsed="false">
      <c r="A567" s="0" t="s">
        <v>5235</v>
      </c>
      <c r="B567" s="0" t="s">
        <v>22</v>
      </c>
      <c r="C567" s="0" t="s">
        <v>9</v>
      </c>
      <c r="E567" s="0" t="s">
        <v>3</v>
      </c>
      <c r="F567" s="0" t="s">
        <v>5236</v>
      </c>
      <c r="G567" s="0" t="n">
        <v>0</v>
      </c>
      <c r="H567" s="0" t="n">
        <v>0</v>
      </c>
      <c r="I567" s="0" t="n">
        <v>0</v>
      </c>
      <c r="J567" s="0" t="n">
        <v>0</v>
      </c>
      <c r="K567" s="0" t="n">
        <v>0</v>
      </c>
      <c r="L567" s="0" t="n">
        <v>0</v>
      </c>
      <c r="M567" s="0" t="n">
        <v>0</v>
      </c>
      <c r="N567" s="1" t="n">
        <v>1</v>
      </c>
      <c r="O567" s="1" t="n">
        <v>1</v>
      </c>
      <c r="P567" s="1" t="n">
        <f aca="false">IF(ISERROR((2*N567*O567)/(N567+O567)),0,(2*N567*O567)/(N567+O567))</f>
        <v>1</v>
      </c>
      <c r="Q567" s="0" t="n">
        <f aca="false">L1167-M1167</f>
        <v>3</v>
      </c>
      <c r="R567" s="17" t="str">
        <f aca="false">VLOOKUP(A567,s3_num_method!A567:B3066,2,0)</f>
        <v>num+count</v>
      </c>
    </row>
    <row r="568" customFormat="false" ht="12.8" hidden="false" customHeight="false" outlineLevel="0" collapsed="false">
      <c r="A568" s="0" t="s">
        <v>5237</v>
      </c>
      <c r="B568" s="0" t="s">
        <v>1</v>
      </c>
      <c r="C568" s="0" t="s">
        <v>9</v>
      </c>
      <c r="E568" s="0" t="s">
        <v>3</v>
      </c>
      <c r="F568" s="0" t="s">
        <v>5238</v>
      </c>
      <c r="G568" s="0" t="n">
        <v>0</v>
      </c>
      <c r="H568" s="0" t="n">
        <v>0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  <c r="N568" s="1" t="n">
        <v>1</v>
      </c>
      <c r="O568" s="1" t="n">
        <v>1</v>
      </c>
      <c r="P568" s="1" t="n">
        <f aca="false">IF(ISERROR((2*N568*O568)/(N568+O568)),0,(2*N568*O568)/(N568+O568))</f>
        <v>1</v>
      </c>
      <c r="Q568" s="0" t="n">
        <f aca="false">L1484-M1484</f>
        <v>1</v>
      </c>
      <c r="R568" s="17" t="str">
        <f aca="false">VLOOKUP(A568,s3_num_method!A568:B3067,2,0)</f>
        <v>num+count</v>
      </c>
    </row>
    <row r="569" customFormat="false" ht="12.8" hidden="false" customHeight="false" outlineLevel="0" collapsed="false">
      <c r="A569" s="0" t="s">
        <v>5239</v>
      </c>
      <c r="B569" s="0" t="s">
        <v>22</v>
      </c>
      <c r="C569" s="0" t="s">
        <v>9</v>
      </c>
      <c r="E569" s="0" t="s">
        <v>3</v>
      </c>
      <c r="F569" s="0" t="s">
        <v>5240</v>
      </c>
      <c r="G569" s="0" t="n">
        <v>0</v>
      </c>
      <c r="H569" s="0" t="n">
        <v>0</v>
      </c>
      <c r="I569" s="0" t="n">
        <v>0</v>
      </c>
      <c r="J569" s="0" t="n">
        <v>0</v>
      </c>
      <c r="K569" s="0" t="n">
        <v>0</v>
      </c>
      <c r="L569" s="0" t="n">
        <v>0</v>
      </c>
      <c r="M569" s="0" t="n">
        <v>0</v>
      </c>
      <c r="N569" s="1" t="n">
        <v>1</v>
      </c>
      <c r="O569" s="1" t="n">
        <v>1</v>
      </c>
      <c r="P569" s="1" t="n">
        <f aca="false">IF(ISERROR((2*N569*O569)/(N569+O569)),0,(2*N569*O569)/(N569+O569))</f>
        <v>1</v>
      </c>
      <c r="Q569" s="0" t="n">
        <f aca="false">L2422-M2422</f>
        <v>1</v>
      </c>
      <c r="R569" s="17" t="str">
        <f aca="false">VLOOKUP(A569,s3_num_method!A569:B3068,2,0)</f>
        <v>num+count</v>
      </c>
    </row>
    <row r="570" customFormat="false" ht="12.8" hidden="false" customHeight="false" outlineLevel="0" collapsed="false">
      <c r="A570" s="0" t="s">
        <v>5241</v>
      </c>
      <c r="B570" s="0" t="s">
        <v>22</v>
      </c>
      <c r="C570" s="0" t="s">
        <v>9</v>
      </c>
      <c r="E570" s="0" t="s">
        <v>3</v>
      </c>
      <c r="F570" s="0" t="s">
        <v>5242</v>
      </c>
      <c r="G570" s="0" t="n">
        <v>0</v>
      </c>
      <c r="H570" s="0" t="n">
        <v>0</v>
      </c>
      <c r="I570" s="0" t="n">
        <v>0</v>
      </c>
      <c r="J570" s="0" t="n">
        <v>0</v>
      </c>
      <c r="K570" s="0" t="n">
        <v>0</v>
      </c>
      <c r="L570" s="0" t="n">
        <v>0</v>
      </c>
      <c r="M570" s="0" t="n">
        <v>0</v>
      </c>
      <c r="N570" s="1" t="n">
        <v>1</v>
      </c>
      <c r="O570" s="1" t="n">
        <v>1</v>
      </c>
      <c r="P570" s="1" t="n">
        <f aca="false">IF(ISERROR((2*N570*O570)/(N570+O570)),0,(2*N570*O570)/(N570+O570))</f>
        <v>1</v>
      </c>
      <c r="Q570" s="0" t="n">
        <f aca="false">L1232-M1232</f>
        <v>-1</v>
      </c>
      <c r="R570" s="17" t="str">
        <f aca="false">VLOOKUP(A570,s3_num_method!A570:B3069,2,0)</f>
        <v>num+count</v>
      </c>
    </row>
    <row r="571" customFormat="false" ht="12.8" hidden="false" customHeight="false" outlineLevel="0" collapsed="false">
      <c r="A571" s="0" t="s">
        <v>5243</v>
      </c>
      <c r="B571" s="0" t="s">
        <v>22</v>
      </c>
      <c r="C571" s="0" t="s">
        <v>9</v>
      </c>
      <c r="E571" s="0" t="s">
        <v>3</v>
      </c>
      <c r="F571" s="0" t="s">
        <v>5244</v>
      </c>
      <c r="G571" s="0" t="n">
        <v>0</v>
      </c>
      <c r="H571" s="0" t="n">
        <v>0</v>
      </c>
      <c r="I571" s="0" t="n">
        <v>0</v>
      </c>
      <c r="J571" s="0" t="n">
        <v>0</v>
      </c>
      <c r="K571" s="0" t="n">
        <v>0</v>
      </c>
      <c r="L571" s="0" t="n">
        <v>0</v>
      </c>
      <c r="M571" s="0" t="n">
        <v>0</v>
      </c>
      <c r="N571" s="1" t="n">
        <v>1</v>
      </c>
      <c r="O571" s="1" t="n">
        <v>1</v>
      </c>
      <c r="P571" s="1" t="n">
        <f aca="false">IF(ISERROR((2*N571*O571)/(N571+O571)),0,(2*N571*O571)/(N571+O571))</f>
        <v>1</v>
      </c>
      <c r="Q571" s="0" t="n">
        <f aca="false">L2420-M2420</f>
        <v>0</v>
      </c>
      <c r="R571" s="17" t="str">
        <f aca="false">VLOOKUP(A571,s3_num_method!A571:B3070,2,0)</f>
        <v>num+count</v>
      </c>
    </row>
    <row r="572" customFormat="false" ht="12.8" hidden="false" customHeight="false" outlineLevel="0" collapsed="false">
      <c r="A572" s="0" t="s">
        <v>5245</v>
      </c>
      <c r="B572" s="0" t="s">
        <v>1</v>
      </c>
      <c r="C572" s="0" t="s">
        <v>9</v>
      </c>
      <c r="E572" s="0" t="s">
        <v>3</v>
      </c>
      <c r="F572" s="0" t="s">
        <v>5246</v>
      </c>
      <c r="G572" s="0" t="n">
        <v>0</v>
      </c>
      <c r="H572" s="0" t="n">
        <v>0</v>
      </c>
      <c r="I572" s="0" t="n">
        <v>0</v>
      </c>
      <c r="J572" s="0" t="n">
        <v>0</v>
      </c>
      <c r="K572" s="0" t="n">
        <v>0</v>
      </c>
      <c r="L572" s="0" t="n">
        <v>0</v>
      </c>
      <c r="M572" s="0" t="n">
        <v>0</v>
      </c>
      <c r="N572" s="1" t="n">
        <v>1</v>
      </c>
      <c r="O572" s="1" t="n">
        <v>1</v>
      </c>
      <c r="P572" s="1" t="n">
        <f aca="false">IF(ISERROR((2*N572*O572)/(N572+O572)),0,(2*N572*O572)/(N572+O572))</f>
        <v>1</v>
      </c>
      <c r="Q572" s="0" t="n">
        <f aca="false">L1483-M1483</f>
        <v>-1</v>
      </c>
      <c r="R572" s="17" t="str">
        <f aca="false">VLOOKUP(A572,s3_num_method!A572:B3071,2,0)</f>
        <v>num+count</v>
      </c>
    </row>
    <row r="573" customFormat="false" ht="12.8" hidden="false" customHeight="false" outlineLevel="0" collapsed="false">
      <c r="A573" s="0" t="s">
        <v>5247</v>
      </c>
      <c r="B573" s="0" t="s">
        <v>1</v>
      </c>
      <c r="C573" s="0" t="s">
        <v>9</v>
      </c>
      <c r="E573" s="0" t="s">
        <v>3</v>
      </c>
      <c r="F573" s="0" t="s">
        <v>5248</v>
      </c>
      <c r="G573" s="0" t="n">
        <v>0</v>
      </c>
      <c r="H573" s="0" t="n">
        <v>0</v>
      </c>
      <c r="I573" s="0" t="n">
        <v>0</v>
      </c>
      <c r="J573" s="0" t="n">
        <v>0</v>
      </c>
      <c r="K573" s="0" t="n">
        <v>0</v>
      </c>
      <c r="L573" s="0" t="n">
        <v>0</v>
      </c>
      <c r="M573" s="0" t="n">
        <v>0</v>
      </c>
      <c r="N573" s="1" t="n">
        <v>1</v>
      </c>
      <c r="O573" s="1" t="n">
        <v>1</v>
      </c>
      <c r="P573" s="1" t="n">
        <f aca="false">IF(ISERROR((2*N573*O573)/(N573+O573)),0,(2*N573*O573)/(N573+O573))</f>
        <v>1</v>
      </c>
      <c r="Q573" s="0" t="n">
        <f aca="false">L826-M826</f>
        <v>-1</v>
      </c>
      <c r="R573" s="17" t="str">
        <f aca="false">VLOOKUP(A573,s3_num_method!A573:B3072,2,0)</f>
        <v>num+count</v>
      </c>
    </row>
    <row r="574" customFormat="false" ht="12.8" hidden="false" customHeight="false" outlineLevel="0" collapsed="false">
      <c r="A574" s="0" t="s">
        <v>5249</v>
      </c>
      <c r="B574" s="0" t="s">
        <v>22</v>
      </c>
      <c r="C574" s="0" t="s">
        <v>2</v>
      </c>
      <c r="E574" s="0" t="s">
        <v>33</v>
      </c>
      <c r="F574" s="0" t="s">
        <v>5250</v>
      </c>
      <c r="G574" s="0" t="n">
        <v>0</v>
      </c>
      <c r="H574" s="0" t="n">
        <v>0</v>
      </c>
      <c r="I574" s="0" t="n">
        <v>0</v>
      </c>
      <c r="J574" s="0" t="n">
        <v>0</v>
      </c>
      <c r="K574" s="0" t="n">
        <v>0</v>
      </c>
      <c r="L574" s="0" t="n">
        <v>0</v>
      </c>
      <c r="M574" s="0" t="n">
        <v>0</v>
      </c>
      <c r="N574" s="1" t="n">
        <v>1</v>
      </c>
      <c r="O574" s="1" t="n">
        <v>1</v>
      </c>
      <c r="P574" s="1" t="n">
        <f aca="false">IF(ISERROR((2*N574*O574)/(N574+O574)),0,(2*N574*O574)/(N574+O574))</f>
        <v>1</v>
      </c>
      <c r="Q574" s="0" t="n">
        <f aca="false">L1184-M1184</f>
        <v>0</v>
      </c>
      <c r="R574" s="17" t="str">
        <f aca="false">VLOOKUP(A574,s3_num_method!A574:B3073,2,0)</f>
        <v>num+count</v>
      </c>
    </row>
    <row r="575" customFormat="false" ht="12.8" hidden="false" customHeight="false" outlineLevel="0" collapsed="false">
      <c r="A575" s="0" t="s">
        <v>5251</v>
      </c>
      <c r="B575" s="0" t="s">
        <v>22</v>
      </c>
      <c r="C575" s="0" t="s">
        <v>9</v>
      </c>
      <c r="E575" s="0" t="s">
        <v>3</v>
      </c>
      <c r="F575" s="0" t="s">
        <v>5252</v>
      </c>
      <c r="G575" s="0" t="n">
        <v>0</v>
      </c>
      <c r="H575" s="0" t="n">
        <v>0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1" t="n">
        <v>1</v>
      </c>
      <c r="O575" s="1" t="n">
        <v>1</v>
      </c>
      <c r="P575" s="1" t="n">
        <f aca="false">IF(ISERROR((2*N575*O575)/(N575+O575)),0,(2*N575*O575)/(N575+O575))</f>
        <v>1</v>
      </c>
      <c r="Q575" s="0" t="n">
        <f aca="false">L1536-M1536</f>
        <v>0</v>
      </c>
      <c r="R575" s="17" t="str">
        <f aca="false">VLOOKUP(A575,s3_num_method!A575:B3074,2,0)</f>
        <v>num+count</v>
      </c>
    </row>
    <row r="576" customFormat="false" ht="12.8" hidden="false" customHeight="false" outlineLevel="0" collapsed="false">
      <c r="A576" s="0" t="s">
        <v>5253</v>
      </c>
      <c r="B576" s="0" t="s">
        <v>22</v>
      </c>
      <c r="C576" s="0" t="s">
        <v>9</v>
      </c>
      <c r="E576" s="0" t="s">
        <v>3</v>
      </c>
      <c r="F576" s="0" t="s">
        <v>5254</v>
      </c>
      <c r="G576" s="0" t="n">
        <v>0</v>
      </c>
      <c r="H576" s="0" t="n">
        <v>0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0</v>
      </c>
      <c r="N576" s="1" t="n">
        <v>1</v>
      </c>
      <c r="O576" s="1" t="n">
        <v>1</v>
      </c>
      <c r="P576" s="1" t="n">
        <f aca="false">IF(ISERROR((2*N576*O576)/(N576+O576)),0,(2*N576*O576)/(N576+O576))</f>
        <v>1</v>
      </c>
      <c r="Q576" s="0" t="n">
        <f aca="false">L2278-M2278</f>
        <v>0</v>
      </c>
      <c r="R576" s="17" t="str">
        <f aca="false">VLOOKUP(A576,s3_num_method!A576:B3075,2,0)</f>
        <v>num+count</v>
      </c>
    </row>
    <row r="577" customFormat="false" ht="12.8" hidden="false" customHeight="false" outlineLevel="0" collapsed="false">
      <c r="A577" s="0" t="s">
        <v>5255</v>
      </c>
      <c r="B577" s="0" t="s">
        <v>22</v>
      </c>
      <c r="C577" s="0" t="s">
        <v>9</v>
      </c>
      <c r="E577" s="0" t="s">
        <v>3</v>
      </c>
      <c r="F577" s="0" t="s">
        <v>5256</v>
      </c>
      <c r="G577" s="0" t="n">
        <v>0</v>
      </c>
      <c r="H577" s="0" t="n">
        <v>0</v>
      </c>
      <c r="I577" s="0" t="n">
        <v>0</v>
      </c>
      <c r="J577" s="0" t="n">
        <v>0</v>
      </c>
      <c r="K577" s="0" t="n">
        <v>0</v>
      </c>
      <c r="L577" s="0" t="n">
        <v>0</v>
      </c>
      <c r="M577" s="0" t="n">
        <v>0</v>
      </c>
      <c r="N577" s="1" t="n">
        <v>1</v>
      </c>
      <c r="O577" s="1" t="n">
        <v>1</v>
      </c>
      <c r="P577" s="1" t="n">
        <f aca="false">IF(ISERROR((2*N577*O577)/(N577+O577)),0,(2*N577*O577)/(N577+O577))</f>
        <v>1</v>
      </c>
      <c r="Q577" s="0" t="n">
        <f aca="false">L2275-M2275</f>
        <v>0</v>
      </c>
      <c r="R577" s="17" t="str">
        <f aca="false">VLOOKUP(A577,s3_num_method!A577:B3076,2,0)</f>
        <v>num+count</v>
      </c>
    </row>
    <row r="578" customFormat="false" ht="12.8" hidden="false" customHeight="false" outlineLevel="0" collapsed="false">
      <c r="A578" s="0" t="s">
        <v>5257</v>
      </c>
      <c r="B578" s="0" t="s">
        <v>1</v>
      </c>
      <c r="C578" s="0" t="s">
        <v>9</v>
      </c>
      <c r="E578" s="0" t="s">
        <v>3</v>
      </c>
      <c r="F578" s="0" t="s">
        <v>5258</v>
      </c>
      <c r="G578" s="0" t="n">
        <v>0</v>
      </c>
      <c r="H578" s="0" t="n">
        <v>0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0</v>
      </c>
      <c r="N578" s="1" t="n">
        <v>1</v>
      </c>
      <c r="O578" s="1" t="n">
        <v>1</v>
      </c>
      <c r="P578" s="1" t="n">
        <f aca="false">IF(ISERROR((2*N578*O578)/(N578+O578)),0,(2*N578*O578)/(N578+O578))</f>
        <v>1</v>
      </c>
      <c r="Q578" s="0" t="n">
        <f aca="false">L71-M71</f>
        <v>0</v>
      </c>
      <c r="R578" s="17" t="str">
        <f aca="false">VLOOKUP(A578,s3_num_method!A578:B3077,2,0)</f>
        <v>num+count</v>
      </c>
    </row>
    <row r="579" customFormat="false" ht="12.8" hidden="false" customHeight="false" outlineLevel="0" collapsed="false">
      <c r="A579" s="0" t="s">
        <v>5259</v>
      </c>
      <c r="B579" s="0" t="s">
        <v>22</v>
      </c>
      <c r="C579" s="0" t="s">
        <v>9</v>
      </c>
      <c r="E579" s="0" t="s">
        <v>3</v>
      </c>
      <c r="F579" s="0" t="s">
        <v>5260</v>
      </c>
      <c r="G579" s="0" t="n">
        <v>0</v>
      </c>
      <c r="H579" s="0" t="n">
        <v>0</v>
      </c>
      <c r="I579" s="0" t="n">
        <v>0</v>
      </c>
      <c r="J579" s="0" t="n">
        <v>0</v>
      </c>
      <c r="K579" s="0" t="n">
        <v>0</v>
      </c>
      <c r="L579" s="0" t="n">
        <v>0</v>
      </c>
      <c r="M579" s="0" t="n">
        <v>0</v>
      </c>
      <c r="N579" s="1" t="n">
        <v>1</v>
      </c>
      <c r="O579" s="1" t="n">
        <v>1</v>
      </c>
      <c r="P579" s="1" t="n">
        <f aca="false">IF(ISERROR((2*N579*O579)/(N579+O579)),0,(2*N579*O579)/(N579+O579))</f>
        <v>1</v>
      </c>
      <c r="Q579" s="0" t="n">
        <f aca="false">L317-M317</f>
        <v>-2</v>
      </c>
      <c r="R579" s="17" t="str">
        <f aca="false">VLOOKUP(A579,s3_num_method!A579:B3078,2,0)</f>
        <v>num+count</v>
      </c>
    </row>
    <row r="580" customFormat="false" ht="12.8" hidden="false" customHeight="false" outlineLevel="0" collapsed="false">
      <c r="A580" s="0" t="s">
        <v>5261</v>
      </c>
      <c r="B580" s="0" t="s">
        <v>22</v>
      </c>
      <c r="C580" s="0" t="s">
        <v>9</v>
      </c>
      <c r="E580" s="0" t="s">
        <v>3</v>
      </c>
      <c r="F580" s="0" t="s">
        <v>5262</v>
      </c>
      <c r="G580" s="0" t="n">
        <v>0</v>
      </c>
      <c r="H580" s="0" t="n">
        <v>0</v>
      </c>
      <c r="I580" s="0" t="n">
        <v>0</v>
      </c>
      <c r="J580" s="0" t="n">
        <v>0</v>
      </c>
      <c r="K580" s="0" t="n">
        <v>0</v>
      </c>
      <c r="L580" s="0" t="n">
        <v>0</v>
      </c>
      <c r="M580" s="0" t="n">
        <v>0</v>
      </c>
      <c r="N580" s="1" t="n">
        <v>1</v>
      </c>
      <c r="O580" s="1" t="n">
        <v>1</v>
      </c>
      <c r="P580" s="1" t="n">
        <f aca="false">IF(ISERROR((2*N580*O580)/(N580+O580)),0,(2*N580*O580)/(N580+O580))</f>
        <v>1</v>
      </c>
      <c r="Q580" s="0" t="n">
        <f aca="false">L1230-M1230</f>
        <v>-1</v>
      </c>
      <c r="R580" s="17" t="str">
        <f aca="false">VLOOKUP(A580,s3_num_method!A580:B3079,2,0)</f>
        <v>num+count</v>
      </c>
    </row>
    <row r="581" customFormat="false" ht="12.8" hidden="false" customHeight="false" outlineLevel="0" collapsed="false">
      <c r="A581" s="0" t="s">
        <v>5263</v>
      </c>
      <c r="B581" s="0" t="s">
        <v>1</v>
      </c>
      <c r="C581" s="0" t="s">
        <v>9</v>
      </c>
      <c r="E581" s="0" t="s">
        <v>3</v>
      </c>
      <c r="F581" s="0" t="s">
        <v>5264</v>
      </c>
      <c r="G581" s="0" t="n">
        <v>0</v>
      </c>
      <c r="H581" s="0" t="n">
        <v>0</v>
      </c>
      <c r="I581" s="0" t="n">
        <v>0</v>
      </c>
      <c r="J581" s="0" t="n">
        <v>0</v>
      </c>
      <c r="K581" s="0" t="n">
        <v>0</v>
      </c>
      <c r="L581" s="0" t="n">
        <v>0</v>
      </c>
      <c r="M581" s="0" t="n">
        <v>0</v>
      </c>
      <c r="N581" s="1" t="n">
        <v>1</v>
      </c>
      <c r="O581" s="1" t="n">
        <v>1</v>
      </c>
      <c r="P581" s="1" t="n">
        <f aca="false">IF(ISERROR((2*N581*O581)/(N581+O581)),0,(2*N581*O581)/(N581+O581))</f>
        <v>1</v>
      </c>
      <c r="Q581" s="0" t="n">
        <f aca="false">L1181-M1181</f>
        <v>0</v>
      </c>
      <c r="R581" s="17" t="str">
        <f aca="false">VLOOKUP(A581,s3_num_method!A581:B3080,2,0)</f>
        <v>num+count</v>
      </c>
    </row>
    <row r="582" customFormat="false" ht="12.8" hidden="false" customHeight="false" outlineLevel="0" collapsed="false">
      <c r="A582" s="0" t="s">
        <v>5265</v>
      </c>
      <c r="B582" s="0" t="s">
        <v>22</v>
      </c>
      <c r="C582" s="0" t="s">
        <v>9</v>
      </c>
      <c r="E582" s="0" t="s">
        <v>3</v>
      </c>
      <c r="F582" s="0" t="s">
        <v>5266</v>
      </c>
      <c r="G582" s="0" t="n">
        <v>0</v>
      </c>
      <c r="H582" s="0" t="n">
        <v>0</v>
      </c>
      <c r="I582" s="0" t="n">
        <v>0</v>
      </c>
      <c r="J582" s="0" t="n">
        <v>0</v>
      </c>
      <c r="K582" s="0" t="n">
        <v>0</v>
      </c>
      <c r="L582" s="0" t="n">
        <v>0</v>
      </c>
      <c r="M582" s="0" t="n">
        <v>0</v>
      </c>
      <c r="N582" s="1" t="n">
        <v>1</v>
      </c>
      <c r="O582" s="1" t="n">
        <v>1</v>
      </c>
      <c r="P582" s="1" t="n">
        <f aca="false">IF(ISERROR((2*N582*O582)/(N582+O582)),0,(2*N582*O582)/(N582+O582))</f>
        <v>1</v>
      </c>
      <c r="Q582" s="0" t="n">
        <f aca="false">L1199-M1199</f>
        <v>1</v>
      </c>
      <c r="R582" s="17" t="str">
        <f aca="false">VLOOKUP(A582,s3_num_method!A582:B3081,2,0)</f>
        <v>num+count</v>
      </c>
    </row>
    <row r="583" customFormat="false" ht="12.8" hidden="false" customHeight="false" outlineLevel="0" collapsed="false">
      <c r="A583" s="0" t="s">
        <v>5267</v>
      </c>
      <c r="B583" s="0" t="s">
        <v>1</v>
      </c>
      <c r="C583" s="0" t="s">
        <v>9</v>
      </c>
      <c r="E583" s="0" t="s">
        <v>3</v>
      </c>
      <c r="F583" s="0" t="s">
        <v>5268</v>
      </c>
      <c r="G583" s="0" t="n">
        <v>0</v>
      </c>
      <c r="H583" s="0" t="n">
        <v>0</v>
      </c>
      <c r="I583" s="0" t="n">
        <v>0</v>
      </c>
      <c r="J583" s="0" t="n">
        <v>0</v>
      </c>
      <c r="K583" s="0" t="n">
        <v>0</v>
      </c>
      <c r="L583" s="0" t="n">
        <v>0</v>
      </c>
      <c r="M583" s="0" t="n">
        <v>0</v>
      </c>
      <c r="N583" s="1" t="n">
        <v>1</v>
      </c>
      <c r="O583" s="1" t="n">
        <v>1</v>
      </c>
      <c r="P583" s="1" t="n">
        <f aca="false">IF(ISERROR((2*N583*O583)/(N583+O583)),0,(2*N583*O583)/(N583+O583))</f>
        <v>1</v>
      </c>
      <c r="Q583" s="0" t="n">
        <f aca="false">L1905-M1905</f>
        <v>1</v>
      </c>
      <c r="R583" s="17" t="str">
        <f aca="false">VLOOKUP(A583,s3_num_method!A583:B3082,2,0)</f>
        <v>num+count</v>
      </c>
    </row>
    <row r="584" customFormat="false" ht="12.8" hidden="false" customHeight="false" outlineLevel="0" collapsed="false">
      <c r="A584" s="0" t="s">
        <v>5269</v>
      </c>
      <c r="B584" s="0" t="s">
        <v>22</v>
      </c>
      <c r="C584" s="0" t="s">
        <v>9</v>
      </c>
      <c r="E584" s="0" t="s">
        <v>3</v>
      </c>
      <c r="F584" s="0" t="s">
        <v>5270</v>
      </c>
      <c r="G584" s="0" t="n">
        <v>0</v>
      </c>
      <c r="H584" s="0" t="n">
        <v>0</v>
      </c>
      <c r="I584" s="0" t="n">
        <v>0</v>
      </c>
      <c r="J584" s="0" t="n">
        <v>0</v>
      </c>
      <c r="K584" s="0" t="n">
        <v>0</v>
      </c>
      <c r="L584" s="0" t="n">
        <v>0</v>
      </c>
      <c r="M584" s="0" t="n">
        <v>0</v>
      </c>
      <c r="N584" s="1" t="n">
        <v>1</v>
      </c>
      <c r="O584" s="1" t="n">
        <v>1</v>
      </c>
      <c r="P584" s="1" t="n">
        <f aca="false">IF(ISERROR((2*N584*O584)/(N584+O584)),0,(2*N584*O584)/(N584+O584))</f>
        <v>1</v>
      </c>
      <c r="Q584" s="0" t="n">
        <f aca="false">L737-M737</f>
        <v>1</v>
      </c>
      <c r="R584" s="17" t="str">
        <f aca="false">VLOOKUP(A584,s3_num_method!A584:B3083,2,0)</f>
        <v>num+count</v>
      </c>
    </row>
    <row r="585" customFormat="false" ht="12.8" hidden="false" customHeight="false" outlineLevel="0" collapsed="false">
      <c r="A585" s="0" t="s">
        <v>5271</v>
      </c>
      <c r="B585" s="0" t="s">
        <v>1</v>
      </c>
      <c r="C585" s="0" t="s">
        <v>9</v>
      </c>
      <c r="E585" s="0" t="s">
        <v>33</v>
      </c>
      <c r="F585" s="0" t="s">
        <v>5272</v>
      </c>
      <c r="G585" s="0" t="n">
        <v>0</v>
      </c>
      <c r="H585" s="0" t="n">
        <v>0</v>
      </c>
      <c r="I585" s="0" t="n">
        <v>0</v>
      </c>
      <c r="J585" s="0" t="n">
        <v>0</v>
      </c>
      <c r="K585" s="0" t="n">
        <v>0</v>
      </c>
      <c r="L585" s="0" t="n">
        <v>0</v>
      </c>
      <c r="M585" s="0" t="n">
        <v>0</v>
      </c>
      <c r="N585" s="1" t="n">
        <v>1</v>
      </c>
      <c r="O585" s="1" t="n">
        <v>1</v>
      </c>
      <c r="P585" s="1" t="n">
        <f aca="false">IF(ISERROR((2*N585*O585)/(N585+O585)),0,(2*N585*O585)/(N585+O585))</f>
        <v>1</v>
      </c>
      <c r="Q585" s="0" t="n">
        <f aca="false">L732-M732</f>
        <v>1</v>
      </c>
      <c r="R585" s="17" t="str">
        <f aca="false">VLOOKUP(A585,s3_num_method!A585:B3084,2,0)</f>
        <v>num+count</v>
      </c>
    </row>
    <row r="586" customFormat="false" ht="12.8" hidden="false" customHeight="false" outlineLevel="0" collapsed="false">
      <c r="A586" s="0" t="s">
        <v>5273</v>
      </c>
      <c r="B586" s="0" t="s">
        <v>22</v>
      </c>
      <c r="C586" s="0" t="s">
        <v>9</v>
      </c>
      <c r="E586" s="0" t="s">
        <v>3</v>
      </c>
      <c r="F586" s="0" t="s">
        <v>5274</v>
      </c>
      <c r="G586" s="0" t="n">
        <v>0</v>
      </c>
      <c r="H586" s="0" t="n">
        <v>0</v>
      </c>
      <c r="I586" s="0" t="n">
        <v>0</v>
      </c>
      <c r="J586" s="0" t="n">
        <v>0</v>
      </c>
      <c r="K586" s="0" t="n">
        <v>0</v>
      </c>
      <c r="L586" s="0" t="n">
        <v>0</v>
      </c>
      <c r="M586" s="0" t="n">
        <v>0</v>
      </c>
      <c r="N586" s="1" t="n">
        <v>1</v>
      </c>
      <c r="O586" s="1" t="n">
        <v>1</v>
      </c>
      <c r="P586" s="1" t="n">
        <f aca="false">IF(ISERROR((2*N586*O586)/(N586+O586)),0,(2*N586*O586)/(N586+O586))</f>
        <v>1</v>
      </c>
      <c r="Q586" s="0" t="n">
        <f aca="false">L1716-M1716</f>
        <v>3</v>
      </c>
      <c r="R586" s="17" t="str">
        <f aca="false">VLOOKUP(A586,s3_num_method!A586:B3085,2,0)</f>
        <v>num+count</v>
      </c>
    </row>
    <row r="587" customFormat="false" ht="12.8" hidden="false" customHeight="false" outlineLevel="0" collapsed="false">
      <c r="A587" s="0" t="s">
        <v>5275</v>
      </c>
      <c r="B587" s="0" t="s">
        <v>22</v>
      </c>
      <c r="C587" s="0" t="s">
        <v>2</v>
      </c>
      <c r="E587" s="0" t="s">
        <v>10</v>
      </c>
      <c r="F587" s="0" t="s">
        <v>5276</v>
      </c>
      <c r="G587" s="0" t="n">
        <v>0</v>
      </c>
      <c r="H587" s="0" t="n">
        <v>0</v>
      </c>
      <c r="I587" s="0" t="n">
        <v>0</v>
      </c>
      <c r="J587" s="0" t="n">
        <v>0</v>
      </c>
      <c r="K587" s="0" t="n">
        <v>0</v>
      </c>
      <c r="L587" s="0" t="n">
        <v>0</v>
      </c>
      <c r="M587" s="0" t="n">
        <v>0</v>
      </c>
      <c r="N587" s="1" t="n">
        <v>1</v>
      </c>
      <c r="O587" s="1" t="n">
        <v>1</v>
      </c>
      <c r="P587" s="1" t="n">
        <f aca="false">IF(ISERROR((2*N587*O587)/(N587+O587)),0,(2*N587*O587)/(N587+O587))</f>
        <v>1</v>
      </c>
      <c r="Q587" s="0" t="n">
        <f aca="false">L1601-M1601</f>
        <v>1</v>
      </c>
      <c r="R587" s="17" t="str">
        <f aca="false">VLOOKUP(A587,s3_num_method!A587:B3086,2,0)</f>
        <v>num+count</v>
      </c>
    </row>
    <row r="588" customFormat="false" ht="12.8" hidden="false" customHeight="false" outlineLevel="0" collapsed="false">
      <c r="A588" s="0" t="s">
        <v>5277</v>
      </c>
      <c r="B588" s="0" t="s">
        <v>22</v>
      </c>
      <c r="C588" s="0" t="s">
        <v>2</v>
      </c>
      <c r="E588" s="0" t="s">
        <v>10</v>
      </c>
      <c r="F588" s="0" t="s">
        <v>5278</v>
      </c>
      <c r="G588" s="0" t="n">
        <v>0</v>
      </c>
      <c r="H588" s="0" t="n">
        <v>0</v>
      </c>
      <c r="I588" s="0" t="n">
        <v>0</v>
      </c>
      <c r="J588" s="0" t="n">
        <v>0</v>
      </c>
      <c r="K588" s="0" t="n">
        <v>0</v>
      </c>
      <c r="L588" s="0" t="n">
        <v>0</v>
      </c>
      <c r="M588" s="0" t="n">
        <v>0</v>
      </c>
      <c r="N588" s="1" t="n">
        <v>1</v>
      </c>
      <c r="O588" s="1" t="n">
        <v>1</v>
      </c>
      <c r="P588" s="1" t="n">
        <f aca="false">IF(ISERROR((2*N588*O588)/(N588+O588)),0,(2*N588*O588)/(N588+O588))</f>
        <v>1</v>
      </c>
      <c r="Q588" s="0" t="n">
        <f aca="false">L1843-M1843</f>
        <v>1</v>
      </c>
      <c r="R588" s="17" t="str">
        <f aca="false">VLOOKUP(A588,s3_num_method!A588:B3087,2,0)</f>
        <v>num+count</v>
      </c>
    </row>
    <row r="589" customFormat="false" ht="12.8" hidden="false" customHeight="false" outlineLevel="0" collapsed="false">
      <c r="A589" s="0" t="s">
        <v>5279</v>
      </c>
      <c r="B589" s="0" t="s">
        <v>22</v>
      </c>
      <c r="C589" s="0" t="s">
        <v>2</v>
      </c>
      <c r="E589" s="0" t="s">
        <v>10</v>
      </c>
      <c r="F589" s="0" t="s">
        <v>5280</v>
      </c>
      <c r="G589" s="0" t="n">
        <v>0</v>
      </c>
      <c r="H589" s="0" t="n">
        <v>0</v>
      </c>
      <c r="I589" s="0" t="n">
        <v>0</v>
      </c>
      <c r="J589" s="0" t="n">
        <v>0</v>
      </c>
      <c r="K589" s="0" t="n">
        <v>0</v>
      </c>
      <c r="L589" s="0" t="n">
        <v>0</v>
      </c>
      <c r="M589" s="0" t="n">
        <v>0</v>
      </c>
      <c r="N589" s="1" t="n">
        <v>1</v>
      </c>
      <c r="O589" s="1" t="n">
        <v>1</v>
      </c>
      <c r="P589" s="1" t="n">
        <f aca="false">IF(ISERROR((2*N589*O589)/(N589+O589)),0,(2*N589*O589)/(N589+O589))</f>
        <v>1</v>
      </c>
      <c r="Q589" s="0" t="n">
        <f aca="false">L1365-M1365</f>
        <v>1</v>
      </c>
      <c r="R589" s="17" t="str">
        <f aca="false">VLOOKUP(A589,s3_num_method!A589:B3088,2,0)</f>
        <v>num+count</v>
      </c>
    </row>
    <row r="590" customFormat="false" ht="12.8" hidden="false" customHeight="false" outlineLevel="0" collapsed="false">
      <c r="A590" s="0" t="s">
        <v>5281</v>
      </c>
      <c r="B590" s="0" t="s">
        <v>22</v>
      </c>
      <c r="C590" s="0" t="s">
        <v>2</v>
      </c>
      <c r="E590" s="0" t="s">
        <v>10</v>
      </c>
      <c r="F590" s="0" t="s">
        <v>5282</v>
      </c>
      <c r="G590" s="0" t="n">
        <v>0</v>
      </c>
      <c r="H590" s="0" t="n">
        <v>0</v>
      </c>
      <c r="I590" s="0" t="n">
        <v>0</v>
      </c>
      <c r="J590" s="0" t="n">
        <v>0</v>
      </c>
      <c r="K590" s="0" t="n">
        <v>0</v>
      </c>
      <c r="L590" s="0" t="n">
        <v>0</v>
      </c>
      <c r="M590" s="0" t="n">
        <v>0</v>
      </c>
      <c r="N590" s="1" t="n">
        <v>1</v>
      </c>
      <c r="O590" s="1" t="n">
        <v>1</v>
      </c>
      <c r="P590" s="1" t="n">
        <f aca="false">IF(ISERROR((2*N590*O590)/(N590+O590)),0,(2*N590*O590)/(N590+O590))</f>
        <v>1</v>
      </c>
      <c r="Q590" s="0" t="n">
        <f aca="false">L396-M396</f>
        <v>0</v>
      </c>
      <c r="R590" s="17" t="str">
        <f aca="false">VLOOKUP(A590,s3_num_method!A590:B3089,2,0)</f>
        <v>num+count</v>
      </c>
    </row>
    <row r="591" customFormat="false" ht="12.8" hidden="false" customHeight="false" outlineLevel="0" collapsed="false">
      <c r="A591" s="0" t="s">
        <v>5283</v>
      </c>
      <c r="B591" s="0" t="s">
        <v>22</v>
      </c>
      <c r="C591" s="0" t="s">
        <v>2</v>
      </c>
      <c r="E591" s="0" t="s">
        <v>10</v>
      </c>
      <c r="F591" s="0" t="s">
        <v>5284</v>
      </c>
      <c r="G591" s="0" t="n">
        <v>0</v>
      </c>
      <c r="H591" s="0" t="n">
        <v>1</v>
      </c>
      <c r="I591" s="0" t="n">
        <v>0</v>
      </c>
      <c r="J591" s="0" t="n">
        <v>1</v>
      </c>
      <c r="K591" s="0" t="n">
        <v>0</v>
      </c>
      <c r="L591" s="0" t="n">
        <v>0</v>
      </c>
      <c r="M591" s="0" t="n">
        <v>4</v>
      </c>
      <c r="N591" s="1" t="n">
        <f aca="false">IF(ISERROR(I591/(I591+J591)),0,(I591/(I591+J591)))</f>
        <v>0</v>
      </c>
      <c r="O591" s="1" t="n">
        <f aca="false">IF(ISERROR(I591/(I591+K591)),0,(I591/(I591+K591)))</f>
        <v>0</v>
      </c>
      <c r="P591" s="1" t="n">
        <f aca="false">IF(ISERROR((2*N591*O591)/(N591+O591)),0,(2*N591*O591)/(N591+O591))</f>
        <v>0</v>
      </c>
      <c r="Q591" s="0" t="n">
        <f aca="false">L1485-M1485</f>
        <v>0</v>
      </c>
      <c r="R591" s="17" t="str">
        <f aca="false">VLOOKUP(A591,s3_num_method!A591:B3090,2,0)</f>
        <v>num</v>
      </c>
    </row>
    <row r="592" customFormat="false" ht="12.8" hidden="false" customHeight="false" outlineLevel="0" collapsed="false">
      <c r="A592" s="0" t="s">
        <v>5285</v>
      </c>
      <c r="B592" s="0" t="s">
        <v>1</v>
      </c>
      <c r="C592" s="0" t="s">
        <v>2</v>
      </c>
      <c r="E592" s="0" t="s">
        <v>10</v>
      </c>
      <c r="F592" s="0" t="s">
        <v>5286</v>
      </c>
      <c r="G592" s="0" t="n">
        <v>0</v>
      </c>
      <c r="H592" s="0" t="n">
        <v>0</v>
      </c>
      <c r="I592" s="0" t="n">
        <v>0</v>
      </c>
      <c r="J592" s="0" t="n">
        <v>0</v>
      </c>
      <c r="K592" s="0" t="n">
        <v>0</v>
      </c>
      <c r="L592" s="0" t="n">
        <v>0</v>
      </c>
      <c r="M592" s="0" t="n">
        <v>0</v>
      </c>
      <c r="N592" s="1" t="n">
        <v>1</v>
      </c>
      <c r="O592" s="1" t="n">
        <v>1</v>
      </c>
      <c r="P592" s="1" t="n">
        <f aca="false">IF(ISERROR((2*N592*O592)/(N592+O592)),0,(2*N592*O592)/(N592+O592))</f>
        <v>1</v>
      </c>
      <c r="Q592" s="0" t="n">
        <f aca="false">L1038-M1038</f>
        <v>1</v>
      </c>
      <c r="R592" s="17" t="str">
        <f aca="false">VLOOKUP(A592,s3_num_method!A592:B3091,2,0)</f>
        <v>num+count</v>
      </c>
    </row>
    <row r="593" customFormat="false" ht="12.8" hidden="false" customHeight="false" outlineLevel="0" collapsed="false">
      <c r="A593" s="0" t="s">
        <v>5287</v>
      </c>
      <c r="B593" s="0" t="s">
        <v>22</v>
      </c>
      <c r="C593" s="0" t="s">
        <v>2</v>
      </c>
      <c r="E593" s="0" t="s">
        <v>10</v>
      </c>
      <c r="F593" s="0" t="s">
        <v>5288</v>
      </c>
      <c r="G593" s="0" t="n">
        <v>0</v>
      </c>
      <c r="H593" s="0" t="n">
        <v>3</v>
      </c>
      <c r="I593" s="0" t="n">
        <v>0</v>
      </c>
      <c r="J593" s="0" t="n">
        <v>3</v>
      </c>
      <c r="K593" s="0" t="n">
        <v>0</v>
      </c>
      <c r="L593" s="0" t="n">
        <v>0</v>
      </c>
      <c r="M593" s="0" t="n">
        <v>0</v>
      </c>
      <c r="N593" s="1" t="n">
        <f aca="false">IF(ISERROR(I593/(I593+J593)),0,(I593/(I593+J593)))</f>
        <v>0</v>
      </c>
      <c r="O593" s="1" t="n">
        <f aca="false">IF(ISERROR(I593/(I593+K593)),0,(I593/(I593+K593)))</f>
        <v>0</v>
      </c>
      <c r="P593" s="1" t="n">
        <f aca="false">IF(ISERROR((2*N593*O593)/(N593+O593)),0,(2*N593*O593)/(N593+O593))</f>
        <v>0</v>
      </c>
      <c r="Q593" s="0" t="n">
        <f aca="false">L1739-M1739</f>
        <v>0</v>
      </c>
      <c r="R593" s="17" t="str">
        <f aca="false">VLOOKUP(A593,s3_num_method!A593:B3092,2,0)</f>
        <v>count</v>
      </c>
    </row>
    <row r="594" customFormat="false" ht="12.8" hidden="false" customHeight="false" outlineLevel="0" collapsed="false">
      <c r="A594" s="0" t="s">
        <v>5289</v>
      </c>
      <c r="B594" s="0" t="s">
        <v>22</v>
      </c>
      <c r="C594" s="0" t="s">
        <v>9</v>
      </c>
      <c r="E594" s="0" t="s">
        <v>10</v>
      </c>
      <c r="F594" s="0" t="s">
        <v>5290</v>
      </c>
      <c r="G594" s="0" t="n">
        <v>0</v>
      </c>
      <c r="H594" s="0" t="n">
        <v>0</v>
      </c>
      <c r="I594" s="0" t="n">
        <v>0</v>
      </c>
      <c r="J594" s="0" t="n">
        <v>0</v>
      </c>
      <c r="K594" s="0" t="n">
        <v>0</v>
      </c>
      <c r="L594" s="0" t="n">
        <v>0</v>
      </c>
      <c r="M594" s="0" t="n">
        <v>0</v>
      </c>
      <c r="N594" s="1" t="n">
        <v>1</v>
      </c>
      <c r="O594" s="1" t="n">
        <v>1</v>
      </c>
      <c r="P594" s="1" t="n">
        <f aca="false">IF(ISERROR((2*N594*O594)/(N594+O594)),0,(2*N594*O594)/(N594+O594))</f>
        <v>1</v>
      </c>
      <c r="Q594" s="0" t="n">
        <f aca="false">L470-M470</f>
        <v>-3</v>
      </c>
      <c r="R594" s="17" t="str">
        <f aca="false">VLOOKUP(A594,s3_num_method!A594:B3093,2,0)</f>
        <v>num+count</v>
      </c>
    </row>
    <row r="595" customFormat="false" ht="12.8" hidden="false" customHeight="false" outlineLevel="0" collapsed="false">
      <c r="A595" s="0" t="s">
        <v>5291</v>
      </c>
      <c r="B595" s="0" t="s">
        <v>22</v>
      </c>
      <c r="C595" s="0" t="s">
        <v>9</v>
      </c>
      <c r="E595" s="0" t="s">
        <v>10</v>
      </c>
      <c r="F595" s="0" t="s">
        <v>5292</v>
      </c>
      <c r="G595" s="0" t="n">
        <v>0</v>
      </c>
      <c r="H595" s="0" t="n">
        <v>0</v>
      </c>
      <c r="I595" s="0" t="n">
        <v>0</v>
      </c>
      <c r="J595" s="0" t="n">
        <v>0</v>
      </c>
      <c r="K595" s="0" t="n">
        <v>0</v>
      </c>
      <c r="L595" s="0" t="n">
        <v>0</v>
      </c>
      <c r="M595" s="0" t="n">
        <v>0</v>
      </c>
      <c r="N595" s="1" t="n">
        <v>1</v>
      </c>
      <c r="O595" s="1" t="n">
        <v>1</v>
      </c>
      <c r="P595" s="1" t="n">
        <f aca="false">IF(ISERROR((2*N595*O595)/(N595+O595)),0,(2*N595*O595)/(N595+O595))</f>
        <v>1</v>
      </c>
      <c r="Q595" s="0" t="n">
        <f aca="false">L1606-M1606</f>
        <v>2</v>
      </c>
      <c r="R595" s="17" t="str">
        <f aca="false">VLOOKUP(A595,s3_num_method!A595:B3094,2,0)</f>
        <v>num+count</v>
      </c>
    </row>
    <row r="596" customFormat="false" ht="12.8" hidden="false" customHeight="false" outlineLevel="0" collapsed="false">
      <c r="A596" s="0" t="s">
        <v>5293</v>
      </c>
      <c r="B596" s="0" t="s">
        <v>22</v>
      </c>
      <c r="C596" s="0" t="s">
        <v>9</v>
      </c>
      <c r="E596" s="0" t="s">
        <v>33</v>
      </c>
      <c r="F596" s="0" t="s">
        <v>5294</v>
      </c>
      <c r="G596" s="0" t="n">
        <v>0</v>
      </c>
      <c r="H596" s="0" t="n">
        <v>0</v>
      </c>
      <c r="I596" s="0" t="n">
        <v>0</v>
      </c>
      <c r="J596" s="0" t="n">
        <v>0</v>
      </c>
      <c r="K596" s="0" t="n">
        <v>0</v>
      </c>
      <c r="L596" s="0" t="n">
        <v>0</v>
      </c>
      <c r="M596" s="0" t="n">
        <v>0</v>
      </c>
      <c r="N596" s="1" t="n">
        <v>1</v>
      </c>
      <c r="O596" s="1" t="n">
        <v>1</v>
      </c>
      <c r="P596" s="1" t="n">
        <f aca="false">IF(ISERROR((2*N596*O596)/(N596+O596)),0,(2*N596*O596)/(N596+O596))</f>
        <v>1</v>
      </c>
      <c r="Q596" s="0" t="n">
        <f aca="false">L167-M167</f>
        <v>0</v>
      </c>
      <c r="R596" s="17" t="str">
        <f aca="false">VLOOKUP(A596,s3_num_method!A596:B3095,2,0)</f>
        <v>num+count</v>
      </c>
    </row>
    <row r="597" customFormat="false" ht="12.8" hidden="false" customHeight="false" outlineLevel="0" collapsed="false">
      <c r="A597" s="0" t="s">
        <v>5295</v>
      </c>
      <c r="B597" s="0" t="s">
        <v>22</v>
      </c>
      <c r="C597" s="0" t="s">
        <v>9</v>
      </c>
      <c r="E597" s="0" t="s">
        <v>10</v>
      </c>
      <c r="F597" s="0" t="s">
        <v>5296</v>
      </c>
      <c r="G597" s="0" t="n">
        <v>0</v>
      </c>
      <c r="H597" s="0" t="n">
        <v>0</v>
      </c>
      <c r="I597" s="0" t="n">
        <v>0</v>
      </c>
      <c r="J597" s="0" t="n">
        <v>0</v>
      </c>
      <c r="K597" s="0" t="n">
        <v>0</v>
      </c>
      <c r="L597" s="0" t="n">
        <v>0</v>
      </c>
      <c r="M597" s="0" t="n">
        <v>0</v>
      </c>
      <c r="N597" s="1" t="n">
        <v>1</v>
      </c>
      <c r="O597" s="1" t="n">
        <v>1</v>
      </c>
      <c r="P597" s="1" t="n">
        <f aca="false">IF(ISERROR((2*N597*O597)/(N597+O597)),0,(2*N597*O597)/(N597+O597))</f>
        <v>1</v>
      </c>
      <c r="Q597" s="0" t="n">
        <f aca="false">L1605-M1605</f>
        <v>0</v>
      </c>
      <c r="R597" s="17" t="str">
        <f aca="false">VLOOKUP(A597,s3_num_method!A597:B3096,2,0)</f>
        <v>num+count</v>
      </c>
    </row>
    <row r="598" customFormat="false" ht="12.8" hidden="false" customHeight="false" outlineLevel="0" collapsed="false">
      <c r="A598" s="0" t="s">
        <v>5297</v>
      </c>
      <c r="B598" s="0" t="s">
        <v>22</v>
      </c>
      <c r="C598" s="0" t="s">
        <v>9</v>
      </c>
      <c r="E598" s="0" t="s">
        <v>10</v>
      </c>
      <c r="F598" s="0" t="s">
        <v>5298</v>
      </c>
      <c r="G598" s="0" t="n">
        <v>0</v>
      </c>
      <c r="H598" s="0" t="n">
        <v>0</v>
      </c>
      <c r="I598" s="0" t="n">
        <v>0</v>
      </c>
      <c r="J598" s="0" t="n">
        <v>0</v>
      </c>
      <c r="K598" s="0" t="n">
        <v>0</v>
      </c>
      <c r="L598" s="0" t="n">
        <v>0</v>
      </c>
      <c r="M598" s="0" t="n">
        <v>0</v>
      </c>
      <c r="N598" s="1" t="n">
        <v>1</v>
      </c>
      <c r="O598" s="1" t="n">
        <v>1</v>
      </c>
      <c r="P598" s="1" t="n">
        <f aca="false">IF(ISERROR((2*N598*O598)/(N598+O598)),0,(2*N598*O598)/(N598+O598))</f>
        <v>1</v>
      </c>
      <c r="Q598" s="0" t="n">
        <f aca="false">L1363-M1363</f>
        <v>1</v>
      </c>
      <c r="R598" s="17" t="str">
        <f aca="false">VLOOKUP(A598,s3_num_method!A598:B3097,2,0)</f>
        <v>num+count</v>
      </c>
    </row>
    <row r="599" customFormat="false" ht="12.8" hidden="false" customHeight="false" outlineLevel="0" collapsed="false">
      <c r="A599" s="0" t="s">
        <v>5299</v>
      </c>
      <c r="B599" s="0" t="s">
        <v>22</v>
      </c>
      <c r="C599" s="0" t="s">
        <v>9</v>
      </c>
      <c r="E599" s="0" t="s">
        <v>10</v>
      </c>
      <c r="F599" s="0" t="s">
        <v>5300</v>
      </c>
      <c r="G599" s="0" t="n">
        <v>0</v>
      </c>
      <c r="H599" s="0" t="n">
        <v>0</v>
      </c>
      <c r="I599" s="0" t="n">
        <v>0</v>
      </c>
      <c r="J599" s="0" t="n">
        <v>0</v>
      </c>
      <c r="K599" s="0" t="n">
        <v>0</v>
      </c>
      <c r="L599" s="0" t="n">
        <v>0</v>
      </c>
      <c r="M599" s="0" t="n">
        <v>0</v>
      </c>
      <c r="N599" s="1" t="n">
        <v>1</v>
      </c>
      <c r="O599" s="1" t="n">
        <v>1</v>
      </c>
      <c r="P599" s="1" t="n">
        <f aca="false">IF(ISERROR((2*N599*O599)/(N599+O599)),0,(2*N599*O599)/(N599+O599))</f>
        <v>1</v>
      </c>
      <c r="Q599" s="0" t="n">
        <f aca="false">L2297-M2297</f>
        <v>1</v>
      </c>
      <c r="R599" s="17" t="str">
        <f aca="false">VLOOKUP(A599,s3_num_method!A599:B3098,2,0)</f>
        <v>num+count</v>
      </c>
    </row>
    <row r="600" customFormat="false" ht="12.8" hidden="false" customHeight="false" outlineLevel="0" collapsed="false">
      <c r="A600" s="0" t="s">
        <v>5301</v>
      </c>
      <c r="B600" s="0" t="s">
        <v>1</v>
      </c>
      <c r="C600" s="0" t="s">
        <v>9</v>
      </c>
      <c r="E600" s="0" t="s">
        <v>10</v>
      </c>
      <c r="F600" s="0" t="s">
        <v>5302</v>
      </c>
      <c r="G600" s="0" t="n">
        <v>0</v>
      </c>
      <c r="H600" s="0" t="n">
        <v>0</v>
      </c>
      <c r="I600" s="0" t="n">
        <v>0</v>
      </c>
      <c r="J600" s="0" t="n">
        <v>0</v>
      </c>
      <c r="K600" s="0" t="n">
        <v>0</v>
      </c>
      <c r="L600" s="0" t="n">
        <v>0</v>
      </c>
      <c r="M600" s="0" t="n">
        <v>0</v>
      </c>
      <c r="N600" s="1" t="n">
        <v>1</v>
      </c>
      <c r="O600" s="1" t="n">
        <v>1</v>
      </c>
      <c r="P600" s="1" t="n">
        <f aca="false">IF(ISERROR((2*N600*O600)/(N600+O600)),0,(2*N600*O600)/(N600+O600))</f>
        <v>1</v>
      </c>
      <c r="Q600" s="0" t="n">
        <f aca="false">L1078-M1078</f>
        <v>-1</v>
      </c>
      <c r="R600" s="17" t="str">
        <f aca="false">VLOOKUP(A600,s3_num_method!A600:B3099,2,0)</f>
        <v>num+count</v>
      </c>
    </row>
    <row r="601" customFormat="false" ht="12.8" hidden="false" customHeight="false" outlineLevel="0" collapsed="false">
      <c r="A601" s="0" t="s">
        <v>5303</v>
      </c>
      <c r="B601" s="0" t="s">
        <v>1</v>
      </c>
      <c r="C601" s="0" t="s">
        <v>9</v>
      </c>
      <c r="E601" s="0" t="s">
        <v>10</v>
      </c>
      <c r="F601" s="0" t="s">
        <v>5304</v>
      </c>
      <c r="G601" s="0" t="n">
        <v>0</v>
      </c>
      <c r="H601" s="0" t="n">
        <v>0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0</v>
      </c>
      <c r="N601" s="1" t="n">
        <v>1</v>
      </c>
      <c r="O601" s="1" t="n">
        <v>1</v>
      </c>
      <c r="P601" s="1" t="n">
        <f aca="false">IF(ISERROR((2*N601*O601)/(N601+O601)),0,(2*N601*O601)/(N601+O601))</f>
        <v>1</v>
      </c>
      <c r="Q601" s="0" t="n">
        <f aca="false">L1079-M1079</f>
        <v>0</v>
      </c>
      <c r="R601" s="17" t="str">
        <f aca="false">VLOOKUP(A601,s3_num_method!A601:B3100,2,0)</f>
        <v>num+count</v>
      </c>
    </row>
    <row r="602" customFormat="false" ht="12.8" hidden="false" customHeight="false" outlineLevel="0" collapsed="false">
      <c r="A602" s="0" t="s">
        <v>5305</v>
      </c>
      <c r="B602" s="0" t="s">
        <v>22</v>
      </c>
      <c r="C602" s="0" t="s">
        <v>9</v>
      </c>
      <c r="E602" s="0" t="s">
        <v>10</v>
      </c>
      <c r="F602" s="0" t="s">
        <v>5306</v>
      </c>
      <c r="G602" s="0" t="n">
        <v>0</v>
      </c>
      <c r="H602" s="0" t="n">
        <v>0</v>
      </c>
      <c r="I602" s="0" t="n">
        <v>0</v>
      </c>
      <c r="J602" s="0" t="n">
        <v>0</v>
      </c>
      <c r="K602" s="0" t="n">
        <v>0</v>
      </c>
      <c r="L602" s="0" t="n">
        <v>0</v>
      </c>
      <c r="M602" s="0" t="n">
        <v>0</v>
      </c>
      <c r="N602" s="1" t="n">
        <v>1</v>
      </c>
      <c r="O602" s="1" t="n">
        <v>1</v>
      </c>
      <c r="P602" s="1" t="n">
        <f aca="false">IF(ISERROR((2*N602*O602)/(N602+O602)),0,(2*N602*O602)/(N602+O602))</f>
        <v>1</v>
      </c>
      <c r="Q602" s="0" t="n">
        <f aca="false">L304-M304</f>
        <v>-3</v>
      </c>
      <c r="R602" s="17" t="str">
        <f aca="false">VLOOKUP(A602,s3_num_method!A602:B3101,2,0)</f>
        <v>num+count</v>
      </c>
    </row>
    <row r="603" customFormat="false" ht="12.8" hidden="false" customHeight="false" outlineLevel="0" collapsed="false">
      <c r="A603" s="0" t="s">
        <v>5307</v>
      </c>
      <c r="B603" s="0" t="s">
        <v>1</v>
      </c>
      <c r="C603" s="0" t="s">
        <v>9</v>
      </c>
      <c r="E603" s="0" t="s">
        <v>10</v>
      </c>
      <c r="F603" s="0" t="s">
        <v>5308</v>
      </c>
      <c r="G603" s="0" t="n">
        <v>0</v>
      </c>
      <c r="H603" s="0" t="n">
        <v>0</v>
      </c>
      <c r="I603" s="0" t="n">
        <v>0</v>
      </c>
      <c r="J603" s="0" t="n">
        <v>0</v>
      </c>
      <c r="K603" s="0" t="n">
        <v>0</v>
      </c>
      <c r="L603" s="0" t="n">
        <v>0</v>
      </c>
      <c r="M603" s="0" t="n">
        <v>0</v>
      </c>
      <c r="N603" s="1" t="n">
        <v>1</v>
      </c>
      <c r="O603" s="1" t="n">
        <v>1</v>
      </c>
      <c r="P603" s="1" t="n">
        <f aca="false">IF(ISERROR((2*N603*O603)/(N603+O603)),0,(2*N603*O603)/(N603+O603))</f>
        <v>1</v>
      </c>
      <c r="Q603" s="0" t="n">
        <f aca="false">L932-M932</f>
        <v>1</v>
      </c>
      <c r="R603" s="17" t="str">
        <f aca="false">VLOOKUP(A603,s3_num_method!A603:B3102,2,0)</f>
        <v>num+count</v>
      </c>
    </row>
    <row r="604" customFormat="false" ht="12.8" hidden="false" customHeight="false" outlineLevel="0" collapsed="false">
      <c r="A604" s="0" t="s">
        <v>5309</v>
      </c>
      <c r="B604" s="0" t="s">
        <v>22</v>
      </c>
      <c r="C604" s="0" t="s">
        <v>9</v>
      </c>
      <c r="E604" s="0" t="s">
        <v>10</v>
      </c>
      <c r="F604" s="0" t="s">
        <v>5310</v>
      </c>
      <c r="G604" s="0" t="n">
        <v>0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0</v>
      </c>
      <c r="N604" s="1" t="n">
        <v>1</v>
      </c>
      <c r="O604" s="1" t="n">
        <v>1</v>
      </c>
      <c r="P604" s="1" t="n">
        <f aca="false">IF(ISERROR((2*N604*O604)/(N604+O604)),0,(2*N604*O604)/(N604+O604))</f>
        <v>1</v>
      </c>
      <c r="Q604" s="0" t="n">
        <f aca="false">L929-M929</f>
        <v>0</v>
      </c>
      <c r="R604" s="17" t="str">
        <f aca="false">VLOOKUP(A604,s3_num_method!A604:B3103,2,0)</f>
        <v>num+count</v>
      </c>
    </row>
    <row r="605" customFormat="false" ht="12.8" hidden="false" customHeight="false" outlineLevel="0" collapsed="false">
      <c r="A605" s="0" t="s">
        <v>5311</v>
      </c>
      <c r="B605" s="0" t="s">
        <v>22</v>
      </c>
      <c r="C605" s="0" t="s">
        <v>9</v>
      </c>
      <c r="E605" s="0" t="s">
        <v>10</v>
      </c>
      <c r="F605" s="0" t="s">
        <v>5312</v>
      </c>
      <c r="G605" s="0" t="n">
        <v>0</v>
      </c>
      <c r="H605" s="0" t="n">
        <v>0</v>
      </c>
      <c r="I605" s="0" t="n">
        <v>0</v>
      </c>
      <c r="J605" s="0" t="n">
        <v>0</v>
      </c>
      <c r="K605" s="0" t="n">
        <v>0</v>
      </c>
      <c r="L605" s="0" t="n">
        <v>0</v>
      </c>
      <c r="M605" s="0" t="n">
        <v>0</v>
      </c>
      <c r="N605" s="1" t="n">
        <v>1</v>
      </c>
      <c r="O605" s="1" t="n">
        <v>1</v>
      </c>
      <c r="P605" s="1" t="n">
        <f aca="false">IF(ISERROR((2*N605*O605)/(N605+O605)),0,(2*N605*O605)/(N605+O605))</f>
        <v>1</v>
      </c>
      <c r="Q605" s="0" t="n">
        <f aca="false">L758-M758</f>
        <v>2</v>
      </c>
      <c r="R605" s="17" t="str">
        <f aca="false">VLOOKUP(A605,s3_num_method!A605:B3104,2,0)</f>
        <v>num+count</v>
      </c>
    </row>
    <row r="606" customFormat="false" ht="12.8" hidden="false" customHeight="false" outlineLevel="0" collapsed="false">
      <c r="A606" s="0" t="s">
        <v>5313</v>
      </c>
      <c r="B606" s="0" t="s">
        <v>1</v>
      </c>
      <c r="C606" s="0" t="s">
        <v>9</v>
      </c>
      <c r="E606" s="0" t="s">
        <v>10</v>
      </c>
      <c r="F606" s="0" t="s">
        <v>5314</v>
      </c>
      <c r="G606" s="0" t="n">
        <v>0</v>
      </c>
      <c r="H606" s="0" t="n">
        <v>0</v>
      </c>
      <c r="I606" s="0" t="n">
        <v>0</v>
      </c>
      <c r="J606" s="0" t="n">
        <v>0</v>
      </c>
      <c r="K606" s="0" t="n">
        <v>0</v>
      </c>
      <c r="L606" s="0" t="n">
        <v>0</v>
      </c>
      <c r="M606" s="0" t="n">
        <v>0</v>
      </c>
      <c r="N606" s="1" t="n">
        <v>1</v>
      </c>
      <c r="O606" s="1" t="n">
        <v>1</v>
      </c>
      <c r="P606" s="1" t="n">
        <f aca="false">IF(ISERROR((2*N606*O606)/(N606+O606)),0,(2*N606*O606)/(N606+O606))</f>
        <v>1</v>
      </c>
      <c r="Q606" s="0" t="n">
        <f aca="false">L2294-M2294</f>
        <v>-1</v>
      </c>
      <c r="R606" s="17" t="str">
        <f aca="false">VLOOKUP(A606,s3_num_method!A606:B3105,2,0)</f>
        <v>num+count</v>
      </c>
    </row>
    <row r="607" customFormat="false" ht="12.8" hidden="false" customHeight="false" outlineLevel="0" collapsed="false">
      <c r="A607" s="0" t="s">
        <v>5315</v>
      </c>
      <c r="B607" s="0" t="s">
        <v>22</v>
      </c>
      <c r="C607" s="0" t="s">
        <v>9</v>
      </c>
      <c r="E607" s="0" t="s">
        <v>33</v>
      </c>
      <c r="F607" s="0" t="s">
        <v>5316</v>
      </c>
      <c r="G607" s="0" t="n">
        <v>0</v>
      </c>
      <c r="H607" s="0" t="n">
        <v>0</v>
      </c>
      <c r="I607" s="0" t="n">
        <v>0</v>
      </c>
      <c r="J607" s="0" t="n">
        <v>0</v>
      </c>
      <c r="K607" s="0" t="n">
        <v>0</v>
      </c>
      <c r="L607" s="0" t="n">
        <v>0</v>
      </c>
      <c r="M607" s="0" t="n">
        <v>0</v>
      </c>
      <c r="N607" s="1" t="n">
        <v>1</v>
      </c>
      <c r="O607" s="1" t="n">
        <v>1</v>
      </c>
      <c r="P607" s="1" t="n">
        <f aca="false">IF(ISERROR((2*N607*O607)/(N607+O607)),0,(2*N607*O607)/(N607+O607))</f>
        <v>1</v>
      </c>
      <c r="Q607" s="0" t="n">
        <f aca="false">L2292-M2292</f>
        <v>1</v>
      </c>
      <c r="R607" s="17" t="str">
        <f aca="false">VLOOKUP(A607,s3_num_method!A607:B3106,2,0)</f>
        <v>num+count</v>
      </c>
    </row>
    <row r="608" customFormat="false" ht="12.8" hidden="false" customHeight="false" outlineLevel="0" collapsed="false">
      <c r="A608" s="0" t="s">
        <v>5317</v>
      </c>
      <c r="B608" s="0" t="s">
        <v>22</v>
      </c>
      <c r="C608" s="0" t="s">
        <v>9</v>
      </c>
      <c r="E608" s="0" t="s">
        <v>10</v>
      </c>
      <c r="F608" s="0" t="s">
        <v>5318</v>
      </c>
      <c r="G608" s="0" t="n">
        <v>0</v>
      </c>
      <c r="H608" s="0" t="n">
        <v>0</v>
      </c>
      <c r="I608" s="0" t="n">
        <v>0</v>
      </c>
      <c r="J608" s="0" t="n">
        <v>0</v>
      </c>
      <c r="K608" s="0" t="n">
        <v>0</v>
      </c>
      <c r="L608" s="0" t="n">
        <v>0</v>
      </c>
      <c r="M608" s="0" t="n">
        <v>0</v>
      </c>
      <c r="N608" s="1" t="n">
        <v>1</v>
      </c>
      <c r="O608" s="1" t="n">
        <v>1</v>
      </c>
      <c r="P608" s="1" t="n">
        <f aca="false">IF(ISERROR((2*N608*O608)/(N608+O608)),0,(2*N608*O608)/(N608+O608))</f>
        <v>1</v>
      </c>
      <c r="Q608" s="0" t="n">
        <f aca="false">L1474-M1474</f>
        <v>-1</v>
      </c>
      <c r="R608" s="17" t="str">
        <f aca="false">VLOOKUP(A608,s3_num_method!A608:B3107,2,0)</f>
        <v>num+count</v>
      </c>
    </row>
    <row r="609" customFormat="false" ht="12.8" hidden="false" customHeight="false" outlineLevel="0" collapsed="false">
      <c r="A609" s="0" t="s">
        <v>5319</v>
      </c>
      <c r="B609" s="0" t="s">
        <v>22</v>
      </c>
      <c r="C609" s="0" t="s">
        <v>9</v>
      </c>
      <c r="E609" s="0" t="s">
        <v>10</v>
      </c>
      <c r="F609" s="0" t="s">
        <v>5320</v>
      </c>
      <c r="G609" s="0" t="n">
        <v>0</v>
      </c>
      <c r="H609" s="0" t="n">
        <v>0</v>
      </c>
      <c r="I609" s="0" t="n">
        <v>0</v>
      </c>
      <c r="J609" s="0" t="n">
        <v>0</v>
      </c>
      <c r="K609" s="0" t="n">
        <v>0</v>
      </c>
      <c r="L609" s="0" t="n">
        <v>0</v>
      </c>
      <c r="M609" s="0" t="n">
        <v>0</v>
      </c>
      <c r="N609" s="1" t="n">
        <v>1</v>
      </c>
      <c r="O609" s="1" t="n">
        <v>1</v>
      </c>
      <c r="P609" s="1" t="n">
        <f aca="false">IF(ISERROR((2*N609*O609)/(N609+O609)),0,(2*N609*O609)/(N609+O609))</f>
        <v>1</v>
      </c>
      <c r="Q609" s="0" t="n">
        <f aca="false">L2364-M2364</f>
        <v>0</v>
      </c>
      <c r="R609" s="17" t="str">
        <f aca="false">VLOOKUP(A609,s3_num_method!A609:B3108,2,0)</f>
        <v>num+count</v>
      </c>
    </row>
    <row r="610" customFormat="false" ht="12.8" hidden="false" customHeight="false" outlineLevel="0" collapsed="false">
      <c r="A610" s="0" t="s">
        <v>5321</v>
      </c>
      <c r="B610" s="0" t="s">
        <v>22</v>
      </c>
      <c r="C610" s="0" t="s">
        <v>9</v>
      </c>
      <c r="E610" s="0" t="s">
        <v>10</v>
      </c>
      <c r="F610" s="0" t="s">
        <v>5322</v>
      </c>
      <c r="G610" s="0" t="n">
        <v>0</v>
      </c>
      <c r="H610" s="0" t="n">
        <v>0</v>
      </c>
      <c r="I610" s="0" t="n">
        <v>0</v>
      </c>
      <c r="J610" s="0" t="n">
        <v>0</v>
      </c>
      <c r="K610" s="0" t="n">
        <v>0</v>
      </c>
      <c r="L610" s="0" t="n">
        <v>0</v>
      </c>
      <c r="M610" s="0" t="n">
        <v>0</v>
      </c>
      <c r="N610" s="1" t="n">
        <v>1</v>
      </c>
      <c r="O610" s="1" t="n">
        <v>1</v>
      </c>
      <c r="P610" s="1" t="n">
        <f aca="false">IF(ISERROR((2*N610*O610)/(N610+O610)),0,(2*N610*O610)/(N610+O610))</f>
        <v>1</v>
      </c>
      <c r="Q610" s="0" t="n">
        <f aca="false">L2289-M2289</f>
        <v>1</v>
      </c>
      <c r="R610" s="17" t="str">
        <f aca="false">VLOOKUP(A610,s3_num_method!A610:B3109,2,0)</f>
        <v>num+count</v>
      </c>
    </row>
    <row r="611" customFormat="false" ht="12.8" hidden="false" customHeight="false" outlineLevel="0" collapsed="false">
      <c r="A611" s="0" t="s">
        <v>5323</v>
      </c>
      <c r="B611" s="0" t="s">
        <v>22</v>
      </c>
      <c r="C611" s="0" t="s">
        <v>9</v>
      </c>
      <c r="E611" s="0" t="s">
        <v>10</v>
      </c>
      <c r="F611" s="0" t="s">
        <v>5324</v>
      </c>
      <c r="G611" s="0" t="n">
        <v>0</v>
      </c>
      <c r="H611" s="0" t="n">
        <v>0</v>
      </c>
      <c r="I611" s="0" t="n">
        <v>0</v>
      </c>
      <c r="J611" s="0" t="n">
        <v>0</v>
      </c>
      <c r="K611" s="0" t="n">
        <v>0</v>
      </c>
      <c r="L611" s="0" t="n">
        <v>0</v>
      </c>
      <c r="M611" s="0" t="n">
        <v>0</v>
      </c>
      <c r="N611" s="1" t="n">
        <v>1</v>
      </c>
      <c r="O611" s="1" t="n">
        <v>1</v>
      </c>
      <c r="P611" s="1" t="n">
        <f aca="false">IF(ISERROR((2*N611*O611)/(N611+O611)),0,(2*N611*O611)/(N611+O611))</f>
        <v>1</v>
      </c>
      <c r="Q611" s="0" t="n">
        <f aca="false">L2365-M2365</f>
        <v>0</v>
      </c>
      <c r="R611" s="17" t="str">
        <f aca="false">VLOOKUP(A611,s3_num_method!A611:B3110,2,0)</f>
        <v>num+count</v>
      </c>
    </row>
    <row r="612" customFormat="false" ht="12.8" hidden="false" customHeight="false" outlineLevel="0" collapsed="false">
      <c r="A612" s="0" t="s">
        <v>5325</v>
      </c>
      <c r="B612" s="0" t="s">
        <v>22</v>
      </c>
      <c r="C612" s="0" t="s">
        <v>9</v>
      </c>
      <c r="E612" s="0" t="s">
        <v>10</v>
      </c>
      <c r="F612" s="0" t="s">
        <v>5326</v>
      </c>
      <c r="G612" s="0" t="n">
        <v>0</v>
      </c>
      <c r="H612" s="0" t="n">
        <v>0</v>
      </c>
      <c r="I612" s="0" t="n">
        <v>0</v>
      </c>
      <c r="J612" s="0" t="n">
        <v>0</v>
      </c>
      <c r="K612" s="0" t="n">
        <v>0</v>
      </c>
      <c r="L612" s="0" t="n">
        <v>0</v>
      </c>
      <c r="M612" s="0" t="n">
        <v>0</v>
      </c>
      <c r="N612" s="1" t="n">
        <v>1</v>
      </c>
      <c r="O612" s="1" t="n">
        <v>1</v>
      </c>
      <c r="P612" s="1" t="n">
        <f aca="false">IF(ISERROR((2*N612*O612)/(N612+O612)),0,(2*N612*O612)/(N612+O612))</f>
        <v>1</v>
      </c>
      <c r="Q612" s="0" t="n">
        <f aca="false">L382-M382</f>
        <v>0</v>
      </c>
      <c r="R612" s="17" t="str">
        <f aca="false">VLOOKUP(A612,s3_num_method!A612:B3111,2,0)</f>
        <v>num+count</v>
      </c>
    </row>
    <row r="613" customFormat="false" ht="12.8" hidden="false" customHeight="false" outlineLevel="0" collapsed="false">
      <c r="A613" s="0" t="s">
        <v>5327</v>
      </c>
      <c r="B613" s="0" t="s">
        <v>1</v>
      </c>
      <c r="C613" s="0" t="s">
        <v>9</v>
      </c>
      <c r="E613" s="0" t="s">
        <v>10</v>
      </c>
      <c r="F613" s="0" t="s">
        <v>5328</v>
      </c>
      <c r="G613" s="0" t="n">
        <v>0</v>
      </c>
      <c r="H613" s="0" t="n">
        <v>0</v>
      </c>
      <c r="I613" s="0" t="n">
        <v>0</v>
      </c>
      <c r="J613" s="0" t="n">
        <v>0</v>
      </c>
      <c r="K613" s="0" t="n">
        <v>0</v>
      </c>
      <c r="L613" s="0" t="n">
        <v>0</v>
      </c>
      <c r="M613" s="0" t="n">
        <v>0</v>
      </c>
      <c r="N613" s="1" t="n">
        <v>1</v>
      </c>
      <c r="O613" s="1" t="n">
        <v>1</v>
      </c>
      <c r="P613" s="1" t="n">
        <f aca="false">IF(ISERROR((2*N613*O613)/(N613+O613)),0,(2*N613*O613)/(N613+O613))</f>
        <v>1</v>
      </c>
      <c r="Q613" s="0" t="n">
        <f aca="false">L149-M149</f>
        <v>0</v>
      </c>
      <c r="R613" s="17" t="str">
        <f aca="false">VLOOKUP(A613,s3_num_method!A613:B3112,2,0)</f>
        <v>num+count</v>
      </c>
    </row>
    <row r="614" customFormat="false" ht="12.8" hidden="false" customHeight="false" outlineLevel="0" collapsed="false">
      <c r="A614" s="0" t="s">
        <v>5329</v>
      </c>
      <c r="B614" s="0" t="s">
        <v>1</v>
      </c>
      <c r="C614" s="0" t="s">
        <v>2</v>
      </c>
      <c r="E614" s="0" t="s">
        <v>3</v>
      </c>
      <c r="F614" s="0" t="s">
        <v>5330</v>
      </c>
      <c r="G614" s="0" t="n">
        <v>0</v>
      </c>
      <c r="H614" s="0" t="n">
        <v>0</v>
      </c>
      <c r="I614" s="0" t="n">
        <v>0</v>
      </c>
      <c r="J614" s="0" t="n">
        <v>0</v>
      </c>
      <c r="K614" s="0" t="n">
        <v>0</v>
      </c>
      <c r="L614" s="0" t="n">
        <v>0</v>
      </c>
      <c r="M614" s="0" t="n">
        <v>0</v>
      </c>
      <c r="N614" s="1" t="n">
        <v>1</v>
      </c>
      <c r="O614" s="1" t="n">
        <v>1</v>
      </c>
      <c r="P614" s="1" t="n">
        <f aca="false">IF(ISERROR((2*N614*O614)/(N614+O614)),0,(2*N614*O614)/(N614+O614))</f>
        <v>1</v>
      </c>
      <c r="Q614" s="0" t="n">
        <f aca="false">L1021-M1021</f>
        <v>0</v>
      </c>
      <c r="R614" s="17" t="str">
        <f aca="false">VLOOKUP(A614,s3_num_method!A614:B3113,2,0)</f>
        <v>num+count</v>
      </c>
    </row>
    <row r="615" customFormat="false" ht="12.8" hidden="false" customHeight="false" outlineLevel="0" collapsed="false">
      <c r="A615" s="0" t="s">
        <v>5331</v>
      </c>
      <c r="B615" s="0" t="s">
        <v>22</v>
      </c>
      <c r="C615" s="0" t="s">
        <v>2</v>
      </c>
      <c r="E615" s="0" t="s">
        <v>3</v>
      </c>
      <c r="F615" s="0" t="s">
        <v>5332</v>
      </c>
      <c r="G615" s="0" t="n">
        <v>0</v>
      </c>
      <c r="H615" s="0" t="n">
        <v>0</v>
      </c>
      <c r="I615" s="0" t="n">
        <v>0</v>
      </c>
      <c r="J615" s="0" t="n">
        <v>0</v>
      </c>
      <c r="K615" s="0" t="n">
        <v>0</v>
      </c>
      <c r="L615" s="0" t="n">
        <v>0</v>
      </c>
      <c r="M615" s="0" t="n">
        <v>0</v>
      </c>
      <c r="N615" s="1" t="n">
        <v>1</v>
      </c>
      <c r="O615" s="1" t="n">
        <v>1</v>
      </c>
      <c r="P615" s="1" t="n">
        <f aca="false">IF(ISERROR((2*N615*O615)/(N615+O615)),0,(2*N615*O615)/(N615+O615))</f>
        <v>1</v>
      </c>
      <c r="Q615" s="0" t="n">
        <f aca="false">L186-M186</f>
        <v>0</v>
      </c>
      <c r="R615" s="17" t="str">
        <f aca="false">VLOOKUP(A615,s3_num_method!A615:B3114,2,0)</f>
        <v>num+count</v>
      </c>
    </row>
    <row r="616" customFormat="false" ht="12.8" hidden="false" customHeight="false" outlineLevel="0" collapsed="false">
      <c r="A616" s="0" t="s">
        <v>5333</v>
      </c>
      <c r="B616" s="0" t="s">
        <v>22</v>
      </c>
      <c r="C616" s="0" t="s">
        <v>2</v>
      </c>
      <c r="E616" s="0" t="s">
        <v>3</v>
      </c>
      <c r="F616" s="0" t="s">
        <v>5334</v>
      </c>
      <c r="G616" s="0" t="n">
        <v>0</v>
      </c>
      <c r="H616" s="0" t="n">
        <v>0</v>
      </c>
      <c r="I616" s="0" t="n">
        <v>0</v>
      </c>
      <c r="J616" s="0" t="n">
        <v>0</v>
      </c>
      <c r="K616" s="0" t="n">
        <v>0</v>
      </c>
      <c r="L616" s="0" t="n">
        <v>0</v>
      </c>
      <c r="M616" s="0" t="n">
        <v>0</v>
      </c>
      <c r="N616" s="1" t="n">
        <v>1</v>
      </c>
      <c r="O616" s="1" t="n">
        <v>1</v>
      </c>
      <c r="P616" s="1" t="n">
        <f aca="false">IF(ISERROR((2*N616*O616)/(N616+O616)),0,(2*N616*O616)/(N616+O616))</f>
        <v>1</v>
      </c>
      <c r="Q616" s="0" t="n">
        <f aca="false">L2362-M2362</f>
        <v>6</v>
      </c>
      <c r="R616" s="17" t="str">
        <f aca="false">VLOOKUP(A616,s3_num_method!A616:B3115,2,0)</f>
        <v>num+count</v>
      </c>
    </row>
    <row r="617" customFormat="false" ht="12.8" hidden="false" customHeight="false" outlineLevel="0" collapsed="false">
      <c r="A617" s="0" t="s">
        <v>5335</v>
      </c>
      <c r="B617" s="0" t="s">
        <v>22</v>
      </c>
      <c r="C617" s="0" t="s">
        <v>2</v>
      </c>
      <c r="E617" s="0" t="s">
        <v>3</v>
      </c>
      <c r="F617" s="0" t="s">
        <v>5336</v>
      </c>
      <c r="G617" s="0" t="n">
        <v>0</v>
      </c>
      <c r="H617" s="0" t="n">
        <v>0</v>
      </c>
      <c r="I617" s="0" t="n">
        <v>0</v>
      </c>
      <c r="J617" s="0" t="n">
        <v>0</v>
      </c>
      <c r="K617" s="0" t="n">
        <v>0</v>
      </c>
      <c r="L617" s="0" t="n">
        <v>0</v>
      </c>
      <c r="M617" s="0" t="n">
        <v>0</v>
      </c>
      <c r="N617" s="1" t="n">
        <v>1</v>
      </c>
      <c r="O617" s="1" t="n">
        <v>1</v>
      </c>
      <c r="P617" s="1" t="n">
        <f aca="false">IF(ISERROR((2*N617*O617)/(N617+O617)),0,(2*N617*O617)/(N617+O617))</f>
        <v>1</v>
      </c>
      <c r="Q617" s="0" t="n">
        <f aca="false">L753-M753</f>
        <v>0</v>
      </c>
      <c r="R617" s="17" t="str">
        <f aca="false">VLOOKUP(A617,s3_num_method!A617:B3116,2,0)</f>
        <v>num+count</v>
      </c>
    </row>
    <row r="618" customFormat="false" ht="12.8" hidden="false" customHeight="false" outlineLevel="0" collapsed="false">
      <c r="A618" s="0" t="s">
        <v>5337</v>
      </c>
      <c r="B618" s="0" t="s">
        <v>22</v>
      </c>
      <c r="C618" s="0" t="s">
        <v>9</v>
      </c>
      <c r="E618" s="0" t="s">
        <v>33</v>
      </c>
      <c r="F618" s="0" t="s">
        <v>5338</v>
      </c>
      <c r="G618" s="0" t="n">
        <v>0</v>
      </c>
      <c r="H618" s="0" t="n">
        <v>0</v>
      </c>
      <c r="I618" s="0" t="n">
        <v>0</v>
      </c>
      <c r="J618" s="0" t="n">
        <v>0</v>
      </c>
      <c r="K618" s="0" t="n">
        <v>0</v>
      </c>
      <c r="L618" s="0" t="n">
        <v>0</v>
      </c>
      <c r="M618" s="0" t="n">
        <v>0</v>
      </c>
      <c r="N618" s="1" t="n">
        <v>1</v>
      </c>
      <c r="O618" s="1" t="n">
        <v>1</v>
      </c>
      <c r="P618" s="1" t="n">
        <f aca="false">IF(ISERROR((2*N618*O618)/(N618+O618)),0,(2*N618*O618)/(N618+O618))</f>
        <v>1</v>
      </c>
      <c r="Q618" s="0" t="n">
        <f aca="false">L1380-M1380</f>
        <v>0</v>
      </c>
      <c r="R618" s="17" t="str">
        <f aca="false">VLOOKUP(A618,s3_num_method!A618:B3117,2,0)</f>
        <v>num+count</v>
      </c>
    </row>
    <row r="619" customFormat="false" ht="12.8" hidden="false" customHeight="false" outlineLevel="0" collapsed="false">
      <c r="A619" s="0" t="s">
        <v>5339</v>
      </c>
      <c r="B619" s="0" t="s">
        <v>22</v>
      </c>
      <c r="C619" s="0" t="s">
        <v>2</v>
      </c>
      <c r="E619" s="0" t="s">
        <v>3</v>
      </c>
      <c r="F619" s="0" t="s">
        <v>5340</v>
      </c>
      <c r="G619" s="0" t="n">
        <v>0</v>
      </c>
      <c r="H619" s="0" t="n">
        <v>0</v>
      </c>
      <c r="I619" s="0" t="n">
        <v>0</v>
      </c>
      <c r="J619" s="0" t="n">
        <v>0</v>
      </c>
      <c r="K619" s="0" t="n">
        <v>0</v>
      </c>
      <c r="L619" s="0" t="n">
        <v>0</v>
      </c>
      <c r="M619" s="0" t="n">
        <v>0</v>
      </c>
      <c r="N619" s="1" t="n">
        <v>1</v>
      </c>
      <c r="O619" s="1" t="n">
        <v>1</v>
      </c>
      <c r="P619" s="1" t="n">
        <f aca="false">IF(ISERROR((2*N619*O619)/(N619+O619)),0,(2*N619*O619)/(N619+O619))</f>
        <v>1</v>
      </c>
      <c r="Q619" s="0" t="n">
        <f aca="false">L1513-M1513</f>
        <v>0</v>
      </c>
      <c r="R619" s="17" t="str">
        <f aca="false">VLOOKUP(A619,s3_num_method!A619:B3118,2,0)</f>
        <v>num+count</v>
      </c>
    </row>
    <row r="620" customFormat="false" ht="12.8" hidden="false" customHeight="false" outlineLevel="0" collapsed="false">
      <c r="A620" s="0" t="s">
        <v>5341</v>
      </c>
      <c r="B620" s="0" t="s">
        <v>1</v>
      </c>
      <c r="C620" s="0" t="s">
        <v>2</v>
      </c>
      <c r="E620" s="0" t="s">
        <v>3</v>
      </c>
      <c r="F620" s="0" t="s">
        <v>5342</v>
      </c>
      <c r="G620" s="0" t="n">
        <v>0</v>
      </c>
      <c r="H620" s="0" t="n">
        <v>0</v>
      </c>
      <c r="I620" s="0" t="n">
        <v>0</v>
      </c>
      <c r="J620" s="0" t="n">
        <v>0</v>
      </c>
      <c r="K620" s="0" t="n">
        <v>0</v>
      </c>
      <c r="L620" s="0" t="n">
        <v>0</v>
      </c>
      <c r="M620" s="0" t="n">
        <v>0</v>
      </c>
      <c r="N620" s="1" t="n">
        <v>1</v>
      </c>
      <c r="O620" s="1" t="n">
        <v>1</v>
      </c>
      <c r="P620" s="1" t="n">
        <f aca="false">IF(ISERROR((2*N620*O620)/(N620+O620)),0,(2*N620*O620)/(N620+O620))</f>
        <v>1</v>
      </c>
      <c r="Q620" s="0" t="n">
        <f aca="false">L1864-M1864</f>
        <v>-1</v>
      </c>
      <c r="R620" s="17" t="str">
        <f aca="false">VLOOKUP(A620,s3_num_method!A620:B3119,2,0)</f>
        <v>num+count</v>
      </c>
    </row>
    <row r="621" customFormat="false" ht="12.8" hidden="false" customHeight="false" outlineLevel="0" collapsed="false">
      <c r="A621" s="0" t="s">
        <v>5343</v>
      </c>
      <c r="B621" s="0" t="s">
        <v>22</v>
      </c>
      <c r="C621" s="0" t="s">
        <v>2</v>
      </c>
      <c r="E621" s="0" t="s">
        <v>3</v>
      </c>
      <c r="F621" s="0" t="s">
        <v>5344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0</v>
      </c>
      <c r="L621" s="0" t="n">
        <v>0</v>
      </c>
      <c r="M621" s="0" t="n">
        <v>0</v>
      </c>
      <c r="N621" s="1" t="n">
        <v>1</v>
      </c>
      <c r="O621" s="1" t="n">
        <v>1</v>
      </c>
      <c r="P621" s="1" t="n">
        <f aca="false">IF(ISERROR((2*N621*O621)/(N621+O621)),0,(2*N621*O621)/(N621+O621))</f>
        <v>1</v>
      </c>
      <c r="Q621" s="0" t="n">
        <f aca="false">L2141-M2141</f>
        <v>-1</v>
      </c>
      <c r="R621" s="17" t="str">
        <f aca="false">VLOOKUP(A621,s3_num_method!A621:B3120,2,0)</f>
        <v>num+count</v>
      </c>
    </row>
    <row r="622" customFormat="false" ht="12.8" hidden="false" customHeight="false" outlineLevel="0" collapsed="false">
      <c r="A622" s="0" t="s">
        <v>5345</v>
      </c>
      <c r="B622" s="0" t="s">
        <v>22</v>
      </c>
      <c r="C622" s="0" t="s">
        <v>2</v>
      </c>
      <c r="E622" s="0" t="s">
        <v>3</v>
      </c>
      <c r="F622" s="0" t="s">
        <v>5346</v>
      </c>
      <c r="G622" s="0" t="n">
        <v>0</v>
      </c>
      <c r="H622" s="0" t="n">
        <v>1</v>
      </c>
      <c r="I622" s="0" t="n">
        <v>0</v>
      </c>
      <c r="J622" s="0" t="n">
        <v>1</v>
      </c>
      <c r="K622" s="0" t="n">
        <v>0</v>
      </c>
      <c r="L622" s="0" t="n">
        <v>0</v>
      </c>
      <c r="M622" s="0" t="n">
        <v>4</v>
      </c>
      <c r="N622" s="1" t="n">
        <f aca="false">IF(ISERROR(I622/(I622+J622)),0,(I622/(I622+J622)))</f>
        <v>0</v>
      </c>
      <c r="O622" s="1" t="n">
        <f aca="false">IF(ISERROR(I622/(I622+K622)),0,(I622/(I622+K622)))</f>
        <v>0</v>
      </c>
      <c r="P622" s="1" t="n">
        <f aca="false">IF(ISERROR((2*N622*O622)/(N622+O622)),0,(2*N622*O622)/(N622+O622))</f>
        <v>0</v>
      </c>
      <c r="Q622" s="0" t="n">
        <f aca="false">L225-M225</f>
        <v>-4</v>
      </c>
      <c r="R622" s="17" t="str">
        <f aca="false">VLOOKUP(A622,s3_num_method!A622:B3121,2,0)</f>
        <v>num</v>
      </c>
    </row>
    <row r="623" customFormat="false" ht="12.8" hidden="false" customHeight="false" outlineLevel="0" collapsed="false">
      <c r="A623" s="0" t="s">
        <v>5347</v>
      </c>
      <c r="B623" s="0" t="s">
        <v>22</v>
      </c>
      <c r="C623" s="0" t="s">
        <v>2</v>
      </c>
      <c r="E623" s="0" t="s">
        <v>3</v>
      </c>
      <c r="F623" s="0" t="s">
        <v>5348</v>
      </c>
      <c r="G623" s="0" t="n">
        <v>0</v>
      </c>
      <c r="H623" s="0" t="n">
        <v>0</v>
      </c>
      <c r="I623" s="0" t="n">
        <v>0</v>
      </c>
      <c r="J623" s="0" t="n">
        <v>0</v>
      </c>
      <c r="K623" s="0" t="n">
        <v>0</v>
      </c>
      <c r="L623" s="0" t="n">
        <v>0</v>
      </c>
      <c r="M623" s="0" t="n">
        <v>0</v>
      </c>
      <c r="N623" s="1" t="n">
        <v>1</v>
      </c>
      <c r="O623" s="1" t="n">
        <v>1</v>
      </c>
      <c r="P623" s="1" t="n">
        <f aca="false">IF(ISERROR((2*N623*O623)/(N623+O623)),0,(2*N623*O623)/(N623+O623))</f>
        <v>1</v>
      </c>
      <c r="Q623" s="0" t="n">
        <f aca="false">L1383-M1383</f>
        <v>0</v>
      </c>
      <c r="R623" s="17" t="str">
        <f aca="false">VLOOKUP(A623,s3_num_method!A623:B3122,2,0)</f>
        <v>num+count</v>
      </c>
    </row>
    <row r="624" customFormat="false" ht="12.8" hidden="false" customHeight="false" outlineLevel="0" collapsed="false">
      <c r="A624" s="0" t="s">
        <v>5349</v>
      </c>
      <c r="B624" s="0" t="s">
        <v>22</v>
      </c>
      <c r="C624" s="0" t="s">
        <v>2</v>
      </c>
      <c r="E624" s="0" t="s">
        <v>3</v>
      </c>
      <c r="F624" s="0" t="s">
        <v>5350</v>
      </c>
      <c r="G624" s="0" t="n">
        <v>0</v>
      </c>
      <c r="H624" s="0" t="n">
        <v>0</v>
      </c>
      <c r="I624" s="0" t="n">
        <v>0</v>
      </c>
      <c r="J624" s="0" t="n">
        <v>0</v>
      </c>
      <c r="K624" s="0" t="n">
        <v>0</v>
      </c>
      <c r="L624" s="0" t="n">
        <v>0</v>
      </c>
      <c r="M624" s="0" t="n">
        <v>0</v>
      </c>
      <c r="N624" s="1" t="n">
        <v>1</v>
      </c>
      <c r="O624" s="1" t="n">
        <v>1</v>
      </c>
      <c r="P624" s="1" t="n">
        <f aca="false">IF(ISERROR((2*N624*O624)/(N624+O624)),0,(2*N624*O624)/(N624+O624))</f>
        <v>1</v>
      </c>
      <c r="Q624" s="0" t="n">
        <f aca="false">L962-M962</f>
        <v>-2</v>
      </c>
      <c r="R624" s="17" t="str">
        <f aca="false">VLOOKUP(A624,s3_num_method!A624:B3123,2,0)</f>
        <v>num+count</v>
      </c>
    </row>
    <row r="625" customFormat="false" ht="12.8" hidden="false" customHeight="false" outlineLevel="0" collapsed="false">
      <c r="A625" s="0" t="s">
        <v>5351</v>
      </c>
      <c r="B625" s="0" t="s">
        <v>22</v>
      </c>
      <c r="C625" s="0" t="s">
        <v>2</v>
      </c>
      <c r="E625" s="0" t="s">
        <v>3</v>
      </c>
      <c r="F625" s="0" t="s">
        <v>5352</v>
      </c>
      <c r="G625" s="0" t="n">
        <v>0</v>
      </c>
      <c r="H625" s="0" t="n">
        <v>0</v>
      </c>
      <c r="I625" s="0" t="n">
        <v>0</v>
      </c>
      <c r="J625" s="0" t="n">
        <v>0</v>
      </c>
      <c r="K625" s="0" t="n">
        <v>0</v>
      </c>
      <c r="L625" s="0" t="n">
        <v>0</v>
      </c>
      <c r="M625" s="0" t="n">
        <v>0</v>
      </c>
      <c r="N625" s="1" t="n">
        <v>1</v>
      </c>
      <c r="O625" s="1" t="n">
        <v>1</v>
      </c>
      <c r="P625" s="1" t="n">
        <f aca="false">IF(ISERROR((2*N625*O625)/(N625+O625)),0,(2*N625*O625)/(N625+O625))</f>
        <v>1</v>
      </c>
      <c r="Q625" s="0" t="n">
        <f aca="false">L2358-M2358</f>
        <v>2</v>
      </c>
      <c r="R625" s="17" t="str">
        <f aca="false">VLOOKUP(A625,s3_num_method!A625:B3124,2,0)</f>
        <v>num+count</v>
      </c>
    </row>
    <row r="626" customFormat="false" ht="12.8" hidden="false" customHeight="false" outlineLevel="0" collapsed="false">
      <c r="A626" s="0" t="s">
        <v>5353</v>
      </c>
      <c r="B626" s="0" t="s">
        <v>22</v>
      </c>
      <c r="C626" s="0" t="s">
        <v>2</v>
      </c>
      <c r="E626" s="0" t="s">
        <v>3</v>
      </c>
      <c r="F626" s="0" t="s">
        <v>5354</v>
      </c>
      <c r="G626" s="0" t="n">
        <v>0</v>
      </c>
      <c r="H626" s="0" t="n">
        <v>0</v>
      </c>
      <c r="I626" s="0" t="n">
        <v>0</v>
      </c>
      <c r="J626" s="0" t="n">
        <v>0</v>
      </c>
      <c r="K626" s="0" t="n">
        <v>0</v>
      </c>
      <c r="L626" s="0" t="n">
        <v>0</v>
      </c>
      <c r="M626" s="0" t="n">
        <v>0</v>
      </c>
      <c r="N626" s="1" t="n">
        <v>1</v>
      </c>
      <c r="O626" s="1" t="n">
        <v>1</v>
      </c>
      <c r="P626" s="1" t="n">
        <f aca="false">IF(ISERROR((2*N626*O626)/(N626+O626)),0,(2*N626*O626)/(N626+O626))</f>
        <v>1</v>
      </c>
      <c r="Q626" s="0" t="n">
        <f aca="false">L2359-M2359</f>
        <v>0</v>
      </c>
      <c r="R626" s="17" t="str">
        <f aca="false">VLOOKUP(A626,s3_num_method!A626:B3125,2,0)</f>
        <v>num+count</v>
      </c>
    </row>
    <row r="627" customFormat="false" ht="12.8" hidden="false" customHeight="false" outlineLevel="0" collapsed="false">
      <c r="A627" s="0" t="s">
        <v>5355</v>
      </c>
      <c r="B627" s="0" t="s">
        <v>22</v>
      </c>
      <c r="C627" s="0" t="s">
        <v>2</v>
      </c>
      <c r="E627" s="0" t="s">
        <v>3</v>
      </c>
      <c r="F627" s="0" t="s">
        <v>5356</v>
      </c>
      <c r="G627" s="0" t="n">
        <v>0</v>
      </c>
      <c r="H627" s="0" t="n">
        <v>0</v>
      </c>
      <c r="I627" s="0" t="n">
        <v>0</v>
      </c>
      <c r="J627" s="0" t="n">
        <v>0</v>
      </c>
      <c r="K627" s="0" t="n">
        <v>0</v>
      </c>
      <c r="L627" s="0" t="n">
        <v>0</v>
      </c>
      <c r="M627" s="0" t="n">
        <v>0</v>
      </c>
      <c r="N627" s="1" t="n">
        <v>1</v>
      </c>
      <c r="O627" s="1" t="n">
        <v>1</v>
      </c>
      <c r="P627" s="1" t="n">
        <f aca="false">IF(ISERROR((2*N627*O627)/(N627+O627)),0,(2*N627*O627)/(N627+O627))</f>
        <v>1</v>
      </c>
      <c r="Q627" s="0" t="n">
        <f aca="false">L1020-M1020</f>
        <v>-1</v>
      </c>
      <c r="R627" s="17" t="str">
        <f aca="false">VLOOKUP(A627,s3_num_method!A627:B3126,2,0)</f>
        <v>num+count</v>
      </c>
    </row>
    <row r="628" customFormat="false" ht="12.8" hidden="false" customHeight="false" outlineLevel="0" collapsed="false">
      <c r="A628" s="0" t="s">
        <v>5357</v>
      </c>
      <c r="B628" s="0" t="s">
        <v>1</v>
      </c>
      <c r="C628" s="0" t="s">
        <v>2</v>
      </c>
      <c r="E628" s="0" t="s">
        <v>3</v>
      </c>
      <c r="F628" s="0" t="s">
        <v>5358</v>
      </c>
      <c r="G628" s="0" t="n">
        <v>0</v>
      </c>
      <c r="H628" s="0" t="n">
        <v>0</v>
      </c>
      <c r="I628" s="0" t="n">
        <v>0</v>
      </c>
      <c r="J628" s="0" t="n">
        <v>0</v>
      </c>
      <c r="K628" s="0" t="n">
        <v>0</v>
      </c>
      <c r="L628" s="0" t="n">
        <v>0</v>
      </c>
      <c r="M628" s="0" t="n">
        <v>0</v>
      </c>
      <c r="N628" s="1" t="n">
        <v>1</v>
      </c>
      <c r="O628" s="1" t="n">
        <v>1</v>
      </c>
      <c r="P628" s="1" t="n">
        <f aca="false">IF(ISERROR((2*N628*O628)/(N628+O628)),0,(2*N628*O628)/(N628+O628))</f>
        <v>1</v>
      </c>
      <c r="Q628" s="0" t="n">
        <f aca="false">L146-M146</f>
        <v>-5</v>
      </c>
      <c r="R628" s="17" t="str">
        <f aca="false">VLOOKUP(A628,s3_num_method!A628:B3127,2,0)</f>
        <v>num+count</v>
      </c>
    </row>
    <row r="629" customFormat="false" ht="12.8" hidden="false" customHeight="false" outlineLevel="0" collapsed="false">
      <c r="A629" s="0" t="s">
        <v>5359</v>
      </c>
      <c r="B629" s="0" t="s">
        <v>22</v>
      </c>
      <c r="C629" s="0" t="s">
        <v>9</v>
      </c>
      <c r="E629" s="0" t="s">
        <v>33</v>
      </c>
      <c r="F629" s="0" t="s">
        <v>5360</v>
      </c>
      <c r="G629" s="0" t="n">
        <v>0</v>
      </c>
      <c r="H629" s="0" t="n">
        <v>0</v>
      </c>
      <c r="I629" s="0" t="n">
        <v>0</v>
      </c>
      <c r="J629" s="0" t="n">
        <v>0</v>
      </c>
      <c r="K629" s="0" t="n">
        <v>0</v>
      </c>
      <c r="L629" s="0" t="n">
        <v>0</v>
      </c>
      <c r="M629" s="0" t="n">
        <v>0</v>
      </c>
      <c r="N629" s="1" t="n">
        <v>1</v>
      </c>
      <c r="O629" s="1" t="n">
        <v>1</v>
      </c>
      <c r="P629" s="1" t="n">
        <f aca="false">IF(ISERROR((2*N629*O629)/(N629+O629)),0,(2*N629*O629)/(N629+O629))</f>
        <v>1</v>
      </c>
      <c r="Q629" s="0" t="n">
        <f aca="false">L2356-M2356</f>
        <v>2</v>
      </c>
      <c r="R629" s="17" t="str">
        <f aca="false">VLOOKUP(A629,s3_num_method!A629:B3128,2,0)</f>
        <v>num+count</v>
      </c>
    </row>
    <row r="630" customFormat="false" ht="12.8" hidden="false" customHeight="false" outlineLevel="0" collapsed="false">
      <c r="A630" s="0" t="s">
        <v>5361</v>
      </c>
      <c r="B630" s="0" t="s">
        <v>1</v>
      </c>
      <c r="C630" s="0" t="s">
        <v>2</v>
      </c>
      <c r="E630" s="0" t="s">
        <v>33</v>
      </c>
      <c r="F630" s="0" t="s">
        <v>5362</v>
      </c>
      <c r="G630" s="0" t="n">
        <v>55</v>
      </c>
      <c r="H630" s="0" t="n">
        <v>48</v>
      </c>
      <c r="I630" s="0" t="n">
        <v>41</v>
      </c>
      <c r="J630" s="0" t="n">
        <v>7</v>
      </c>
      <c r="K630" s="0" t="n">
        <v>14</v>
      </c>
      <c r="L630" s="0" t="n">
        <v>39</v>
      </c>
      <c r="M630" s="0" t="n">
        <v>36</v>
      </c>
      <c r="N630" s="1" t="n">
        <f aca="false">IF(ISERROR(I630/(I630+J630)),0,(I630/(I630+J630)))</f>
        <v>0.854166666666667</v>
      </c>
      <c r="O630" s="1" t="n">
        <f aca="false">IF(ISERROR(I630/(I630+K630)),0,(I630/(I630+K630)))</f>
        <v>0.745454545454545</v>
      </c>
      <c r="P630" s="1" t="n">
        <f aca="false">IF(ISERROR((2*N630*O630)/(N630+O630)),0,(2*N630*O630)/(N630+O630))</f>
        <v>0.796116504854369</v>
      </c>
      <c r="Q630" s="0" t="n">
        <f aca="false">L438-M438</f>
        <v>1</v>
      </c>
      <c r="R630" s="17" t="str">
        <f aca="false">VLOOKUP(A630,s3_num_method!A630:B3129,2,0)</f>
        <v>num+count</v>
      </c>
    </row>
    <row r="631" customFormat="false" ht="12.8" hidden="false" customHeight="false" outlineLevel="0" collapsed="false">
      <c r="A631" s="0" t="s">
        <v>5363</v>
      </c>
      <c r="B631" s="0" t="s">
        <v>1</v>
      </c>
      <c r="C631" s="0" t="s">
        <v>2</v>
      </c>
      <c r="E631" s="0" t="s">
        <v>33</v>
      </c>
      <c r="F631" s="0" t="s">
        <v>5364</v>
      </c>
      <c r="G631" s="0" t="n">
        <v>21</v>
      </c>
      <c r="H631" s="0" t="n">
        <v>19</v>
      </c>
      <c r="I631" s="0" t="n">
        <v>14</v>
      </c>
      <c r="J631" s="0" t="n">
        <v>5</v>
      </c>
      <c r="K631" s="0" t="n">
        <v>7</v>
      </c>
      <c r="L631" s="0" t="n">
        <v>17</v>
      </c>
      <c r="M631" s="0" t="n">
        <v>27</v>
      </c>
      <c r="N631" s="1" t="n">
        <f aca="false">IF(ISERROR(I631/(I631+J631)),0,(I631/(I631+J631)))</f>
        <v>0.736842105263158</v>
      </c>
      <c r="O631" s="1" t="n">
        <f aca="false">IF(ISERROR(I631/(I631+K631)),0,(I631/(I631+K631)))</f>
        <v>0.666666666666667</v>
      </c>
      <c r="P631" s="1" t="n">
        <f aca="false">IF(ISERROR((2*N631*O631)/(N631+O631)),0,(2*N631*O631)/(N631+O631))</f>
        <v>0.7</v>
      </c>
      <c r="Q631" s="0" t="n">
        <f aca="false">L2372-M2372</f>
        <v>1</v>
      </c>
      <c r="R631" s="17" t="str">
        <f aca="false">VLOOKUP(A631,s3_num_method!A631:B3130,2,0)</f>
        <v>num+count</v>
      </c>
    </row>
    <row r="632" customFormat="false" ht="12.8" hidden="false" customHeight="false" outlineLevel="0" collapsed="false">
      <c r="A632" s="0" t="s">
        <v>5365</v>
      </c>
      <c r="B632" s="0" t="s">
        <v>1</v>
      </c>
      <c r="C632" s="0" t="s">
        <v>2</v>
      </c>
      <c r="E632" s="0" t="s">
        <v>33</v>
      </c>
      <c r="F632" s="0" t="s">
        <v>5366</v>
      </c>
      <c r="G632" s="0" t="n">
        <v>20</v>
      </c>
      <c r="H632" s="0" t="n">
        <v>17</v>
      </c>
      <c r="I632" s="0" t="n">
        <v>14</v>
      </c>
      <c r="J632" s="0" t="n">
        <v>3</v>
      </c>
      <c r="K632" s="0" t="n">
        <v>6</v>
      </c>
      <c r="L632" s="0" t="n">
        <v>11</v>
      </c>
      <c r="M632" s="0" t="n">
        <v>14</v>
      </c>
      <c r="N632" s="1" t="n">
        <f aca="false">IF(ISERROR(I632/(I632+J632)),0,(I632/(I632+J632)))</f>
        <v>0.823529411764706</v>
      </c>
      <c r="O632" s="1" t="n">
        <f aca="false">IF(ISERROR(I632/(I632+K632)),0,(I632/(I632+K632)))</f>
        <v>0.7</v>
      </c>
      <c r="P632" s="1" t="n">
        <f aca="false">IF(ISERROR((2*N632*O632)/(N632+O632)),0,(2*N632*O632)/(N632+O632))</f>
        <v>0.756756756756757</v>
      </c>
      <c r="Q632" s="0" t="n">
        <f aca="false">L2371-M2371</f>
        <v>0</v>
      </c>
      <c r="R632" s="17" t="str">
        <f aca="false">VLOOKUP(A632,s3_num_method!A632:B3131,2,0)</f>
        <v>num+count</v>
      </c>
    </row>
    <row r="633" customFormat="false" ht="12.8" hidden="false" customHeight="false" outlineLevel="0" collapsed="false">
      <c r="A633" s="0" t="s">
        <v>5367</v>
      </c>
      <c r="B633" s="0" t="s">
        <v>1</v>
      </c>
      <c r="C633" s="0" t="s">
        <v>2</v>
      </c>
      <c r="E633" s="0" t="s">
        <v>33</v>
      </c>
      <c r="F633" s="0" t="s">
        <v>5368</v>
      </c>
      <c r="G633" s="0" t="n">
        <v>2</v>
      </c>
      <c r="H633" s="0" t="n">
        <v>1</v>
      </c>
      <c r="I633" s="0" t="n">
        <v>1</v>
      </c>
      <c r="J633" s="0" t="n">
        <v>0</v>
      </c>
      <c r="K633" s="0" t="n">
        <v>1</v>
      </c>
      <c r="L633" s="0" t="n">
        <v>4</v>
      </c>
      <c r="M633" s="0" t="n">
        <v>3</v>
      </c>
      <c r="N633" s="1" t="n">
        <f aca="false">IF(ISERROR(I633/(I633+J633)),0,(I633/(I633+J633)))</f>
        <v>1</v>
      </c>
      <c r="O633" s="1" t="n">
        <f aca="false">IF(ISERROR(I633/(I633+K633)),0,(I633/(I633+K633)))</f>
        <v>0.5</v>
      </c>
      <c r="P633" s="1" t="n">
        <f aca="false">IF(ISERROR((2*N633*O633)/(N633+O633)),0,(2*N633*O633)/(N633+O633))</f>
        <v>0.666666666666667</v>
      </c>
      <c r="Q633" s="0" t="n">
        <f aca="false">L2368-M2368</f>
        <v>1</v>
      </c>
      <c r="R633" s="17" t="str">
        <f aca="false">VLOOKUP(A633,s3_num_method!A633:B3132,2,0)</f>
        <v>num</v>
      </c>
    </row>
    <row r="634" customFormat="false" ht="12.8" hidden="false" customHeight="false" outlineLevel="0" collapsed="false">
      <c r="A634" s="0" t="s">
        <v>5369</v>
      </c>
      <c r="B634" s="0" t="s">
        <v>1</v>
      </c>
      <c r="C634" s="0" t="s">
        <v>2</v>
      </c>
      <c r="E634" s="0" t="s">
        <v>33</v>
      </c>
      <c r="F634" s="0" t="s">
        <v>5370</v>
      </c>
      <c r="G634" s="0" t="n">
        <v>5</v>
      </c>
      <c r="H634" s="0" t="n">
        <v>6</v>
      </c>
      <c r="I634" s="0" t="n">
        <v>4</v>
      </c>
      <c r="J634" s="0" t="n">
        <v>2</v>
      </c>
      <c r="K634" s="0" t="n">
        <v>1</v>
      </c>
      <c r="L634" s="0" t="n">
        <v>3</v>
      </c>
      <c r="M634" s="0" t="n">
        <v>14</v>
      </c>
      <c r="N634" s="1" t="n">
        <f aca="false">IF(ISERROR(I634/(I634+J634)),0,(I634/(I634+J634)))</f>
        <v>0.666666666666667</v>
      </c>
      <c r="O634" s="1" t="n">
        <f aca="false">IF(ISERROR(I634/(I634+K634)),0,(I634/(I634+K634)))</f>
        <v>0.8</v>
      </c>
      <c r="P634" s="1" t="n">
        <f aca="false">IF(ISERROR((2*N634*O634)/(N634+O634)),0,(2*N634*O634)/(N634+O634))</f>
        <v>0.727272727272727</v>
      </c>
      <c r="Q634" s="0" t="n">
        <f aca="false">L1384-M1384</f>
        <v>0</v>
      </c>
      <c r="R634" s="17" t="str">
        <f aca="false">VLOOKUP(A634,s3_num_method!A634:B3133,2,0)</f>
        <v>num+count</v>
      </c>
    </row>
    <row r="635" customFormat="false" ht="12.8" hidden="false" customHeight="false" outlineLevel="0" collapsed="false">
      <c r="A635" s="0" t="s">
        <v>5371</v>
      </c>
      <c r="B635" s="0" t="s">
        <v>1</v>
      </c>
      <c r="C635" s="0" t="s">
        <v>2</v>
      </c>
      <c r="E635" s="0" t="s">
        <v>33</v>
      </c>
      <c r="F635" s="0" t="s">
        <v>5372</v>
      </c>
      <c r="G635" s="0" t="n">
        <v>7</v>
      </c>
      <c r="H635" s="0" t="n">
        <v>4</v>
      </c>
      <c r="I635" s="0" t="n">
        <v>4</v>
      </c>
      <c r="J635" s="0" t="n">
        <v>0</v>
      </c>
      <c r="K635" s="0" t="n">
        <v>3</v>
      </c>
      <c r="L635" s="0" t="n">
        <v>7</v>
      </c>
      <c r="M635" s="0" t="n">
        <v>7</v>
      </c>
      <c r="N635" s="1" t="n">
        <f aca="false">IF(ISERROR(I635/(I635+J635)),0,(I635/(I635+J635)))</f>
        <v>1</v>
      </c>
      <c r="O635" s="1" t="n">
        <f aca="false">IF(ISERROR(I635/(I635+K635)),0,(I635/(I635+K635)))</f>
        <v>0.571428571428571</v>
      </c>
      <c r="P635" s="1" t="n">
        <f aca="false">IF(ISERROR((2*N635*O635)/(N635+O635)),0,(2*N635*O635)/(N635+O635))</f>
        <v>0.727272727272727</v>
      </c>
      <c r="Q635" s="0" t="n">
        <f aca="false">L966-M966</f>
        <v>0</v>
      </c>
      <c r="R635" s="17" t="str">
        <f aca="false">VLOOKUP(A635,s3_num_method!A635:B3134,2,0)</f>
        <v>num+count</v>
      </c>
    </row>
    <row r="636" customFormat="false" ht="12.8" hidden="false" customHeight="false" outlineLevel="0" collapsed="false">
      <c r="A636" s="0" t="s">
        <v>5373</v>
      </c>
      <c r="B636" s="0" t="s">
        <v>1</v>
      </c>
      <c r="C636" s="0" t="s">
        <v>2</v>
      </c>
      <c r="E636" s="0" t="s">
        <v>33</v>
      </c>
      <c r="F636" s="0" t="s">
        <v>5374</v>
      </c>
      <c r="G636" s="0" t="n">
        <v>21</v>
      </c>
      <c r="H636" s="0" t="n">
        <v>10</v>
      </c>
      <c r="I636" s="0" t="n">
        <v>4</v>
      </c>
      <c r="J636" s="0" t="n">
        <v>6</v>
      </c>
      <c r="K636" s="0" t="n">
        <v>17</v>
      </c>
      <c r="L636" s="0" t="n">
        <v>13</v>
      </c>
      <c r="M636" s="0" t="n">
        <v>23</v>
      </c>
      <c r="N636" s="1" t="n">
        <f aca="false">IF(ISERROR(I636/(I636+J636)),0,(I636/(I636+J636)))</f>
        <v>0.4</v>
      </c>
      <c r="O636" s="1" t="n">
        <f aca="false">IF(ISERROR(I636/(I636+K636)),0,(I636/(I636+K636)))</f>
        <v>0.19047619047619</v>
      </c>
      <c r="P636" s="1" t="n">
        <f aca="false">IF(ISERROR((2*N636*O636)/(N636+O636)),0,(2*N636*O636)/(N636+O636))</f>
        <v>0.258064516129032</v>
      </c>
      <c r="Q636" s="0" t="n">
        <f aca="false">L1171-M1171</f>
        <v>-1</v>
      </c>
      <c r="R636" s="17" t="str">
        <f aca="false">VLOOKUP(A636,s3_num_method!A636:B3135,2,0)</f>
        <v>num+count</v>
      </c>
    </row>
    <row r="637" customFormat="false" ht="12.8" hidden="false" customHeight="false" outlineLevel="0" collapsed="false">
      <c r="A637" s="0" t="s">
        <v>5375</v>
      </c>
      <c r="B637" s="0" t="s">
        <v>1</v>
      </c>
      <c r="C637" s="0" t="s">
        <v>2</v>
      </c>
      <c r="E637" s="0" t="s">
        <v>33</v>
      </c>
      <c r="F637" s="0" t="s">
        <v>5376</v>
      </c>
      <c r="G637" s="0" t="n">
        <v>12</v>
      </c>
      <c r="H637" s="0" t="n">
        <v>9</v>
      </c>
      <c r="I637" s="0" t="n">
        <v>4</v>
      </c>
      <c r="J637" s="0" t="n">
        <v>5</v>
      </c>
      <c r="K637" s="0" t="n">
        <v>8</v>
      </c>
      <c r="L637" s="0" t="n">
        <v>12</v>
      </c>
      <c r="M637" s="0" t="n">
        <v>14</v>
      </c>
      <c r="N637" s="1" t="n">
        <f aca="false">IF(ISERROR(I637/(I637+J637)),0,(I637/(I637+J637)))</f>
        <v>0.444444444444444</v>
      </c>
      <c r="O637" s="1" t="n">
        <f aca="false">IF(ISERROR(I637/(I637+K637)),0,(I637/(I637+K637)))</f>
        <v>0.333333333333333</v>
      </c>
      <c r="P637" s="1" t="n">
        <f aca="false">IF(ISERROR((2*N637*O637)/(N637+O637)),0,(2*N637*O637)/(N637+O637))</f>
        <v>0.380952380952381</v>
      </c>
      <c r="Q637" s="0" t="n">
        <f aca="false">L128-M128</f>
        <v>-2</v>
      </c>
      <c r="R637" s="17" t="str">
        <f aca="false">VLOOKUP(A637,s3_num_method!A637:B3136,2,0)</f>
        <v>num+count</v>
      </c>
    </row>
    <row r="638" customFormat="false" ht="12.8" hidden="false" customHeight="false" outlineLevel="0" collapsed="false">
      <c r="A638" s="0" t="s">
        <v>5377</v>
      </c>
      <c r="B638" s="0" t="s">
        <v>1</v>
      </c>
      <c r="C638" s="0" t="s">
        <v>2</v>
      </c>
      <c r="E638" s="0" t="s">
        <v>33</v>
      </c>
      <c r="F638" s="0" t="s">
        <v>5378</v>
      </c>
      <c r="G638" s="0" t="n">
        <v>3</v>
      </c>
      <c r="H638" s="0" t="n">
        <v>5</v>
      </c>
      <c r="I638" s="0" t="n">
        <v>2</v>
      </c>
      <c r="J638" s="0" t="n">
        <v>3</v>
      </c>
      <c r="K638" s="0" t="n">
        <v>1</v>
      </c>
      <c r="L638" s="0" t="n">
        <v>2</v>
      </c>
      <c r="M638" s="0" t="n">
        <v>4</v>
      </c>
      <c r="N638" s="1" t="n">
        <f aca="false">IF(ISERROR(I638/(I638+J638)),0,(I638/(I638+J638)))</f>
        <v>0.4</v>
      </c>
      <c r="O638" s="1" t="n">
        <f aca="false">IF(ISERROR(I638/(I638+K638)),0,(I638/(I638+K638)))</f>
        <v>0.666666666666667</v>
      </c>
      <c r="P638" s="1" t="n">
        <f aca="false">IF(ISERROR((2*N638*O638)/(N638+O638)),0,(2*N638*O638)/(N638+O638))</f>
        <v>0.5</v>
      </c>
      <c r="Q638" s="0" t="n">
        <f aca="false">L2000-M2000</f>
        <v>1</v>
      </c>
      <c r="R638" s="17" t="str">
        <f aca="false">VLOOKUP(A638,s3_num_method!A638:B3137,2,0)</f>
        <v>num+count</v>
      </c>
    </row>
    <row r="639" customFormat="false" ht="12.8" hidden="false" customHeight="false" outlineLevel="0" collapsed="false">
      <c r="A639" s="0" t="s">
        <v>5379</v>
      </c>
      <c r="B639" s="0" t="s">
        <v>1</v>
      </c>
      <c r="C639" s="0" t="s">
        <v>2</v>
      </c>
      <c r="E639" s="0" t="s">
        <v>33</v>
      </c>
      <c r="F639" s="0" t="s">
        <v>5380</v>
      </c>
      <c r="G639" s="0" t="n">
        <v>4</v>
      </c>
      <c r="H639" s="0" t="n">
        <v>0</v>
      </c>
      <c r="I639" s="0" t="n">
        <v>0</v>
      </c>
      <c r="J639" s="0" t="n">
        <v>0</v>
      </c>
      <c r="K639" s="0" t="n">
        <v>4</v>
      </c>
      <c r="L639" s="0" t="n">
        <v>4</v>
      </c>
      <c r="M639" s="0" t="n">
        <v>0</v>
      </c>
      <c r="N639" s="1" t="n">
        <f aca="false">IF(ISERROR(I639/(I639+J639)),0,(I639/(I639+J639)))</f>
        <v>0</v>
      </c>
      <c r="O639" s="1" t="n">
        <f aca="false">IF(ISERROR(I639/(I639+K639)),0,(I639/(I639+K639)))</f>
        <v>0</v>
      </c>
      <c r="P639" s="1" t="n">
        <f aca="false">IF(ISERROR((2*N639*O639)/(N639+O639)),0,(2*N639*O639)/(N639+O639))</f>
        <v>0</v>
      </c>
      <c r="Q639" s="0" t="n">
        <f aca="false">L1670-M1670</f>
        <v>0</v>
      </c>
      <c r="R639" s="17" t="str">
        <f aca="false">VLOOKUP(A639,s3_num_method!A639:B3138,2,0)</f>
        <v>num+count</v>
      </c>
    </row>
    <row r="640" customFormat="false" ht="12.8" hidden="false" customHeight="false" outlineLevel="0" collapsed="false">
      <c r="A640" s="0" t="s">
        <v>5381</v>
      </c>
      <c r="B640" s="0" t="s">
        <v>1</v>
      </c>
      <c r="C640" s="0" t="s">
        <v>2</v>
      </c>
      <c r="E640" s="0" t="s">
        <v>33</v>
      </c>
      <c r="F640" s="0" t="s">
        <v>5382</v>
      </c>
      <c r="G640" s="0" t="n">
        <v>10</v>
      </c>
      <c r="H640" s="0" t="n">
        <v>11</v>
      </c>
      <c r="I640" s="0" t="n">
        <v>7</v>
      </c>
      <c r="J640" s="0" t="n">
        <v>4</v>
      </c>
      <c r="K640" s="0" t="n">
        <v>3</v>
      </c>
      <c r="L640" s="0" t="n">
        <v>10</v>
      </c>
      <c r="M640" s="0" t="n">
        <v>14</v>
      </c>
      <c r="N640" s="1" t="n">
        <f aca="false">IF(ISERROR(I640/(I640+J640)),0,(I640/(I640+J640)))</f>
        <v>0.636363636363636</v>
      </c>
      <c r="O640" s="1" t="n">
        <f aca="false">IF(ISERROR(I640/(I640+K640)),0,(I640/(I640+K640)))</f>
        <v>0.7</v>
      </c>
      <c r="P640" s="1" t="n">
        <f aca="false">IF(ISERROR((2*N640*O640)/(N640+O640)),0,(2*N640*O640)/(N640+O640))</f>
        <v>0.666666666666667</v>
      </c>
      <c r="Q640" s="0" t="n">
        <f aca="false">L323-M323</f>
        <v>1</v>
      </c>
      <c r="R640" s="17" t="str">
        <f aca="false">VLOOKUP(A640,s3_num_method!A640:B3139,2,0)</f>
        <v>num+count</v>
      </c>
    </row>
    <row r="641" customFormat="false" ht="12.8" hidden="false" customHeight="false" outlineLevel="0" collapsed="false">
      <c r="A641" s="0" t="s">
        <v>5383</v>
      </c>
      <c r="B641" s="0" t="s">
        <v>1</v>
      </c>
      <c r="C641" s="0" t="s">
        <v>2</v>
      </c>
      <c r="E641" s="0" t="s">
        <v>33</v>
      </c>
      <c r="F641" s="0" t="s">
        <v>5384</v>
      </c>
      <c r="G641" s="0" t="n">
        <v>4</v>
      </c>
      <c r="H641" s="0" t="n">
        <v>4</v>
      </c>
      <c r="I641" s="0" t="n">
        <v>2</v>
      </c>
      <c r="J641" s="0" t="n">
        <v>2</v>
      </c>
      <c r="K641" s="0" t="n">
        <v>2</v>
      </c>
      <c r="L641" s="0" t="n">
        <v>5</v>
      </c>
      <c r="M641" s="0" t="n">
        <v>3</v>
      </c>
      <c r="N641" s="1" t="n">
        <f aca="false">IF(ISERROR(I641/(I641+J641)),0,(I641/(I641+J641)))</f>
        <v>0.5</v>
      </c>
      <c r="O641" s="1" t="n">
        <f aca="false">IF(ISERROR(I641/(I641+K641)),0,(I641/(I641+K641)))</f>
        <v>0.5</v>
      </c>
      <c r="P641" s="1" t="n">
        <f aca="false">IF(ISERROR((2*N641*O641)/(N641+O641)),0,(2*N641*O641)/(N641+O641))</f>
        <v>0.5</v>
      </c>
      <c r="Q641" s="0" t="n">
        <f aca="false">L1667-M1667</f>
        <v>0</v>
      </c>
      <c r="R641" s="17" t="str">
        <f aca="false">VLOOKUP(A641,s3_num_method!A641:B3140,2,0)</f>
        <v>num+count</v>
      </c>
    </row>
    <row r="642" customFormat="false" ht="12.8" hidden="false" customHeight="false" outlineLevel="0" collapsed="false">
      <c r="A642" s="0" t="s">
        <v>5385</v>
      </c>
      <c r="B642" s="0" t="s">
        <v>1</v>
      </c>
      <c r="C642" s="0" t="s">
        <v>2</v>
      </c>
      <c r="E642" s="0" t="s">
        <v>33</v>
      </c>
      <c r="F642" s="0" t="s">
        <v>5386</v>
      </c>
      <c r="G642" s="0" t="n">
        <v>15</v>
      </c>
      <c r="H642" s="0" t="n">
        <v>14</v>
      </c>
      <c r="I642" s="0" t="n">
        <v>6</v>
      </c>
      <c r="J642" s="0" t="n">
        <v>8</v>
      </c>
      <c r="K642" s="0" t="n">
        <v>9</v>
      </c>
      <c r="L642" s="0" t="n">
        <v>9</v>
      </c>
      <c r="M642" s="0" t="n">
        <v>14</v>
      </c>
      <c r="N642" s="1" t="n">
        <f aca="false">IF(ISERROR(I642/(I642+J642)),0,(I642/(I642+J642)))</f>
        <v>0.428571428571429</v>
      </c>
      <c r="O642" s="1" t="n">
        <f aca="false">IF(ISERROR(I642/(I642+K642)),0,(I642/(I642+K642)))</f>
        <v>0.4</v>
      </c>
      <c r="P642" s="1" t="n">
        <f aca="false">IF(ISERROR((2*N642*O642)/(N642+O642)),0,(2*N642*O642)/(N642+O642))</f>
        <v>0.413793103448276</v>
      </c>
      <c r="Q642" s="0" t="n">
        <f aca="false">L1998-M1998</f>
        <v>3</v>
      </c>
      <c r="R642" s="17" t="str">
        <f aca="false">VLOOKUP(A642,s3_num_method!A642:B3141,2,0)</f>
        <v>num+count</v>
      </c>
    </row>
    <row r="643" customFormat="false" ht="12.8" hidden="false" customHeight="false" outlineLevel="0" collapsed="false">
      <c r="A643" s="0" t="s">
        <v>5387</v>
      </c>
      <c r="B643" s="0" t="s">
        <v>1</v>
      </c>
      <c r="C643" s="0" t="s">
        <v>2</v>
      </c>
      <c r="E643" s="0" t="s">
        <v>33</v>
      </c>
      <c r="F643" s="0" t="s">
        <v>5388</v>
      </c>
      <c r="G643" s="0" t="n">
        <v>4</v>
      </c>
      <c r="H643" s="0" t="n">
        <v>3</v>
      </c>
      <c r="I643" s="0" t="n">
        <v>3</v>
      </c>
      <c r="J643" s="0" t="n">
        <v>0</v>
      </c>
      <c r="K643" s="0" t="n">
        <v>1</v>
      </c>
      <c r="L643" s="0" t="n">
        <v>4</v>
      </c>
      <c r="M643" s="0" t="n">
        <v>7</v>
      </c>
      <c r="N643" s="1" t="n">
        <f aca="false">IF(ISERROR(I643/(I643+J643)),0,(I643/(I643+J643)))</f>
        <v>1</v>
      </c>
      <c r="O643" s="1" t="n">
        <f aca="false">IF(ISERROR(I643/(I643+K643)),0,(I643/(I643+K643)))</f>
        <v>0.75</v>
      </c>
      <c r="P643" s="1" t="n">
        <f aca="false">IF(ISERROR((2*N643*O643)/(N643+O643)),0,(2*N643*O643)/(N643+O643))</f>
        <v>0.857142857142857</v>
      </c>
      <c r="Q643" s="0" t="n">
        <f aca="false">L289-M289</f>
        <v>-2</v>
      </c>
      <c r="R643" s="17" t="str">
        <f aca="false">VLOOKUP(A643,s3_num_method!A643:B3142,2,0)</f>
        <v>num+count</v>
      </c>
    </row>
    <row r="644" customFormat="false" ht="12.8" hidden="false" customHeight="false" outlineLevel="0" collapsed="false">
      <c r="A644" s="0" t="s">
        <v>5389</v>
      </c>
      <c r="B644" s="0" t="s">
        <v>1</v>
      </c>
      <c r="C644" s="0" t="s">
        <v>2</v>
      </c>
      <c r="E644" s="0" t="s">
        <v>33</v>
      </c>
      <c r="F644" s="0" t="s">
        <v>5390</v>
      </c>
      <c r="G644" s="0" t="n">
        <v>6</v>
      </c>
      <c r="H644" s="0" t="n">
        <v>8</v>
      </c>
      <c r="I644" s="0" t="n">
        <v>4</v>
      </c>
      <c r="J644" s="0" t="n">
        <v>4</v>
      </c>
      <c r="K644" s="0" t="n">
        <v>2</v>
      </c>
      <c r="L644" s="0" t="n">
        <v>8</v>
      </c>
      <c r="M644" s="0" t="n">
        <v>13</v>
      </c>
      <c r="N644" s="1" t="n">
        <f aca="false">IF(ISERROR(I644/(I644+J644)),0,(I644/(I644+J644)))</f>
        <v>0.5</v>
      </c>
      <c r="O644" s="1" t="n">
        <f aca="false">IF(ISERROR(I644/(I644+K644)),0,(I644/(I644+K644)))</f>
        <v>0.666666666666667</v>
      </c>
      <c r="P644" s="1" t="n">
        <f aca="false">IF(ISERROR((2*N644*O644)/(N644+O644)),0,(2*N644*O644)/(N644+O644))</f>
        <v>0.571428571428571</v>
      </c>
      <c r="Q644" s="0" t="n">
        <f aca="false">L1994-M1994</f>
        <v>4</v>
      </c>
      <c r="R644" s="17" t="str">
        <f aca="false">VLOOKUP(A644,s3_num_method!A644:B3143,2,0)</f>
        <v>num+count</v>
      </c>
    </row>
    <row r="645" customFormat="false" ht="12.8" hidden="false" customHeight="false" outlineLevel="0" collapsed="false">
      <c r="A645" s="0" t="s">
        <v>5391</v>
      </c>
      <c r="B645" s="0" t="s">
        <v>1</v>
      </c>
      <c r="C645" s="0" t="s">
        <v>2</v>
      </c>
      <c r="E645" s="0" t="s">
        <v>33</v>
      </c>
      <c r="F645" s="0" t="s">
        <v>5392</v>
      </c>
      <c r="G645" s="0" t="n">
        <v>41</v>
      </c>
      <c r="H645" s="0" t="n">
        <v>44</v>
      </c>
      <c r="I645" s="0" t="n">
        <v>32</v>
      </c>
      <c r="J645" s="0" t="n">
        <v>12</v>
      </c>
      <c r="K645" s="0" t="n">
        <v>9</v>
      </c>
      <c r="L645" s="0" t="n">
        <v>25</v>
      </c>
      <c r="M645" s="0" t="n">
        <v>40</v>
      </c>
      <c r="N645" s="1" t="n">
        <f aca="false">IF(ISERROR(I645/(I645+J645)),0,(I645/(I645+J645)))</f>
        <v>0.727272727272727</v>
      </c>
      <c r="O645" s="1" t="n">
        <f aca="false">IF(ISERROR(I645/(I645+K645)),0,(I645/(I645+K645)))</f>
        <v>0.780487804878049</v>
      </c>
      <c r="P645" s="1" t="n">
        <f aca="false">IF(ISERROR((2*N645*O645)/(N645+O645)),0,(2*N645*O645)/(N645+O645))</f>
        <v>0.752941176470588</v>
      </c>
      <c r="Q645" s="0" t="n">
        <f aca="false">L907-M907</f>
        <v>3</v>
      </c>
      <c r="R645" s="17" t="str">
        <f aca="false">VLOOKUP(A645,s3_num_method!A645:B3144,2,0)</f>
        <v>num+count</v>
      </c>
    </row>
    <row r="646" customFormat="false" ht="12.8" hidden="false" customHeight="false" outlineLevel="0" collapsed="false">
      <c r="A646" s="0" t="s">
        <v>5393</v>
      </c>
      <c r="B646" s="0" t="s">
        <v>1</v>
      </c>
      <c r="C646" s="0" t="s">
        <v>2</v>
      </c>
      <c r="E646" s="0" t="s">
        <v>33</v>
      </c>
      <c r="F646" s="0" t="s">
        <v>5394</v>
      </c>
      <c r="G646" s="0" t="n">
        <v>5</v>
      </c>
      <c r="H646" s="0" t="n">
        <v>7</v>
      </c>
      <c r="I646" s="0" t="n">
        <v>5</v>
      </c>
      <c r="J646" s="0" t="n">
        <v>2</v>
      </c>
      <c r="K646" s="0" t="n">
        <v>0</v>
      </c>
      <c r="L646" s="0" t="n">
        <v>2</v>
      </c>
      <c r="M646" s="0" t="n">
        <v>4</v>
      </c>
      <c r="N646" s="1" t="n">
        <f aca="false">IF(ISERROR(I646/(I646+J646)),0,(I646/(I646+J646)))</f>
        <v>0.714285714285714</v>
      </c>
      <c r="O646" s="1" t="n">
        <f aca="false">IF(ISERROR(I646/(I646+K646)),0,(I646/(I646+K646)))</f>
        <v>1</v>
      </c>
      <c r="P646" s="1" t="n">
        <f aca="false">IF(ISERROR((2*N646*O646)/(N646+O646)),0,(2*N646*O646)/(N646+O646))</f>
        <v>0.833333333333333</v>
      </c>
      <c r="Q646" s="0" t="n">
        <f aca="false">L1993-M1993</f>
        <v>3</v>
      </c>
      <c r="R646" s="17" t="str">
        <f aca="false">VLOOKUP(A646,s3_num_method!A646:B3145,2,0)</f>
        <v>num+count</v>
      </c>
    </row>
    <row r="647" customFormat="false" ht="12.8" hidden="false" customHeight="false" outlineLevel="0" collapsed="false">
      <c r="A647" s="0" t="s">
        <v>5395</v>
      </c>
      <c r="B647" s="0" t="s">
        <v>1</v>
      </c>
      <c r="C647" s="0" t="s">
        <v>2</v>
      </c>
      <c r="E647" s="0" t="s">
        <v>33</v>
      </c>
      <c r="F647" s="0" t="s">
        <v>5396</v>
      </c>
      <c r="G647" s="0" t="n">
        <v>6</v>
      </c>
      <c r="H647" s="0" t="n">
        <v>4</v>
      </c>
      <c r="I647" s="0" t="n">
        <v>4</v>
      </c>
      <c r="J647" s="0" t="n">
        <v>0</v>
      </c>
      <c r="K647" s="0" t="n">
        <v>2</v>
      </c>
      <c r="L647" s="0" t="n">
        <v>4</v>
      </c>
      <c r="M647" s="0" t="n">
        <v>5</v>
      </c>
      <c r="N647" s="1" t="n">
        <f aca="false">IF(ISERROR(I647/(I647+J647)),0,(I647/(I647+J647)))</f>
        <v>1</v>
      </c>
      <c r="O647" s="1" t="n">
        <f aca="false">IF(ISERROR(I647/(I647+K647)),0,(I647/(I647+K647)))</f>
        <v>0.666666666666667</v>
      </c>
      <c r="P647" s="1" t="n">
        <f aca="false">IF(ISERROR((2*N647*O647)/(N647+O647)),0,(2*N647*O647)/(N647+O647))</f>
        <v>0.8</v>
      </c>
      <c r="Q647" s="0" t="n">
        <f aca="false">L1168-M1168</f>
        <v>0</v>
      </c>
      <c r="R647" s="17" t="str">
        <f aca="false">VLOOKUP(A647,s3_num_method!A647:B3146,2,0)</f>
        <v>num+count</v>
      </c>
    </row>
    <row r="648" customFormat="false" ht="12.8" hidden="false" customHeight="false" outlineLevel="0" collapsed="false">
      <c r="A648" s="0" t="s">
        <v>5397</v>
      </c>
      <c r="B648" s="0" t="s">
        <v>1</v>
      </c>
      <c r="C648" s="0" t="s">
        <v>2</v>
      </c>
      <c r="E648" s="0" t="s">
        <v>33</v>
      </c>
      <c r="F648" s="0" t="s">
        <v>5398</v>
      </c>
      <c r="G648" s="0" t="n">
        <v>6</v>
      </c>
      <c r="H648" s="0" t="n">
        <v>5</v>
      </c>
      <c r="I648" s="0" t="n">
        <v>3</v>
      </c>
      <c r="J648" s="0" t="n">
        <v>2</v>
      </c>
      <c r="K648" s="0" t="n">
        <v>3</v>
      </c>
      <c r="L648" s="0" t="n">
        <v>5</v>
      </c>
      <c r="M648" s="0" t="n">
        <v>7</v>
      </c>
      <c r="N648" s="1" t="n">
        <f aca="false">IF(ISERROR(I648/(I648+J648)),0,(I648/(I648+J648)))</f>
        <v>0.6</v>
      </c>
      <c r="O648" s="1" t="n">
        <f aca="false">IF(ISERROR(I648/(I648+K648)),0,(I648/(I648+K648)))</f>
        <v>0.5</v>
      </c>
      <c r="P648" s="1" t="n">
        <f aca="false">IF(ISERROR((2*N648*O648)/(N648+O648)),0,(2*N648*O648)/(N648+O648))</f>
        <v>0.545454545454545</v>
      </c>
      <c r="Q648" s="0" t="n">
        <f aca="false">L1990-M1990</f>
        <v>0</v>
      </c>
      <c r="R648" s="17" t="str">
        <f aca="false">VLOOKUP(A648,s3_num_method!A648:B3147,2,0)</f>
        <v>num+count</v>
      </c>
    </row>
    <row r="649" customFormat="false" ht="12.8" hidden="false" customHeight="false" outlineLevel="0" collapsed="false">
      <c r="A649" s="0" t="s">
        <v>5399</v>
      </c>
      <c r="B649" s="0" t="s">
        <v>1</v>
      </c>
      <c r="C649" s="0" t="s">
        <v>2</v>
      </c>
      <c r="E649" s="0" t="s">
        <v>33</v>
      </c>
      <c r="F649" s="0" t="s">
        <v>5400</v>
      </c>
      <c r="G649" s="0" t="n">
        <v>13</v>
      </c>
      <c r="H649" s="0" t="n">
        <v>18</v>
      </c>
      <c r="I649" s="0" t="n">
        <v>11</v>
      </c>
      <c r="J649" s="0" t="n">
        <v>7</v>
      </c>
      <c r="K649" s="0" t="n">
        <v>2</v>
      </c>
      <c r="L649" s="0" t="n">
        <v>7</v>
      </c>
      <c r="M649" s="0" t="n">
        <v>13</v>
      </c>
      <c r="N649" s="1" t="n">
        <f aca="false">IF(ISERROR(I649/(I649+J649)),0,(I649/(I649+J649)))</f>
        <v>0.611111111111111</v>
      </c>
      <c r="O649" s="1" t="n">
        <f aca="false">IF(ISERROR(I649/(I649+K649)),0,(I649/(I649+K649)))</f>
        <v>0.846153846153846</v>
      </c>
      <c r="P649" s="1" t="n">
        <f aca="false">IF(ISERROR((2*N649*O649)/(N649+O649)),0,(2*N649*O649)/(N649+O649))</f>
        <v>0.709677419354839</v>
      </c>
      <c r="Q649" s="0" t="n">
        <f aca="false">L1662-M1662</f>
        <v>-1</v>
      </c>
      <c r="R649" s="17" t="str">
        <f aca="false">VLOOKUP(A649,s3_num_method!A649:B3148,2,0)</f>
        <v>num+count</v>
      </c>
    </row>
    <row r="650" customFormat="false" ht="12.8" hidden="false" customHeight="false" outlineLevel="0" collapsed="false">
      <c r="A650" s="0" t="s">
        <v>5401</v>
      </c>
      <c r="B650" s="0" t="s">
        <v>1</v>
      </c>
      <c r="C650" s="0" t="s">
        <v>2</v>
      </c>
      <c r="E650" s="0" t="s">
        <v>33</v>
      </c>
      <c r="F650" s="0" t="s">
        <v>5402</v>
      </c>
      <c r="G650" s="0" t="n">
        <v>45</v>
      </c>
      <c r="H650" s="0" t="n">
        <v>51</v>
      </c>
      <c r="I650" s="0" t="n">
        <v>35</v>
      </c>
      <c r="J650" s="0" t="n">
        <v>16</v>
      </c>
      <c r="K650" s="0" t="n">
        <v>10</v>
      </c>
      <c r="L650" s="0" t="n">
        <v>29</v>
      </c>
      <c r="M650" s="0" t="n">
        <v>48</v>
      </c>
      <c r="N650" s="1" t="n">
        <f aca="false">IF(ISERROR(I650/(I650+J650)),0,(I650/(I650+J650)))</f>
        <v>0.686274509803922</v>
      </c>
      <c r="O650" s="1" t="n">
        <f aca="false">IF(ISERROR(I650/(I650+K650)),0,(I650/(I650+K650)))</f>
        <v>0.777777777777778</v>
      </c>
      <c r="P650" s="1" t="n">
        <f aca="false">IF(ISERROR((2*N650*O650)/(N650+O650)),0,(2*N650*O650)/(N650+O650))</f>
        <v>0.729166666666667</v>
      </c>
      <c r="Q650" s="0" t="n">
        <f aca="false">L1555-M1555</f>
        <v>2</v>
      </c>
      <c r="R650" s="17" t="str">
        <f aca="false">VLOOKUP(A650,s3_num_method!A650:B3149,2,0)</f>
        <v>num+count</v>
      </c>
    </row>
    <row r="651" customFormat="false" ht="12.8" hidden="false" customHeight="false" outlineLevel="0" collapsed="false">
      <c r="A651" s="0" t="s">
        <v>5403</v>
      </c>
      <c r="B651" s="0" t="s">
        <v>1</v>
      </c>
      <c r="C651" s="0" t="s">
        <v>2</v>
      </c>
      <c r="E651" s="0" t="s">
        <v>33</v>
      </c>
      <c r="F651" s="0" t="s">
        <v>5404</v>
      </c>
      <c r="G651" s="0" t="n">
        <v>9</v>
      </c>
      <c r="H651" s="0" t="n">
        <v>4</v>
      </c>
      <c r="I651" s="0" t="n">
        <v>3</v>
      </c>
      <c r="J651" s="0" t="n">
        <v>1</v>
      </c>
      <c r="K651" s="0" t="n">
        <v>6</v>
      </c>
      <c r="L651" s="0" t="n">
        <v>10</v>
      </c>
      <c r="M651" s="0" t="n">
        <v>4</v>
      </c>
      <c r="N651" s="1" t="n">
        <f aca="false">IF(ISERROR(I651/(I651+J651)),0,(I651/(I651+J651)))</f>
        <v>0.75</v>
      </c>
      <c r="O651" s="1" t="n">
        <f aca="false">IF(ISERROR(I651/(I651+K651)),0,(I651/(I651+K651)))</f>
        <v>0.333333333333333</v>
      </c>
      <c r="P651" s="1" t="n">
        <f aca="false">IF(ISERROR((2*N651*O651)/(N651+O651)),0,(2*N651*O651)/(N651+O651))</f>
        <v>0.461538461538462</v>
      </c>
      <c r="Q651" s="0" t="n">
        <f aca="false">L344-M344</f>
        <v>-1</v>
      </c>
      <c r="R651" s="17" t="str">
        <f aca="false">VLOOKUP(A651,s3_num_method!A651:B3150,2,0)</f>
        <v>num+count</v>
      </c>
    </row>
    <row r="652" customFormat="false" ht="12.8" hidden="false" customHeight="false" outlineLevel="0" collapsed="false">
      <c r="A652" s="0" t="s">
        <v>5405</v>
      </c>
      <c r="B652" s="0" t="s">
        <v>1</v>
      </c>
      <c r="C652" s="0" t="s">
        <v>2</v>
      </c>
      <c r="E652" s="0" t="s">
        <v>33</v>
      </c>
      <c r="F652" s="0" t="s">
        <v>5406</v>
      </c>
      <c r="G652" s="0" t="n">
        <v>6</v>
      </c>
      <c r="H652" s="0" t="n">
        <v>4</v>
      </c>
      <c r="I652" s="0" t="n">
        <v>4</v>
      </c>
      <c r="J652" s="0" t="n">
        <v>0</v>
      </c>
      <c r="K652" s="0" t="n">
        <v>2</v>
      </c>
      <c r="L652" s="0" t="n">
        <v>5</v>
      </c>
      <c r="M652" s="0" t="n">
        <v>6</v>
      </c>
      <c r="N652" s="1" t="n">
        <f aca="false">IF(ISERROR(I652/(I652+J652)),0,(I652/(I652+J652)))</f>
        <v>1</v>
      </c>
      <c r="O652" s="1" t="n">
        <f aca="false">IF(ISERROR(I652/(I652+K652)),0,(I652/(I652+K652)))</f>
        <v>0.666666666666667</v>
      </c>
      <c r="P652" s="1" t="n">
        <f aca="false">IF(ISERROR((2*N652*O652)/(N652+O652)),0,(2*N652*O652)/(N652+O652))</f>
        <v>0.8</v>
      </c>
      <c r="Q652" s="0" t="n">
        <f aca="false">L398-M398</f>
        <v>-2</v>
      </c>
      <c r="R652" s="17" t="str">
        <f aca="false">VLOOKUP(A652,s3_num_method!A652:B3151,2,0)</f>
        <v>num+count</v>
      </c>
    </row>
    <row r="653" customFormat="false" ht="12.8" hidden="false" customHeight="false" outlineLevel="0" collapsed="false">
      <c r="A653" s="0" t="s">
        <v>5407</v>
      </c>
      <c r="B653" s="0" t="s">
        <v>1</v>
      </c>
      <c r="C653" s="0" t="s">
        <v>2</v>
      </c>
      <c r="E653" s="0" t="s">
        <v>33</v>
      </c>
      <c r="F653" s="0" t="s">
        <v>5408</v>
      </c>
      <c r="G653" s="0" t="n">
        <v>5</v>
      </c>
      <c r="H653" s="0" t="n">
        <v>3</v>
      </c>
      <c r="I653" s="0" t="n">
        <v>3</v>
      </c>
      <c r="J653" s="0" t="n">
        <v>0</v>
      </c>
      <c r="K653" s="0" t="n">
        <v>2</v>
      </c>
      <c r="L653" s="0" t="n">
        <v>2</v>
      </c>
      <c r="M653" s="0" t="n">
        <v>1</v>
      </c>
      <c r="N653" s="1" t="n">
        <f aca="false">IF(ISERROR(I653/(I653+J653)),0,(I653/(I653+J653)))</f>
        <v>1</v>
      </c>
      <c r="O653" s="1" t="n">
        <f aca="false">IF(ISERROR(I653/(I653+K653)),0,(I653/(I653+K653)))</f>
        <v>0.6</v>
      </c>
      <c r="P653" s="1" t="n">
        <f aca="false">IF(ISERROR((2*N653*O653)/(N653+O653)),0,(2*N653*O653)/(N653+O653))</f>
        <v>0.75</v>
      </c>
      <c r="Q653" s="0" t="n">
        <f aca="false">L271-M271</f>
        <v>0</v>
      </c>
      <c r="R653" s="17" t="str">
        <f aca="false">VLOOKUP(A653,s3_num_method!A653:B3152,2,0)</f>
        <v>count</v>
      </c>
    </row>
    <row r="654" customFormat="false" ht="12.8" hidden="false" customHeight="false" outlineLevel="0" collapsed="false">
      <c r="A654" s="0" t="s">
        <v>5409</v>
      </c>
      <c r="B654" s="0" t="s">
        <v>1</v>
      </c>
      <c r="C654" s="0" t="s">
        <v>2</v>
      </c>
      <c r="E654" s="0" t="s">
        <v>33</v>
      </c>
      <c r="F654" s="0" t="s">
        <v>5410</v>
      </c>
      <c r="G654" s="0" t="n">
        <v>32</v>
      </c>
      <c r="H654" s="0" t="n">
        <v>31</v>
      </c>
      <c r="I654" s="0" t="n">
        <v>19</v>
      </c>
      <c r="J654" s="0" t="n">
        <v>12</v>
      </c>
      <c r="K654" s="0" t="n">
        <v>13</v>
      </c>
      <c r="L654" s="0" t="n">
        <v>20</v>
      </c>
      <c r="M654" s="0" t="n">
        <v>38</v>
      </c>
      <c r="N654" s="1" t="n">
        <f aca="false">IF(ISERROR(I654/(I654+J654)),0,(I654/(I654+J654)))</f>
        <v>0.612903225806452</v>
      </c>
      <c r="O654" s="1" t="n">
        <f aca="false">IF(ISERROR(I654/(I654+K654)),0,(I654/(I654+K654)))</f>
        <v>0.59375</v>
      </c>
      <c r="P654" s="1" t="n">
        <f aca="false">IF(ISERROR((2*N654*O654)/(N654+O654)),0,(2*N654*O654)/(N654+O654))</f>
        <v>0.603174603174603</v>
      </c>
      <c r="Q654" s="0" t="n">
        <f aca="false">L439-M439</f>
        <v>-4</v>
      </c>
      <c r="R654" s="17" t="str">
        <f aca="false">VLOOKUP(A654,s3_num_method!A654:B3153,2,0)</f>
        <v>num+count</v>
      </c>
    </row>
    <row r="655" customFormat="false" ht="12.8" hidden="false" customHeight="false" outlineLevel="0" collapsed="false">
      <c r="A655" s="0" t="s">
        <v>5411</v>
      </c>
      <c r="B655" s="0" t="s">
        <v>1</v>
      </c>
      <c r="C655" s="0" t="s">
        <v>2</v>
      </c>
      <c r="E655" s="0" t="s">
        <v>33</v>
      </c>
      <c r="F655" s="0" t="s">
        <v>5412</v>
      </c>
      <c r="G655" s="0" t="n">
        <v>6</v>
      </c>
      <c r="H655" s="0" t="n">
        <v>7</v>
      </c>
      <c r="I655" s="0" t="n">
        <v>5</v>
      </c>
      <c r="J655" s="0" t="n">
        <v>2</v>
      </c>
      <c r="K655" s="0" t="n">
        <v>1</v>
      </c>
      <c r="L655" s="0" t="n">
        <v>4</v>
      </c>
      <c r="M655" s="0" t="n">
        <v>10</v>
      </c>
      <c r="N655" s="1" t="n">
        <f aca="false">IF(ISERROR(I655/(I655+J655)),0,(I655/(I655+J655)))</f>
        <v>0.714285714285714</v>
      </c>
      <c r="O655" s="1" t="n">
        <f aca="false">IF(ISERROR(I655/(I655+K655)),0,(I655/(I655+K655)))</f>
        <v>0.833333333333333</v>
      </c>
      <c r="P655" s="1" t="n">
        <f aca="false">IF(ISERROR((2*N655*O655)/(N655+O655)),0,(2*N655*O655)/(N655+O655))</f>
        <v>0.769230769230769</v>
      </c>
      <c r="Q655" s="0" t="n">
        <f aca="false">L1549-M1549</f>
        <v>0</v>
      </c>
      <c r="R655" s="17" t="str">
        <f aca="false">VLOOKUP(A655,s3_num_method!A655:B3154,2,0)</f>
        <v>num+count</v>
      </c>
    </row>
    <row r="656" customFormat="false" ht="12.8" hidden="false" customHeight="false" outlineLevel="0" collapsed="false">
      <c r="A656" s="0" t="s">
        <v>5413</v>
      </c>
      <c r="B656" s="0" t="s">
        <v>1</v>
      </c>
      <c r="C656" s="0" t="s">
        <v>2</v>
      </c>
      <c r="E656" s="0" t="s">
        <v>33</v>
      </c>
      <c r="F656" s="0" t="s">
        <v>5414</v>
      </c>
      <c r="G656" s="0" t="n">
        <v>3</v>
      </c>
      <c r="H656" s="0" t="n">
        <v>1</v>
      </c>
      <c r="I656" s="0" t="n">
        <v>1</v>
      </c>
      <c r="J656" s="0" t="n">
        <v>0</v>
      </c>
      <c r="K656" s="0" t="n">
        <v>2</v>
      </c>
      <c r="L656" s="0" t="n">
        <v>2</v>
      </c>
      <c r="M656" s="0" t="n">
        <v>1</v>
      </c>
      <c r="N656" s="1" t="n">
        <f aca="false">IF(ISERROR(I656/(I656+J656)),0,(I656/(I656+J656)))</f>
        <v>1</v>
      </c>
      <c r="O656" s="1" t="n">
        <f aca="false">IF(ISERROR(I656/(I656+K656)),0,(I656/(I656+K656)))</f>
        <v>0.333333333333333</v>
      </c>
      <c r="P656" s="1" t="n">
        <f aca="false">IF(ISERROR((2*N656*O656)/(N656+O656)),0,(2*N656*O656)/(N656+O656))</f>
        <v>0.5</v>
      </c>
      <c r="Q656" s="0" t="n">
        <f aca="false">L1235-M1235</f>
        <v>0</v>
      </c>
      <c r="R656" s="17" t="str">
        <f aca="false">VLOOKUP(A656,s3_num_method!A656:B3155,2,0)</f>
        <v>num</v>
      </c>
    </row>
    <row r="657" customFormat="false" ht="12.8" hidden="false" customHeight="false" outlineLevel="0" collapsed="false">
      <c r="A657" s="0" t="s">
        <v>5415</v>
      </c>
      <c r="B657" s="0" t="s">
        <v>1</v>
      </c>
      <c r="C657" s="0" t="s">
        <v>2</v>
      </c>
      <c r="E657" s="0" t="s">
        <v>33</v>
      </c>
      <c r="F657" s="0" t="s">
        <v>5416</v>
      </c>
      <c r="G657" s="0" t="n">
        <v>1</v>
      </c>
      <c r="H657" s="0" t="n">
        <v>0</v>
      </c>
      <c r="I657" s="0" t="n">
        <v>0</v>
      </c>
      <c r="J657" s="0" t="n">
        <v>0</v>
      </c>
      <c r="K657" s="0" t="n">
        <v>1</v>
      </c>
      <c r="L657" s="0" t="n">
        <v>1</v>
      </c>
      <c r="M657" s="0" t="n">
        <v>0</v>
      </c>
      <c r="N657" s="1" t="n">
        <f aca="false">IF(ISERROR(I657/(I657+J657)),0,(I657/(I657+J657)))</f>
        <v>0</v>
      </c>
      <c r="O657" s="1" t="n">
        <f aca="false">IF(ISERROR(I657/(I657+K657)),0,(I657/(I657+K657)))</f>
        <v>0</v>
      </c>
      <c r="P657" s="1" t="n">
        <f aca="false">IF(ISERROR((2*N657*O657)/(N657+O657)),0,(2*N657*O657)/(N657+O657))</f>
        <v>0</v>
      </c>
      <c r="Q657" s="0" t="n">
        <f aca="false">L1923-M1923</f>
        <v>0</v>
      </c>
      <c r="R657" s="17" t="str">
        <f aca="false">VLOOKUP(A657,s3_num_method!A657:B3156,2,0)</f>
        <v>num+count</v>
      </c>
    </row>
    <row r="658" customFormat="false" ht="12.8" hidden="false" customHeight="false" outlineLevel="0" collapsed="false">
      <c r="A658" s="0" t="s">
        <v>5417</v>
      </c>
      <c r="B658" s="0" t="s">
        <v>1</v>
      </c>
      <c r="C658" s="0" t="s">
        <v>2</v>
      </c>
      <c r="E658" s="0" t="s">
        <v>33</v>
      </c>
      <c r="F658" s="0" t="s">
        <v>5418</v>
      </c>
      <c r="G658" s="0" t="n">
        <v>27</v>
      </c>
      <c r="H658" s="0" t="n">
        <v>33</v>
      </c>
      <c r="I658" s="0" t="n">
        <v>22</v>
      </c>
      <c r="J658" s="0" t="n">
        <v>11</v>
      </c>
      <c r="K658" s="0" t="n">
        <v>5</v>
      </c>
      <c r="L658" s="0" t="n">
        <v>17</v>
      </c>
      <c r="M658" s="0" t="n">
        <v>30</v>
      </c>
      <c r="N658" s="1" t="n">
        <f aca="false">IF(ISERROR(I658/(I658+J658)),0,(I658/(I658+J658)))</f>
        <v>0.666666666666667</v>
      </c>
      <c r="O658" s="1" t="n">
        <f aca="false">IF(ISERROR(I658/(I658+K658)),0,(I658/(I658+K658)))</f>
        <v>0.814814814814815</v>
      </c>
      <c r="P658" s="1" t="n">
        <f aca="false">IF(ISERROR((2*N658*O658)/(N658+O658)),0,(2*N658*O658)/(N658+O658))</f>
        <v>0.733333333333333</v>
      </c>
      <c r="Q658" s="0" t="n">
        <f aca="false">L367-M367</f>
        <v>-4</v>
      </c>
      <c r="R658" s="17" t="str">
        <f aca="false">VLOOKUP(A658,s3_num_method!A658:B3157,2,0)</f>
        <v>num+count</v>
      </c>
    </row>
    <row r="659" customFormat="false" ht="12.8" hidden="false" customHeight="false" outlineLevel="0" collapsed="false">
      <c r="A659" s="0" t="s">
        <v>5419</v>
      </c>
      <c r="B659" s="0" t="s">
        <v>1</v>
      </c>
      <c r="C659" s="0" t="s">
        <v>2</v>
      </c>
      <c r="E659" s="0" t="s">
        <v>33</v>
      </c>
      <c r="F659" s="0" t="s">
        <v>5420</v>
      </c>
      <c r="G659" s="0" t="n">
        <v>4</v>
      </c>
      <c r="H659" s="0" t="n">
        <v>4</v>
      </c>
      <c r="I659" s="0" t="n">
        <v>3</v>
      </c>
      <c r="J659" s="0" t="n">
        <v>1</v>
      </c>
      <c r="K659" s="0" t="n">
        <v>1</v>
      </c>
      <c r="L659" s="0" t="n">
        <v>2</v>
      </c>
      <c r="M659" s="0" t="n">
        <v>1</v>
      </c>
      <c r="N659" s="1" t="n">
        <f aca="false">IF(ISERROR(I659/(I659+J659)),0,(I659/(I659+J659)))</f>
        <v>0.75</v>
      </c>
      <c r="O659" s="1" t="n">
        <f aca="false">IF(ISERROR(I659/(I659+K659)),0,(I659/(I659+K659)))</f>
        <v>0.75</v>
      </c>
      <c r="P659" s="1" t="n">
        <f aca="false">IF(ISERROR((2*N659*O659)/(N659+O659)),0,(2*N659*O659)/(N659+O659))</f>
        <v>0.75</v>
      </c>
      <c r="Q659" s="0" t="n">
        <f aca="false">L1547-M1547</f>
        <v>5</v>
      </c>
      <c r="R659" s="17" t="str">
        <f aca="false">VLOOKUP(A659,s3_num_method!A659:B3158,2,0)</f>
        <v>num+count</v>
      </c>
    </row>
    <row r="660" customFormat="false" ht="12.8" hidden="false" customHeight="false" outlineLevel="0" collapsed="false">
      <c r="A660" s="0" t="s">
        <v>5421</v>
      </c>
      <c r="B660" s="0" t="s">
        <v>1</v>
      </c>
      <c r="C660" s="0" t="s">
        <v>2</v>
      </c>
      <c r="E660" s="0" t="s">
        <v>33</v>
      </c>
      <c r="F660" s="0" t="s">
        <v>5422</v>
      </c>
      <c r="G660" s="0" t="n">
        <v>4</v>
      </c>
      <c r="H660" s="0" t="n">
        <v>4</v>
      </c>
      <c r="I660" s="0" t="n">
        <v>3</v>
      </c>
      <c r="J660" s="0" t="n">
        <v>1</v>
      </c>
      <c r="K660" s="0" t="n">
        <v>1</v>
      </c>
      <c r="L660" s="0" t="n">
        <v>3</v>
      </c>
      <c r="M660" s="0" t="n">
        <v>4</v>
      </c>
      <c r="N660" s="1" t="n">
        <f aca="false">IF(ISERROR(I660/(I660+J660)),0,(I660/(I660+J660)))</f>
        <v>0.75</v>
      </c>
      <c r="O660" s="1" t="n">
        <f aca="false">IF(ISERROR(I660/(I660+K660)),0,(I660/(I660+K660)))</f>
        <v>0.75</v>
      </c>
      <c r="P660" s="1" t="n">
        <f aca="false">IF(ISERROR((2*N660*O660)/(N660+O660)),0,(2*N660*O660)/(N660+O660))</f>
        <v>0.75</v>
      </c>
      <c r="Q660" s="0" t="n">
        <f aca="false">L129-M129</f>
        <v>-3</v>
      </c>
      <c r="R660" s="17" t="str">
        <f aca="false">VLOOKUP(A660,s3_num_method!A660:B3159,2,0)</f>
        <v>num+count</v>
      </c>
    </row>
    <row r="661" customFormat="false" ht="12.8" hidden="false" customHeight="false" outlineLevel="0" collapsed="false">
      <c r="A661" s="0" t="s">
        <v>5423</v>
      </c>
      <c r="B661" s="0" t="s">
        <v>1</v>
      </c>
      <c r="C661" s="0" t="s">
        <v>2</v>
      </c>
      <c r="E661" s="0" t="s">
        <v>33</v>
      </c>
      <c r="F661" s="0" t="s">
        <v>5424</v>
      </c>
      <c r="G661" s="0" t="n">
        <v>13</v>
      </c>
      <c r="H661" s="0" t="n">
        <v>15</v>
      </c>
      <c r="I661" s="0" t="n">
        <v>7</v>
      </c>
      <c r="J661" s="0" t="n">
        <v>8</v>
      </c>
      <c r="K661" s="0" t="n">
        <v>6</v>
      </c>
      <c r="L661" s="0" t="n">
        <v>8</v>
      </c>
      <c r="M661" s="0" t="n">
        <v>7</v>
      </c>
      <c r="N661" s="1" t="n">
        <f aca="false">IF(ISERROR(I661/(I661+J661)),0,(I661/(I661+J661)))</f>
        <v>0.466666666666667</v>
      </c>
      <c r="O661" s="1" t="n">
        <f aca="false">IF(ISERROR(I661/(I661+K661)),0,(I661/(I661+K661)))</f>
        <v>0.538461538461538</v>
      </c>
      <c r="P661" s="1" t="n">
        <f aca="false">IF(ISERROR((2*N661*O661)/(N661+O661)),0,(2*N661*O661)/(N661+O661))</f>
        <v>0.5</v>
      </c>
      <c r="Q661" s="0" t="n">
        <f aca="false">L307-M307</f>
        <v>0</v>
      </c>
      <c r="R661" s="17" t="str">
        <f aca="false">VLOOKUP(A661,s3_num_method!A661:B3160,2,0)</f>
        <v>num+count</v>
      </c>
    </row>
    <row r="662" customFormat="false" ht="12.8" hidden="false" customHeight="false" outlineLevel="0" collapsed="false">
      <c r="A662" s="0" t="s">
        <v>5425</v>
      </c>
      <c r="B662" s="0" t="s">
        <v>1</v>
      </c>
      <c r="C662" s="0" t="s">
        <v>2</v>
      </c>
      <c r="E662" s="0" t="s">
        <v>33</v>
      </c>
      <c r="F662" s="0" t="s">
        <v>5426</v>
      </c>
      <c r="G662" s="0" t="n">
        <v>23</v>
      </c>
      <c r="H662" s="0" t="n">
        <v>23</v>
      </c>
      <c r="I662" s="0" t="n">
        <v>14</v>
      </c>
      <c r="J662" s="0" t="n">
        <v>9</v>
      </c>
      <c r="K662" s="0" t="n">
        <v>9</v>
      </c>
      <c r="L662" s="0" t="n">
        <v>12</v>
      </c>
      <c r="M662" s="0" t="n">
        <v>16</v>
      </c>
      <c r="N662" s="1" t="n">
        <f aca="false">IF(ISERROR(I662/(I662+J662)),0,(I662/(I662+J662)))</f>
        <v>0.608695652173913</v>
      </c>
      <c r="O662" s="1" t="n">
        <f aca="false">IF(ISERROR(I662/(I662+K662)),0,(I662/(I662+K662)))</f>
        <v>0.608695652173913</v>
      </c>
      <c r="P662" s="1" t="n">
        <f aca="false">IF(ISERROR((2*N662*O662)/(N662+O662)),0,(2*N662*O662)/(N662+O662))</f>
        <v>0.608695652173913</v>
      </c>
      <c r="Q662" s="0" t="n">
        <f aca="false">L1921-M1921</f>
        <v>1</v>
      </c>
      <c r="R662" s="17" t="str">
        <f aca="false">VLOOKUP(A662,s3_num_method!A662:B3161,2,0)</f>
        <v>num+count</v>
      </c>
    </row>
    <row r="663" customFormat="false" ht="12.8" hidden="false" customHeight="false" outlineLevel="0" collapsed="false">
      <c r="A663" s="0" t="s">
        <v>5427</v>
      </c>
      <c r="B663" s="0" t="s">
        <v>1</v>
      </c>
      <c r="C663" s="0" t="s">
        <v>2</v>
      </c>
      <c r="E663" s="0" t="s">
        <v>33</v>
      </c>
      <c r="F663" s="0" t="s">
        <v>5428</v>
      </c>
      <c r="G663" s="0" t="n">
        <v>19</v>
      </c>
      <c r="H663" s="0" t="n">
        <v>15</v>
      </c>
      <c r="I663" s="0" t="n">
        <v>15</v>
      </c>
      <c r="J663" s="0" t="n">
        <v>0</v>
      </c>
      <c r="K663" s="0" t="n">
        <v>4</v>
      </c>
      <c r="L663" s="0" t="n">
        <v>16</v>
      </c>
      <c r="M663" s="0" t="n">
        <v>19</v>
      </c>
      <c r="N663" s="1" t="n">
        <f aca="false">IF(ISERROR(I663/(I663+J663)),0,(I663/(I663+J663)))</f>
        <v>1</v>
      </c>
      <c r="O663" s="1" t="n">
        <f aca="false">IF(ISERROR(I663/(I663+K663)),0,(I663/(I663+K663)))</f>
        <v>0.789473684210526</v>
      </c>
      <c r="P663" s="1" t="n">
        <f aca="false">IF(ISERROR((2*N663*O663)/(N663+O663)),0,(2*N663*O663)/(N663+O663))</f>
        <v>0.882352941176471</v>
      </c>
      <c r="Q663" s="0" t="n">
        <f aca="false">L2303-M2303</f>
        <v>1</v>
      </c>
      <c r="R663" s="17" t="str">
        <f aca="false">VLOOKUP(A663,s3_num_method!A663:B3162,2,0)</f>
        <v>num+count</v>
      </c>
    </row>
    <row r="664" customFormat="false" ht="12.8" hidden="false" customHeight="false" outlineLevel="0" collapsed="false">
      <c r="A664" s="0" t="s">
        <v>5429</v>
      </c>
      <c r="B664" s="0" t="s">
        <v>1</v>
      </c>
      <c r="C664" s="0" t="s">
        <v>2</v>
      </c>
      <c r="E664" s="0" t="s">
        <v>33</v>
      </c>
      <c r="F664" s="0" t="s">
        <v>5430</v>
      </c>
      <c r="G664" s="0" t="n">
        <v>2</v>
      </c>
      <c r="H664" s="0" t="n">
        <v>2</v>
      </c>
      <c r="I664" s="0" t="n">
        <v>2</v>
      </c>
      <c r="J664" s="0" t="n">
        <v>0</v>
      </c>
      <c r="K664" s="0" t="n">
        <v>0</v>
      </c>
      <c r="L664" s="0" t="n">
        <v>3</v>
      </c>
      <c r="M664" s="0" t="n">
        <v>2</v>
      </c>
      <c r="N664" s="1" t="n">
        <f aca="false">IF(ISERROR(I664/(I664+J664)),0,(I664/(I664+J664)))</f>
        <v>1</v>
      </c>
      <c r="O664" s="1" t="n">
        <f aca="false">IF(ISERROR(I664/(I664+K664)),0,(I664/(I664+K664)))</f>
        <v>1</v>
      </c>
      <c r="P664" s="1" t="n">
        <f aca="false">IF(ISERROR((2*N664*O664)/(N664+O664)),0,(2*N664*O664)/(N664+O664))</f>
        <v>1</v>
      </c>
      <c r="Q664" s="0" t="n">
        <f aca="false">L1149-M1149</f>
        <v>0</v>
      </c>
      <c r="R664" s="17" t="str">
        <f aca="false">VLOOKUP(A664,s3_num_method!A664:B3163,2,0)</f>
        <v>num+count</v>
      </c>
    </row>
    <row r="665" customFormat="false" ht="12.8" hidden="false" customHeight="false" outlineLevel="0" collapsed="false">
      <c r="A665" s="0" t="s">
        <v>5431</v>
      </c>
      <c r="B665" s="0" t="s">
        <v>1</v>
      </c>
      <c r="C665" s="0" t="s">
        <v>2</v>
      </c>
      <c r="E665" s="0" t="s">
        <v>33</v>
      </c>
      <c r="F665" s="0" t="s">
        <v>5432</v>
      </c>
      <c r="G665" s="0" t="n">
        <v>19</v>
      </c>
      <c r="H665" s="0" t="n">
        <v>12</v>
      </c>
      <c r="I665" s="0" t="n">
        <v>7</v>
      </c>
      <c r="J665" s="0" t="n">
        <v>5</v>
      </c>
      <c r="K665" s="0" t="n">
        <v>12</v>
      </c>
      <c r="L665" s="0" t="n">
        <v>11</v>
      </c>
      <c r="M665" s="0" t="n">
        <v>8</v>
      </c>
      <c r="N665" s="1" t="n">
        <f aca="false">IF(ISERROR(I665/(I665+J665)),0,(I665/(I665+J665)))</f>
        <v>0.583333333333333</v>
      </c>
      <c r="O665" s="1" t="n">
        <f aca="false">IF(ISERROR(I665/(I665+K665)),0,(I665/(I665+K665)))</f>
        <v>0.368421052631579</v>
      </c>
      <c r="P665" s="1" t="n">
        <f aca="false">IF(ISERROR((2*N665*O665)/(N665+O665)),0,(2*N665*O665)/(N665+O665))</f>
        <v>0.451612903225807</v>
      </c>
      <c r="Q665" s="0" t="n">
        <f aca="false">L525-M525</f>
        <v>0</v>
      </c>
      <c r="R665" s="17" t="str">
        <f aca="false">VLOOKUP(A665,s3_num_method!A665:B3164,2,0)</f>
        <v>num+count</v>
      </c>
    </row>
    <row r="666" customFormat="false" ht="12.8" hidden="false" customHeight="false" outlineLevel="0" collapsed="false">
      <c r="A666" s="0" t="s">
        <v>5433</v>
      </c>
      <c r="B666" s="0" t="s">
        <v>1</v>
      </c>
      <c r="C666" s="0" t="s">
        <v>2</v>
      </c>
      <c r="E666" s="0" t="s">
        <v>33</v>
      </c>
      <c r="F666" s="0" t="s">
        <v>5434</v>
      </c>
      <c r="G666" s="0" t="n">
        <v>32</v>
      </c>
      <c r="H666" s="0" t="n">
        <v>5</v>
      </c>
      <c r="I666" s="0" t="n">
        <v>5</v>
      </c>
      <c r="J666" s="0" t="n">
        <v>0</v>
      </c>
      <c r="K666" s="0" t="n">
        <v>27</v>
      </c>
      <c r="L666" s="0" t="n">
        <v>17</v>
      </c>
      <c r="M666" s="0" t="n">
        <v>8</v>
      </c>
      <c r="N666" s="1" t="n">
        <f aca="false">IF(ISERROR(I666/(I666+J666)),0,(I666/(I666+J666)))</f>
        <v>1</v>
      </c>
      <c r="O666" s="1" t="n">
        <f aca="false">IF(ISERROR(I666/(I666+K666)),0,(I666/(I666+K666)))</f>
        <v>0.15625</v>
      </c>
      <c r="P666" s="1" t="n">
        <f aca="false">IF(ISERROR((2*N666*O666)/(N666+O666)),0,(2*N666*O666)/(N666+O666))</f>
        <v>0.27027027027027</v>
      </c>
      <c r="Q666" s="0" t="n">
        <f aca="false">L392-M392</f>
        <v>-2</v>
      </c>
      <c r="R666" s="17" t="str">
        <f aca="false">VLOOKUP(A666,s3_num_method!A666:B3165,2,0)</f>
        <v>num+count</v>
      </c>
    </row>
    <row r="667" customFormat="false" ht="12.8" hidden="false" customHeight="false" outlineLevel="0" collapsed="false">
      <c r="A667" s="0" t="s">
        <v>5435</v>
      </c>
      <c r="B667" s="0" t="s">
        <v>1</v>
      </c>
      <c r="C667" s="0" t="s">
        <v>2</v>
      </c>
      <c r="E667" s="0" t="s">
        <v>33</v>
      </c>
      <c r="F667" s="0" t="s">
        <v>5436</v>
      </c>
      <c r="G667" s="0" t="n">
        <v>2</v>
      </c>
      <c r="H667" s="0" t="n">
        <v>2</v>
      </c>
      <c r="I667" s="0" t="n">
        <v>1</v>
      </c>
      <c r="J667" s="0" t="n">
        <v>1</v>
      </c>
      <c r="K667" s="0" t="n">
        <v>1</v>
      </c>
      <c r="L667" s="0" t="n">
        <v>2</v>
      </c>
      <c r="M667" s="0" t="n">
        <v>2</v>
      </c>
      <c r="N667" s="1" t="n">
        <f aca="false">IF(ISERROR(I667/(I667+J667)),0,(I667/(I667+J667)))</f>
        <v>0.5</v>
      </c>
      <c r="O667" s="1" t="n">
        <f aca="false">IF(ISERROR(I667/(I667+K667)),0,(I667/(I667+K667)))</f>
        <v>0.5</v>
      </c>
      <c r="P667" s="1" t="n">
        <f aca="false">IF(ISERROR((2*N667*O667)/(N667+O667)),0,(2*N667*O667)/(N667+O667))</f>
        <v>0.5</v>
      </c>
      <c r="Q667" s="0" t="n">
        <f aca="false">L1068-M1068</f>
        <v>1</v>
      </c>
      <c r="R667" s="17" t="str">
        <f aca="false">VLOOKUP(A667,s3_num_method!A667:B3166,2,0)</f>
        <v>num+count</v>
      </c>
    </row>
    <row r="668" customFormat="false" ht="12.8" hidden="false" customHeight="false" outlineLevel="0" collapsed="false">
      <c r="A668" s="0" t="s">
        <v>5437</v>
      </c>
      <c r="B668" s="0" t="s">
        <v>1</v>
      </c>
      <c r="C668" s="0" t="s">
        <v>2</v>
      </c>
      <c r="E668" s="0" t="s">
        <v>33</v>
      </c>
      <c r="F668" s="0" t="s">
        <v>5438</v>
      </c>
      <c r="G668" s="0" t="n">
        <v>6</v>
      </c>
      <c r="H668" s="0" t="n">
        <v>4</v>
      </c>
      <c r="I668" s="0" t="n">
        <v>1</v>
      </c>
      <c r="J668" s="0" t="n">
        <v>3</v>
      </c>
      <c r="K668" s="0" t="n">
        <v>5</v>
      </c>
      <c r="L668" s="0" t="n">
        <v>4</v>
      </c>
      <c r="M668" s="0" t="n">
        <v>2</v>
      </c>
      <c r="N668" s="1" t="n">
        <f aca="false">IF(ISERROR(I668/(I668+J668)),0,(I668/(I668+J668)))</f>
        <v>0.25</v>
      </c>
      <c r="O668" s="1" t="n">
        <f aca="false">IF(ISERROR(I668/(I668+K668)),0,(I668/(I668+K668)))</f>
        <v>0.166666666666667</v>
      </c>
      <c r="P668" s="1" t="n">
        <f aca="false">IF(ISERROR((2*N668*O668)/(N668+O668)),0,(2*N668*O668)/(N668+O668))</f>
        <v>0.2</v>
      </c>
      <c r="Q668" s="0" t="n">
        <f aca="false">L1009-M1009</f>
        <v>1</v>
      </c>
      <c r="R668" s="17" t="str">
        <f aca="false">VLOOKUP(A668,s3_num_method!A668:B3167,2,0)</f>
        <v>num+count</v>
      </c>
    </row>
    <row r="669" customFormat="false" ht="12.8" hidden="false" customHeight="false" outlineLevel="0" collapsed="false">
      <c r="A669" s="0" t="s">
        <v>5439</v>
      </c>
      <c r="B669" s="0" t="s">
        <v>1</v>
      </c>
      <c r="C669" s="0" t="s">
        <v>2</v>
      </c>
      <c r="E669" s="0" t="s">
        <v>33</v>
      </c>
      <c r="F669" s="0" t="s">
        <v>5440</v>
      </c>
      <c r="G669" s="0" t="n">
        <v>4</v>
      </c>
      <c r="H669" s="0" t="n">
        <v>3</v>
      </c>
      <c r="I669" s="0" t="n">
        <v>3</v>
      </c>
      <c r="J669" s="0" t="n">
        <v>0</v>
      </c>
      <c r="K669" s="0" t="n">
        <v>1</v>
      </c>
      <c r="L669" s="0" t="n">
        <v>2</v>
      </c>
      <c r="M669" s="0" t="n">
        <v>2</v>
      </c>
      <c r="N669" s="1" t="n">
        <f aca="false">IF(ISERROR(I669/(I669+J669)),0,(I669/(I669+J669)))</f>
        <v>1</v>
      </c>
      <c r="O669" s="1" t="n">
        <f aca="false">IF(ISERROR(I669/(I669+K669)),0,(I669/(I669+K669)))</f>
        <v>0.75</v>
      </c>
      <c r="P669" s="1" t="n">
        <f aca="false">IF(ISERROR((2*N669*O669)/(N669+O669)),0,(2*N669*O669)/(N669+O669))</f>
        <v>0.857142857142857</v>
      </c>
      <c r="Q669" s="0" t="n">
        <f aca="false">L2319-M2319</f>
        <v>0</v>
      </c>
      <c r="R669" s="17" t="str">
        <f aca="false">VLOOKUP(A669,s3_num_method!A669:B3168,2,0)</f>
        <v>count</v>
      </c>
    </row>
    <row r="670" customFormat="false" ht="12.8" hidden="false" customHeight="false" outlineLevel="0" collapsed="false">
      <c r="A670" s="0" t="s">
        <v>5441</v>
      </c>
      <c r="B670" s="0" t="s">
        <v>1</v>
      </c>
      <c r="C670" s="0" t="s">
        <v>2</v>
      </c>
      <c r="E670" s="0" t="s">
        <v>33</v>
      </c>
      <c r="F670" s="0" t="s">
        <v>5442</v>
      </c>
      <c r="G670" s="0" t="n">
        <v>15</v>
      </c>
      <c r="H670" s="0" t="n">
        <v>10</v>
      </c>
      <c r="I670" s="0" t="n">
        <v>8</v>
      </c>
      <c r="J670" s="0" t="n">
        <v>2</v>
      </c>
      <c r="K670" s="0" t="n">
        <v>7</v>
      </c>
      <c r="L670" s="0" t="n">
        <v>9</v>
      </c>
      <c r="M670" s="0" t="n">
        <v>12</v>
      </c>
      <c r="N670" s="1" t="n">
        <f aca="false">IF(ISERROR(I670/(I670+J670)),0,(I670/(I670+J670)))</f>
        <v>0.8</v>
      </c>
      <c r="O670" s="1" t="n">
        <f aca="false">IF(ISERROR(I670/(I670+K670)),0,(I670/(I670+K670)))</f>
        <v>0.533333333333333</v>
      </c>
      <c r="P670" s="1" t="n">
        <f aca="false">IF(ISERROR((2*N670*O670)/(N670+O670)),0,(2*N670*O670)/(N670+O670))</f>
        <v>0.64</v>
      </c>
      <c r="Q670" s="0" t="n">
        <f aca="false">L49-M49</f>
        <v>-2</v>
      </c>
      <c r="R670" s="17" t="str">
        <f aca="false">VLOOKUP(A670,s3_num_method!A670:B3169,2,0)</f>
        <v>num+count</v>
      </c>
    </row>
    <row r="671" customFormat="false" ht="12.8" hidden="false" customHeight="false" outlineLevel="0" collapsed="false">
      <c r="A671" s="0" t="s">
        <v>5443</v>
      </c>
      <c r="B671" s="0" t="s">
        <v>1</v>
      </c>
      <c r="C671" s="0" t="s">
        <v>2</v>
      </c>
      <c r="E671" s="0" t="s">
        <v>33</v>
      </c>
      <c r="F671" s="0" t="s">
        <v>5444</v>
      </c>
      <c r="G671" s="0" t="n">
        <v>15</v>
      </c>
      <c r="H671" s="0" t="n">
        <v>16</v>
      </c>
      <c r="I671" s="0" t="n">
        <v>9</v>
      </c>
      <c r="J671" s="0" t="n">
        <v>7</v>
      </c>
      <c r="K671" s="0" t="n">
        <v>6</v>
      </c>
      <c r="L671" s="0" t="n">
        <v>16</v>
      </c>
      <c r="M671" s="0" t="n">
        <v>13</v>
      </c>
      <c r="N671" s="1" t="n">
        <f aca="false">IF(ISERROR(I671/(I671+J671)),0,(I671/(I671+J671)))</f>
        <v>0.5625</v>
      </c>
      <c r="O671" s="1" t="n">
        <f aca="false">IF(ISERROR(I671/(I671+K671)),0,(I671/(I671+K671)))</f>
        <v>0.6</v>
      </c>
      <c r="P671" s="1" t="n">
        <f aca="false">IF(ISERROR((2*N671*O671)/(N671+O671)),0,(2*N671*O671)/(N671+O671))</f>
        <v>0.580645161290323</v>
      </c>
      <c r="Q671" s="0" t="n">
        <f aca="false">L2318-M2318</f>
        <v>0</v>
      </c>
      <c r="R671" s="17" t="str">
        <f aca="false">VLOOKUP(A671,s3_num_method!A671:B3170,2,0)</f>
        <v>num+count</v>
      </c>
    </row>
    <row r="672" customFormat="false" ht="12.8" hidden="false" customHeight="false" outlineLevel="0" collapsed="false">
      <c r="A672" s="0" t="s">
        <v>5445</v>
      </c>
      <c r="B672" s="0" t="s">
        <v>1</v>
      </c>
      <c r="C672" s="0" t="s">
        <v>2</v>
      </c>
      <c r="E672" s="0" t="s">
        <v>33</v>
      </c>
      <c r="F672" s="0" t="s">
        <v>5446</v>
      </c>
      <c r="G672" s="0" t="n">
        <v>29</v>
      </c>
      <c r="H672" s="0" t="n">
        <v>34</v>
      </c>
      <c r="I672" s="0" t="n">
        <v>19</v>
      </c>
      <c r="J672" s="0" t="n">
        <v>15</v>
      </c>
      <c r="K672" s="0" t="n">
        <v>10</v>
      </c>
      <c r="L672" s="0" t="n">
        <v>22</v>
      </c>
      <c r="M672" s="0" t="n">
        <v>36</v>
      </c>
      <c r="N672" s="1" t="n">
        <f aca="false">IF(ISERROR(I672/(I672+J672)),0,(I672/(I672+J672)))</f>
        <v>0.558823529411765</v>
      </c>
      <c r="O672" s="1" t="n">
        <f aca="false">IF(ISERROR(I672/(I672+K672)),0,(I672/(I672+K672)))</f>
        <v>0.655172413793103</v>
      </c>
      <c r="P672" s="1" t="n">
        <f aca="false">IF(ISERROR((2*N672*O672)/(N672+O672)),0,(2*N672*O672)/(N672+O672))</f>
        <v>0.603174603174603</v>
      </c>
      <c r="Q672" s="0" t="n">
        <f aca="false">L161-M161</f>
        <v>-4</v>
      </c>
      <c r="R672" s="17" t="str">
        <f aca="false">VLOOKUP(A672,s3_num_method!A672:B3171,2,0)</f>
        <v>num+count</v>
      </c>
    </row>
    <row r="673" customFormat="false" ht="12.8" hidden="false" customHeight="false" outlineLevel="0" collapsed="false">
      <c r="A673" s="0" t="s">
        <v>5447</v>
      </c>
      <c r="B673" s="0" t="s">
        <v>1</v>
      </c>
      <c r="C673" s="0" t="s">
        <v>2</v>
      </c>
      <c r="E673" s="0" t="s">
        <v>33</v>
      </c>
      <c r="F673" s="0" t="s">
        <v>5448</v>
      </c>
      <c r="G673" s="0" t="n">
        <v>4</v>
      </c>
      <c r="H673" s="0" t="n">
        <v>8</v>
      </c>
      <c r="I673" s="0" t="n">
        <v>3</v>
      </c>
      <c r="J673" s="0" t="n">
        <v>5</v>
      </c>
      <c r="K673" s="0" t="n">
        <v>1</v>
      </c>
      <c r="L673" s="0" t="n">
        <v>3</v>
      </c>
      <c r="M673" s="0" t="n">
        <v>1</v>
      </c>
      <c r="N673" s="1" t="n">
        <f aca="false">IF(ISERROR(I673/(I673+J673)),0,(I673/(I673+J673)))</f>
        <v>0.375</v>
      </c>
      <c r="O673" s="1" t="n">
        <f aca="false">IF(ISERROR(I673/(I673+K673)),0,(I673/(I673+K673)))</f>
        <v>0.75</v>
      </c>
      <c r="P673" s="1" t="n">
        <f aca="false">IF(ISERROR((2*N673*O673)/(N673+O673)),0,(2*N673*O673)/(N673+O673))</f>
        <v>0.5</v>
      </c>
      <c r="Q673" s="0" t="n">
        <f aca="false">L1069-M1069</f>
        <v>0</v>
      </c>
      <c r="R673" s="17" t="str">
        <f aca="false">VLOOKUP(A673,s3_num_method!A673:B3172,2,0)</f>
        <v>num+count</v>
      </c>
    </row>
    <row r="674" customFormat="false" ht="12.8" hidden="false" customHeight="false" outlineLevel="0" collapsed="false">
      <c r="A674" s="0" t="s">
        <v>5449</v>
      </c>
      <c r="B674" s="0" t="s">
        <v>1</v>
      </c>
      <c r="C674" s="0" t="s">
        <v>2</v>
      </c>
      <c r="E674" s="0" t="s">
        <v>33</v>
      </c>
      <c r="F674" s="0" t="s">
        <v>5450</v>
      </c>
      <c r="G674" s="0" t="n">
        <v>9</v>
      </c>
      <c r="H674" s="0" t="n">
        <v>0</v>
      </c>
      <c r="I674" s="0" t="n">
        <v>0</v>
      </c>
      <c r="J674" s="0" t="n">
        <v>0</v>
      </c>
      <c r="K674" s="0" t="n">
        <v>9</v>
      </c>
      <c r="L674" s="0" t="n">
        <v>8</v>
      </c>
      <c r="M674" s="0" t="n">
        <v>0</v>
      </c>
      <c r="N674" s="1" t="n">
        <f aca="false">IF(ISERROR(I674/(I674+J674)),0,(I674/(I674+J674)))</f>
        <v>0</v>
      </c>
      <c r="O674" s="1" t="n">
        <f aca="false">IF(ISERROR(I674/(I674+K674)),0,(I674/(I674+K674)))</f>
        <v>0</v>
      </c>
      <c r="P674" s="1" t="n">
        <f aca="false">IF(ISERROR((2*N674*O674)/(N674+O674)),0,(2*N674*O674)/(N674+O674))</f>
        <v>0</v>
      </c>
      <c r="Q674" s="0" t="n">
        <f aca="false">L100-M100</f>
        <v>-4</v>
      </c>
      <c r="R674" s="17" t="str">
        <f aca="false">VLOOKUP(A674,s3_num_method!A674:B3173,2,0)</f>
        <v>num+count</v>
      </c>
    </row>
    <row r="675" customFormat="false" ht="12.8" hidden="false" customHeight="false" outlineLevel="0" collapsed="false">
      <c r="A675" s="0" t="s">
        <v>5451</v>
      </c>
      <c r="B675" s="0" t="s">
        <v>1</v>
      </c>
      <c r="C675" s="0" t="s">
        <v>2</v>
      </c>
      <c r="E675" s="0" t="s">
        <v>33</v>
      </c>
      <c r="F675" s="0" t="s">
        <v>5452</v>
      </c>
      <c r="G675" s="0" t="n">
        <v>5</v>
      </c>
      <c r="H675" s="0" t="n">
        <v>5</v>
      </c>
      <c r="I675" s="0" t="n">
        <v>5</v>
      </c>
      <c r="J675" s="0" t="n">
        <v>0</v>
      </c>
      <c r="K675" s="0" t="n">
        <v>0</v>
      </c>
      <c r="L675" s="0" t="n">
        <v>5</v>
      </c>
      <c r="M675" s="0" t="n">
        <v>11</v>
      </c>
      <c r="N675" s="1" t="n">
        <f aca="false">IF(ISERROR(I675/(I675+J675)),0,(I675/(I675+J675)))</f>
        <v>1</v>
      </c>
      <c r="O675" s="1" t="n">
        <f aca="false">IF(ISERROR(I675/(I675+K675)),0,(I675/(I675+K675)))</f>
        <v>1</v>
      </c>
      <c r="P675" s="1" t="n">
        <f aca="false">IF(ISERROR((2*N675*O675)/(N675+O675)),0,(2*N675*O675)/(N675+O675))</f>
        <v>1</v>
      </c>
      <c r="Q675" s="0" t="n">
        <f aca="false">L1040-M1040</f>
        <v>-1</v>
      </c>
      <c r="R675" s="17" t="str">
        <f aca="false">VLOOKUP(A675,s3_num_method!A675:B3174,2,0)</f>
        <v>num+count</v>
      </c>
    </row>
    <row r="676" customFormat="false" ht="12.8" hidden="false" customHeight="false" outlineLevel="0" collapsed="false">
      <c r="A676" s="0" t="s">
        <v>5453</v>
      </c>
      <c r="B676" s="0" t="s">
        <v>1</v>
      </c>
      <c r="C676" s="0" t="s">
        <v>2</v>
      </c>
      <c r="E676" s="0" t="s">
        <v>33</v>
      </c>
      <c r="F676" s="0" t="s">
        <v>5454</v>
      </c>
      <c r="G676" s="0" t="n">
        <v>5</v>
      </c>
      <c r="H676" s="0" t="n">
        <v>4</v>
      </c>
      <c r="I676" s="0" t="n">
        <v>4</v>
      </c>
      <c r="J676" s="0" t="n">
        <v>0</v>
      </c>
      <c r="K676" s="0" t="n">
        <v>1</v>
      </c>
      <c r="L676" s="0" t="n">
        <v>3</v>
      </c>
      <c r="M676" s="0" t="n">
        <v>0</v>
      </c>
      <c r="N676" s="1" t="n">
        <f aca="false">IF(ISERROR(I676/(I676+J676)),0,(I676/(I676+J676)))</f>
        <v>1</v>
      </c>
      <c r="O676" s="1" t="n">
        <f aca="false">IF(ISERROR(I676/(I676+K676)),0,(I676/(I676+K676)))</f>
        <v>0.8</v>
      </c>
      <c r="P676" s="1" t="n">
        <f aca="false">IF(ISERROR((2*N676*O676)/(N676+O676)),0,(2*N676*O676)/(N676+O676))</f>
        <v>0.888888888888889</v>
      </c>
      <c r="Q676" s="0" t="n">
        <f aca="false">L991-M991</f>
        <v>-1</v>
      </c>
      <c r="R676" s="17" t="str">
        <f aca="false">VLOOKUP(A676,s3_num_method!A676:B3175,2,0)</f>
        <v>count</v>
      </c>
    </row>
    <row r="677" customFormat="false" ht="12.8" hidden="false" customHeight="false" outlineLevel="0" collapsed="false">
      <c r="A677" s="0" t="s">
        <v>5455</v>
      </c>
      <c r="B677" s="0" t="s">
        <v>1</v>
      </c>
      <c r="C677" s="0" t="s">
        <v>2</v>
      </c>
      <c r="E677" s="0" t="s">
        <v>33</v>
      </c>
      <c r="F677" s="0" t="s">
        <v>5456</v>
      </c>
      <c r="G677" s="0" t="n">
        <v>8</v>
      </c>
      <c r="H677" s="0" t="n">
        <v>6</v>
      </c>
      <c r="I677" s="0" t="n">
        <v>6</v>
      </c>
      <c r="J677" s="0" t="n">
        <v>0</v>
      </c>
      <c r="K677" s="0" t="n">
        <v>2</v>
      </c>
      <c r="L677" s="0" t="n">
        <v>12</v>
      </c>
      <c r="M677" s="0" t="n">
        <v>7</v>
      </c>
      <c r="N677" s="1" t="n">
        <f aca="false">IF(ISERROR(I677/(I677+J677)),0,(I677/(I677+J677)))</f>
        <v>1</v>
      </c>
      <c r="O677" s="1" t="n">
        <f aca="false">IF(ISERROR(I677/(I677+K677)),0,(I677/(I677+K677)))</f>
        <v>0.75</v>
      </c>
      <c r="P677" s="1" t="n">
        <f aca="false">IF(ISERROR((2*N677*O677)/(N677+O677)),0,(2*N677*O677)/(N677+O677))</f>
        <v>0.857142857142857</v>
      </c>
      <c r="Q677" s="0" t="n">
        <f aca="false">L394-M394</f>
        <v>0</v>
      </c>
      <c r="R677" s="17" t="str">
        <f aca="false">VLOOKUP(A677,s3_num_method!A677:B3176,2,0)</f>
        <v>num+count</v>
      </c>
    </row>
    <row r="678" customFormat="false" ht="12.8" hidden="false" customHeight="false" outlineLevel="0" collapsed="false">
      <c r="A678" s="0" t="s">
        <v>5457</v>
      </c>
      <c r="B678" s="0" t="s">
        <v>1</v>
      </c>
      <c r="C678" s="0" t="s">
        <v>2</v>
      </c>
      <c r="E678" s="0" t="s">
        <v>33</v>
      </c>
      <c r="F678" s="0" t="s">
        <v>5458</v>
      </c>
      <c r="G678" s="0" t="n">
        <v>97</v>
      </c>
      <c r="H678" s="0" t="n">
        <v>95</v>
      </c>
      <c r="I678" s="0" t="n">
        <v>67</v>
      </c>
      <c r="J678" s="0" t="n">
        <v>28</v>
      </c>
      <c r="K678" s="0" t="n">
        <v>30</v>
      </c>
      <c r="L678" s="0" t="n">
        <v>60</v>
      </c>
      <c r="M678" s="0" t="n">
        <v>100</v>
      </c>
      <c r="N678" s="1" t="n">
        <f aca="false">IF(ISERROR(I678/(I678+J678)),0,(I678/(I678+J678)))</f>
        <v>0.705263157894737</v>
      </c>
      <c r="O678" s="1" t="n">
        <f aca="false">IF(ISERROR(I678/(I678+K678)),0,(I678/(I678+K678)))</f>
        <v>0.690721649484536</v>
      </c>
      <c r="P678" s="1" t="n">
        <f aca="false">IF(ISERROR((2*N678*O678)/(N678+O678)),0,(2*N678*O678)/(N678+O678))</f>
        <v>0.697916666666667</v>
      </c>
      <c r="Q678" s="0" t="n">
        <f aca="false">L1772-M1772</f>
        <v>0</v>
      </c>
      <c r="R678" s="17" t="str">
        <f aca="false">VLOOKUP(A678,s3_num_method!A678:B3177,2,0)</f>
        <v>num+count</v>
      </c>
    </row>
    <row r="679" customFormat="false" ht="12.8" hidden="false" customHeight="false" outlineLevel="0" collapsed="false">
      <c r="A679" s="0" t="s">
        <v>5459</v>
      </c>
      <c r="B679" s="0" t="s">
        <v>1</v>
      </c>
      <c r="C679" s="0" t="s">
        <v>2</v>
      </c>
      <c r="E679" s="0" t="s">
        <v>33</v>
      </c>
      <c r="F679" s="0" t="s">
        <v>5460</v>
      </c>
      <c r="G679" s="0" t="n">
        <v>4</v>
      </c>
      <c r="H679" s="0" t="n">
        <v>2</v>
      </c>
      <c r="I679" s="0" t="n">
        <v>1</v>
      </c>
      <c r="J679" s="0" t="n">
        <v>1</v>
      </c>
      <c r="K679" s="0" t="n">
        <v>3</v>
      </c>
      <c r="L679" s="0" t="n">
        <v>3</v>
      </c>
      <c r="M679" s="0" t="n">
        <v>3</v>
      </c>
      <c r="N679" s="1" t="n">
        <f aca="false">IF(ISERROR(I679/(I679+J679)),0,(I679/(I679+J679)))</f>
        <v>0.5</v>
      </c>
      <c r="O679" s="1" t="n">
        <f aca="false">IF(ISERROR(I679/(I679+K679)),0,(I679/(I679+K679)))</f>
        <v>0.25</v>
      </c>
      <c r="P679" s="1" t="n">
        <f aca="false">IF(ISERROR((2*N679*O679)/(N679+O679)),0,(2*N679*O679)/(N679+O679))</f>
        <v>0.333333333333333</v>
      </c>
      <c r="Q679" s="0" t="n">
        <f aca="false">L118-M118</f>
        <v>-6</v>
      </c>
      <c r="R679" s="17" t="str">
        <f aca="false">VLOOKUP(A679,s3_num_method!A679:B3178,2,0)</f>
        <v>num+count</v>
      </c>
    </row>
    <row r="680" customFormat="false" ht="12.8" hidden="false" customHeight="false" outlineLevel="0" collapsed="false">
      <c r="A680" s="0" t="s">
        <v>5461</v>
      </c>
      <c r="B680" s="0" t="s">
        <v>1</v>
      </c>
      <c r="C680" s="0" t="s">
        <v>2</v>
      </c>
      <c r="E680" s="0" t="s">
        <v>33</v>
      </c>
      <c r="F680" s="0" t="s">
        <v>5462</v>
      </c>
      <c r="G680" s="0" t="n">
        <v>6</v>
      </c>
      <c r="H680" s="0" t="n">
        <v>3</v>
      </c>
      <c r="I680" s="0" t="n">
        <v>3</v>
      </c>
      <c r="J680" s="0" t="n">
        <v>0</v>
      </c>
      <c r="K680" s="0" t="n">
        <v>3</v>
      </c>
      <c r="L680" s="0" t="n">
        <v>3</v>
      </c>
      <c r="M680" s="0" t="n">
        <v>2</v>
      </c>
      <c r="N680" s="1" t="n">
        <f aca="false">IF(ISERROR(I680/(I680+J680)),0,(I680/(I680+J680)))</f>
        <v>1</v>
      </c>
      <c r="O680" s="1" t="n">
        <f aca="false">IF(ISERROR(I680/(I680+K680)),0,(I680/(I680+K680)))</f>
        <v>0.5</v>
      </c>
      <c r="P680" s="1" t="n">
        <f aca="false">IF(ISERROR((2*N680*O680)/(N680+O680)),0,(2*N680*O680)/(N680+O680))</f>
        <v>0.666666666666667</v>
      </c>
      <c r="Q680" s="0" t="n">
        <f aca="false">L121-M121</f>
        <v>-1</v>
      </c>
      <c r="R680" s="17" t="str">
        <f aca="false">VLOOKUP(A680,s3_num_method!A680:B3179,2,0)</f>
        <v>count</v>
      </c>
    </row>
    <row r="681" customFormat="false" ht="12.8" hidden="false" customHeight="false" outlineLevel="0" collapsed="false">
      <c r="A681" s="0" t="s">
        <v>5463</v>
      </c>
      <c r="B681" s="0" t="s">
        <v>1</v>
      </c>
      <c r="C681" s="0" t="s">
        <v>2</v>
      </c>
      <c r="E681" s="0" t="s">
        <v>33</v>
      </c>
      <c r="F681" s="0" t="s">
        <v>5464</v>
      </c>
      <c r="G681" s="0" t="n">
        <v>5</v>
      </c>
      <c r="H681" s="0" t="n">
        <v>8</v>
      </c>
      <c r="I681" s="0" t="n">
        <v>5</v>
      </c>
      <c r="J681" s="0" t="n">
        <v>3</v>
      </c>
      <c r="K681" s="0" t="n">
        <v>0</v>
      </c>
      <c r="L681" s="0" t="n">
        <v>6</v>
      </c>
      <c r="M681" s="0" t="n">
        <v>10</v>
      </c>
      <c r="N681" s="1" t="n">
        <f aca="false">IF(ISERROR(I681/(I681+J681)),0,(I681/(I681+J681)))</f>
        <v>0.625</v>
      </c>
      <c r="O681" s="1" t="n">
        <f aca="false">IF(ISERROR(I681/(I681+K681)),0,(I681/(I681+K681)))</f>
        <v>1</v>
      </c>
      <c r="P681" s="1" t="n">
        <f aca="false">IF(ISERROR((2*N681*O681)/(N681+O681)),0,(2*N681*O681)/(N681+O681))</f>
        <v>0.769230769230769</v>
      </c>
      <c r="Q681" s="0" t="n">
        <f aca="false">L523-M523</f>
        <v>-3</v>
      </c>
      <c r="R681" s="17" t="str">
        <f aca="false">VLOOKUP(A681,s3_num_method!A681:B3180,2,0)</f>
        <v>num+count</v>
      </c>
    </row>
    <row r="682" customFormat="false" ht="12.8" hidden="false" customHeight="false" outlineLevel="0" collapsed="false">
      <c r="A682" s="0" t="s">
        <v>5465</v>
      </c>
      <c r="B682" s="0" t="s">
        <v>1</v>
      </c>
      <c r="C682" s="0" t="s">
        <v>2</v>
      </c>
      <c r="E682" s="0" t="s">
        <v>33</v>
      </c>
      <c r="F682" s="0" t="s">
        <v>5466</v>
      </c>
      <c r="G682" s="0" t="n">
        <v>10</v>
      </c>
      <c r="H682" s="0" t="n">
        <v>6</v>
      </c>
      <c r="I682" s="0" t="n">
        <v>2</v>
      </c>
      <c r="J682" s="0" t="n">
        <v>4</v>
      </c>
      <c r="K682" s="0" t="n">
        <v>8</v>
      </c>
      <c r="L682" s="0" t="n">
        <v>7</v>
      </c>
      <c r="M682" s="0" t="n">
        <v>7</v>
      </c>
      <c r="N682" s="1" t="n">
        <f aca="false">IF(ISERROR(I682/(I682+J682)),0,(I682/(I682+J682)))</f>
        <v>0.333333333333333</v>
      </c>
      <c r="O682" s="1" t="n">
        <f aca="false">IF(ISERROR(I682/(I682+K682)),0,(I682/(I682+K682)))</f>
        <v>0.2</v>
      </c>
      <c r="P682" s="1" t="n">
        <f aca="false">IF(ISERROR((2*N682*O682)/(N682+O682)),0,(2*N682*O682)/(N682+O682))</f>
        <v>0.25</v>
      </c>
      <c r="Q682" s="0" t="n">
        <f aca="false">L524-M524</f>
        <v>0</v>
      </c>
      <c r="R682" s="17" t="str">
        <f aca="false">VLOOKUP(A682,s3_num_method!A682:B3181,2,0)</f>
        <v>num+count</v>
      </c>
    </row>
    <row r="683" customFormat="false" ht="12.8" hidden="false" customHeight="false" outlineLevel="0" collapsed="false">
      <c r="A683" s="0" t="s">
        <v>5467</v>
      </c>
      <c r="B683" s="0" t="s">
        <v>1</v>
      </c>
      <c r="C683" s="0" t="s">
        <v>2</v>
      </c>
      <c r="E683" s="0" t="s">
        <v>33</v>
      </c>
      <c r="F683" s="0" t="s">
        <v>5468</v>
      </c>
      <c r="G683" s="0" t="n">
        <v>14</v>
      </c>
      <c r="H683" s="0" t="n">
        <v>18</v>
      </c>
      <c r="I683" s="0" t="n">
        <v>13</v>
      </c>
      <c r="J683" s="0" t="n">
        <v>5</v>
      </c>
      <c r="K683" s="0" t="n">
        <v>1</v>
      </c>
      <c r="L683" s="0" t="n">
        <v>13</v>
      </c>
      <c r="M683" s="0" t="n">
        <v>8</v>
      </c>
      <c r="N683" s="1" t="n">
        <f aca="false">IF(ISERROR(I683/(I683+J683)),0,(I683/(I683+J683)))</f>
        <v>0.722222222222222</v>
      </c>
      <c r="O683" s="1" t="n">
        <f aca="false">IF(ISERROR(I683/(I683+K683)),0,(I683/(I683+K683)))</f>
        <v>0.928571428571429</v>
      </c>
      <c r="P683" s="1" t="n">
        <f aca="false">IF(ISERROR((2*N683*O683)/(N683+O683)),0,(2*N683*O683)/(N683+O683))</f>
        <v>0.8125</v>
      </c>
      <c r="Q683" s="0" t="n">
        <f aca="false">L522-M522</f>
        <v>-2</v>
      </c>
      <c r="R683" s="17" t="str">
        <f aca="false">VLOOKUP(A683,s3_num_method!A683:B3182,2,0)</f>
        <v>num+count</v>
      </c>
    </row>
    <row r="684" customFormat="false" ht="12.8" hidden="false" customHeight="false" outlineLevel="0" collapsed="false">
      <c r="A684" s="0" t="s">
        <v>5469</v>
      </c>
      <c r="B684" s="0" t="s">
        <v>1</v>
      </c>
      <c r="C684" s="0" t="s">
        <v>2</v>
      </c>
      <c r="E684" s="0" t="s">
        <v>33</v>
      </c>
      <c r="F684" s="0" t="s">
        <v>5470</v>
      </c>
      <c r="G684" s="0" t="n">
        <v>15</v>
      </c>
      <c r="H684" s="0" t="n">
        <v>22</v>
      </c>
      <c r="I684" s="0" t="n">
        <v>11</v>
      </c>
      <c r="J684" s="0" t="n">
        <v>11</v>
      </c>
      <c r="K684" s="0" t="n">
        <v>4</v>
      </c>
      <c r="L684" s="0" t="n">
        <v>10</v>
      </c>
      <c r="M684" s="0" t="n">
        <v>29</v>
      </c>
      <c r="N684" s="1" t="n">
        <f aca="false">IF(ISERROR(I684/(I684+J684)),0,(I684/(I684+J684)))</f>
        <v>0.5</v>
      </c>
      <c r="O684" s="1" t="n">
        <f aca="false">IF(ISERROR(I684/(I684+K684)),0,(I684/(I684+K684)))</f>
        <v>0.733333333333333</v>
      </c>
      <c r="P684" s="1" t="n">
        <f aca="false">IF(ISERROR((2*N684*O684)/(N684+O684)),0,(2*N684*O684)/(N684+O684))</f>
        <v>0.594594594594595</v>
      </c>
      <c r="Q684" s="0" t="n">
        <f aca="false">L280-M280</f>
        <v>-3</v>
      </c>
      <c r="R684" s="17" t="str">
        <f aca="false">VLOOKUP(A684,s3_num_method!A684:B3183,2,0)</f>
        <v>num+count</v>
      </c>
    </row>
    <row r="685" customFormat="false" ht="12.8" hidden="false" customHeight="false" outlineLevel="0" collapsed="false">
      <c r="A685" s="0" t="s">
        <v>5471</v>
      </c>
      <c r="B685" s="0" t="s">
        <v>1</v>
      </c>
      <c r="C685" s="0" t="s">
        <v>2</v>
      </c>
      <c r="E685" s="0" t="s">
        <v>33</v>
      </c>
      <c r="F685" s="0" t="s">
        <v>5472</v>
      </c>
      <c r="G685" s="0" t="n">
        <v>3</v>
      </c>
      <c r="H685" s="0" t="n">
        <v>2</v>
      </c>
      <c r="I685" s="0" t="n">
        <v>0</v>
      </c>
      <c r="J685" s="0" t="n">
        <v>2</v>
      </c>
      <c r="K685" s="0" t="n">
        <v>3</v>
      </c>
      <c r="L685" s="0" t="n">
        <v>2</v>
      </c>
      <c r="M685" s="0" t="n">
        <v>1</v>
      </c>
      <c r="N685" s="1" t="n">
        <f aca="false">IF(ISERROR(I685/(I685+J685)),0,(I685/(I685+J685)))</f>
        <v>0</v>
      </c>
      <c r="O685" s="1" t="n">
        <f aca="false">IF(ISERROR(I685/(I685+K685)),0,(I685/(I685+K685)))</f>
        <v>0</v>
      </c>
      <c r="P685" s="1" t="n">
        <f aca="false">IF(ISERROR((2*N685*O685)/(N685+O685)),0,(2*N685*O685)/(N685+O685))</f>
        <v>0</v>
      </c>
      <c r="Q685" s="0" t="n">
        <f aca="false">L1084-M1084</f>
        <v>0</v>
      </c>
      <c r="R685" s="17" t="str">
        <f aca="false">VLOOKUP(A685,s3_num_method!A685:B3184,2,0)</f>
        <v>count</v>
      </c>
    </row>
    <row r="686" customFormat="false" ht="12.8" hidden="false" customHeight="false" outlineLevel="0" collapsed="false">
      <c r="A686" s="0" t="s">
        <v>5473</v>
      </c>
      <c r="B686" s="0" t="s">
        <v>1</v>
      </c>
      <c r="C686" s="0" t="s">
        <v>2</v>
      </c>
      <c r="E686" s="0" t="s">
        <v>33</v>
      </c>
      <c r="F686" s="0" t="s">
        <v>5474</v>
      </c>
      <c r="G686" s="0" t="n">
        <v>22</v>
      </c>
      <c r="H686" s="0" t="n">
        <v>17</v>
      </c>
      <c r="I686" s="0" t="n">
        <v>16</v>
      </c>
      <c r="J686" s="0" t="n">
        <v>1</v>
      </c>
      <c r="K686" s="0" t="n">
        <v>6</v>
      </c>
      <c r="L686" s="0" t="n">
        <v>12</v>
      </c>
      <c r="M686" s="0" t="n">
        <v>8</v>
      </c>
      <c r="N686" s="1" t="n">
        <f aca="false">IF(ISERROR(I686/(I686+J686)),0,(I686/(I686+J686)))</f>
        <v>0.941176470588235</v>
      </c>
      <c r="O686" s="1" t="n">
        <f aca="false">IF(ISERROR(I686/(I686+K686)),0,(I686/(I686+K686)))</f>
        <v>0.727272727272727</v>
      </c>
      <c r="P686" s="1" t="n">
        <f aca="false">IF(ISERROR((2*N686*O686)/(N686+O686)),0,(2*N686*O686)/(N686+O686))</f>
        <v>0.82051282051282</v>
      </c>
      <c r="Q686" s="0" t="n">
        <f aca="false">L2312-M2312</f>
        <v>0</v>
      </c>
      <c r="R686" s="17" t="str">
        <f aca="false">VLOOKUP(A686,s3_num_method!A686:B3185,2,0)</f>
        <v>num+count</v>
      </c>
    </row>
    <row r="687" customFormat="false" ht="12.8" hidden="false" customHeight="false" outlineLevel="0" collapsed="false">
      <c r="A687" s="0" t="s">
        <v>5475</v>
      </c>
      <c r="B687" s="0" t="s">
        <v>1</v>
      </c>
      <c r="C687" s="0" t="s">
        <v>2</v>
      </c>
      <c r="E687" s="0" t="s">
        <v>33</v>
      </c>
      <c r="F687" s="0" t="s">
        <v>5476</v>
      </c>
      <c r="G687" s="0" t="n">
        <v>7</v>
      </c>
      <c r="H687" s="0" t="n">
        <v>8</v>
      </c>
      <c r="I687" s="0" t="n">
        <v>7</v>
      </c>
      <c r="J687" s="0" t="n">
        <v>1</v>
      </c>
      <c r="K687" s="0" t="n">
        <v>0</v>
      </c>
      <c r="L687" s="0" t="n">
        <v>4</v>
      </c>
      <c r="M687" s="0" t="n">
        <v>10</v>
      </c>
      <c r="N687" s="1" t="n">
        <f aca="false">IF(ISERROR(I687/(I687+J687)),0,(I687/(I687+J687)))</f>
        <v>0.875</v>
      </c>
      <c r="O687" s="1" t="n">
        <f aca="false">IF(ISERROR(I687/(I687+K687)),0,(I687/(I687+K687)))</f>
        <v>1</v>
      </c>
      <c r="P687" s="1" t="n">
        <f aca="false">IF(ISERROR((2*N687*O687)/(N687+O687)),0,(2*N687*O687)/(N687+O687))</f>
        <v>0.933333333333333</v>
      </c>
      <c r="Q687" s="0" t="n">
        <f aca="false">L1612-M1612</f>
        <v>4</v>
      </c>
      <c r="R687" s="17" t="str">
        <f aca="false">VLOOKUP(A687,s3_num_method!A687:B3186,2,0)</f>
        <v>num+count</v>
      </c>
    </row>
    <row r="688" customFormat="false" ht="12.8" hidden="false" customHeight="false" outlineLevel="0" collapsed="false">
      <c r="A688" s="0" t="s">
        <v>5477</v>
      </c>
      <c r="B688" s="0" t="s">
        <v>1</v>
      </c>
      <c r="C688" s="0" t="s">
        <v>2</v>
      </c>
      <c r="E688" s="0" t="s">
        <v>33</v>
      </c>
      <c r="F688" s="0" t="s">
        <v>5478</v>
      </c>
      <c r="G688" s="0" t="n">
        <v>13</v>
      </c>
      <c r="H688" s="0" t="n">
        <v>1</v>
      </c>
      <c r="I688" s="0" t="n">
        <v>1</v>
      </c>
      <c r="J688" s="0" t="n">
        <v>0</v>
      </c>
      <c r="K688" s="0" t="n">
        <v>12</v>
      </c>
      <c r="L688" s="0" t="n">
        <v>10</v>
      </c>
      <c r="M688" s="0" t="n">
        <v>0</v>
      </c>
      <c r="N688" s="1" t="n">
        <f aca="false">IF(ISERROR(I688/(I688+J688)),0,(I688/(I688+J688)))</f>
        <v>1</v>
      </c>
      <c r="O688" s="1" t="n">
        <f aca="false">IF(ISERROR(I688/(I688+K688)),0,(I688/(I688+K688)))</f>
        <v>0.0769230769230769</v>
      </c>
      <c r="P688" s="1" t="n">
        <f aca="false">IF(ISERROR((2*N688*O688)/(N688+O688)),0,(2*N688*O688)/(N688+O688))</f>
        <v>0.142857142857143</v>
      </c>
      <c r="Q688" s="0" t="n">
        <f aca="false">L2310-M2310</f>
        <v>1</v>
      </c>
      <c r="R688" s="17" t="str">
        <f aca="false">VLOOKUP(A688,s3_num_method!A688:B3187,2,0)</f>
        <v>count</v>
      </c>
    </row>
    <row r="689" customFormat="false" ht="12.8" hidden="false" customHeight="false" outlineLevel="0" collapsed="false">
      <c r="A689" s="0" t="s">
        <v>5479</v>
      </c>
      <c r="B689" s="0" t="s">
        <v>1</v>
      </c>
      <c r="C689" s="0" t="s">
        <v>2</v>
      </c>
      <c r="E689" s="0" t="s">
        <v>33</v>
      </c>
      <c r="F689" s="0" t="s">
        <v>5480</v>
      </c>
      <c r="G689" s="0" t="n">
        <v>2</v>
      </c>
      <c r="H689" s="0" t="n">
        <v>1</v>
      </c>
      <c r="I689" s="0" t="n">
        <v>1</v>
      </c>
      <c r="J689" s="0" t="n">
        <v>0</v>
      </c>
      <c r="K689" s="0" t="n">
        <v>1</v>
      </c>
      <c r="L689" s="0" t="n">
        <v>3</v>
      </c>
      <c r="M689" s="0" t="n">
        <v>1</v>
      </c>
      <c r="N689" s="1" t="n">
        <f aca="false">IF(ISERROR(I689/(I689+J689)),0,(I689/(I689+J689)))</f>
        <v>1</v>
      </c>
      <c r="O689" s="1" t="n">
        <f aca="false">IF(ISERROR(I689/(I689+K689)),0,(I689/(I689+K689)))</f>
        <v>0.5</v>
      </c>
      <c r="P689" s="1" t="n">
        <f aca="false">IF(ISERROR((2*N689*O689)/(N689+O689)),0,(2*N689*O689)/(N689+O689))</f>
        <v>0.666666666666667</v>
      </c>
      <c r="Q689" s="0" t="n">
        <f aca="false">L2081-M2081</f>
        <v>0</v>
      </c>
      <c r="R689" s="17" t="str">
        <f aca="false">VLOOKUP(A689,s3_num_method!A689:B3188,2,0)</f>
        <v>num</v>
      </c>
    </row>
    <row r="690" customFormat="false" ht="12.8" hidden="false" customHeight="false" outlineLevel="0" collapsed="false">
      <c r="A690" s="0" t="s">
        <v>5481</v>
      </c>
      <c r="B690" s="0" t="s">
        <v>1</v>
      </c>
      <c r="C690" s="0" t="s">
        <v>2</v>
      </c>
      <c r="E690" s="0" t="s">
        <v>33</v>
      </c>
      <c r="F690" s="0" t="s">
        <v>5482</v>
      </c>
      <c r="G690" s="0" t="n">
        <v>8</v>
      </c>
      <c r="H690" s="0" t="n">
        <v>9</v>
      </c>
      <c r="I690" s="0" t="n">
        <v>6</v>
      </c>
      <c r="J690" s="0" t="n">
        <v>3</v>
      </c>
      <c r="K690" s="0" t="n">
        <v>2</v>
      </c>
      <c r="L690" s="0" t="n">
        <v>4</v>
      </c>
      <c r="M690" s="0" t="n">
        <v>9</v>
      </c>
      <c r="N690" s="1" t="n">
        <f aca="false">IF(ISERROR(I690/(I690+J690)),0,(I690/(I690+J690)))</f>
        <v>0.666666666666667</v>
      </c>
      <c r="O690" s="1" t="n">
        <f aca="false">IF(ISERROR(I690/(I690+K690)),0,(I690/(I690+K690)))</f>
        <v>0.75</v>
      </c>
      <c r="P690" s="1" t="n">
        <f aca="false">IF(ISERROR((2*N690*O690)/(N690+O690)),0,(2*N690*O690)/(N690+O690))</f>
        <v>0.705882352941176</v>
      </c>
      <c r="Q690" s="0" t="n">
        <f aca="false">L82-M82</f>
        <v>-3</v>
      </c>
      <c r="R690" s="17" t="str">
        <f aca="false">VLOOKUP(A690,s3_num_method!A690:B3189,2,0)</f>
        <v>num+count</v>
      </c>
    </row>
    <row r="691" customFormat="false" ht="12.8" hidden="false" customHeight="false" outlineLevel="0" collapsed="false">
      <c r="A691" s="0" t="s">
        <v>5483</v>
      </c>
      <c r="B691" s="0" t="s">
        <v>1</v>
      </c>
      <c r="C691" s="0" t="s">
        <v>2</v>
      </c>
      <c r="E691" s="0" t="s">
        <v>33</v>
      </c>
      <c r="F691" s="0" t="s">
        <v>5484</v>
      </c>
      <c r="G691" s="0" t="n">
        <v>27</v>
      </c>
      <c r="H691" s="0" t="n">
        <v>27</v>
      </c>
      <c r="I691" s="0" t="n">
        <v>16</v>
      </c>
      <c r="J691" s="0" t="n">
        <v>11</v>
      </c>
      <c r="K691" s="0" t="n">
        <v>11</v>
      </c>
      <c r="L691" s="0" t="n">
        <v>25</v>
      </c>
      <c r="M691" s="0" t="n">
        <v>17</v>
      </c>
      <c r="N691" s="1" t="n">
        <f aca="false">IF(ISERROR(I691/(I691+J691)),0,(I691/(I691+J691)))</f>
        <v>0.592592592592593</v>
      </c>
      <c r="O691" s="1" t="n">
        <f aca="false">IF(ISERROR(I691/(I691+K691)),0,(I691/(I691+K691)))</f>
        <v>0.592592592592593</v>
      </c>
      <c r="P691" s="1" t="n">
        <f aca="false">IF(ISERROR((2*N691*O691)/(N691+O691)),0,(2*N691*O691)/(N691+O691))</f>
        <v>0.592592592592593</v>
      </c>
      <c r="Q691" s="0" t="n">
        <f aca="false">L1939-M1939</f>
        <v>4</v>
      </c>
      <c r="R691" s="17" t="str">
        <f aca="false">VLOOKUP(A691,s3_num_method!A691:B3190,2,0)</f>
        <v>num+count</v>
      </c>
    </row>
    <row r="692" customFormat="false" ht="12.8" hidden="false" customHeight="false" outlineLevel="0" collapsed="false">
      <c r="A692" s="0" t="s">
        <v>5485</v>
      </c>
      <c r="B692" s="0" t="s">
        <v>1</v>
      </c>
      <c r="C692" s="0" t="s">
        <v>2</v>
      </c>
      <c r="E692" s="0" t="s">
        <v>33</v>
      </c>
      <c r="F692" s="0" t="s">
        <v>5486</v>
      </c>
      <c r="G692" s="0" t="n">
        <v>5</v>
      </c>
      <c r="H692" s="0" t="n">
        <v>5</v>
      </c>
      <c r="I692" s="0" t="n">
        <v>3</v>
      </c>
      <c r="J692" s="0" t="n">
        <v>2</v>
      </c>
      <c r="K692" s="0" t="n">
        <v>2</v>
      </c>
      <c r="L692" s="0" t="n">
        <v>7</v>
      </c>
      <c r="M692" s="0" t="n">
        <v>2</v>
      </c>
      <c r="N692" s="1" t="n">
        <f aca="false">IF(ISERROR(I692/(I692+J692)),0,(I692/(I692+J692)))</f>
        <v>0.6</v>
      </c>
      <c r="O692" s="1" t="n">
        <f aca="false">IF(ISERROR(I692/(I692+K692)),0,(I692/(I692+K692)))</f>
        <v>0.6</v>
      </c>
      <c r="P692" s="1" t="n">
        <f aca="false">IF(ISERROR((2*N692*O692)/(N692+O692)),0,(2*N692*O692)/(N692+O692))</f>
        <v>0.6</v>
      </c>
      <c r="Q692" s="0" t="n">
        <f aca="false">L2308-M2308</f>
        <v>2</v>
      </c>
      <c r="R692" s="17" t="str">
        <f aca="false">VLOOKUP(A692,s3_num_method!A692:B3191,2,0)</f>
        <v>count</v>
      </c>
    </row>
    <row r="693" customFormat="false" ht="12.8" hidden="false" customHeight="false" outlineLevel="0" collapsed="false">
      <c r="A693" s="0" t="s">
        <v>5487</v>
      </c>
      <c r="B693" s="0" t="s">
        <v>1</v>
      </c>
      <c r="C693" s="0" t="s">
        <v>2</v>
      </c>
      <c r="E693" s="0" t="s">
        <v>33</v>
      </c>
      <c r="F693" s="0" t="s">
        <v>5488</v>
      </c>
      <c r="G693" s="0" t="n">
        <v>24</v>
      </c>
      <c r="H693" s="0" t="n">
        <v>0</v>
      </c>
      <c r="I693" s="0" t="n">
        <v>0</v>
      </c>
      <c r="J693" s="0" t="n">
        <v>0</v>
      </c>
      <c r="K693" s="0" t="n">
        <v>24</v>
      </c>
      <c r="L693" s="0" t="n">
        <v>14</v>
      </c>
      <c r="M693" s="0" t="n">
        <v>0</v>
      </c>
      <c r="N693" s="1" t="n">
        <f aca="false">IF(ISERROR(I693/(I693+J693)),0,(I693/(I693+J693)))</f>
        <v>0</v>
      </c>
      <c r="O693" s="1" t="n">
        <f aca="false">IF(ISERROR(I693/(I693+K693)),0,(I693/(I693+K693)))</f>
        <v>0</v>
      </c>
      <c r="P693" s="1" t="n">
        <f aca="false">IF(ISERROR((2*N693*O693)/(N693+O693)),0,(2*N693*O693)/(N693+O693))</f>
        <v>0</v>
      </c>
      <c r="Q693" s="0" t="n">
        <f aca="false">L2079-M2079</f>
        <v>1</v>
      </c>
      <c r="R693" s="17" t="str">
        <f aca="false">VLOOKUP(A693,s3_num_method!A693:B3192,2,0)</f>
        <v>num+count</v>
      </c>
    </row>
    <row r="694" customFormat="false" ht="12.8" hidden="false" customHeight="false" outlineLevel="0" collapsed="false">
      <c r="A694" s="0" t="s">
        <v>5489</v>
      </c>
      <c r="B694" s="0" t="s">
        <v>1</v>
      </c>
      <c r="C694" s="0" t="s">
        <v>2</v>
      </c>
      <c r="E694" s="0" t="s">
        <v>33</v>
      </c>
      <c r="F694" s="0" t="s">
        <v>5490</v>
      </c>
      <c r="G694" s="0" t="n">
        <v>5</v>
      </c>
      <c r="H694" s="0" t="n">
        <v>5</v>
      </c>
      <c r="I694" s="0" t="n">
        <v>5</v>
      </c>
      <c r="J694" s="0" t="n">
        <v>0</v>
      </c>
      <c r="K694" s="0" t="n">
        <v>0</v>
      </c>
      <c r="L694" s="0" t="n">
        <v>5</v>
      </c>
      <c r="M694" s="0" t="n">
        <v>3</v>
      </c>
      <c r="N694" s="1" t="n">
        <f aca="false">IF(ISERROR(I694/(I694+J694)),0,(I694/(I694+J694)))</f>
        <v>1</v>
      </c>
      <c r="O694" s="1" t="n">
        <f aca="false">IF(ISERROR(I694/(I694+K694)),0,(I694/(I694+K694)))</f>
        <v>1</v>
      </c>
      <c r="P694" s="1" t="n">
        <f aca="false">IF(ISERROR((2*N694*O694)/(N694+O694)),0,(2*N694*O694)/(N694+O694))</f>
        <v>1</v>
      </c>
      <c r="Q694" s="0" t="n">
        <f aca="false">L1368-M1368</f>
        <v>1</v>
      </c>
      <c r="R694" s="17" t="str">
        <f aca="false">VLOOKUP(A694,s3_num_method!A694:B3193,2,0)</f>
        <v>num+count</v>
      </c>
    </row>
    <row r="695" customFormat="false" ht="12.8" hidden="false" customHeight="false" outlineLevel="0" collapsed="false">
      <c r="A695" s="0" t="s">
        <v>5491</v>
      </c>
      <c r="B695" s="0" t="s">
        <v>1</v>
      </c>
      <c r="C695" s="0" t="s">
        <v>2</v>
      </c>
      <c r="E695" s="0" t="s">
        <v>33</v>
      </c>
      <c r="F695" s="0" t="s">
        <v>5492</v>
      </c>
      <c r="G695" s="0" t="n">
        <v>59</v>
      </c>
      <c r="H695" s="0" t="n">
        <v>30</v>
      </c>
      <c r="I695" s="0" t="n">
        <v>23</v>
      </c>
      <c r="J695" s="0" t="n">
        <v>7</v>
      </c>
      <c r="K695" s="0" t="n">
        <v>36</v>
      </c>
      <c r="L695" s="0" t="n">
        <v>40</v>
      </c>
      <c r="M695" s="0" t="n">
        <v>31</v>
      </c>
      <c r="N695" s="1" t="n">
        <f aca="false">IF(ISERROR(I695/(I695+J695)),0,(I695/(I695+J695)))</f>
        <v>0.766666666666667</v>
      </c>
      <c r="O695" s="1" t="n">
        <f aca="false">IF(ISERROR(I695/(I695+K695)),0,(I695/(I695+K695)))</f>
        <v>0.389830508474576</v>
      </c>
      <c r="P695" s="1" t="n">
        <f aca="false">IF(ISERROR((2*N695*O695)/(N695+O695)),0,(2*N695*O695)/(N695+O695))</f>
        <v>0.51685393258427</v>
      </c>
      <c r="Q695" s="0" t="n">
        <f aca="false">L1046-M1046</f>
        <v>0</v>
      </c>
      <c r="R695" s="17" t="str">
        <f aca="false">VLOOKUP(A695,s3_num_method!A695:B3194,2,0)</f>
        <v>num+count</v>
      </c>
    </row>
    <row r="696" customFormat="false" ht="12.8" hidden="false" customHeight="false" outlineLevel="0" collapsed="false">
      <c r="A696" s="0" t="s">
        <v>5493</v>
      </c>
      <c r="B696" s="0" t="s">
        <v>1</v>
      </c>
      <c r="C696" s="0" t="s">
        <v>2</v>
      </c>
      <c r="E696" s="0" t="s">
        <v>33</v>
      </c>
      <c r="F696" s="0" t="s">
        <v>5494</v>
      </c>
      <c r="G696" s="0" t="n">
        <v>6</v>
      </c>
      <c r="H696" s="0" t="n">
        <v>5</v>
      </c>
      <c r="I696" s="0" t="n">
        <v>1</v>
      </c>
      <c r="J696" s="0" t="n">
        <v>4</v>
      </c>
      <c r="K696" s="0" t="n">
        <v>5</v>
      </c>
      <c r="L696" s="0" t="n">
        <v>3</v>
      </c>
      <c r="M696" s="0" t="n">
        <v>3</v>
      </c>
      <c r="N696" s="1" t="n">
        <f aca="false">IF(ISERROR(I696/(I696+J696)),0,(I696/(I696+J696)))</f>
        <v>0.2</v>
      </c>
      <c r="O696" s="1" t="n">
        <f aca="false">IF(ISERROR(I696/(I696+K696)),0,(I696/(I696+K696)))</f>
        <v>0.166666666666667</v>
      </c>
      <c r="P696" s="1" t="n">
        <f aca="false">IF(ISERROR((2*N696*O696)/(N696+O696)),0,(2*N696*O696)/(N696+O696))</f>
        <v>0.181818181818182</v>
      </c>
      <c r="Q696" s="0" t="n">
        <f aca="false">L334-M334</f>
        <v>0</v>
      </c>
      <c r="R696" s="17" t="str">
        <f aca="false">VLOOKUP(A696,s3_num_method!A696:B3195,2,0)</f>
        <v>num+count</v>
      </c>
    </row>
    <row r="697" customFormat="false" ht="12.8" hidden="false" customHeight="false" outlineLevel="0" collapsed="false">
      <c r="A697" s="0" t="s">
        <v>5495</v>
      </c>
      <c r="B697" s="0" t="s">
        <v>1</v>
      </c>
      <c r="C697" s="0" t="s">
        <v>2</v>
      </c>
      <c r="E697" s="0" t="s">
        <v>33</v>
      </c>
      <c r="F697" s="0" t="s">
        <v>5496</v>
      </c>
      <c r="G697" s="0" t="n">
        <v>3</v>
      </c>
      <c r="H697" s="0" t="n">
        <v>3</v>
      </c>
      <c r="I697" s="0" t="n">
        <v>3</v>
      </c>
      <c r="J697" s="0" t="n">
        <v>0</v>
      </c>
      <c r="K697" s="0" t="n">
        <v>0</v>
      </c>
      <c r="L697" s="0" t="n">
        <v>5</v>
      </c>
      <c r="M697" s="0" t="n">
        <v>2</v>
      </c>
      <c r="N697" s="1" t="n">
        <f aca="false">IF(ISERROR(I697/(I697+J697)),0,(I697/(I697+J697)))</f>
        <v>1</v>
      </c>
      <c r="O697" s="1" t="n">
        <f aca="false">IF(ISERROR(I697/(I697+K697)),0,(I697/(I697+K697)))</f>
        <v>1</v>
      </c>
      <c r="P697" s="1" t="n">
        <f aca="false">IF(ISERROR((2*N697*O697)/(N697+O697)),0,(2*N697*O697)/(N697+O697))</f>
        <v>1</v>
      </c>
      <c r="Q697" s="0" t="n">
        <f aca="false">L81-M81</f>
        <v>-3</v>
      </c>
      <c r="R697" s="17" t="str">
        <f aca="false">VLOOKUP(A697,s3_num_method!A697:B3196,2,0)</f>
        <v>num+count</v>
      </c>
    </row>
    <row r="698" customFormat="false" ht="12.8" hidden="false" customHeight="false" outlineLevel="0" collapsed="false">
      <c r="A698" s="0" t="s">
        <v>5497</v>
      </c>
      <c r="B698" s="0" t="s">
        <v>1</v>
      </c>
      <c r="C698" s="0" t="s">
        <v>2</v>
      </c>
      <c r="E698" s="0" t="s">
        <v>33</v>
      </c>
      <c r="F698" s="0" t="s">
        <v>5498</v>
      </c>
      <c r="G698" s="0" t="n">
        <v>2</v>
      </c>
      <c r="H698" s="0" t="n">
        <v>3</v>
      </c>
      <c r="I698" s="0" t="n">
        <v>2</v>
      </c>
      <c r="J698" s="0" t="n">
        <v>1</v>
      </c>
      <c r="K698" s="0" t="n">
        <v>0</v>
      </c>
      <c r="L698" s="0" t="n">
        <v>5</v>
      </c>
      <c r="M698" s="0" t="n">
        <v>7</v>
      </c>
      <c r="N698" s="1" t="n">
        <f aca="false">IF(ISERROR(I698/(I698+J698)),0,(I698/(I698+J698)))</f>
        <v>0.666666666666667</v>
      </c>
      <c r="O698" s="1" t="n">
        <f aca="false">IF(ISERROR(I698/(I698+K698)),0,(I698/(I698+K698)))</f>
        <v>1</v>
      </c>
      <c r="P698" s="1" t="n">
        <f aca="false">IF(ISERROR((2*N698*O698)/(N698+O698)),0,(2*N698*O698)/(N698+O698))</f>
        <v>0.8</v>
      </c>
      <c r="Q698" s="0" t="n">
        <f aca="false">L214-M214</f>
        <v>-1</v>
      </c>
      <c r="R698" s="17" t="str">
        <f aca="false">VLOOKUP(A698,s3_num_method!A698:B3197,2,0)</f>
        <v>num</v>
      </c>
    </row>
    <row r="699" customFormat="false" ht="12.8" hidden="false" customHeight="false" outlineLevel="0" collapsed="false">
      <c r="A699" s="0" t="s">
        <v>5499</v>
      </c>
      <c r="B699" s="0" t="s">
        <v>1</v>
      </c>
      <c r="C699" s="0" t="s">
        <v>2</v>
      </c>
      <c r="E699" s="0" t="s">
        <v>33</v>
      </c>
      <c r="F699" s="0" t="s">
        <v>5500</v>
      </c>
      <c r="G699" s="0" t="n">
        <v>5</v>
      </c>
      <c r="H699" s="0" t="n">
        <v>3</v>
      </c>
      <c r="I699" s="0" t="n">
        <v>3</v>
      </c>
      <c r="J699" s="0" t="n">
        <v>0</v>
      </c>
      <c r="K699" s="0" t="n">
        <v>2</v>
      </c>
      <c r="L699" s="0" t="n">
        <v>7</v>
      </c>
      <c r="M699" s="0" t="n">
        <v>2</v>
      </c>
      <c r="N699" s="1" t="n">
        <f aca="false">IF(ISERROR(I699/(I699+J699)),0,(I699/(I699+J699)))</f>
        <v>1</v>
      </c>
      <c r="O699" s="1" t="n">
        <f aca="false">IF(ISERROR(I699/(I699+K699)),0,(I699/(I699+K699)))</f>
        <v>0.6</v>
      </c>
      <c r="P699" s="1" t="n">
        <f aca="false">IF(ISERROR((2*N699*O699)/(N699+O699)),0,(2*N699*O699)/(N699+O699))</f>
        <v>0.75</v>
      </c>
      <c r="Q699" s="0" t="n">
        <f aca="false">L163-M163</f>
        <v>-4</v>
      </c>
      <c r="R699" s="17" t="str">
        <f aca="false">VLOOKUP(A699,s3_num_method!A699:B3198,2,0)</f>
        <v>count</v>
      </c>
    </row>
    <row r="700" customFormat="false" ht="12.8" hidden="false" customHeight="false" outlineLevel="0" collapsed="false">
      <c r="A700" s="0" t="s">
        <v>5501</v>
      </c>
      <c r="B700" s="0" t="s">
        <v>1</v>
      </c>
      <c r="C700" s="0" t="s">
        <v>2</v>
      </c>
      <c r="E700" s="0" t="s">
        <v>33</v>
      </c>
      <c r="F700" s="0" t="s">
        <v>5502</v>
      </c>
      <c r="G700" s="0" t="n">
        <v>5</v>
      </c>
      <c r="H700" s="0" t="n">
        <v>5</v>
      </c>
      <c r="I700" s="0" t="n">
        <v>3</v>
      </c>
      <c r="J700" s="0" t="n">
        <v>2</v>
      </c>
      <c r="K700" s="0" t="n">
        <v>2</v>
      </c>
      <c r="L700" s="0" t="n">
        <v>5</v>
      </c>
      <c r="M700" s="0" t="n">
        <v>6</v>
      </c>
      <c r="N700" s="1" t="n">
        <f aca="false">IF(ISERROR(I700/(I700+J700)),0,(I700/(I700+J700)))</f>
        <v>0.6</v>
      </c>
      <c r="O700" s="1" t="n">
        <f aca="false">IF(ISERROR(I700/(I700+K700)),0,(I700/(I700+K700)))</f>
        <v>0.6</v>
      </c>
      <c r="P700" s="1" t="n">
        <f aca="false">IF(ISERROR((2*N700*O700)/(N700+O700)),0,(2*N700*O700)/(N700+O700))</f>
        <v>0.6</v>
      </c>
      <c r="Q700" s="0" t="n">
        <f aca="false">L767-M767</f>
        <v>0</v>
      </c>
      <c r="R700" s="17" t="str">
        <f aca="false">VLOOKUP(A700,s3_num_method!A700:B3199,2,0)</f>
        <v>num+count</v>
      </c>
    </row>
    <row r="701" customFormat="false" ht="12.8" hidden="false" customHeight="false" outlineLevel="0" collapsed="false">
      <c r="A701" s="0" t="s">
        <v>5503</v>
      </c>
      <c r="B701" s="0" t="s">
        <v>1</v>
      </c>
      <c r="C701" s="0" t="s">
        <v>2</v>
      </c>
      <c r="E701" s="0" t="s">
        <v>33</v>
      </c>
      <c r="F701" s="0" t="s">
        <v>5504</v>
      </c>
      <c r="G701" s="0" t="n">
        <v>26</v>
      </c>
      <c r="H701" s="0" t="n">
        <v>25</v>
      </c>
      <c r="I701" s="0" t="n">
        <v>22</v>
      </c>
      <c r="J701" s="0" t="n">
        <v>3</v>
      </c>
      <c r="K701" s="0" t="n">
        <v>4</v>
      </c>
      <c r="L701" s="0" t="n">
        <v>29</v>
      </c>
      <c r="M701" s="0" t="n">
        <v>27</v>
      </c>
      <c r="N701" s="1" t="n">
        <f aca="false">IF(ISERROR(I701/(I701+J701)),0,(I701/(I701+J701)))</f>
        <v>0.88</v>
      </c>
      <c r="O701" s="1" t="n">
        <f aca="false">IF(ISERROR(I701/(I701+K701)),0,(I701/(I701+K701)))</f>
        <v>0.846153846153846</v>
      </c>
      <c r="P701" s="1" t="n">
        <f aca="false">IF(ISERROR((2*N701*O701)/(N701+O701)),0,(2*N701*O701)/(N701+O701))</f>
        <v>0.862745098039216</v>
      </c>
      <c r="Q701" s="0" t="n">
        <f aca="false">L1935-M1935</f>
        <v>2</v>
      </c>
      <c r="R701" s="17" t="str">
        <f aca="false">VLOOKUP(A701,s3_num_method!A701:B3200,2,0)</f>
        <v>num+count</v>
      </c>
    </row>
    <row r="702" customFormat="false" ht="12.8" hidden="false" customHeight="false" outlineLevel="0" collapsed="false">
      <c r="A702" s="0" t="s">
        <v>5505</v>
      </c>
      <c r="B702" s="0" t="s">
        <v>1</v>
      </c>
      <c r="C702" s="0" t="s">
        <v>2</v>
      </c>
      <c r="E702" s="0" t="s">
        <v>33</v>
      </c>
      <c r="F702" s="0" t="s">
        <v>5506</v>
      </c>
      <c r="G702" s="0" t="n">
        <v>13</v>
      </c>
      <c r="H702" s="0" t="n">
        <v>12</v>
      </c>
      <c r="I702" s="0" t="n">
        <v>10</v>
      </c>
      <c r="J702" s="0" t="n">
        <v>2</v>
      </c>
      <c r="K702" s="0" t="n">
        <v>3</v>
      </c>
      <c r="L702" s="0" t="n">
        <v>16</v>
      </c>
      <c r="M702" s="0" t="n">
        <v>23</v>
      </c>
      <c r="N702" s="1" t="n">
        <f aca="false">IF(ISERROR(I702/(I702+J702)),0,(I702/(I702+J702)))</f>
        <v>0.833333333333333</v>
      </c>
      <c r="O702" s="1" t="n">
        <f aca="false">IF(ISERROR(I702/(I702+K702)),0,(I702/(I702+K702)))</f>
        <v>0.769230769230769</v>
      </c>
      <c r="P702" s="1" t="n">
        <f aca="false">IF(ISERROR((2*N702*O702)/(N702+O702)),0,(2*N702*O702)/(N702+O702))</f>
        <v>0.8</v>
      </c>
      <c r="Q702" s="0" t="n">
        <f aca="false">L2072-M2072</f>
        <v>1</v>
      </c>
      <c r="R702" s="17" t="str">
        <f aca="false">VLOOKUP(A702,s3_num_method!A702:B3201,2,0)</f>
        <v>num+count</v>
      </c>
    </row>
    <row r="703" customFormat="false" ht="12.8" hidden="false" customHeight="false" outlineLevel="0" collapsed="false">
      <c r="A703" s="0" t="s">
        <v>5507</v>
      </c>
      <c r="B703" s="0" t="s">
        <v>1</v>
      </c>
      <c r="C703" s="0" t="s">
        <v>2</v>
      </c>
      <c r="E703" s="0" t="s">
        <v>33</v>
      </c>
      <c r="F703" s="0" t="s">
        <v>5508</v>
      </c>
      <c r="G703" s="0" t="n">
        <v>51</v>
      </c>
      <c r="H703" s="0" t="n">
        <v>18</v>
      </c>
      <c r="I703" s="0" t="n">
        <v>10</v>
      </c>
      <c r="J703" s="0" t="n">
        <v>8</v>
      </c>
      <c r="K703" s="0" t="n">
        <v>41</v>
      </c>
      <c r="L703" s="0" t="n">
        <v>23</v>
      </c>
      <c r="M703" s="0" t="n">
        <v>22</v>
      </c>
      <c r="N703" s="1" t="n">
        <f aca="false">IF(ISERROR(I703/(I703+J703)),0,(I703/(I703+J703)))</f>
        <v>0.555555555555556</v>
      </c>
      <c r="O703" s="1" t="n">
        <f aca="false">IF(ISERROR(I703/(I703+K703)),0,(I703/(I703+K703)))</f>
        <v>0.196078431372549</v>
      </c>
      <c r="P703" s="1" t="n">
        <f aca="false">IF(ISERROR((2*N703*O703)/(N703+O703)),0,(2*N703*O703)/(N703+O703))</f>
        <v>0.289855072463768</v>
      </c>
      <c r="Q703" s="0" t="n">
        <f aca="false">L2379-M2379</f>
        <v>1</v>
      </c>
      <c r="R703" s="17" t="str">
        <f aca="false">VLOOKUP(A703,s3_num_method!A703:B3202,2,0)</f>
        <v>num+count</v>
      </c>
    </row>
    <row r="704" customFormat="false" ht="12.8" hidden="false" customHeight="false" outlineLevel="0" collapsed="false">
      <c r="A704" s="0" t="s">
        <v>5509</v>
      </c>
      <c r="B704" s="0" t="s">
        <v>1</v>
      </c>
      <c r="C704" s="0" t="s">
        <v>2</v>
      </c>
      <c r="E704" s="0" t="s">
        <v>33</v>
      </c>
      <c r="F704" s="0" t="s">
        <v>5510</v>
      </c>
      <c r="G704" s="0" t="n">
        <v>16</v>
      </c>
      <c r="H704" s="0" t="n">
        <v>21</v>
      </c>
      <c r="I704" s="0" t="n">
        <v>11</v>
      </c>
      <c r="J704" s="0" t="n">
        <v>10</v>
      </c>
      <c r="K704" s="0" t="n">
        <v>5</v>
      </c>
      <c r="L704" s="0" t="n">
        <v>13</v>
      </c>
      <c r="M704" s="0" t="n">
        <v>20</v>
      </c>
      <c r="N704" s="1" t="n">
        <f aca="false">IF(ISERROR(I704/(I704+J704)),0,(I704/(I704+J704)))</f>
        <v>0.523809523809524</v>
      </c>
      <c r="O704" s="1" t="n">
        <f aca="false">IF(ISERROR(I704/(I704+K704)),0,(I704/(I704+K704)))</f>
        <v>0.6875</v>
      </c>
      <c r="P704" s="1" t="n">
        <f aca="false">IF(ISERROR((2*N704*O704)/(N704+O704)),0,(2*N704*O704)/(N704+O704))</f>
        <v>0.594594594594595</v>
      </c>
      <c r="Q704" s="0" t="n">
        <f aca="false">L1385-M1385</f>
        <v>0</v>
      </c>
      <c r="R704" s="17" t="str">
        <f aca="false">VLOOKUP(A704,s3_num_method!A704:B3203,2,0)</f>
        <v>num+count</v>
      </c>
    </row>
    <row r="705" customFormat="false" ht="12.8" hidden="false" customHeight="false" outlineLevel="0" collapsed="false">
      <c r="A705" s="0" t="s">
        <v>5511</v>
      </c>
      <c r="B705" s="0" t="s">
        <v>1</v>
      </c>
      <c r="C705" s="0" t="s">
        <v>9</v>
      </c>
      <c r="E705" s="0" t="s">
        <v>33</v>
      </c>
      <c r="F705" s="0" t="s">
        <v>5512</v>
      </c>
      <c r="G705" s="0" t="n">
        <v>8</v>
      </c>
      <c r="H705" s="0" t="n">
        <v>2</v>
      </c>
      <c r="I705" s="0" t="n">
        <v>2</v>
      </c>
      <c r="J705" s="0" t="n">
        <v>0</v>
      </c>
      <c r="K705" s="0" t="n">
        <v>6</v>
      </c>
      <c r="L705" s="0" t="n">
        <v>8</v>
      </c>
      <c r="M705" s="0" t="n">
        <v>3</v>
      </c>
      <c r="N705" s="1" t="n">
        <f aca="false">IF(ISERROR(I705/(I705+J705)),0,(I705/(I705+J705)))</f>
        <v>1</v>
      </c>
      <c r="O705" s="1" t="n">
        <f aca="false">IF(ISERROR(I705/(I705+K705)),0,(I705/(I705+K705)))</f>
        <v>0.25</v>
      </c>
      <c r="P705" s="1" t="n">
        <f aca="false">IF(ISERROR((2*N705*O705)/(N705+O705)),0,(2*N705*O705)/(N705+O705))</f>
        <v>0.4</v>
      </c>
      <c r="Q705" s="0" t="n">
        <f aca="false">L539-M539</f>
        <v>0</v>
      </c>
      <c r="R705" s="17" t="str">
        <f aca="false">VLOOKUP(A705,s3_num_method!A705:B3204,2,0)</f>
        <v>num</v>
      </c>
    </row>
    <row r="706" customFormat="false" ht="12.8" hidden="false" customHeight="false" outlineLevel="0" collapsed="false">
      <c r="A706" s="0" t="s">
        <v>5513</v>
      </c>
      <c r="B706" s="0" t="s">
        <v>1</v>
      </c>
      <c r="C706" s="0" t="s">
        <v>9</v>
      </c>
      <c r="E706" s="0" t="s">
        <v>33</v>
      </c>
      <c r="F706" s="0" t="s">
        <v>5514</v>
      </c>
      <c r="G706" s="0" t="n">
        <v>4</v>
      </c>
      <c r="H706" s="0" t="n">
        <v>0</v>
      </c>
      <c r="I706" s="0" t="n">
        <v>0</v>
      </c>
      <c r="J706" s="0" t="n">
        <v>0</v>
      </c>
      <c r="K706" s="0" t="n">
        <v>4</v>
      </c>
      <c r="L706" s="0" t="n">
        <v>2</v>
      </c>
      <c r="M706" s="0" t="n">
        <v>0</v>
      </c>
      <c r="N706" s="1" t="n">
        <f aca="false">IF(ISERROR(I706/(I706+J706)),0,(I706/(I706+J706)))</f>
        <v>0</v>
      </c>
      <c r="O706" s="1" t="n">
        <f aca="false">IF(ISERROR(I706/(I706+K706)),0,(I706/(I706+K706)))</f>
        <v>0</v>
      </c>
      <c r="P706" s="1" t="n">
        <f aca="false">IF(ISERROR((2*N706*O706)/(N706+O706)),0,(2*N706*O706)/(N706+O706))</f>
        <v>0</v>
      </c>
      <c r="Q706" s="0" t="n">
        <f aca="false">L1476-M1476</f>
        <v>0</v>
      </c>
      <c r="R706" s="17" t="str">
        <f aca="false">VLOOKUP(A706,s3_num_method!A706:B3205,2,0)</f>
        <v>num+count</v>
      </c>
    </row>
    <row r="707" customFormat="false" ht="12.8" hidden="false" customHeight="false" outlineLevel="0" collapsed="false">
      <c r="A707" s="0" t="s">
        <v>5515</v>
      </c>
      <c r="B707" s="0" t="s">
        <v>1</v>
      </c>
      <c r="C707" s="0" t="s">
        <v>9</v>
      </c>
      <c r="E707" s="0" t="s">
        <v>33</v>
      </c>
      <c r="F707" s="0" t="s">
        <v>5516</v>
      </c>
      <c r="G707" s="0" t="n">
        <v>11</v>
      </c>
      <c r="H707" s="0" t="n">
        <v>4</v>
      </c>
      <c r="I707" s="0" t="n">
        <v>3</v>
      </c>
      <c r="J707" s="0" t="n">
        <v>1</v>
      </c>
      <c r="K707" s="0" t="n">
        <v>8</v>
      </c>
      <c r="L707" s="0" t="n">
        <v>4</v>
      </c>
      <c r="M707" s="0" t="n">
        <v>1</v>
      </c>
      <c r="N707" s="1" t="n">
        <f aca="false">IF(ISERROR(I707/(I707+J707)),0,(I707/(I707+J707)))</f>
        <v>0.75</v>
      </c>
      <c r="O707" s="1" t="n">
        <f aca="false">IF(ISERROR(I707/(I707+K707)),0,(I707/(I707+K707)))</f>
        <v>0.272727272727273</v>
      </c>
      <c r="P707" s="1" t="n">
        <f aca="false">IF(ISERROR((2*N707*O707)/(N707+O707)),0,(2*N707*O707)/(N707+O707))</f>
        <v>0.4</v>
      </c>
      <c r="Q707" s="0" t="n">
        <f aca="false">L1477-M1477</f>
        <v>0</v>
      </c>
      <c r="R707" s="17" t="str">
        <f aca="false">VLOOKUP(A707,s3_num_method!A707:B3206,2,0)</f>
        <v>count</v>
      </c>
    </row>
    <row r="708" customFormat="false" ht="12.8" hidden="false" customHeight="false" outlineLevel="0" collapsed="false">
      <c r="A708" s="0" t="s">
        <v>5517</v>
      </c>
      <c r="B708" s="0" t="s">
        <v>1</v>
      </c>
      <c r="C708" s="0" t="s">
        <v>9</v>
      </c>
      <c r="E708" s="0" t="s">
        <v>33</v>
      </c>
      <c r="F708" s="0" t="s">
        <v>5518</v>
      </c>
      <c r="G708" s="0" t="n">
        <v>7</v>
      </c>
      <c r="H708" s="0" t="n">
        <v>2</v>
      </c>
      <c r="I708" s="0" t="n">
        <v>2</v>
      </c>
      <c r="J708" s="0" t="n">
        <v>0</v>
      </c>
      <c r="K708" s="0" t="n">
        <v>5</v>
      </c>
      <c r="L708" s="0" t="n">
        <v>3</v>
      </c>
      <c r="M708" s="0" t="n">
        <v>4</v>
      </c>
      <c r="N708" s="1" t="n">
        <f aca="false">IF(ISERROR(I708/(I708+J708)),0,(I708/(I708+J708)))</f>
        <v>1</v>
      </c>
      <c r="O708" s="1" t="n">
        <f aca="false">IF(ISERROR(I708/(I708+K708)),0,(I708/(I708+K708)))</f>
        <v>0.285714285714286</v>
      </c>
      <c r="P708" s="1" t="n">
        <f aca="false">IF(ISERROR((2*N708*O708)/(N708+O708)),0,(2*N708*O708)/(N708+O708))</f>
        <v>0.444444444444444</v>
      </c>
      <c r="Q708" s="0" t="n">
        <f aca="false">L1204-M1204</f>
        <v>-1</v>
      </c>
      <c r="R708" s="17" t="str">
        <f aca="false">VLOOKUP(A708,s3_num_method!A708:B3207,2,0)</f>
        <v>num+count</v>
      </c>
    </row>
    <row r="709" customFormat="false" ht="12.8" hidden="false" customHeight="false" outlineLevel="0" collapsed="false">
      <c r="A709" s="0" t="s">
        <v>5519</v>
      </c>
      <c r="B709" s="0" t="s">
        <v>1</v>
      </c>
      <c r="C709" s="0" t="s">
        <v>9</v>
      </c>
      <c r="E709" s="0" t="s">
        <v>33</v>
      </c>
      <c r="F709" s="0" t="s">
        <v>5520</v>
      </c>
      <c r="G709" s="0" t="n">
        <v>2</v>
      </c>
      <c r="H709" s="0" t="n">
        <v>0</v>
      </c>
      <c r="I709" s="0" t="n">
        <v>0</v>
      </c>
      <c r="J709" s="0" t="n">
        <v>0</v>
      </c>
      <c r="K709" s="0" t="n">
        <v>2</v>
      </c>
      <c r="L709" s="0" t="n">
        <v>2</v>
      </c>
      <c r="M709" s="0" t="n">
        <v>0</v>
      </c>
      <c r="N709" s="1" t="n">
        <f aca="false">IF(ISERROR(I709/(I709+J709)),0,(I709/(I709+J709)))</f>
        <v>0</v>
      </c>
      <c r="O709" s="1" t="n">
        <f aca="false">IF(ISERROR(I709/(I709+K709)),0,(I709/(I709+K709)))</f>
        <v>0</v>
      </c>
      <c r="P709" s="1" t="n">
        <f aca="false">IF(ISERROR((2*N709*O709)/(N709+O709)),0,(2*N709*O709)/(N709+O709))</f>
        <v>0</v>
      </c>
      <c r="Q709" s="0" t="n">
        <f aca="false">L2375-M2375</f>
        <v>0</v>
      </c>
      <c r="R709" s="17" t="str">
        <f aca="false">VLOOKUP(A709,s3_num_method!A709:B3208,2,0)</f>
        <v>num+count</v>
      </c>
    </row>
    <row r="710" customFormat="false" ht="12.8" hidden="false" customHeight="false" outlineLevel="0" collapsed="false">
      <c r="A710" s="0" t="s">
        <v>5521</v>
      </c>
      <c r="B710" s="0" t="s">
        <v>1</v>
      </c>
      <c r="C710" s="0" t="s">
        <v>9</v>
      </c>
      <c r="E710" s="0" t="s">
        <v>33</v>
      </c>
      <c r="F710" s="0" t="s">
        <v>5522</v>
      </c>
      <c r="G710" s="0" t="n">
        <v>6</v>
      </c>
      <c r="H710" s="0" t="n">
        <v>10</v>
      </c>
      <c r="I710" s="0" t="n">
        <v>4</v>
      </c>
      <c r="J710" s="0" t="n">
        <v>6</v>
      </c>
      <c r="K710" s="0" t="n">
        <v>2</v>
      </c>
      <c r="L710" s="0" t="n">
        <v>4</v>
      </c>
      <c r="M710" s="0" t="n">
        <v>11</v>
      </c>
      <c r="N710" s="1" t="n">
        <f aca="false">IF(ISERROR(I710/(I710+J710)),0,(I710/(I710+J710)))</f>
        <v>0.4</v>
      </c>
      <c r="O710" s="1" t="n">
        <f aca="false">IF(ISERROR(I710/(I710+K710)),0,(I710/(I710+K710)))</f>
        <v>0.666666666666667</v>
      </c>
      <c r="P710" s="1" t="n">
        <f aca="false">IF(ISERROR((2*N710*O710)/(N710+O710)),0,(2*N710*O710)/(N710+O710))</f>
        <v>0.5</v>
      </c>
      <c r="Q710" s="0" t="n">
        <f aca="false">L1022-M1022</f>
        <v>1</v>
      </c>
      <c r="R710" s="17" t="str">
        <f aca="false">VLOOKUP(A710,s3_num_method!A710:B3209,2,0)</f>
        <v>count</v>
      </c>
    </row>
    <row r="711" customFormat="false" ht="12.8" hidden="false" customHeight="false" outlineLevel="0" collapsed="false">
      <c r="A711" s="0" t="s">
        <v>5523</v>
      </c>
      <c r="B711" s="0" t="s">
        <v>1</v>
      </c>
      <c r="C711" s="0" t="s">
        <v>9</v>
      </c>
      <c r="E711" s="0" t="s">
        <v>33</v>
      </c>
      <c r="F711" s="0" t="s">
        <v>5524</v>
      </c>
      <c r="G711" s="0" t="n">
        <v>10</v>
      </c>
      <c r="H711" s="0" t="n">
        <v>11</v>
      </c>
      <c r="I711" s="0" t="n">
        <v>2</v>
      </c>
      <c r="J711" s="0" t="n">
        <v>9</v>
      </c>
      <c r="K711" s="0" t="n">
        <v>8</v>
      </c>
      <c r="L711" s="0" t="n">
        <v>5</v>
      </c>
      <c r="M711" s="0" t="n">
        <v>12</v>
      </c>
      <c r="N711" s="1" t="n">
        <f aca="false">IF(ISERROR(I711/(I711+J711)),0,(I711/(I711+J711)))</f>
        <v>0.181818181818182</v>
      </c>
      <c r="O711" s="1" t="n">
        <f aca="false">IF(ISERROR(I711/(I711+K711)),0,(I711/(I711+K711)))</f>
        <v>0.2</v>
      </c>
      <c r="P711" s="1" t="n">
        <f aca="false">IF(ISERROR((2*N711*O711)/(N711+O711)),0,(2*N711*O711)/(N711+O711))</f>
        <v>0.190476190476191</v>
      </c>
      <c r="Q711" s="0" t="n">
        <f aca="false">L1932-M1932</f>
        <v>1</v>
      </c>
      <c r="R711" s="17" t="str">
        <f aca="false">VLOOKUP(A711,s3_num_method!A711:B3210,2,0)</f>
        <v>num+count</v>
      </c>
    </row>
    <row r="712" customFormat="false" ht="12.8" hidden="false" customHeight="false" outlineLevel="0" collapsed="false">
      <c r="A712" s="0" t="s">
        <v>5525</v>
      </c>
      <c r="B712" s="0" t="s">
        <v>1</v>
      </c>
      <c r="C712" s="0" t="s">
        <v>9</v>
      </c>
      <c r="E712" s="0" t="s">
        <v>33</v>
      </c>
      <c r="F712" s="0" t="s">
        <v>5526</v>
      </c>
      <c r="G712" s="0" t="n">
        <v>8</v>
      </c>
      <c r="H712" s="0" t="n">
        <v>9</v>
      </c>
      <c r="I712" s="0" t="n">
        <v>8</v>
      </c>
      <c r="J712" s="0" t="n">
        <v>1</v>
      </c>
      <c r="K712" s="0" t="n">
        <v>0</v>
      </c>
      <c r="L712" s="0" t="n">
        <v>5</v>
      </c>
      <c r="M712" s="0" t="n">
        <v>6</v>
      </c>
      <c r="N712" s="1" t="n">
        <f aca="false">IF(ISERROR(I712/(I712+J712)),0,(I712/(I712+J712)))</f>
        <v>0.888888888888889</v>
      </c>
      <c r="O712" s="1" t="n">
        <f aca="false">IF(ISERROR(I712/(I712+K712)),0,(I712/(I712+K712)))</f>
        <v>1</v>
      </c>
      <c r="P712" s="1" t="n">
        <f aca="false">IF(ISERROR((2*N712*O712)/(N712+O712)),0,(2*N712*O712)/(N712+O712))</f>
        <v>0.941176470588235</v>
      </c>
      <c r="Q712" s="0" t="n">
        <f aca="false">L2374-M2374</f>
        <v>0</v>
      </c>
      <c r="R712" s="17" t="str">
        <f aca="false">VLOOKUP(A712,s3_num_method!A712:B3211,2,0)</f>
        <v>num+count</v>
      </c>
    </row>
    <row r="713" customFormat="false" ht="12.8" hidden="false" customHeight="false" outlineLevel="0" collapsed="false">
      <c r="A713" s="0" t="s">
        <v>5527</v>
      </c>
      <c r="B713" s="0" t="s">
        <v>1</v>
      </c>
      <c r="C713" s="0" t="s">
        <v>9</v>
      </c>
      <c r="E713" s="0" t="s">
        <v>33</v>
      </c>
      <c r="F713" s="0" t="s">
        <v>5528</v>
      </c>
      <c r="G713" s="0" t="n">
        <v>12</v>
      </c>
      <c r="H713" s="0" t="n">
        <v>8</v>
      </c>
      <c r="I713" s="0" t="n">
        <v>8</v>
      </c>
      <c r="J713" s="0" t="n">
        <v>0</v>
      </c>
      <c r="K713" s="0" t="n">
        <v>4</v>
      </c>
      <c r="L713" s="0" t="n">
        <v>8</v>
      </c>
      <c r="M713" s="0" t="n">
        <v>4</v>
      </c>
      <c r="N713" s="1" t="n">
        <f aca="false">IF(ISERROR(I713/(I713+J713)),0,(I713/(I713+J713)))</f>
        <v>1</v>
      </c>
      <c r="O713" s="1" t="n">
        <f aca="false">IF(ISERROR(I713/(I713+K713)),0,(I713/(I713+K713)))</f>
        <v>0.666666666666667</v>
      </c>
      <c r="P713" s="1" t="n">
        <f aca="false">IF(ISERROR((2*N713*O713)/(N713+O713)),0,(2*N713*O713)/(N713+O713))</f>
        <v>0.8</v>
      </c>
      <c r="Q713" s="0" t="n">
        <f aca="false">L1387-M1387</f>
        <v>-1</v>
      </c>
      <c r="R713" s="17" t="str">
        <f aca="false">VLOOKUP(A713,s3_num_method!A713:B3212,2,0)</f>
        <v>num+count</v>
      </c>
    </row>
    <row r="714" customFormat="false" ht="12.8" hidden="false" customHeight="false" outlineLevel="0" collapsed="false">
      <c r="A714" s="0" t="s">
        <v>5529</v>
      </c>
      <c r="B714" s="0" t="s">
        <v>1</v>
      </c>
      <c r="C714" s="0" t="s">
        <v>9</v>
      </c>
      <c r="E714" s="0" t="s">
        <v>33</v>
      </c>
      <c r="F714" s="0" t="s">
        <v>5530</v>
      </c>
      <c r="G714" s="0" t="n">
        <v>5</v>
      </c>
      <c r="H714" s="0" t="n">
        <v>5</v>
      </c>
      <c r="I714" s="0" t="n">
        <v>2</v>
      </c>
      <c r="J714" s="0" t="n">
        <v>3</v>
      </c>
      <c r="K714" s="0" t="n">
        <v>3</v>
      </c>
      <c r="L714" s="0" t="n">
        <v>7</v>
      </c>
      <c r="M714" s="0" t="n">
        <v>3</v>
      </c>
      <c r="N714" s="1" t="n">
        <f aca="false">IF(ISERROR(I714/(I714+J714)),0,(I714/(I714+J714)))</f>
        <v>0.4</v>
      </c>
      <c r="O714" s="1" t="n">
        <f aca="false">IF(ISERROR(I714/(I714+K714)),0,(I714/(I714+K714)))</f>
        <v>0.4</v>
      </c>
      <c r="P714" s="1" t="n">
        <f aca="false">IF(ISERROR((2*N714*O714)/(N714+O714)),0,(2*N714*O714)/(N714+O714))</f>
        <v>0.4</v>
      </c>
      <c r="Q714" s="0" t="n">
        <f aca="false">L1386-M1386</f>
        <v>2</v>
      </c>
      <c r="R714" s="17" t="str">
        <f aca="false">VLOOKUP(A714,s3_num_method!A714:B3213,2,0)</f>
        <v>num+count</v>
      </c>
    </row>
    <row r="715" customFormat="false" ht="12.8" hidden="false" customHeight="false" outlineLevel="0" collapsed="false">
      <c r="A715" s="0" t="s">
        <v>5531</v>
      </c>
      <c r="B715" s="0" t="s">
        <v>1</v>
      </c>
      <c r="C715" s="0" t="s">
        <v>9</v>
      </c>
      <c r="E715" s="0" t="s">
        <v>33</v>
      </c>
      <c r="F715" s="0" t="s">
        <v>5532</v>
      </c>
      <c r="G715" s="0" t="n">
        <v>1</v>
      </c>
      <c r="H715" s="0" t="n">
        <v>0</v>
      </c>
      <c r="I715" s="0" t="n">
        <v>0</v>
      </c>
      <c r="J715" s="0" t="n">
        <v>0</v>
      </c>
      <c r="K715" s="0" t="n">
        <v>1</v>
      </c>
      <c r="L715" s="0" t="n">
        <v>1</v>
      </c>
      <c r="M715" s="0" t="n">
        <v>0</v>
      </c>
      <c r="N715" s="1" t="n">
        <f aca="false">IF(ISERROR(I715/(I715+J715)),0,(I715/(I715+J715)))</f>
        <v>0</v>
      </c>
      <c r="O715" s="1" t="n">
        <f aca="false">IF(ISERROR(I715/(I715+K715)),0,(I715/(I715+K715)))</f>
        <v>0</v>
      </c>
      <c r="P715" s="1" t="n">
        <f aca="false">IF(ISERROR((2*N715*O715)/(N715+O715)),0,(2*N715*O715)/(N715+O715))</f>
        <v>0</v>
      </c>
      <c r="Q715" s="0" t="n">
        <f aca="false">L2152-M2152</f>
        <v>1</v>
      </c>
      <c r="R715" s="17" t="str">
        <f aca="false">VLOOKUP(A715,s3_num_method!A715:B3214,2,0)</f>
        <v>num+count</v>
      </c>
    </row>
    <row r="716" customFormat="false" ht="12.8" hidden="false" customHeight="false" outlineLevel="0" collapsed="false">
      <c r="A716" s="0" t="s">
        <v>5533</v>
      </c>
      <c r="B716" s="0" t="s">
        <v>1</v>
      </c>
      <c r="C716" s="0" t="s">
        <v>9</v>
      </c>
      <c r="E716" s="0" t="s">
        <v>33</v>
      </c>
      <c r="F716" s="0" t="s">
        <v>5534</v>
      </c>
      <c r="G716" s="0" t="n">
        <v>9</v>
      </c>
      <c r="H716" s="0" t="n">
        <v>9</v>
      </c>
      <c r="I716" s="0" t="n">
        <v>6</v>
      </c>
      <c r="J716" s="0" t="n">
        <v>3</v>
      </c>
      <c r="K716" s="0" t="n">
        <v>3</v>
      </c>
      <c r="L716" s="0" t="n">
        <v>8</v>
      </c>
      <c r="M716" s="0" t="n">
        <v>8</v>
      </c>
      <c r="N716" s="1" t="n">
        <f aca="false">IF(ISERROR(I716/(I716+J716)),0,(I716/(I716+J716)))</f>
        <v>0.666666666666667</v>
      </c>
      <c r="O716" s="1" t="n">
        <f aca="false">IF(ISERROR(I716/(I716+K716)),0,(I716/(I716+K716)))</f>
        <v>0.666666666666667</v>
      </c>
      <c r="P716" s="1" t="n">
        <f aca="false">IF(ISERROR((2*N716*O716)/(N716+O716)),0,(2*N716*O716)/(N716+O716))</f>
        <v>0.666666666666667</v>
      </c>
      <c r="Q716" s="0" t="n">
        <f aca="false">L890-M890</f>
        <v>3</v>
      </c>
      <c r="R716" s="17" t="str">
        <f aca="false">VLOOKUP(A716,s3_num_method!A716:B3215,2,0)</f>
        <v>num+count</v>
      </c>
    </row>
    <row r="717" customFormat="false" ht="12.8" hidden="false" customHeight="false" outlineLevel="0" collapsed="false">
      <c r="A717" s="0" t="s">
        <v>5535</v>
      </c>
      <c r="B717" s="0" t="s">
        <v>1</v>
      </c>
      <c r="C717" s="0" t="s">
        <v>9</v>
      </c>
      <c r="E717" s="0" t="s">
        <v>33</v>
      </c>
      <c r="F717" s="0" t="s">
        <v>5536</v>
      </c>
      <c r="G717" s="0" t="n">
        <v>1</v>
      </c>
      <c r="H717" s="0" t="n">
        <v>0</v>
      </c>
      <c r="I717" s="0" t="n">
        <v>0</v>
      </c>
      <c r="J717" s="0" t="n">
        <v>0</v>
      </c>
      <c r="K717" s="0" t="n">
        <v>1</v>
      </c>
      <c r="L717" s="0" t="n">
        <v>1</v>
      </c>
      <c r="M717" s="0" t="n">
        <v>0</v>
      </c>
      <c r="N717" s="1" t="n">
        <f aca="false">IF(ISERROR(I717/(I717+J717)),0,(I717/(I717+J717)))</f>
        <v>0</v>
      </c>
      <c r="O717" s="1" t="n">
        <f aca="false">IF(ISERROR(I717/(I717+K717)),0,(I717/(I717+K717)))</f>
        <v>0</v>
      </c>
      <c r="P717" s="1" t="n">
        <f aca="false">IF(ISERROR((2*N717*O717)/(N717+O717)),0,(2*N717*O717)/(N717+O717))</f>
        <v>0</v>
      </c>
      <c r="Q717" s="0" t="n">
        <f aca="false">L320-M320</f>
        <v>0</v>
      </c>
      <c r="R717" s="17" t="str">
        <f aca="false">VLOOKUP(A717,s3_num_method!A717:B3216,2,0)</f>
        <v>num+count</v>
      </c>
    </row>
    <row r="718" customFormat="false" ht="12.8" hidden="false" customHeight="false" outlineLevel="0" collapsed="false">
      <c r="A718" s="0" t="s">
        <v>5537</v>
      </c>
      <c r="B718" s="0" t="s">
        <v>1</v>
      </c>
      <c r="C718" s="0" t="s">
        <v>9</v>
      </c>
      <c r="E718" s="0" t="s">
        <v>33</v>
      </c>
      <c r="F718" s="0" t="s">
        <v>5538</v>
      </c>
      <c r="G718" s="0" t="n">
        <v>5</v>
      </c>
      <c r="H718" s="0" t="n">
        <v>10</v>
      </c>
      <c r="I718" s="0" t="n">
        <v>3</v>
      </c>
      <c r="J718" s="0" t="n">
        <v>7</v>
      </c>
      <c r="K718" s="0" t="n">
        <v>2</v>
      </c>
      <c r="L718" s="0" t="n">
        <v>3</v>
      </c>
      <c r="M718" s="0" t="n">
        <v>8</v>
      </c>
      <c r="N718" s="1" t="n">
        <f aca="false">IF(ISERROR(I718/(I718+J718)),0,(I718/(I718+J718)))</f>
        <v>0.3</v>
      </c>
      <c r="O718" s="1" t="n">
        <f aca="false">IF(ISERROR(I718/(I718+K718)),0,(I718/(I718+K718)))</f>
        <v>0.6</v>
      </c>
      <c r="P718" s="1" t="n">
        <f aca="false">IF(ISERROR((2*N718*O718)/(N718+O718)),0,(2*N718*O718)/(N718+O718))</f>
        <v>0.4</v>
      </c>
      <c r="Q718" s="0" t="n">
        <f aca="false">L2398-M2398</f>
        <v>0</v>
      </c>
      <c r="R718" s="17" t="str">
        <f aca="false">VLOOKUP(A718,s3_num_method!A718:B3217,2,0)</f>
        <v>num+count</v>
      </c>
    </row>
    <row r="719" customFormat="false" ht="12.8" hidden="false" customHeight="false" outlineLevel="0" collapsed="false">
      <c r="A719" s="0" t="s">
        <v>5539</v>
      </c>
      <c r="B719" s="0" t="s">
        <v>1</v>
      </c>
      <c r="C719" s="0" t="s">
        <v>9</v>
      </c>
      <c r="E719" s="0" t="s">
        <v>33</v>
      </c>
      <c r="F719" s="0" t="s">
        <v>5540</v>
      </c>
      <c r="G719" s="0" t="n">
        <v>4</v>
      </c>
      <c r="H719" s="0" t="n">
        <v>0</v>
      </c>
      <c r="I719" s="0" t="n">
        <v>0</v>
      </c>
      <c r="J719" s="0" t="n">
        <v>0</v>
      </c>
      <c r="K719" s="0" t="n">
        <v>4</v>
      </c>
      <c r="L719" s="0" t="n">
        <v>5</v>
      </c>
      <c r="M719" s="0" t="n">
        <v>0</v>
      </c>
      <c r="N719" s="1" t="n">
        <f aca="false">IF(ISERROR(I719/(I719+J719)),0,(I719/(I719+J719)))</f>
        <v>0</v>
      </c>
      <c r="O719" s="1" t="n">
        <f aca="false">IF(ISERROR(I719/(I719+K719)),0,(I719/(I719+K719)))</f>
        <v>0</v>
      </c>
      <c r="P719" s="1" t="n">
        <f aca="false">IF(ISERROR((2*N719*O719)/(N719+O719)),0,(2*N719*O719)/(N719+O719))</f>
        <v>0</v>
      </c>
      <c r="Q719" s="0" t="n">
        <f aca="false">L1945-M1945</f>
        <v>1</v>
      </c>
      <c r="R719" s="17" t="str">
        <f aca="false">VLOOKUP(A719,s3_num_method!A719:B3218,2,0)</f>
        <v>num+count</v>
      </c>
    </row>
    <row r="720" customFormat="false" ht="12.8" hidden="false" customHeight="false" outlineLevel="0" collapsed="false">
      <c r="A720" s="0" t="s">
        <v>5541</v>
      </c>
      <c r="B720" s="0" t="s">
        <v>1</v>
      </c>
      <c r="C720" s="0" t="s">
        <v>9</v>
      </c>
      <c r="E720" s="0" t="s">
        <v>33</v>
      </c>
      <c r="F720" s="0" t="s">
        <v>5542</v>
      </c>
      <c r="G720" s="0" t="n">
        <v>3</v>
      </c>
      <c r="H720" s="0" t="n">
        <v>1</v>
      </c>
      <c r="I720" s="0" t="n">
        <v>1</v>
      </c>
      <c r="J720" s="0" t="n">
        <v>0</v>
      </c>
      <c r="K720" s="0" t="n">
        <v>2</v>
      </c>
      <c r="L720" s="0" t="n">
        <v>2</v>
      </c>
      <c r="M720" s="0" t="n">
        <v>2</v>
      </c>
      <c r="N720" s="1" t="n">
        <f aca="false">IF(ISERROR(I720/(I720+J720)),0,(I720/(I720+J720)))</f>
        <v>1</v>
      </c>
      <c r="O720" s="1" t="n">
        <f aca="false">IF(ISERROR(I720/(I720+K720)),0,(I720/(I720+K720)))</f>
        <v>0.333333333333333</v>
      </c>
      <c r="P720" s="1" t="n">
        <f aca="false">IF(ISERROR((2*N720*O720)/(N720+O720)),0,(2*N720*O720)/(N720+O720))</f>
        <v>0.5</v>
      </c>
      <c r="Q720" s="0" t="n">
        <f aca="false">L2397-M2397</f>
        <v>6</v>
      </c>
      <c r="R720" s="17" t="str">
        <f aca="false">VLOOKUP(A720,s3_num_method!A720:B3219,2,0)</f>
        <v>count</v>
      </c>
    </row>
    <row r="721" customFormat="false" ht="12.8" hidden="false" customHeight="false" outlineLevel="0" collapsed="false">
      <c r="A721" s="0" t="s">
        <v>5543</v>
      </c>
      <c r="B721" s="0" t="s">
        <v>1</v>
      </c>
      <c r="C721" s="0" t="s">
        <v>9</v>
      </c>
      <c r="E721" s="0" t="s">
        <v>33</v>
      </c>
      <c r="F721" s="0" t="s">
        <v>5544</v>
      </c>
      <c r="G721" s="0" t="n">
        <v>13</v>
      </c>
      <c r="H721" s="0" t="n">
        <v>9</v>
      </c>
      <c r="I721" s="0" t="n">
        <v>6</v>
      </c>
      <c r="J721" s="0" t="n">
        <v>3</v>
      </c>
      <c r="K721" s="0" t="n">
        <v>7</v>
      </c>
      <c r="L721" s="0" t="n">
        <v>2</v>
      </c>
      <c r="M721" s="0" t="n">
        <v>4</v>
      </c>
      <c r="N721" s="1" t="n">
        <f aca="false">IF(ISERROR(I721/(I721+J721)),0,(I721/(I721+J721)))</f>
        <v>0.666666666666667</v>
      </c>
      <c r="O721" s="1" t="n">
        <f aca="false">IF(ISERROR(I721/(I721+K721)),0,(I721/(I721+K721)))</f>
        <v>0.461538461538462</v>
      </c>
      <c r="P721" s="1" t="n">
        <f aca="false">IF(ISERROR((2*N721*O721)/(N721+O721)),0,(2*N721*O721)/(N721+O721))</f>
        <v>0.545454545454546</v>
      </c>
      <c r="Q721" s="0" t="n">
        <f aca="false">L2394-M2394</f>
        <v>1</v>
      </c>
      <c r="R721" s="17" t="str">
        <f aca="false">VLOOKUP(A721,s3_num_method!A721:B3220,2,0)</f>
        <v>num+count</v>
      </c>
    </row>
    <row r="722" customFormat="false" ht="12.8" hidden="false" customHeight="false" outlineLevel="0" collapsed="false">
      <c r="A722" s="0" t="s">
        <v>5545</v>
      </c>
      <c r="B722" s="0" t="s">
        <v>1</v>
      </c>
      <c r="C722" s="0" t="s">
        <v>9</v>
      </c>
      <c r="E722" s="0" t="s">
        <v>33</v>
      </c>
      <c r="F722" s="0" t="s">
        <v>5546</v>
      </c>
      <c r="G722" s="0" t="n">
        <v>1</v>
      </c>
      <c r="H722" s="0" t="n">
        <v>0</v>
      </c>
      <c r="I722" s="0" t="n">
        <v>0</v>
      </c>
      <c r="J722" s="0" t="n">
        <v>0</v>
      </c>
      <c r="K722" s="0" t="n">
        <v>1</v>
      </c>
      <c r="L722" s="0" t="n">
        <v>1</v>
      </c>
      <c r="M722" s="0" t="n">
        <v>0</v>
      </c>
      <c r="N722" s="1" t="n">
        <f aca="false">IF(ISERROR(I722/(I722+J722)),0,(I722/(I722+J722)))</f>
        <v>0</v>
      </c>
      <c r="O722" s="1" t="n">
        <f aca="false">IF(ISERROR(I722/(I722+K722)),0,(I722/(I722+K722)))</f>
        <v>0</v>
      </c>
      <c r="P722" s="1" t="n">
        <f aca="false">IF(ISERROR((2*N722*O722)/(N722+O722)),0,(2*N722*O722)/(N722+O722))</f>
        <v>0</v>
      </c>
      <c r="Q722" s="0" t="n">
        <f aca="false">L1531-M1531</f>
        <v>3</v>
      </c>
      <c r="R722" s="17" t="str">
        <f aca="false">VLOOKUP(A722,s3_num_method!A722:B3221,2,0)</f>
        <v>num+count</v>
      </c>
    </row>
    <row r="723" customFormat="false" ht="12.8" hidden="false" customHeight="false" outlineLevel="0" collapsed="false">
      <c r="A723" s="0" t="s">
        <v>5547</v>
      </c>
      <c r="B723" s="0" t="s">
        <v>1</v>
      </c>
      <c r="C723" s="0" t="s">
        <v>9</v>
      </c>
      <c r="E723" s="0" t="s">
        <v>33</v>
      </c>
      <c r="F723" s="0" t="s">
        <v>5548</v>
      </c>
      <c r="G723" s="0" t="n">
        <v>7</v>
      </c>
      <c r="H723" s="0" t="n">
        <v>7</v>
      </c>
      <c r="I723" s="0" t="n">
        <v>5</v>
      </c>
      <c r="J723" s="0" t="n">
        <v>2</v>
      </c>
      <c r="K723" s="0" t="n">
        <v>2</v>
      </c>
      <c r="L723" s="0" t="n">
        <v>4</v>
      </c>
      <c r="M723" s="0" t="n">
        <v>9</v>
      </c>
      <c r="N723" s="1" t="n">
        <f aca="false">IF(ISERROR(I723/(I723+J723)),0,(I723/(I723+J723)))</f>
        <v>0.714285714285714</v>
      </c>
      <c r="O723" s="1" t="n">
        <f aca="false">IF(ISERROR(I723/(I723+K723)),0,(I723/(I723+K723)))</f>
        <v>0.714285714285714</v>
      </c>
      <c r="P723" s="1" t="n">
        <f aca="false">IF(ISERROR((2*N723*O723)/(N723+O723)),0,(2*N723*O723)/(N723+O723))</f>
        <v>0.714285714285714</v>
      </c>
      <c r="Q723" s="0" t="n">
        <f aca="false">L2396-M2396</f>
        <v>1</v>
      </c>
      <c r="R723" s="17" t="str">
        <f aca="false">VLOOKUP(A723,s3_num_method!A723:B3222,2,0)</f>
        <v>num+count</v>
      </c>
    </row>
    <row r="724" customFormat="false" ht="12.8" hidden="false" customHeight="false" outlineLevel="0" collapsed="false">
      <c r="A724" s="0" t="s">
        <v>5549</v>
      </c>
      <c r="B724" s="0" t="s">
        <v>1</v>
      </c>
      <c r="C724" s="0" t="s">
        <v>9</v>
      </c>
      <c r="E724" s="0" t="s">
        <v>33</v>
      </c>
      <c r="F724" s="0" t="s">
        <v>5550</v>
      </c>
      <c r="G724" s="0" t="n">
        <v>1</v>
      </c>
      <c r="H724" s="0" t="n">
        <v>0</v>
      </c>
      <c r="I724" s="0" t="n">
        <v>0</v>
      </c>
      <c r="J724" s="0" t="n">
        <v>0</v>
      </c>
      <c r="K724" s="0" t="n">
        <v>1</v>
      </c>
      <c r="L724" s="0" t="n">
        <v>2</v>
      </c>
      <c r="M724" s="0" t="n">
        <v>0</v>
      </c>
      <c r="N724" s="1" t="n">
        <f aca="false">IF(ISERROR(I724/(I724+J724)),0,(I724/(I724+J724)))</f>
        <v>0</v>
      </c>
      <c r="O724" s="1" t="n">
        <f aca="false">IF(ISERROR(I724/(I724+K724)),0,(I724/(I724+K724)))</f>
        <v>0</v>
      </c>
      <c r="P724" s="1" t="n">
        <f aca="false">IF(ISERROR((2*N724*O724)/(N724+O724)),0,(2*N724*O724)/(N724+O724))</f>
        <v>0</v>
      </c>
      <c r="Q724" s="0" t="n">
        <f aca="false">L813-M813</f>
        <v>3</v>
      </c>
      <c r="R724" s="17" t="str">
        <f aca="false">VLOOKUP(A724,s3_num_method!A724:B3223,2,0)</f>
        <v>num+count</v>
      </c>
    </row>
    <row r="725" customFormat="false" ht="12.8" hidden="false" customHeight="false" outlineLevel="0" collapsed="false">
      <c r="A725" s="0" t="s">
        <v>5551</v>
      </c>
      <c r="B725" s="0" t="s">
        <v>1</v>
      </c>
      <c r="C725" s="0" t="s">
        <v>9</v>
      </c>
      <c r="E725" s="0" t="s">
        <v>33</v>
      </c>
      <c r="F725" s="0" t="s">
        <v>5552</v>
      </c>
      <c r="G725" s="0" t="n">
        <v>4</v>
      </c>
      <c r="H725" s="0" t="n">
        <v>0</v>
      </c>
      <c r="I725" s="0" t="n">
        <v>0</v>
      </c>
      <c r="J725" s="0" t="n">
        <v>0</v>
      </c>
      <c r="K725" s="0" t="n">
        <v>4</v>
      </c>
      <c r="L725" s="0" t="n">
        <v>3</v>
      </c>
      <c r="M725" s="0" t="n">
        <v>0</v>
      </c>
      <c r="N725" s="1" t="n">
        <f aca="false">IF(ISERROR(I725/(I725+J725)),0,(I725/(I725+J725)))</f>
        <v>0</v>
      </c>
      <c r="O725" s="1" t="n">
        <f aca="false">IF(ISERROR(I725/(I725+K725)),0,(I725/(I725+K725)))</f>
        <v>0</v>
      </c>
      <c r="P725" s="1" t="n">
        <f aca="false">IF(ISERROR((2*N725*O725)/(N725+O725)),0,(2*N725*O725)/(N725+O725))</f>
        <v>0</v>
      </c>
      <c r="Q725" s="0" t="n">
        <f aca="false">L1350-M1350</f>
        <v>2</v>
      </c>
      <c r="R725" s="17" t="str">
        <f aca="false">VLOOKUP(A725,s3_num_method!A725:B3224,2,0)</f>
        <v>num+count</v>
      </c>
    </row>
    <row r="726" customFormat="false" ht="12.8" hidden="false" customHeight="false" outlineLevel="0" collapsed="false">
      <c r="A726" s="0" t="s">
        <v>5553</v>
      </c>
      <c r="B726" s="0" t="s">
        <v>1</v>
      </c>
      <c r="C726" s="0" t="s">
        <v>9</v>
      </c>
      <c r="E726" s="0" t="s">
        <v>33</v>
      </c>
      <c r="F726" s="0" t="s">
        <v>5554</v>
      </c>
      <c r="G726" s="0" t="n">
        <v>1</v>
      </c>
      <c r="H726" s="0" t="n">
        <v>0</v>
      </c>
      <c r="I726" s="0" t="n">
        <v>0</v>
      </c>
      <c r="J726" s="0" t="n">
        <v>0</v>
      </c>
      <c r="K726" s="0" t="n">
        <v>1</v>
      </c>
      <c r="L726" s="0" t="n">
        <v>2</v>
      </c>
      <c r="M726" s="0" t="n">
        <v>0</v>
      </c>
      <c r="N726" s="1" t="n">
        <f aca="false">IF(ISERROR(I726/(I726+J726)),0,(I726/(I726+J726)))</f>
        <v>0</v>
      </c>
      <c r="O726" s="1" t="n">
        <f aca="false">IF(ISERROR(I726/(I726+K726)),0,(I726/(I726+K726)))</f>
        <v>0</v>
      </c>
      <c r="P726" s="1" t="n">
        <f aca="false">IF(ISERROR((2*N726*O726)/(N726+O726)),0,(2*N726*O726)/(N726+O726))</f>
        <v>0</v>
      </c>
      <c r="Q726" s="0" t="n">
        <f aca="false">L184-M184</f>
        <v>0</v>
      </c>
      <c r="R726" s="17" t="str">
        <f aca="false">VLOOKUP(A726,s3_num_method!A726:B3225,2,0)</f>
        <v>num+count</v>
      </c>
    </row>
    <row r="727" customFormat="false" ht="12.8" hidden="false" customHeight="false" outlineLevel="0" collapsed="false">
      <c r="A727" s="0" t="s">
        <v>5555</v>
      </c>
      <c r="B727" s="0" t="s">
        <v>1</v>
      </c>
      <c r="C727" s="0" t="s">
        <v>9</v>
      </c>
      <c r="E727" s="0" t="s">
        <v>33</v>
      </c>
      <c r="F727" s="0" t="s">
        <v>5556</v>
      </c>
      <c r="G727" s="0" t="n">
        <v>10</v>
      </c>
      <c r="H727" s="0" t="n">
        <v>5</v>
      </c>
      <c r="I727" s="0" t="n">
        <v>5</v>
      </c>
      <c r="J727" s="0" t="n">
        <v>0</v>
      </c>
      <c r="K727" s="0" t="n">
        <v>5</v>
      </c>
      <c r="L727" s="0" t="n">
        <v>6</v>
      </c>
      <c r="M727" s="0" t="n">
        <v>2</v>
      </c>
      <c r="N727" s="1" t="n">
        <f aca="false">IF(ISERROR(I727/(I727+J727)),0,(I727/(I727+J727)))</f>
        <v>1</v>
      </c>
      <c r="O727" s="1" t="n">
        <f aca="false">IF(ISERROR(I727/(I727+K727)),0,(I727/(I727+K727)))</f>
        <v>0.5</v>
      </c>
      <c r="P727" s="1" t="n">
        <f aca="false">IF(ISERROR((2*N727*O727)/(N727+O727)),0,(2*N727*O727)/(N727+O727))</f>
        <v>0.666666666666667</v>
      </c>
      <c r="Q727" s="0" t="n">
        <f aca="false">L2022-M2022</f>
        <v>1</v>
      </c>
      <c r="R727" s="17" t="str">
        <f aca="false">VLOOKUP(A727,s3_num_method!A727:B3226,2,0)</f>
        <v>num+count</v>
      </c>
    </row>
    <row r="728" customFormat="false" ht="12.8" hidden="false" customHeight="false" outlineLevel="0" collapsed="false">
      <c r="A728" s="0" t="s">
        <v>5557</v>
      </c>
      <c r="B728" s="0" t="s">
        <v>1</v>
      </c>
      <c r="C728" s="0" t="s">
        <v>9</v>
      </c>
      <c r="E728" s="0" t="s">
        <v>33</v>
      </c>
      <c r="F728" s="0" t="s">
        <v>5558</v>
      </c>
      <c r="G728" s="0" t="n">
        <v>3</v>
      </c>
      <c r="H728" s="0" t="n">
        <v>0</v>
      </c>
      <c r="I728" s="0" t="n">
        <v>0</v>
      </c>
      <c r="J728" s="0" t="n">
        <v>0</v>
      </c>
      <c r="K728" s="0" t="n">
        <v>3</v>
      </c>
      <c r="L728" s="0" t="n">
        <v>6</v>
      </c>
      <c r="M728" s="0" t="n">
        <v>0</v>
      </c>
      <c r="N728" s="1" t="n">
        <f aca="false">IF(ISERROR(I728/(I728+J728)),0,(I728/(I728+J728)))</f>
        <v>0</v>
      </c>
      <c r="O728" s="1" t="n">
        <f aca="false">IF(ISERROR(I728/(I728+K728)),0,(I728/(I728+K728)))</f>
        <v>0</v>
      </c>
      <c r="P728" s="1" t="n">
        <f aca="false">IF(ISERROR((2*N728*O728)/(N728+O728)),0,(2*N728*O728)/(N728+O728))</f>
        <v>0</v>
      </c>
      <c r="Q728" s="0" t="n">
        <f aca="false">L466-M466</f>
        <v>-3</v>
      </c>
      <c r="R728" s="17" t="str">
        <f aca="false">VLOOKUP(A728,s3_num_method!A728:B3227,2,0)</f>
        <v>num+count</v>
      </c>
    </row>
    <row r="729" customFormat="false" ht="12.8" hidden="false" customHeight="false" outlineLevel="0" collapsed="false">
      <c r="A729" s="0" t="s">
        <v>5559</v>
      </c>
      <c r="B729" s="0" t="s">
        <v>1</v>
      </c>
      <c r="C729" s="0" t="s">
        <v>9</v>
      </c>
      <c r="E729" s="0" t="s">
        <v>33</v>
      </c>
      <c r="F729" s="0" t="s">
        <v>5560</v>
      </c>
      <c r="G729" s="0" t="n">
        <v>7</v>
      </c>
      <c r="H729" s="0" t="n">
        <v>6</v>
      </c>
      <c r="I729" s="0" t="n">
        <v>4</v>
      </c>
      <c r="J729" s="0" t="n">
        <v>2</v>
      </c>
      <c r="K729" s="0" t="n">
        <v>3</v>
      </c>
      <c r="L729" s="0" t="n">
        <v>3</v>
      </c>
      <c r="M729" s="0" t="n">
        <v>6</v>
      </c>
      <c r="N729" s="1" t="n">
        <f aca="false">IF(ISERROR(I729/(I729+J729)),0,(I729/(I729+J729)))</f>
        <v>0.666666666666667</v>
      </c>
      <c r="O729" s="1" t="n">
        <f aca="false">IF(ISERROR(I729/(I729+K729)),0,(I729/(I729+K729)))</f>
        <v>0.571428571428571</v>
      </c>
      <c r="P729" s="1" t="n">
        <f aca="false">IF(ISERROR((2*N729*O729)/(N729+O729)),0,(2*N729*O729)/(N729+O729))</f>
        <v>0.615384615384615</v>
      </c>
      <c r="Q729" s="0" t="n">
        <f aca="false">L977-M977</f>
        <v>0</v>
      </c>
      <c r="R729" s="17" t="str">
        <f aca="false">VLOOKUP(A729,s3_num_method!A729:B3228,2,0)</f>
        <v>count</v>
      </c>
    </row>
    <row r="730" customFormat="false" ht="12.8" hidden="false" customHeight="false" outlineLevel="0" collapsed="false">
      <c r="A730" s="0" t="s">
        <v>5561</v>
      </c>
      <c r="B730" s="0" t="s">
        <v>1</v>
      </c>
      <c r="C730" s="0" t="s">
        <v>9</v>
      </c>
      <c r="E730" s="0" t="s">
        <v>33</v>
      </c>
      <c r="F730" s="0" t="s">
        <v>5562</v>
      </c>
      <c r="G730" s="0" t="n">
        <v>1</v>
      </c>
      <c r="H730" s="0" t="n">
        <v>0</v>
      </c>
      <c r="I730" s="0" t="n">
        <v>0</v>
      </c>
      <c r="J730" s="0" t="n">
        <v>0</v>
      </c>
      <c r="K730" s="0" t="n">
        <v>1</v>
      </c>
      <c r="L730" s="0" t="n">
        <v>1</v>
      </c>
      <c r="M730" s="0" t="n">
        <v>0</v>
      </c>
      <c r="N730" s="1" t="n">
        <f aca="false">IF(ISERROR(I730/(I730+J730)),0,(I730/(I730+J730)))</f>
        <v>0</v>
      </c>
      <c r="O730" s="1" t="n">
        <f aca="false">IF(ISERROR(I730/(I730+K730)),0,(I730/(I730+K730)))</f>
        <v>0</v>
      </c>
      <c r="P730" s="1" t="n">
        <f aca="false">IF(ISERROR((2*N730*O730)/(N730+O730)),0,(2*N730*O730)/(N730+O730))</f>
        <v>0</v>
      </c>
      <c r="Q730" s="0" t="n">
        <f aca="false">L1248-M1248</f>
        <v>0</v>
      </c>
      <c r="R730" s="17" t="str">
        <f aca="false">VLOOKUP(A730,s3_num_method!A730:B3229,2,0)</f>
        <v>num+count</v>
      </c>
    </row>
    <row r="731" customFormat="false" ht="12.8" hidden="false" customHeight="false" outlineLevel="0" collapsed="false">
      <c r="A731" s="0" t="s">
        <v>5563</v>
      </c>
      <c r="B731" s="0" t="s">
        <v>1</v>
      </c>
      <c r="C731" s="0" t="s">
        <v>9</v>
      </c>
      <c r="E731" s="0" t="s">
        <v>33</v>
      </c>
      <c r="F731" s="0" t="s">
        <v>5564</v>
      </c>
      <c r="G731" s="0" t="n">
        <v>2</v>
      </c>
      <c r="H731" s="0" t="n">
        <v>0</v>
      </c>
      <c r="I731" s="0" t="n">
        <v>0</v>
      </c>
      <c r="J731" s="0" t="n">
        <v>0</v>
      </c>
      <c r="K731" s="0" t="n">
        <v>2</v>
      </c>
      <c r="L731" s="0" t="n">
        <v>1</v>
      </c>
      <c r="M731" s="0" t="n">
        <v>0</v>
      </c>
      <c r="N731" s="1" t="n">
        <f aca="false">IF(ISERROR(I731/(I731+J731)),0,(I731/(I731+J731)))</f>
        <v>0</v>
      </c>
      <c r="O731" s="1" t="n">
        <f aca="false">IF(ISERROR(I731/(I731+K731)),0,(I731/(I731+K731)))</f>
        <v>0</v>
      </c>
      <c r="P731" s="1" t="n">
        <f aca="false">IF(ISERROR((2*N731*O731)/(N731+O731)),0,(2*N731*O731)/(N731+O731))</f>
        <v>0</v>
      </c>
      <c r="Q731" s="0" t="n">
        <f aca="false">L380-M380</f>
        <v>1</v>
      </c>
      <c r="R731" s="17" t="str">
        <f aca="false">VLOOKUP(A731,s3_num_method!A731:B3230,2,0)</f>
        <v>num+count</v>
      </c>
    </row>
    <row r="732" customFormat="false" ht="12.8" hidden="false" customHeight="false" outlineLevel="0" collapsed="false">
      <c r="A732" s="0" t="s">
        <v>5565</v>
      </c>
      <c r="B732" s="0" t="s">
        <v>1</v>
      </c>
      <c r="C732" s="0" t="s">
        <v>9</v>
      </c>
      <c r="E732" s="0" t="s">
        <v>33</v>
      </c>
      <c r="F732" s="0" t="s">
        <v>5566</v>
      </c>
      <c r="G732" s="0" t="n">
        <v>1</v>
      </c>
      <c r="H732" s="0" t="n">
        <v>1</v>
      </c>
      <c r="I732" s="0" t="n">
        <v>0</v>
      </c>
      <c r="J732" s="0" t="n">
        <v>1</v>
      </c>
      <c r="K732" s="0" t="n">
        <v>1</v>
      </c>
      <c r="L732" s="0" t="n">
        <v>1</v>
      </c>
      <c r="M732" s="0" t="n">
        <v>0</v>
      </c>
      <c r="N732" s="1" t="n">
        <f aca="false">IF(ISERROR(I732/(I732+J732)),0,(I732/(I732+J732)))</f>
        <v>0</v>
      </c>
      <c r="O732" s="1" t="n">
        <f aca="false">IF(ISERROR(I732/(I732+K732)),0,(I732/(I732+K732)))</f>
        <v>0</v>
      </c>
      <c r="P732" s="1" t="n">
        <f aca="false">IF(ISERROR((2*N732*O732)/(N732+O732)),0,(2*N732*O732)/(N732+O732))</f>
        <v>0</v>
      </c>
      <c r="Q732" s="0" t="n">
        <f aca="false">L1941-M1941</f>
        <v>4</v>
      </c>
      <c r="R732" s="17" t="str">
        <f aca="false">VLOOKUP(A732,s3_num_method!A732:B3231,2,0)</f>
        <v>count</v>
      </c>
    </row>
    <row r="733" customFormat="false" ht="12.8" hidden="false" customHeight="false" outlineLevel="0" collapsed="false">
      <c r="A733" s="0" t="s">
        <v>5567</v>
      </c>
      <c r="B733" s="0" t="s">
        <v>1</v>
      </c>
      <c r="C733" s="0" t="s">
        <v>9</v>
      </c>
      <c r="E733" s="0" t="s">
        <v>33</v>
      </c>
      <c r="F733" s="0" t="s">
        <v>5568</v>
      </c>
      <c r="G733" s="0" t="n">
        <v>2</v>
      </c>
      <c r="H733" s="0" t="n">
        <v>2</v>
      </c>
      <c r="I733" s="0" t="n">
        <v>2</v>
      </c>
      <c r="J733" s="0" t="n">
        <v>0</v>
      </c>
      <c r="K733" s="0" t="n">
        <v>0</v>
      </c>
      <c r="L733" s="0" t="n">
        <v>3</v>
      </c>
      <c r="M733" s="0" t="n">
        <v>3</v>
      </c>
      <c r="N733" s="1" t="n">
        <f aca="false">IF(ISERROR(I733/(I733+J733)),0,(I733/(I733+J733)))</f>
        <v>1</v>
      </c>
      <c r="O733" s="1" t="n">
        <f aca="false">IF(ISERROR(I733/(I733+K733)),0,(I733/(I733+K733)))</f>
        <v>1</v>
      </c>
      <c r="P733" s="1" t="n">
        <f aca="false">IF(ISERROR((2*N733*O733)/(N733+O733)),0,(2*N733*O733)/(N733+O733))</f>
        <v>1</v>
      </c>
      <c r="Q733" s="0" t="n">
        <f aca="false">L375-M375</f>
        <v>-4</v>
      </c>
      <c r="R733" s="17" t="str">
        <f aca="false">VLOOKUP(A733,s3_num_method!A733:B3232,2,0)</f>
        <v>num</v>
      </c>
    </row>
    <row r="734" customFormat="false" ht="12.8" hidden="false" customHeight="false" outlineLevel="0" collapsed="false">
      <c r="A734" s="0" t="s">
        <v>5569</v>
      </c>
      <c r="B734" s="0" t="s">
        <v>1</v>
      </c>
      <c r="C734" s="0" t="s">
        <v>9</v>
      </c>
      <c r="E734" s="0" t="s">
        <v>33</v>
      </c>
      <c r="F734" s="0" t="s">
        <v>5570</v>
      </c>
      <c r="G734" s="0" t="n">
        <v>3</v>
      </c>
      <c r="H734" s="0" t="n">
        <v>0</v>
      </c>
      <c r="I734" s="0" t="n">
        <v>0</v>
      </c>
      <c r="J734" s="0" t="n">
        <v>0</v>
      </c>
      <c r="K734" s="0" t="n">
        <v>3</v>
      </c>
      <c r="L734" s="0" t="n">
        <v>1</v>
      </c>
      <c r="M734" s="0" t="n">
        <v>0</v>
      </c>
      <c r="N734" s="1" t="n">
        <f aca="false">IF(ISERROR(I734/(I734+J734)),0,(I734/(I734+J734)))</f>
        <v>0</v>
      </c>
      <c r="O734" s="1" t="n">
        <f aca="false">IF(ISERROR(I734/(I734+K734)),0,(I734/(I734+K734)))</f>
        <v>0</v>
      </c>
      <c r="P734" s="1" t="n">
        <f aca="false">IF(ISERROR((2*N734*O734)/(N734+O734)),0,(2*N734*O734)/(N734+O734))</f>
        <v>0</v>
      </c>
      <c r="Q734" s="0" t="n">
        <f aca="false">L2018-M2018</f>
        <v>1</v>
      </c>
      <c r="R734" s="17" t="str">
        <f aca="false">VLOOKUP(A734,s3_num_method!A734:B3233,2,0)</f>
        <v>num+count</v>
      </c>
    </row>
    <row r="735" customFormat="false" ht="12.8" hidden="false" customHeight="false" outlineLevel="0" collapsed="false">
      <c r="A735" s="0" t="s">
        <v>5571</v>
      </c>
      <c r="B735" s="0" t="s">
        <v>1</v>
      </c>
      <c r="C735" s="0" t="s">
        <v>9</v>
      </c>
      <c r="E735" s="0" t="s">
        <v>33</v>
      </c>
      <c r="F735" s="0" t="s">
        <v>5572</v>
      </c>
      <c r="G735" s="0" t="n">
        <v>2</v>
      </c>
      <c r="H735" s="0" t="n">
        <v>1</v>
      </c>
      <c r="I735" s="0" t="n">
        <v>0</v>
      </c>
      <c r="J735" s="0" t="n">
        <v>1</v>
      </c>
      <c r="K735" s="0" t="n">
        <v>2</v>
      </c>
      <c r="L735" s="0" t="n">
        <v>2</v>
      </c>
      <c r="M735" s="0" t="n">
        <v>0</v>
      </c>
      <c r="N735" s="1" t="n">
        <f aca="false">IF(ISERROR(I735/(I735+J735)),0,(I735/(I735+J735)))</f>
        <v>0</v>
      </c>
      <c r="O735" s="1" t="n">
        <f aca="false">IF(ISERROR(I735/(I735+K735)),0,(I735/(I735+K735)))</f>
        <v>0</v>
      </c>
      <c r="P735" s="1" t="n">
        <f aca="false">IF(ISERROR((2*N735*O735)/(N735+O735)),0,(2*N735*O735)/(N735+O735))</f>
        <v>0</v>
      </c>
      <c r="Q735" s="0" t="n">
        <f aca="false">L2017-M2017</f>
        <v>1</v>
      </c>
      <c r="R735" s="17" t="str">
        <f aca="false">VLOOKUP(A735,s3_num_method!A735:B3234,2,0)</f>
        <v>count</v>
      </c>
    </row>
    <row r="736" customFormat="false" ht="12.8" hidden="false" customHeight="false" outlineLevel="0" collapsed="false">
      <c r="A736" s="0" t="s">
        <v>5573</v>
      </c>
      <c r="B736" s="0" t="s">
        <v>1</v>
      </c>
      <c r="C736" s="0" t="s">
        <v>9</v>
      </c>
      <c r="E736" s="0" t="s">
        <v>33</v>
      </c>
      <c r="F736" s="0" t="s">
        <v>5574</v>
      </c>
      <c r="G736" s="0" t="n">
        <v>3</v>
      </c>
      <c r="H736" s="0" t="n">
        <v>6</v>
      </c>
      <c r="I736" s="0" t="n">
        <v>2</v>
      </c>
      <c r="J736" s="0" t="n">
        <v>4</v>
      </c>
      <c r="K736" s="0" t="n">
        <v>1</v>
      </c>
      <c r="L736" s="0" t="n">
        <v>2</v>
      </c>
      <c r="M736" s="0" t="n">
        <v>6</v>
      </c>
      <c r="N736" s="1" t="n">
        <f aca="false">IF(ISERROR(I736/(I736+J736)),0,(I736/(I736+J736)))</f>
        <v>0.333333333333333</v>
      </c>
      <c r="O736" s="1" t="n">
        <f aca="false">IF(ISERROR(I736/(I736+K736)),0,(I736/(I736+K736)))</f>
        <v>0.666666666666667</v>
      </c>
      <c r="P736" s="1" t="n">
        <f aca="false">IF(ISERROR((2*N736*O736)/(N736+O736)),0,(2*N736*O736)/(N736+O736))</f>
        <v>0.444444444444444</v>
      </c>
      <c r="Q736" s="0" t="n">
        <f aca="false">L2015-M2015</f>
        <v>0</v>
      </c>
      <c r="R736" s="17" t="str">
        <f aca="false">VLOOKUP(A736,s3_num_method!A736:B3235,2,0)</f>
        <v>num+count</v>
      </c>
    </row>
    <row r="737" customFormat="false" ht="12.8" hidden="false" customHeight="false" outlineLevel="0" collapsed="false">
      <c r="A737" s="0" t="s">
        <v>5575</v>
      </c>
      <c r="B737" s="0" t="s">
        <v>1</v>
      </c>
      <c r="C737" s="0" t="s">
        <v>9</v>
      </c>
      <c r="E737" s="0" t="s">
        <v>33</v>
      </c>
      <c r="F737" s="0" t="s">
        <v>5576</v>
      </c>
      <c r="G737" s="0" t="n">
        <v>1</v>
      </c>
      <c r="H737" s="0" t="n">
        <v>1</v>
      </c>
      <c r="I737" s="0" t="n">
        <v>1</v>
      </c>
      <c r="J737" s="0" t="n">
        <v>0</v>
      </c>
      <c r="K737" s="0" t="n">
        <v>0</v>
      </c>
      <c r="L737" s="0" t="n">
        <v>4</v>
      </c>
      <c r="M737" s="0" t="n">
        <v>3</v>
      </c>
      <c r="N737" s="1" t="n">
        <f aca="false">IF(ISERROR(I737/(I737+J737)),0,(I737/(I737+J737)))</f>
        <v>1</v>
      </c>
      <c r="O737" s="1" t="n">
        <f aca="false">IF(ISERROR(I737/(I737+K737)),0,(I737/(I737+K737)))</f>
        <v>1</v>
      </c>
      <c r="P737" s="1" t="n">
        <f aca="false">IF(ISERROR((2*N737*O737)/(N737+O737)),0,(2*N737*O737)/(N737+O737))</f>
        <v>1</v>
      </c>
      <c r="Q737" s="0" t="n">
        <f aca="false">L1685-M1685</f>
        <v>1</v>
      </c>
      <c r="R737" s="17" t="str">
        <f aca="false">VLOOKUP(A737,s3_num_method!A737:B3236,2,0)</f>
        <v>count</v>
      </c>
    </row>
    <row r="738" customFormat="false" ht="12.8" hidden="false" customHeight="false" outlineLevel="0" collapsed="false">
      <c r="A738" s="0" t="s">
        <v>5577</v>
      </c>
      <c r="B738" s="0" t="s">
        <v>1</v>
      </c>
      <c r="C738" s="0" t="s">
        <v>9</v>
      </c>
      <c r="E738" s="0" t="s">
        <v>33</v>
      </c>
      <c r="F738" s="0" t="s">
        <v>5578</v>
      </c>
      <c r="G738" s="0" t="n">
        <v>3</v>
      </c>
      <c r="H738" s="0" t="n">
        <v>0</v>
      </c>
      <c r="I738" s="0" t="n">
        <v>0</v>
      </c>
      <c r="J738" s="0" t="n">
        <v>0</v>
      </c>
      <c r="K738" s="0" t="n">
        <v>3</v>
      </c>
      <c r="L738" s="0" t="n">
        <v>2</v>
      </c>
      <c r="M738" s="0" t="n">
        <v>0</v>
      </c>
      <c r="N738" s="1" t="n">
        <f aca="false">IF(ISERROR(I738/(I738+J738)),0,(I738/(I738+J738)))</f>
        <v>0</v>
      </c>
      <c r="O738" s="1" t="n">
        <f aca="false">IF(ISERROR(I738/(I738+K738)),0,(I738/(I738+K738)))</f>
        <v>0</v>
      </c>
      <c r="P738" s="1" t="n">
        <f aca="false">IF(ISERROR((2*N738*O738)/(N738+O738)),0,(2*N738*O738)/(N738+O738))</f>
        <v>0</v>
      </c>
      <c r="Q738" s="0" t="n">
        <f aca="false">L1172-M1172</f>
        <v>0</v>
      </c>
      <c r="R738" s="17" t="str">
        <f aca="false">VLOOKUP(A738,s3_num_method!A738:B3237,2,0)</f>
        <v>num+count</v>
      </c>
    </row>
    <row r="739" customFormat="false" ht="12.8" hidden="false" customHeight="false" outlineLevel="0" collapsed="false">
      <c r="A739" s="0" t="s">
        <v>5579</v>
      </c>
      <c r="B739" s="0" t="s">
        <v>1</v>
      </c>
      <c r="C739" s="0" t="s">
        <v>9</v>
      </c>
      <c r="E739" s="0" t="s">
        <v>33</v>
      </c>
      <c r="F739" s="0" t="s">
        <v>5580</v>
      </c>
      <c r="G739" s="0" t="n">
        <v>31</v>
      </c>
      <c r="H739" s="0" t="n">
        <v>24</v>
      </c>
      <c r="I739" s="0" t="n">
        <v>20</v>
      </c>
      <c r="J739" s="0" t="n">
        <v>4</v>
      </c>
      <c r="K739" s="0" t="n">
        <v>11</v>
      </c>
      <c r="L739" s="0" t="n">
        <v>15</v>
      </c>
      <c r="M739" s="0" t="n">
        <v>28</v>
      </c>
      <c r="N739" s="1" t="n">
        <f aca="false">IF(ISERROR(I739/(I739+J739)),0,(I739/(I739+J739)))</f>
        <v>0.833333333333333</v>
      </c>
      <c r="O739" s="1" t="n">
        <f aca="false">IF(ISERROR(I739/(I739+K739)),0,(I739/(I739+K739)))</f>
        <v>0.645161290322581</v>
      </c>
      <c r="P739" s="1" t="n">
        <f aca="false">IF(ISERROR((2*N739*O739)/(N739+O739)),0,(2*N739*O739)/(N739+O739))</f>
        <v>0.727272727272727</v>
      </c>
      <c r="Q739" s="0" t="n">
        <f aca="false">L283-M283</f>
        <v>0</v>
      </c>
      <c r="R739" s="17" t="str">
        <f aca="false">VLOOKUP(A739,s3_num_method!A739:B3238,2,0)</f>
        <v>num+count</v>
      </c>
    </row>
    <row r="740" customFormat="false" ht="12.8" hidden="false" customHeight="false" outlineLevel="0" collapsed="false">
      <c r="A740" s="0" t="s">
        <v>5581</v>
      </c>
      <c r="B740" s="0" t="s">
        <v>1</v>
      </c>
      <c r="C740" s="0" t="s">
        <v>9</v>
      </c>
      <c r="E740" s="0" t="s">
        <v>33</v>
      </c>
      <c r="F740" s="0" t="s">
        <v>5582</v>
      </c>
      <c r="G740" s="0" t="n">
        <v>6</v>
      </c>
      <c r="H740" s="0" t="n">
        <v>6</v>
      </c>
      <c r="I740" s="0" t="n">
        <v>6</v>
      </c>
      <c r="J740" s="0" t="n">
        <v>0</v>
      </c>
      <c r="K740" s="0" t="n">
        <v>0</v>
      </c>
      <c r="L740" s="0" t="n">
        <v>6</v>
      </c>
      <c r="M740" s="0" t="n">
        <v>9</v>
      </c>
      <c r="N740" s="1" t="n">
        <f aca="false">IF(ISERROR(I740/(I740+J740)),0,(I740/(I740+J740)))</f>
        <v>1</v>
      </c>
      <c r="O740" s="1" t="n">
        <f aca="false">IF(ISERROR(I740/(I740+K740)),0,(I740/(I740+K740)))</f>
        <v>1</v>
      </c>
      <c r="P740" s="1" t="n">
        <f aca="false">IF(ISERROR((2*N740*O740)/(N740+O740)),0,(2*N740*O740)/(N740+O740))</f>
        <v>1</v>
      </c>
      <c r="Q740" s="0" t="n">
        <f aca="false">L338-M338</f>
        <v>1</v>
      </c>
      <c r="R740" s="17" t="str">
        <f aca="false">VLOOKUP(A740,s3_num_method!A740:B3239,2,0)</f>
        <v>num</v>
      </c>
    </row>
    <row r="741" customFormat="false" ht="12.8" hidden="false" customHeight="false" outlineLevel="0" collapsed="false">
      <c r="A741" s="0" t="s">
        <v>5583</v>
      </c>
      <c r="B741" s="0" t="s">
        <v>1</v>
      </c>
      <c r="C741" s="0" t="s">
        <v>9</v>
      </c>
      <c r="E741" s="0" t="s">
        <v>33</v>
      </c>
      <c r="F741" s="0" t="s">
        <v>5584</v>
      </c>
      <c r="G741" s="0" t="n">
        <v>5</v>
      </c>
      <c r="H741" s="0" t="n">
        <v>0</v>
      </c>
      <c r="I741" s="0" t="n">
        <v>0</v>
      </c>
      <c r="J741" s="0" t="n">
        <v>0</v>
      </c>
      <c r="K741" s="0" t="n">
        <v>5</v>
      </c>
      <c r="L741" s="0" t="n">
        <v>2</v>
      </c>
      <c r="M741" s="0" t="n">
        <v>0</v>
      </c>
      <c r="N741" s="1" t="n">
        <f aca="false">IF(ISERROR(I741/(I741+J741)),0,(I741/(I741+J741)))</f>
        <v>0</v>
      </c>
      <c r="O741" s="1" t="n">
        <f aca="false">IF(ISERROR(I741/(I741+K741)),0,(I741/(I741+K741)))</f>
        <v>0</v>
      </c>
      <c r="P741" s="1" t="n">
        <f aca="false">IF(ISERROR((2*N741*O741)/(N741+O741)),0,(2*N741*O741)/(N741+O741))</f>
        <v>0</v>
      </c>
      <c r="Q741" s="0" t="n">
        <f aca="false">L1875-M1875</f>
        <v>1</v>
      </c>
      <c r="R741" s="17" t="str">
        <f aca="false">VLOOKUP(A741,s3_num_method!A741:B3240,2,0)</f>
        <v>num+count</v>
      </c>
    </row>
    <row r="742" customFormat="false" ht="12.8" hidden="false" customHeight="false" outlineLevel="0" collapsed="false">
      <c r="A742" s="0" t="s">
        <v>5585</v>
      </c>
      <c r="B742" s="0" t="s">
        <v>1</v>
      </c>
      <c r="C742" s="0" t="s">
        <v>9</v>
      </c>
      <c r="E742" s="0" t="s">
        <v>33</v>
      </c>
      <c r="F742" s="0" t="s">
        <v>5586</v>
      </c>
      <c r="G742" s="0" t="n">
        <v>1</v>
      </c>
      <c r="H742" s="0" t="n">
        <v>0</v>
      </c>
      <c r="I742" s="0" t="n">
        <v>0</v>
      </c>
      <c r="J742" s="0" t="n">
        <v>0</v>
      </c>
      <c r="K742" s="0" t="n">
        <v>1</v>
      </c>
      <c r="L742" s="0" t="n">
        <v>2</v>
      </c>
      <c r="M742" s="0" t="n">
        <v>0</v>
      </c>
      <c r="N742" s="1" t="n">
        <f aca="false">IF(ISERROR(I742/(I742+J742)),0,(I742/(I742+J742)))</f>
        <v>0</v>
      </c>
      <c r="O742" s="1" t="n">
        <f aca="false">IF(ISERROR(I742/(I742+K742)),0,(I742/(I742+K742)))</f>
        <v>0</v>
      </c>
      <c r="P742" s="1" t="n">
        <f aca="false">IF(ISERROR((2*N742*O742)/(N742+O742)),0,(2*N742*O742)/(N742+O742))</f>
        <v>0</v>
      </c>
      <c r="Q742" s="0" t="n">
        <f aca="false">L1679-M1679</f>
        <v>0</v>
      </c>
      <c r="R742" s="17" t="str">
        <f aca="false">VLOOKUP(A742,s3_num_method!A742:B3241,2,0)</f>
        <v>num+count</v>
      </c>
    </row>
    <row r="743" customFormat="false" ht="12.8" hidden="false" customHeight="false" outlineLevel="0" collapsed="false">
      <c r="A743" s="0" t="s">
        <v>5587</v>
      </c>
      <c r="B743" s="0" t="s">
        <v>1</v>
      </c>
      <c r="C743" s="0" t="s">
        <v>9</v>
      </c>
      <c r="E743" s="0" t="s">
        <v>33</v>
      </c>
      <c r="F743" s="0" t="s">
        <v>5588</v>
      </c>
      <c r="G743" s="0" t="n">
        <v>1</v>
      </c>
      <c r="H743" s="0" t="n">
        <v>2</v>
      </c>
      <c r="I743" s="0" t="n">
        <v>1</v>
      </c>
      <c r="J743" s="0" t="n">
        <v>1</v>
      </c>
      <c r="K743" s="0" t="n">
        <v>0</v>
      </c>
      <c r="L743" s="0" t="n">
        <v>1</v>
      </c>
      <c r="M743" s="0" t="n">
        <v>0</v>
      </c>
      <c r="N743" s="1" t="n">
        <f aca="false">IF(ISERROR(I743/(I743+J743)),0,(I743/(I743+J743)))</f>
        <v>0.5</v>
      </c>
      <c r="O743" s="1" t="n">
        <f aca="false">IF(ISERROR(I743/(I743+K743)),0,(I743/(I743+K743)))</f>
        <v>1</v>
      </c>
      <c r="P743" s="1" t="n">
        <f aca="false">IF(ISERROR((2*N743*O743)/(N743+O743)),0,(2*N743*O743)/(N743+O743))</f>
        <v>0.666666666666667</v>
      </c>
      <c r="Q743" s="0" t="n">
        <f aca="false">L1570-M1570</f>
        <v>1</v>
      </c>
      <c r="R743" s="17" t="str">
        <f aca="false">VLOOKUP(A743,s3_num_method!A743:B3242,2,0)</f>
        <v>count</v>
      </c>
    </row>
    <row r="744" customFormat="false" ht="12.8" hidden="false" customHeight="false" outlineLevel="0" collapsed="false">
      <c r="A744" s="0" t="s">
        <v>5589</v>
      </c>
      <c r="B744" s="0" t="s">
        <v>1</v>
      </c>
      <c r="C744" s="0" t="s">
        <v>9</v>
      </c>
      <c r="E744" s="0" t="s">
        <v>33</v>
      </c>
      <c r="F744" s="0" t="s">
        <v>5590</v>
      </c>
      <c r="G744" s="0" t="n">
        <v>3</v>
      </c>
      <c r="H744" s="0" t="n">
        <v>5</v>
      </c>
      <c r="I744" s="0" t="n">
        <v>3</v>
      </c>
      <c r="J744" s="0" t="n">
        <v>2</v>
      </c>
      <c r="K744" s="0" t="n">
        <v>0</v>
      </c>
      <c r="L744" s="0" t="n">
        <v>4</v>
      </c>
      <c r="M744" s="0" t="n">
        <v>4</v>
      </c>
      <c r="N744" s="1" t="n">
        <f aca="false">IF(ISERROR(I744/(I744+J744)),0,(I744/(I744+J744)))</f>
        <v>0.6</v>
      </c>
      <c r="O744" s="1" t="n">
        <f aca="false">IF(ISERROR(I744/(I744+K744)),0,(I744/(I744+K744)))</f>
        <v>1</v>
      </c>
      <c r="P744" s="1" t="n">
        <f aca="false">IF(ISERROR((2*N744*O744)/(N744+O744)),0,(2*N744*O744)/(N744+O744))</f>
        <v>0.75</v>
      </c>
      <c r="Q744" s="0" t="n">
        <f aca="false">L1048-M1048</f>
        <v>1</v>
      </c>
      <c r="R744" s="17" t="str">
        <f aca="false">VLOOKUP(A744,s3_num_method!A744:B3243,2,0)</f>
        <v>num+count</v>
      </c>
    </row>
    <row r="745" customFormat="false" ht="12.8" hidden="false" customHeight="false" outlineLevel="0" collapsed="false">
      <c r="A745" s="0" t="s">
        <v>5591</v>
      </c>
      <c r="B745" s="0" t="s">
        <v>1</v>
      </c>
      <c r="C745" s="0" t="s">
        <v>9</v>
      </c>
      <c r="E745" s="0" t="s">
        <v>33</v>
      </c>
      <c r="F745" s="0" t="s">
        <v>5592</v>
      </c>
      <c r="G745" s="0" t="n">
        <v>2</v>
      </c>
      <c r="H745" s="0" t="n">
        <v>4</v>
      </c>
      <c r="I745" s="0" t="n">
        <v>1</v>
      </c>
      <c r="J745" s="0" t="n">
        <v>3</v>
      </c>
      <c r="K745" s="0" t="n">
        <v>1</v>
      </c>
      <c r="L745" s="0" t="n">
        <v>6</v>
      </c>
      <c r="M745" s="0" t="n">
        <v>1</v>
      </c>
      <c r="N745" s="1" t="n">
        <f aca="false">IF(ISERROR(I745/(I745+J745)),0,(I745/(I745+J745)))</f>
        <v>0.25</v>
      </c>
      <c r="O745" s="1" t="n">
        <f aca="false">IF(ISERROR(I745/(I745+K745)),0,(I745/(I745+K745)))</f>
        <v>0.5</v>
      </c>
      <c r="P745" s="1" t="n">
        <f aca="false">IF(ISERROR((2*N745*O745)/(N745+O745)),0,(2*N745*O745)/(N745+O745))</f>
        <v>0.333333333333333</v>
      </c>
      <c r="Q745" s="0" t="n">
        <f aca="false">L1677-M1677</f>
        <v>0</v>
      </c>
      <c r="R745" s="17" t="str">
        <f aca="false">VLOOKUP(A745,s3_num_method!A745:B3244,2,0)</f>
        <v>num+count</v>
      </c>
    </row>
    <row r="746" customFormat="false" ht="12.8" hidden="false" customHeight="false" outlineLevel="0" collapsed="false">
      <c r="A746" s="0" t="s">
        <v>5593</v>
      </c>
      <c r="B746" s="0" t="s">
        <v>1</v>
      </c>
      <c r="C746" s="0" t="s">
        <v>9</v>
      </c>
      <c r="E746" s="0" t="s">
        <v>33</v>
      </c>
      <c r="F746" s="0" t="s">
        <v>5594</v>
      </c>
      <c r="G746" s="0" t="n">
        <v>3</v>
      </c>
      <c r="H746" s="0" t="n">
        <v>2</v>
      </c>
      <c r="I746" s="0" t="n">
        <v>2</v>
      </c>
      <c r="J746" s="0" t="n">
        <v>0</v>
      </c>
      <c r="K746" s="0" t="n">
        <v>1</v>
      </c>
      <c r="L746" s="0" t="n">
        <v>2</v>
      </c>
      <c r="M746" s="0" t="n">
        <v>0</v>
      </c>
      <c r="N746" s="1" t="n">
        <f aca="false">IF(ISERROR(I746/(I746+J746)),0,(I746/(I746+J746)))</f>
        <v>1</v>
      </c>
      <c r="O746" s="1" t="n">
        <f aca="false">IF(ISERROR(I746/(I746+K746)),0,(I746/(I746+K746)))</f>
        <v>0.666666666666667</v>
      </c>
      <c r="P746" s="1" t="n">
        <f aca="false">IF(ISERROR((2*N746*O746)/(N746+O746)),0,(2*N746*O746)/(N746+O746))</f>
        <v>0.8</v>
      </c>
      <c r="Q746" s="0" t="n">
        <f aca="false">L913-M913</f>
        <v>0</v>
      </c>
      <c r="R746" s="17" t="str">
        <f aca="false">VLOOKUP(A746,s3_num_method!A746:B3245,2,0)</f>
        <v>count</v>
      </c>
    </row>
    <row r="747" customFormat="false" ht="12.8" hidden="false" customHeight="false" outlineLevel="0" collapsed="false">
      <c r="A747" s="0" t="s">
        <v>5595</v>
      </c>
      <c r="B747" s="0" t="s">
        <v>1</v>
      </c>
      <c r="C747" s="0" t="s">
        <v>9</v>
      </c>
      <c r="E747" s="0" t="s">
        <v>33</v>
      </c>
      <c r="F747" s="0" t="s">
        <v>5596</v>
      </c>
      <c r="G747" s="0" t="n">
        <v>3</v>
      </c>
      <c r="H747" s="0" t="n">
        <v>0</v>
      </c>
      <c r="I747" s="0" t="n">
        <v>0</v>
      </c>
      <c r="J747" s="0" t="n">
        <v>0</v>
      </c>
      <c r="K747" s="0" t="n">
        <v>3</v>
      </c>
      <c r="L747" s="0" t="n">
        <v>3</v>
      </c>
      <c r="M747" s="0" t="n">
        <v>0</v>
      </c>
      <c r="N747" s="1" t="n">
        <f aca="false">IF(ISERROR(I747/(I747+J747)),0,(I747/(I747+J747)))</f>
        <v>0</v>
      </c>
      <c r="O747" s="1" t="n">
        <f aca="false">IF(ISERROR(I747/(I747+K747)),0,(I747/(I747+K747)))</f>
        <v>0</v>
      </c>
      <c r="P747" s="1" t="n">
        <f aca="false">IF(ISERROR((2*N747*O747)/(N747+O747)),0,(2*N747*O747)/(N747+O747))</f>
        <v>0</v>
      </c>
      <c r="Q747" s="0" t="n">
        <f aca="false">L1344-M1344</f>
        <v>0</v>
      </c>
      <c r="R747" s="17" t="str">
        <f aca="false">VLOOKUP(A747,s3_num_method!A747:B3246,2,0)</f>
        <v>num+count</v>
      </c>
    </row>
    <row r="748" customFormat="false" ht="12.8" hidden="false" customHeight="false" outlineLevel="0" collapsed="false">
      <c r="A748" s="0" t="s">
        <v>5597</v>
      </c>
      <c r="B748" s="0" t="s">
        <v>1</v>
      </c>
      <c r="C748" s="0" t="s">
        <v>9</v>
      </c>
      <c r="E748" s="0" t="s">
        <v>33</v>
      </c>
      <c r="F748" s="0" t="s">
        <v>5598</v>
      </c>
      <c r="G748" s="0" t="n">
        <v>6</v>
      </c>
      <c r="H748" s="0" t="n">
        <v>2</v>
      </c>
      <c r="I748" s="0" t="n">
        <v>2</v>
      </c>
      <c r="J748" s="0" t="n">
        <v>0</v>
      </c>
      <c r="K748" s="0" t="n">
        <v>4</v>
      </c>
      <c r="L748" s="0" t="n">
        <v>4</v>
      </c>
      <c r="M748" s="0" t="n">
        <v>1</v>
      </c>
      <c r="N748" s="1" t="n">
        <f aca="false">IF(ISERROR(I748/(I748+J748)),0,(I748/(I748+J748)))</f>
        <v>1</v>
      </c>
      <c r="O748" s="1" t="n">
        <f aca="false">IF(ISERROR(I748/(I748+K748)),0,(I748/(I748+K748)))</f>
        <v>0.333333333333333</v>
      </c>
      <c r="P748" s="1" t="n">
        <f aca="false">IF(ISERROR((2*N748*O748)/(N748+O748)),0,(2*N748*O748)/(N748+O748))</f>
        <v>0.5</v>
      </c>
      <c r="Q748" s="0" t="n">
        <f aca="false">L267-M267</f>
        <v>-4</v>
      </c>
      <c r="R748" s="17" t="str">
        <f aca="false">VLOOKUP(A748,s3_num_method!A748:B3247,2,0)</f>
        <v>count</v>
      </c>
    </row>
    <row r="749" customFormat="false" ht="12.8" hidden="false" customHeight="false" outlineLevel="0" collapsed="false">
      <c r="A749" s="0" t="s">
        <v>5599</v>
      </c>
      <c r="B749" s="0" t="s">
        <v>1</v>
      </c>
      <c r="C749" s="0" t="s">
        <v>9</v>
      </c>
      <c r="E749" s="0" t="s">
        <v>33</v>
      </c>
      <c r="F749" s="0" t="s">
        <v>5600</v>
      </c>
      <c r="G749" s="0" t="n">
        <v>3</v>
      </c>
      <c r="H749" s="0" t="n">
        <v>2</v>
      </c>
      <c r="I749" s="0" t="n">
        <v>2</v>
      </c>
      <c r="J749" s="0" t="n">
        <v>0</v>
      </c>
      <c r="K749" s="0" t="n">
        <v>1</v>
      </c>
      <c r="L749" s="0" t="n">
        <v>3</v>
      </c>
      <c r="M749" s="0" t="n">
        <v>2</v>
      </c>
      <c r="N749" s="1" t="n">
        <f aca="false">IF(ISERROR(I749/(I749+J749)),0,(I749/(I749+J749)))</f>
        <v>1</v>
      </c>
      <c r="O749" s="1" t="n">
        <f aca="false">IF(ISERROR(I749/(I749+K749)),0,(I749/(I749+K749)))</f>
        <v>0.666666666666667</v>
      </c>
      <c r="P749" s="1" t="n">
        <f aca="false">IF(ISERROR((2*N749*O749)/(N749+O749)),0,(2*N749*O749)/(N749+O749))</f>
        <v>0.8</v>
      </c>
      <c r="Q749" s="0" t="n">
        <f aca="false">L995-M995</f>
        <v>-1</v>
      </c>
      <c r="R749" s="17" t="str">
        <f aca="false">VLOOKUP(A749,s3_num_method!A749:B3248,2,0)</f>
        <v>num+count</v>
      </c>
    </row>
    <row r="750" customFormat="false" ht="12.8" hidden="false" customHeight="false" outlineLevel="0" collapsed="false">
      <c r="A750" s="0" t="s">
        <v>5601</v>
      </c>
      <c r="B750" s="0" t="s">
        <v>1</v>
      </c>
      <c r="C750" s="0" t="s">
        <v>9</v>
      </c>
      <c r="E750" s="0" t="s">
        <v>33</v>
      </c>
      <c r="F750" s="0" t="s">
        <v>5602</v>
      </c>
      <c r="G750" s="0" t="n">
        <v>10</v>
      </c>
      <c r="H750" s="0" t="n">
        <v>7</v>
      </c>
      <c r="I750" s="0" t="n">
        <v>7</v>
      </c>
      <c r="J750" s="0" t="n">
        <v>0</v>
      </c>
      <c r="K750" s="0" t="n">
        <v>3</v>
      </c>
      <c r="L750" s="0" t="n">
        <v>3</v>
      </c>
      <c r="M750" s="0" t="n">
        <v>2</v>
      </c>
      <c r="N750" s="1" t="n">
        <f aca="false">IF(ISERROR(I750/(I750+J750)),0,(I750/(I750+J750)))</f>
        <v>1</v>
      </c>
      <c r="O750" s="1" t="n">
        <f aca="false">IF(ISERROR(I750/(I750+K750)),0,(I750/(I750+K750)))</f>
        <v>0.7</v>
      </c>
      <c r="P750" s="1" t="n">
        <f aca="false">IF(ISERROR((2*N750*O750)/(N750+O750)),0,(2*N750*O750)/(N750+O750))</f>
        <v>0.823529411764706</v>
      </c>
      <c r="Q750" s="0" t="n">
        <f aca="false">L1238-M1238</f>
        <v>0</v>
      </c>
      <c r="R750" s="17" t="str">
        <f aca="false">VLOOKUP(A750,s3_num_method!A750:B3249,2,0)</f>
        <v>num+count</v>
      </c>
    </row>
    <row r="751" customFormat="false" ht="12.8" hidden="false" customHeight="false" outlineLevel="0" collapsed="false">
      <c r="A751" s="0" t="s">
        <v>5603</v>
      </c>
      <c r="B751" s="0" t="s">
        <v>1</v>
      </c>
      <c r="C751" s="0" t="s">
        <v>9</v>
      </c>
      <c r="E751" s="0" t="s">
        <v>33</v>
      </c>
      <c r="F751" s="0" t="s">
        <v>5604</v>
      </c>
      <c r="G751" s="0" t="n">
        <v>2</v>
      </c>
      <c r="H751" s="0" t="n">
        <v>0</v>
      </c>
      <c r="I751" s="0" t="n">
        <v>0</v>
      </c>
      <c r="J751" s="0" t="n">
        <v>0</v>
      </c>
      <c r="K751" s="0" t="n">
        <v>2</v>
      </c>
      <c r="L751" s="0" t="n">
        <v>1</v>
      </c>
      <c r="M751" s="0" t="n">
        <v>0</v>
      </c>
      <c r="N751" s="1" t="n">
        <f aca="false">IF(ISERROR(I751/(I751+J751)),0,(I751/(I751+J751)))</f>
        <v>0</v>
      </c>
      <c r="O751" s="1" t="n">
        <f aca="false">IF(ISERROR(I751/(I751+K751)),0,(I751/(I751+K751)))</f>
        <v>0</v>
      </c>
      <c r="P751" s="1" t="n">
        <f aca="false">IF(ISERROR((2*N751*O751)/(N751+O751)),0,(2*N751*O751)/(N751+O751))</f>
        <v>0</v>
      </c>
      <c r="Q751" s="0" t="n">
        <f aca="false">L993-M993</f>
        <v>0</v>
      </c>
      <c r="R751" s="17" t="str">
        <f aca="false">VLOOKUP(A751,s3_num_method!A751:B3250,2,0)</f>
        <v>num+count</v>
      </c>
    </row>
    <row r="752" customFormat="false" ht="12.8" hidden="false" customHeight="false" outlineLevel="0" collapsed="false">
      <c r="A752" s="0" t="s">
        <v>5605</v>
      </c>
      <c r="B752" s="0" t="s">
        <v>1</v>
      </c>
      <c r="C752" s="0" t="s">
        <v>9</v>
      </c>
      <c r="E752" s="0" t="s">
        <v>33</v>
      </c>
      <c r="F752" s="0" t="s">
        <v>5606</v>
      </c>
      <c r="G752" s="0" t="n">
        <v>3</v>
      </c>
      <c r="H752" s="0" t="n">
        <v>0</v>
      </c>
      <c r="I752" s="0" t="n">
        <v>0</v>
      </c>
      <c r="J752" s="0" t="n">
        <v>0</v>
      </c>
      <c r="K752" s="0" t="n">
        <v>3</v>
      </c>
      <c r="L752" s="0" t="n">
        <v>2</v>
      </c>
      <c r="M752" s="0" t="n">
        <v>0</v>
      </c>
      <c r="N752" s="1" t="n">
        <f aca="false">IF(ISERROR(I752/(I752+J752)),0,(I752/(I752+J752)))</f>
        <v>0</v>
      </c>
      <c r="O752" s="1" t="n">
        <f aca="false">IF(ISERROR(I752/(I752+K752)),0,(I752/(I752+K752)))</f>
        <v>0</v>
      </c>
      <c r="P752" s="1" t="n">
        <f aca="false">IF(ISERROR((2*N752*O752)/(N752+O752)),0,(2*N752*O752)/(N752+O752))</f>
        <v>0</v>
      </c>
      <c r="Q752" s="0" t="n">
        <f aca="false">L410-M410</f>
        <v>-1</v>
      </c>
      <c r="R752" s="17" t="str">
        <f aca="false">VLOOKUP(A752,s3_num_method!A752:B3251,2,0)</f>
        <v>num+count</v>
      </c>
    </row>
    <row r="753" customFormat="false" ht="12.8" hidden="false" customHeight="false" outlineLevel="0" collapsed="false">
      <c r="A753" s="0" t="s">
        <v>5607</v>
      </c>
      <c r="B753" s="0" t="s">
        <v>1</v>
      </c>
      <c r="C753" s="0" t="s">
        <v>9</v>
      </c>
      <c r="E753" s="0" t="s">
        <v>33</v>
      </c>
      <c r="F753" s="0" t="s">
        <v>5608</v>
      </c>
      <c r="G753" s="0" t="n">
        <v>1</v>
      </c>
      <c r="H753" s="0" t="n">
        <v>1</v>
      </c>
      <c r="I753" s="0" t="n">
        <v>1</v>
      </c>
      <c r="J753" s="0" t="n">
        <v>0</v>
      </c>
      <c r="K753" s="0" t="n">
        <v>0</v>
      </c>
      <c r="L753" s="0" t="n">
        <v>1</v>
      </c>
      <c r="M753" s="0" t="n">
        <v>1</v>
      </c>
      <c r="N753" s="1" t="n">
        <f aca="false">IF(ISERROR(I753/(I753+J753)),0,(I753/(I753+J753)))</f>
        <v>1</v>
      </c>
      <c r="O753" s="1" t="n">
        <f aca="false">IF(ISERROR(I753/(I753+K753)),0,(I753/(I753+K753)))</f>
        <v>1</v>
      </c>
      <c r="P753" s="1" t="n">
        <f aca="false">IF(ISERROR((2*N753*O753)/(N753+O753)),0,(2*N753*O753)/(N753+O753))</f>
        <v>1</v>
      </c>
      <c r="Q753" s="0" t="n">
        <f aca="false">L1562-M1562</f>
        <v>0</v>
      </c>
      <c r="R753" s="17" t="str">
        <f aca="false">VLOOKUP(A753,s3_num_method!A753:B3252,2,0)</f>
        <v>count</v>
      </c>
    </row>
    <row r="754" customFormat="false" ht="12.8" hidden="false" customHeight="false" outlineLevel="0" collapsed="false">
      <c r="A754" s="0" t="s">
        <v>5609</v>
      </c>
      <c r="B754" s="0" t="s">
        <v>1</v>
      </c>
      <c r="C754" s="0" t="s">
        <v>9</v>
      </c>
      <c r="E754" s="0" t="s">
        <v>33</v>
      </c>
      <c r="F754" s="0" t="s">
        <v>5610</v>
      </c>
      <c r="G754" s="0" t="n">
        <v>1</v>
      </c>
      <c r="H754" s="0" t="n">
        <v>0</v>
      </c>
      <c r="I754" s="0" t="n">
        <v>0</v>
      </c>
      <c r="J754" s="0" t="n">
        <v>0</v>
      </c>
      <c r="K754" s="0" t="n">
        <v>1</v>
      </c>
      <c r="L754" s="0" t="n">
        <v>1</v>
      </c>
      <c r="M754" s="0" t="n">
        <v>0</v>
      </c>
      <c r="N754" s="1" t="n">
        <f aca="false">IF(ISERROR(I754/(I754+J754)),0,(I754/(I754+J754)))</f>
        <v>0</v>
      </c>
      <c r="O754" s="1" t="n">
        <f aca="false">IF(ISERROR(I754/(I754+K754)),0,(I754/(I754+K754)))</f>
        <v>0</v>
      </c>
      <c r="P754" s="1" t="n">
        <f aca="false">IF(ISERROR((2*N754*O754)/(N754+O754)),0,(2*N754*O754)/(N754+O754))</f>
        <v>0</v>
      </c>
      <c r="Q754" s="0" t="n">
        <f aca="false">L301-M301</f>
        <v>1</v>
      </c>
      <c r="R754" s="17" t="str">
        <f aca="false">VLOOKUP(A754,s3_num_method!A754:B3253,2,0)</f>
        <v>num+count</v>
      </c>
    </row>
    <row r="755" customFormat="false" ht="12.8" hidden="false" customHeight="false" outlineLevel="0" collapsed="false">
      <c r="A755" s="0" t="s">
        <v>5611</v>
      </c>
      <c r="B755" s="0" t="s">
        <v>1</v>
      </c>
      <c r="C755" s="0" t="s">
        <v>9</v>
      </c>
      <c r="E755" s="0" t="s">
        <v>33</v>
      </c>
      <c r="F755" s="0" t="s">
        <v>5612</v>
      </c>
      <c r="G755" s="0" t="n">
        <v>5</v>
      </c>
      <c r="H755" s="0" t="n">
        <v>5</v>
      </c>
      <c r="I755" s="0" t="n">
        <v>5</v>
      </c>
      <c r="J755" s="0" t="n">
        <v>0</v>
      </c>
      <c r="K755" s="0" t="n">
        <v>0</v>
      </c>
      <c r="L755" s="0" t="n">
        <v>5</v>
      </c>
      <c r="M755" s="0" t="n">
        <v>8</v>
      </c>
      <c r="N755" s="1" t="n">
        <f aca="false">IF(ISERROR(I755/(I755+J755)),0,(I755/(I755+J755)))</f>
        <v>1</v>
      </c>
      <c r="O755" s="1" t="n">
        <f aca="false">IF(ISERROR(I755/(I755+K755)),0,(I755/(I755+K755)))</f>
        <v>1</v>
      </c>
      <c r="P755" s="1" t="n">
        <f aca="false">IF(ISERROR((2*N755*O755)/(N755+O755)),0,(2*N755*O755)/(N755+O755))</f>
        <v>1</v>
      </c>
      <c r="Q755" s="0" t="n">
        <f aca="false">L300-M300</f>
        <v>0</v>
      </c>
      <c r="R755" s="17" t="str">
        <f aca="false">VLOOKUP(A755,s3_num_method!A755:B3254,2,0)</f>
        <v>num+count</v>
      </c>
    </row>
    <row r="756" customFormat="false" ht="12.8" hidden="false" customHeight="false" outlineLevel="0" collapsed="false">
      <c r="A756" s="0" t="s">
        <v>5613</v>
      </c>
      <c r="B756" s="0" t="s">
        <v>1</v>
      </c>
      <c r="C756" s="0" t="s">
        <v>9</v>
      </c>
      <c r="E756" s="0" t="s">
        <v>33</v>
      </c>
      <c r="F756" s="0" t="s">
        <v>5614</v>
      </c>
      <c r="G756" s="0" t="n">
        <v>3</v>
      </c>
      <c r="H756" s="0" t="n">
        <v>0</v>
      </c>
      <c r="I756" s="0" t="n">
        <v>0</v>
      </c>
      <c r="J756" s="0" t="n">
        <v>0</v>
      </c>
      <c r="K756" s="0" t="n">
        <v>3</v>
      </c>
      <c r="L756" s="0" t="n">
        <v>2</v>
      </c>
      <c r="M756" s="0" t="n">
        <v>0</v>
      </c>
      <c r="N756" s="1" t="n">
        <f aca="false">IF(ISERROR(I756/(I756+J756)),0,(I756/(I756+J756)))</f>
        <v>0</v>
      </c>
      <c r="O756" s="1" t="n">
        <f aca="false">IF(ISERROR(I756/(I756+K756)),0,(I756/(I756+K756)))</f>
        <v>0</v>
      </c>
      <c r="P756" s="1" t="n">
        <f aca="false">IF(ISERROR((2*N756*O756)/(N756+O756)),0,(2*N756*O756)/(N756+O756))</f>
        <v>0</v>
      </c>
      <c r="Q756" s="0" t="n">
        <f aca="false">L364-M364</f>
        <v>-3</v>
      </c>
      <c r="R756" s="17" t="str">
        <f aca="false">VLOOKUP(A756,s3_num_method!A756:B3255,2,0)</f>
        <v>num+count</v>
      </c>
    </row>
    <row r="757" customFormat="false" ht="12.8" hidden="false" customHeight="false" outlineLevel="0" collapsed="false">
      <c r="A757" s="0" t="s">
        <v>5615</v>
      </c>
      <c r="B757" s="0" t="s">
        <v>1</v>
      </c>
      <c r="C757" s="0" t="s">
        <v>9</v>
      </c>
      <c r="E757" s="0" t="s">
        <v>33</v>
      </c>
      <c r="F757" s="0" t="s">
        <v>5616</v>
      </c>
      <c r="G757" s="0" t="n">
        <v>21</v>
      </c>
      <c r="H757" s="0" t="n">
        <v>14</v>
      </c>
      <c r="I757" s="0" t="n">
        <v>11</v>
      </c>
      <c r="J757" s="0" t="n">
        <v>3</v>
      </c>
      <c r="K757" s="0" t="n">
        <v>10</v>
      </c>
      <c r="L757" s="0" t="n">
        <v>10</v>
      </c>
      <c r="M757" s="0" t="n">
        <v>15</v>
      </c>
      <c r="N757" s="1" t="n">
        <f aca="false">IF(ISERROR(I757/(I757+J757)),0,(I757/(I757+J757)))</f>
        <v>0.785714285714286</v>
      </c>
      <c r="O757" s="1" t="n">
        <f aca="false">IF(ISERROR(I757/(I757+K757)),0,(I757/(I757+K757)))</f>
        <v>0.523809523809524</v>
      </c>
      <c r="P757" s="1" t="n">
        <f aca="false">IF(ISERROR((2*N757*O757)/(N757+O757)),0,(2*N757*O757)/(N757+O757))</f>
        <v>0.628571428571429</v>
      </c>
      <c r="Q757" s="0" t="n">
        <f aca="false">L363-M363</f>
        <v>-2</v>
      </c>
      <c r="R757" s="17" t="str">
        <f aca="false">VLOOKUP(A757,s3_num_method!A757:B3256,2,0)</f>
        <v>num+count</v>
      </c>
    </row>
    <row r="758" customFormat="false" ht="12.8" hidden="false" customHeight="false" outlineLevel="0" collapsed="false">
      <c r="A758" s="0" t="s">
        <v>5617</v>
      </c>
      <c r="B758" s="0" t="s">
        <v>1</v>
      </c>
      <c r="C758" s="0" t="s">
        <v>9</v>
      </c>
      <c r="E758" s="0" t="s">
        <v>33</v>
      </c>
      <c r="F758" s="0" t="s">
        <v>5618</v>
      </c>
      <c r="G758" s="0" t="n">
        <v>1</v>
      </c>
      <c r="H758" s="0" t="n">
        <v>1</v>
      </c>
      <c r="I758" s="0" t="n">
        <v>1</v>
      </c>
      <c r="J758" s="0" t="n">
        <v>0</v>
      </c>
      <c r="K758" s="0" t="n">
        <v>0</v>
      </c>
      <c r="L758" s="0" t="n">
        <v>2</v>
      </c>
      <c r="M758" s="0" t="n">
        <v>0</v>
      </c>
      <c r="N758" s="1" t="n">
        <f aca="false">IF(ISERROR(I758/(I758+J758)),0,(I758/(I758+J758)))</f>
        <v>1</v>
      </c>
      <c r="O758" s="1" t="n">
        <f aca="false">IF(ISERROR(I758/(I758+K758)),0,(I758/(I758+K758)))</f>
        <v>1</v>
      </c>
      <c r="P758" s="1" t="n">
        <f aca="false">IF(ISERROR((2*N758*O758)/(N758+O758)),0,(2*N758*O758)/(N758+O758))</f>
        <v>1</v>
      </c>
      <c r="Q758" s="0" t="n">
        <f aca="false">L1163-M1163</f>
        <v>-2</v>
      </c>
      <c r="R758" s="17" t="str">
        <f aca="false">VLOOKUP(A758,s3_num_method!A758:B3257,2,0)</f>
        <v>count</v>
      </c>
    </row>
    <row r="759" customFormat="false" ht="12.8" hidden="false" customHeight="false" outlineLevel="0" collapsed="false">
      <c r="A759" s="0" t="s">
        <v>5619</v>
      </c>
      <c r="B759" s="0" t="s">
        <v>1</v>
      </c>
      <c r="C759" s="0" t="s">
        <v>9</v>
      </c>
      <c r="E759" s="0" t="s">
        <v>33</v>
      </c>
      <c r="F759" s="0" t="s">
        <v>5620</v>
      </c>
      <c r="G759" s="0" t="n">
        <v>5</v>
      </c>
      <c r="H759" s="0" t="n">
        <v>2</v>
      </c>
      <c r="I759" s="0" t="n">
        <v>2</v>
      </c>
      <c r="J759" s="0" t="n">
        <v>0</v>
      </c>
      <c r="K759" s="0" t="n">
        <v>3</v>
      </c>
      <c r="L759" s="0" t="n">
        <v>5</v>
      </c>
      <c r="M759" s="0" t="n">
        <v>9</v>
      </c>
      <c r="N759" s="1" t="n">
        <f aca="false">IF(ISERROR(I759/(I759+J759)),0,(I759/(I759+J759)))</f>
        <v>1</v>
      </c>
      <c r="O759" s="1" t="n">
        <f aca="false">IF(ISERROR(I759/(I759+K759)),0,(I759/(I759+K759)))</f>
        <v>0.4</v>
      </c>
      <c r="P759" s="1" t="n">
        <f aca="false">IF(ISERROR((2*N759*O759)/(N759+O759)),0,(2*N759*O759)/(N759+O759))</f>
        <v>0.571428571428571</v>
      </c>
      <c r="Q759" s="0" t="n">
        <f aca="false">L1960-M1960</f>
        <v>1</v>
      </c>
      <c r="R759" s="17" t="str">
        <f aca="false">VLOOKUP(A759,s3_num_method!A759:B3258,2,0)</f>
        <v>num</v>
      </c>
    </row>
    <row r="760" customFormat="false" ht="12.8" hidden="false" customHeight="false" outlineLevel="0" collapsed="false">
      <c r="A760" s="0" t="s">
        <v>5621</v>
      </c>
      <c r="B760" s="0" t="s">
        <v>1</v>
      </c>
      <c r="C760" s="0" t="s">
        <v>9</v>
      </c>
      <c r="E760" s="0" t="s">
        <v>33</v>
      </c>
      <c r="F760" s="0" t="s">
        <v>5622</v>
      </c>
      <c r="G760" s="0" t="n">
        <v>2</v>
      </c>
      <c r="H760" s="0" t="n">
        <v>0</v>
      </c>
      <c r="I760" s="0" t="n">
        <v>0</v>
      </c>
      <c r="J760" s="0" t="n">
        <v>0</v>
      </c>
      <c r="K760" s="0" t="n">
        <v>2</v>
      </c>
      <c r="L760" s="0" t="n">
        <v>3</v>
      </c>
      <c r="M760" s="0" t="n">
        <v>0</v>
      </c>
      <c r="N760" s="1" t="n">
        <f aca="false">IF(ISERROR(I760/(I760+J760)),0,(I760/(I760+J760)))</f>
        <v>0</v>
      </c>
      <c r="O760" s="1" t="n">
        <f aca="false">IF(ISERROR(I760/(I760+K760)),0,(I760/(I760+K760)))</f>
        <v>0</v>
      </c>
      <c r="P760" s="1" t="n">
        <f aca="false">IF(ISERROR((2*N760*O760)/(N760+O760)),0,(2*N760*O760)/(N760+O760))</f>
        <v>0</v>
      </c>
      <c r="Q760" s="0" t="n">
        <f aca="false">L1958-M1958</f>
        <v>0</v>
      </c>
      <c r="R760" s="17" t="str">
        <f aca="false">VLOOKUP(A760,s3_num_method!A760:B3259,2,0)</f>
        <v>num+count</v>
      </c>
    </row>
    <row r="761" customFormat="false" ht="12.8" hidden="false" customHeight="false" outlineLevel="0" collapsed="false">
      <c r="A761" s="0" t="s">
        <v>5623</v>
      </c>
      <c r="B761" s="0" t="s">
        <v>1</v>
      </c>
      <c r="C761" s="0" t="s">
        <v>9</v>
      </c>
      <c r="E761" s="0" t="s">
        <v>33</v>
      </c>
      <c r="F761" s="0" t="s">
        <v>5624</v>
      </c>
      <c r="G761" s="0" t="n">
        <v>2</v>
      </c>
      <c r="H761" s="0" t="n">
        <v>1</v>
      </c>
      <c r="I761" s="0" t="n">
        <v>1</v>
      </c>
      <c r="J761" s="0" t="n">
        <v>0</v>
      </c>
      <c r="K761" s="0" t="n">
        <v>1</v>
      </c>
      <c r="L761" s="0" t="n">
        <v>2</v>
      </c>
      <c r="M761" s="0" t="n">
        <v>1</v>
      </c>
      <c r="N761" s="1" t="n">
        <f aca="false">IF(ISERROR(I761/(I761+J761)),0,(I761/(I761+J761)))</f>
        <v>1</v>
      </c>
      <c r="O761" s="1" t="n">
        <f aca="false">IF(ISERROR(I761/(I761+K761)),0,(I761/(I761+K761)))</f>
        <v>0.5</v>
      </c>
      <c r="P761" s="1" t="n">
        <f aca="false">IF(ISERROR((2*N761*O761)/(N761+O761)),0,(2*N761*O761)/(N761+O761))</f>
        <v>0.666666666666667</v>
      </c>
      <c r="Q761" s="0" t="n">
        <f aca="false">L1583-M1583</f>
        <v>0</v>
      </c>
      <c r="R761" s="17" t="str">
        <f aca="false">VLOOKUP(A761,s3_num_method!A761:B3260,2,0)</f>
        <v>count</v>
      </c>
    </row>
    <row r="762" customFormat="false" ht="12.8" hidden="false" customHeight="false" outlineLevel="0" collapsed="false">
      <c r="A762" s="0" t="s">
        <v>5625</v>
      </c>
      <c r="B762" s="0" t="s">
        <v>1</v>
      </c>
      <c r="C762" s="0" t="s">
        <v>9</v>
      </c>
      <c r="E762" s="0" t="s">
        <v>33</v>
      </c>
      <c r="F762" s="0" t="s">
        <v>5626</v>
      </c>
      <c r="G762" s="0" t="n">
        <v>2</v>
      </c>
      <c r="H762" s="0" t="n">
        <v>0</v>
      </c>
      <c r="I762" s="0" t="n">
        <v>0</v>
      </c>
      <c r="J762" s="0" t="n">
        <v>0</v>
      </c>
      <c r="K762" s="0" t="n">
        <v>2</v>
      </c>
      <c r="L762" s="0" t="n">
        <v>2</v>
      </c>
      <c r="M762" s="0" t="n">
        <v>0</v>
      </c>
      <c r="N762" s="1" t="n">
        <f aca="false">IF(ISERROR(I762/(I762+J762)),0,(I762/(I762+J762)))</f>
        <v>0</v>
      </c>
      <c r="O762" s="1" t="n">
        <f aca="false">IF(ISERROR(I762/(I762+K762)),0,(I762/(I762+K762)))</f>
        <v>0</v>
      </c>
      <c r="P762" s="1" t="n">
        <f aca="false">IF(ISERROR((2*N762*O762)/(N762+O762)),0,(2*N762*O762)/(N762+O762))</f>
        <v>0</v>
      </c>
      <c r="Q762" s="0" t="n">
        <f aca="false">L1712-M1712</f>
        <v>-3</v>
      </c>
      <c r="R762" s="17" t="str">
        <f aca="false">VLOOKUP(A762,s3_num_method!A762:B3261,2,0)</f>
        <v>num+count</v>
      </c>
    </row>
    <row r="763" customFormat="false" ht="12.8" hidden="false" customHeight="false" outlineLevel="0" collapsed="false">
      <c r="A763" s="0" t="s">
        <v>5627</v>
      </c>
      <c r="B763" s="0" t="s">
        <v>1</v>
      </c>
      <c r="C763" s="0" t="s">
        <v>9</v>
      </c>
      <c r="E763" s="0" t="s">
        <v>33</v>
      </c>
      <c r="F763" s="0" t="s">
        <v>5628</v>
      </c>
      <c r="G763" s="0" t="n">
        <v>3</v>
      </c>
      <c r="H763" s="0" t="n">
        <v>0</v>
      </c>
      <c r="I763" s="0" t="n">
        <v>0</v>
      </c>
      <c r="J763" s="0" t="n">
        <v>0</v>
      </c>
      <c r="K763" s="0" t="n">
        <v>3</v>
      </c>
      <c r="L763" s="0" t="n">
        <v>2</v>
      </c>
      <c r="M763" s="0" t="n">
        <v>0</v>
      </c>
      <c r="N763" s="1" t="n">
        <f aca="false">IF(ISERROR(I763/(I763+J763)),0,(I763/(I763+J763)))</f>
        <v>0</v>
      </c>
      <c r="O763" s="1" t="n">
        <f aca="false">IF(ISERROR(I763/(I763+K763)),0,(I763/(I763+K763)))</f>
        <v>0</v>
      </c>
      <c r="P763" s="1" t="n">
        <f aca="false">IF(ISERROR((2*N763*O763)/(N763+O763)),0,(2*N763*O763)/(N763+O763))</f>
        <v>0</v>
      </c>
      <c r="Q763" s="0" t="n">
        <f aca="false">L237-M237</f>
        <v>-3</v>
      </c>
      <c r="R763" s="17" t="str">
        <f aca="false">VLOOKUP(A763,s3_num_method!A763:B3262,2,0)</f>
        <v>num+count</v>
      </c>
    </row>
    <row r="764" customFormat="false" ht="12.8" hidden="false" customHeight="false" outlineLevel="0" collapsed="false">
      <c r="A764" s="0" t="s">
        <v>5629</v>
      </c>
      <c r="B764" s="0" t="s">
        <v>1</v>
      </c>
      <c r="C764" s="0" t="s">
        <v>9</v>
      </c>
      <c r="E764" s="0" t="s">
        <v>33</v>
      </c>
      <c r="F764" s="0" t="s">
        <v>5630</v>
      </c>
      <c r="G764" s="0" t="n">
        <v>2</v>
      </c>
      <c r="H764" s="0" t="n">
        <v>0</v>
      </c>
      <c r="I764" s="0" t="n">
        <v>0</v>
      </c>
      <c r="J764" s="0" t="n">
        <v>0</v>
      </c>
      <c r="K764" s="0" t="n">
        <v>2</v>
      </c>
      <c r="L764" s="0" t="n">
        <v>4</v>
      </c>
      <c r="M764" s="0" t="n">
        <v>0</v>
      </c>
      <c r="N764" s="1" t="n">
        <f aca="false">IF(ISERROR(I764/(I764+J764)),0,(I764/(I764+J764)))</f>
        <v>0</v>
      </c>
      <c r="O764" s="1" t="n">
        <f aca="false">IF(ISERROR(I764/(I764+K764)),0,(I764/(I764+K764)))</f>
        <v>0</v>
      </c>
      <c r="P764" s="1" t="n">
        <f aca="false">IF(ISERROR((2*N764*O764)/(N764+O764)),0,(2*N764*O764)/(N764+O764))</f>
        <v>0</v>
      </c>
      <c r="Q764" s="0" t="n">
        <f aca="false">L2133-M2133</f>
        <v>4</v>
      </c>
      <c r="R764" s="17" t="str">
        <f aca="false">VLOOKUP(A764,s3_num_method!A764:B3263,2,0)</f>
        <v>num+count</v>
      </c>
    </row>
    <row r="765" customFormat="false" ht="12.8" hidden="false" customHeight="false" outlineLevel="0" collapsed="false">
      <c r="A765" s="0" t="s">
        <v>5631</v>
      </c>
      <c r="B765" s="0" t="s">
        <v>1</v>
      </c>
      <c r="C765" s="0" t="s">
        <v>9</v>
      </c>
      <c r="E765" s="0" t="s">
        <v>33</v>
      </c>
      <c r="F765" s="0" t="s">
        <v>5632</v>
      </c>
      <c r="G765" s="0" t="n">
        <v>5</v>
      </c>
      <c r="H765" s="0" t="n">
        <v>3</v>
      </c>
      <c r="I765" s="0" t="n">
        <v>3</v>
      </c>
      <c r="J765" s="0" t="n">
        <v>0</v>
      </c>
      <c r="K765" s="0" t="n">
        <v>2</v>
      </c>
      <c r="L765" s="0" t="n">
        <v>4</v>
      </c>
      <c r="M765" s="0" t="n">
        <v>3</v>
      </c>
      <c r="N765" s="1" t="n">
        <f aca="false">IF(ISERROR(I765/(I765+J765)),0,(I765/(I765+J765)))</f>
        <v>1</v>
      </c>
      <c r="O765" s="1" t="n">
        <f aca="false">IF(ISERROR(I765/(I765+K765)),0,(I765/(I765+K765)))</f>
        <v>0.6</v>
      </c>
      <c r="P765" s="1" t="n">
        <f aca="false">IF(ISERROR((2*N765*O765)/(N765+O765)),0,(2*N765*O765)/(N765+O765))</f>
        <v>0.75</v>
      </c>
      <c r="Q765" s="0" t="n">
        <f aca="false">L1974-M1974</f>
        <v>0</v>
      </c>
      <c r="R765" s="17" t="str">
        <f aca="false">VLOOKUP(A765,s3_num_method!A765:B3264,2,0)</f>
        <v>num+count</v>
      </c>
    </row>
    <row r="766" customFormat="false" ht="12.8" hidden="false" customHeight="false" outlineLevel="0" collapsed="false">
      <c r="A766" s="0" t="s">
        <v>5633</v>
      </c>
      <c r="B766" s="0" t="s">
        <v>1</v>
      </c>
      <c r="C766" s="0" t="s">
        <v>9</v>
      </c>
      <c r="E766" s="0" t="s">
        <v>33</v>
      </c>
      <c r="F766" s="0" t="s">
        <v>5634</v>
      </c>
      <c r="G766" s="0" t="n">
        <v>3</v>
      </c>
      <c r="H766" s="0" t="n">
        <v>1</v>
      </c>
      <c r="I766" s="0" t="n">
        <v>0</v>
      </c>
      <c r="J766" s="0" t="n">
        <v>1</v>
      </c>
      <c r="K766" s="0" t="n">
        <v>3</v>
      </c>
      <c r="L766" s="0" t="n">
        <v>2</v>
      </c>
      <c r="M766" s="0" t="n">
        <v>2</v>
      </c>
      <c r="N766" s="1" t="n">
        <f aca="false">IF(ISERROR(I766/(I766+J766)),0,(I766/(I766+J766)))</f>
        <v>0</v>
      </c>
      <c r="O766" s="1" t="n">
        <f aca="false">IF(ISERROR(I766/(I766+K766)),0,(I766/(I766+K766)))</f>
        <v>0</v>
      </c>
      <c r="P766" s="1" t="n">
        <f aca="false">IF(ISERROR((2*N766*O766)/(N766+O766)),0,(2*N766*O766)/(N766+O766))</f>
        <v>0</v>
      </c>
      <c r="Q766" s="0" t="n">
        <f aca="false">L823-M823</f>
        <v>-5</v>
      </c>
      <c r="R766" s="17" t="str">
        <f aca="false">VLOOKUP(A766,s3_num_method!A766:B3265,2,0)</f>
        <v>count</v>
      </c>
    </row>
    <row r="767" customFormat="false" ht="12.8" hidden="false" customHeight="false" outlineLevel="0" collapsed="false">
      <c r="A767" s="0" t="s">
        <v>5635</v>
      </c>
      <c r="B767" s="0" t="s">
        <v>1</v>
      </c>
      <c r="C767" s="0" t="s">
        <v>9</v>
      </c>
      <c r="E767" s="0" t="s">
        <v>33</v>
      </c>
      <c r="F767" s="0" t="s">
        <v>5636</v>
      </c>
      <c r="G767" s="0" t="n">
        <v>1</v>
      </c>
      <c r="H767" s="0" t="n">
        <v>1</v>
      </c>
      <c r="I767" s="0" t="n">
        <v>1</v>
      </c>
      <c r="J767" s="0" t="n">
        <v>0</v>
      </c>
      <c r="K767" s="0" t="n">
        <v>0</v>
      </c>
      <c r="L767" s="0" t="n">
        <v>1</v>
      </c>
      <c r="M767" s="0" t="n">
        <v>1</v>
      </c>
      <c r="N767" s="1" t="n">
        <f aca="false">IF(ISERROR(I767/(I767+J767)),0,(I767/(I767+J767)))</f>
        <v>1</v>
      </c>
      <c r="O767" s="1" t="n">
        <f aca="false">IF(ISERROR(I767/(I767+K767)),0,(I767/(I767+K767)))</f>
        <v>1</v>
      </c>
      <c r="P767" s="1" t="n">
        <f aca="false">IF(ISERROR((2*N767*O767)/(N767+O767)),0,(2*N767*O767)/(N767+O767))</f>
        <v>1</v>
      </c>
      <c r="Q767" s="0" t="n">
        <f aca="false">L743-M743</f>
        <v>1</v>
      </c>
      <c r="R767" s="17" t="str">
        <f aca="false">VLOOKUP(A767,s3_num_method!A767:B3266,2,0)</f>
        <v>count</v>
      </c>
    </row>
    <row r="768" customFormat="false" ht="12.8" hidden="false" customHeight="false" outlineLevel="0" collapsed="false">
      <c r="A768" s="0" t="s">
        <v>5637</v>
      </c>
      <c r="B768" s="0" t="s">
        <v>1</v>
      </c>
      <c r="C768" s="0" t="s">
        <v>9</v>
      </c>
      <c r="E768" s="0" t="s">
        <v>33</v>
      </c>
      <c r="F768" s="0" t="s">
        <v>5638</v>
      </c>
      <c r="G768" s="0" t="n">
        <v>1</v>
      </c>
      <c r="H768" s="0" t="n">
        <v>3</v>
      </c>
      <c r="I768" s="0" t="n">
        <v>1</v>
      </c>
      <c r="J768" s="0" t="n">
        <v>2</v>
      </c>
      <c r="K768" s="0" t="n">
        <v>0</v>
      </c>
      <c r="L768" s="0" t="n">
        <v>1</v>
      </c>
      <c r="M768" s="0" t="n">
        <v>1</v>
      </c>
      <c r="N768" s="1" t="n">
        <f aca="false">IF(ISERROR(I768/(I768+J768)),0,(I768/(I768+J768)))</f>
        <v>0.333333333333333</v>
      </c>
      <c r="O768" s="1" t="n">
        <f aca="false">IF(ISERROR(I768/(I768+K768)),0,(I768/(I768+K768)))</f>
        <v>1</v>
      </c>
      <c r="P768" s="1" t="n">
        <f aca="false">IF(ISERROR((2*N768*O768)/(N768+O768)),0,(2*N768*O768)/(N768+O768))</f>
        <v>0.5</v>
      </c>
      <c r="Q768" s="0" t="n">
        <f aca="false">L1742-M1742</f>
        <v>2</v>
      </c>
      <c r="R768" s="17" t="str">
        <f aca="false">VLOOKUP(A768,s3_num_method!A768:B3267,2,0)</f>
        <v>count</v>
      </c>
    </row>
    <row r="769" customFormat="false" ht="12.8" hidden="false" customHeight="false" outlineLevel="0" collapsed="false">
      <c r="A769" s="0" t="s">
        <v>5639</v>
      </c>
      <c r="B769" s="0" t="s">
        <v>1</v>
      </c>
      <c r="C769" s="0" t="s">
        <v>9</v>
      </c>
      <c r="E769" s="0" t="s">
        <v>33</v>
      </c>
      <c r="F769" s="0" t="s">
        <v>5640</v>
      </c>
      <c r="G769" s="0" t="n">
        <v>2</v>
      </c>
      <c r="H769" s="0" t="n">
        <v>0</v>
      </c>
      <c r="I769" s="0" t="n">
        <v>0</v>
      </c>
      <c r="J769" s="0" t="n">
        <v>0</v>
      </c>
      <c r="K769" s="0" t="n">
        <v>2</v>
      </c>
      <c r="L769" s="0" t="n">
        <v>1</v>
      </c>
      <c r="M769" s="0" t="n">
        <v>0</v>
      </c>
      <c r="N769" s="1" t="n">
        <f aca="false">IF(ISERROR(I769/(I769+J769)),0,(I769/(I769+J769)))</f>
        <v>0</v>
      </c>
      <c r="O769" s="1" t="n">
        <f aca="false">IF(ISERROR(I769/(I769+K769)),0,(I769/(I769+K769)))</f>
        <v>0</v>
      </c>
      <c r="P769" s="1" t="n">
        <f aca="false">IF(ISERROR((2*N769*O769)/(N769+O769)),0,(2*N769*O769)/(N769+O769))</f>
        <v>0</v>
      </c>
      <c r="Q769" s="0" t="n">
        <f aca="false">L487-M487</f>
        <v>1</v>
      </c>
      <c r="R769" s="17" t="str">
        <f aca="false">VLOOKUP(A769,s3_num_method!A769:B3268,2,0)</f>
        <v>num+count</v>
      </c>
    </row>
    <row r="770" customFormat="false" ht="12.8" hidden="false" customHeight="false" outlineLevel="0" collapsed="false">
      <c r="A770" s="0" t="s">
        <v>5641</v>
      </c>
      <c r="B770" s="0" t="s">
        <v>1</v>
      </c>
      <c r="C770" s="0" t="s">
        <v>9</v>
      </c>
      <c r="E770" s="0" t="s">
        <v>33</v>
      </c>
      <c r="F770" s="0" t="s">
        <v>5642</v>
      </c>
      <c r="G770" s="0" t="n">
        <v>1</v>
      </c>
      <c r="H770" s="0" t="n">
        <v>0</v>
      </c>
      <c r="I770" s="0" t="n">
        <v>0</v>
      </c>
      <c r="J770" s="0" t="n">
        <v>0</v>
      </c>
      <c r="K770" s="0" t="n">
        <v>1</v>
      </c>
      <c r="L770" s="0" t="n">
        <v>1</v>
      </c>
      <c r="M770" s="0" t="n">
        <v>0</v>
      </c>
      <c r="N770" s="1" t="n">
        <f aca="false">IF(ISERROR(I770/(I770+J770)),0,(I770/(I770+J770)))</f>
        <v>0</v>
      </c>
      <c r="O770" s="1" t="n">
        <f aca="false">IF(ISERROR(I770/(I770+K770)),0,(I770/(I770+K770)))</f>
        <v>0</v>
      </c>
      <c r="P770" s="1" t="n">
        <f aca="false">IF(ISERROR((2*N770*O770)/(N770+O770)),0,(2*N770*O770)/(N770+O770))</f>
        <v>0</v>
      </c>
      <c r="Q770" s="0" t="n">
        <f aca="false">L2052-M2052</f>
        <v>1</v>
      </c>
      <c r="R770" s="17" t="str">
        <f aca="false">VLOOKUP(A770,s3_num_method!A770:B3269,2,0)</f>
        <v>num+count</v>
      </c>
    </row>
    <row r="771" customFormat="false" ht="12.8" hidden="false" customHeight="false" outlineLevel="0" collapsed="false">
      <c r="A771" s="0" t="s">
        <v>5643</v>
      </c>
      <c r="B771" s="0" t="s">
        <v>1</v>
      </c>
      <c r="C771" s="0" t="s">
        <v>9</v>
      </c>
      <c r="E771" s="0" t="s">
        <v>33</v>
      </c>
      <c r="F771" s="0" t="s">
        <v>5644</v>
      </c>
      <c r="G771" s="0" t="n">
        <v>6</v>
      </c>
      <c r="H771" s="0" t="n">
        <v>3</v>
      </c>
      <c r="I771" s="0" t="n">
        <v>2</v>
      </c>
      <c r="J771" s="0" t="n">
        <v>1</v>
      </c>
      <c r="K771" s="0" t="n">
        <v>4</v>
      </c>
      <c r="L771" s="0" t="n">
        <v>6</v>
      </c>
      <c r="M771" s="0" t="n">
        <v>3</v>
      </c>
      <c r="N771" s="1" t="n">
        <f aca="false">IF(ISERROR(I771/(I771+J771)),0,(I771/(I771+J771)))</f>
        <v>0.666666666666667</v>
      </c>
      <c r="O771" s="1" t="n">
        <f aca="false">IF(ISERROR(I771/(I771+K771)),0,(I771/(I771+K771)))</f>
        <v>0.333333333333333</v>
      </c>
      <c r="P771" s="1" t="n">
        <f aca="false">IF(ISERROR((2*N771*O771)/(N771+O771)),0,(2*N771*O771)/(N771+O771))</f>
        <v>0.444444444444444</v>
      </c>
      <c r="Q771" s="0" t="n">
        <f aca="false">L147-M147</f>
        <v>-3</v>
      </c>
      <c r="R771" s="17" t="str">
        <f aca="false">VLOOKUP(A771,s3_num_method!A771:B3270,2,0)</f>
        <v>num+count</v>
      </c>
    </row>
    <row r="772" customFormat="false" ht="12.8" hidden="false" customHeight="false" outlineLevel="0" collapsed="false">
      <c r="A772" s="0" t="s">
        <v>5645</v>
      </c>
      <c r="B772" s="0" t="s">
        <v>1</v>
      </c>
      <c r="C772" s="0" t="s">
        <v>9</v>
      </c>
      <c r="E772" s="0" t="s">
        <v>33</v>
      </c>
      <c r="F772" s="0" t="s">
        <v>5646</v>
      </c>
      <c r="G772" s="0" t="n">
        <v>1</v>
      </c>
      <c r="H772" s="0" t="n">
        <v>0</v>
      </c>
      <c r="I772" s="0" t="n">
        <v>0</v>
      </c>
      <c r="J772" s="0" t="n">
        <v>0</v>
      </c>
      <c r="K772" s="0" t="n">
        <v>1</v>
      </c>
      <c r="L772" s="0" t="n">
        <v>3</v>
      </c>
      <c r="M772" s="0" t="n">
        <v>0</v>
      </c>
      <c r="N772" s="1" t="n">
        <f aca="false">IF(ISERROR(I772/(I772+J772)),0,(I772/(I772+J772)))</f>
        <v>0</v>
      </c>
      <c r="O772" s="1" t="n">
        <f aca="false">IF(ISERROR(I772/(I772+K772)),0,(I772/(I772+K772)))</f>
        <v>0</v>
      </c>
      <c r="P772" s="1" t="n">
        <f aca="false">IF(ISERROR((2*N772*O772)/(N772+O772)),0,(2*N772*O772)/(N772+O772))</f>
        <v>0</v>
      </c>
      <c r="Q772" s="0" t="n">
        <f aca="false">L193-M193</f>
        <v>0</v>
      </c>
      <c r="R772" s="17" t="str">
        <f aca="false">VLOOKUP(A772,s3_num_method!A772:B3271,2,0)</f>
        <v>num+count</v>
      </c>
    </row>
    <row r="773" customFormat="false" ht="12.8" hidden="false" customHeight="false" outlineLevel="0" collapsed="false">
      <c r="A773" s="0" t="s">
        <v>5647</v>
      </c>
      <c r="B773" s="0" t="s">
        <v>1</v>
      </c>
      <c r="C773" s="0" t="s">
        <v>9</v>
      </c>
      <c r="E773" s="0" t="s">
        <v>33</v>
      </c>
      <c r="F773" s="0" t="s">
        <v>5648</v>
      </c>
      <c r="G773" s="0" t="n">
        <v>3</v>
      </c>
      <c r="H773" s="0" t="n">
        <v>0</v>
      </c>
      <c r="I773" s="0" t="n">
        <v>0</v>
      </c>
      <c r="J773" s="0" t="n">
        <v>0</v>
      </c>
      <c r="K773" s="0" t="n">
        <v>3</v>
      </c>
      <c r="L773" s="0" t="n">
        <v>2</v>
      </c>
      <c r="M773" s="0" t="n">
        <v>0</v>
      </c>
      <c r="N773" s="1" t="n">
        <f aca="false">IF(ISERROR(I773/(I773+J773)),0,(I773/(I773+J773)))</f>
        <v>0</v>
      </c>
      <c r="O773" s="1" t="n">
        <f aca="false">IF(ISERROR(I773/(I773+K773)),0,(I773/(I773+K773)))</f>
        <v>0</v>
      </c>
      <c r="P773" s="1" t="n">
        <f aca="false">IF(ISERROR((2*N773*O773)/(N773+O773)),0,(2*N773*O773)/(N773+O773))</f>
        <v>0</v>
      </c>
      <c r="Q773" s="0" t="n">
        <f aca="false">L1661-M1661</f>
        <v>-4</v>
      </c>
      <c r="R773" s="17" t="str">
        <f aca="false">VLOOKUP(A773,s3_num_method!A773:B3272,2,0)</f>
        <v>num+count</v>
      </c>
    </row>
    <row r="774" customFormat="false" ht="12.8" hidden="false" customHeight="false" outlineLevel="0" collapsed="false">
      <c r="A774" s="0" t="s">
        <v>5649</v>
      </c>
      <c r="B774" s="0" t="s">
        <v>1</v>
      </c>
      <c r="C774" s="0" t="s">
        <v>9</v>
      </c>
      <c r="E774" s="0" t="s">
        <v>33</v>
      </c>
      <c r="F774" s="0" t="s">
        <v>5650</v>
      </c>
      <c r="G774" s="0" t="n">
        <v>3</v>
      </c>
      <c r="H774" s="0" t="n">
        <v>1</v>
      </c>
      <c r="I774" s="0" t="n">
        <v>1</v>
      </c>
      <c r="J774" s="0" t="n">
        <v>0</v>
      </c>
      <c r="K774" s="0" t="n">
        <v>2</v>
      </c>
      <c r="L774" s="0" t="n">
        <v>3</v>
      </c>
      <c r="M774" s="0" t="n">
        <v>2</v>
      </c>
      <c r="N774" s="1" t="n">
        <f aca="false">IF(ISERROR(I774/(I774+J774)),0,(I774/(I774+J774)))</f>
        <v>1</v>
      </c>
      <c r="O774" s="1" t="n">
        <f aca="false">IF(ISERROR(I774/(I774+K774)),0,(I774/(I774+K774)))</f>
        <v>0.333333333333333</v>
      </c>
      <c r="P774" s="1" t="n">
        <f aca="false">IF(ISERROR((2*N774*O774)/(N774+O774)),0,(2*N774*O774)/(N774+O774))</f>
        <v>0.5</v>
      </c>
      <c r="Q774" s="0" t="n">
        <f aca="false">L1760-M1760</f>
        <v>1</v>
      </c>
      <c r="R774" s="17" t="str">
        <f aca="false">VLOOKUP(A774,s3_num_method!A774:B3273,2,0)</f>
        <v>num</v>
      </c>
    </row>
    <row r="775" customFormat="false" ht="12.8" hidden="false" customHeight="false" outlineLevel="0" collapsed="false">
      <c r="A775" s="0" t="s">
        <v>5651</v>
      </c>
      <c r="B775" s="0" t="s">
        <v>1</v>
      </c>
      <c r="C775" s="0" t="s">
        <v>9</v>
      </c>
      <c r="E775" s="0" t="s">
        <v>33</v>
      </c>
      <c r="F775" s="0" t="s">
        <v>5652</v>
      </c>
      <c r="G775" s="0" t="n">
        <v>7</v>
      </c>
      <c r="H775" s="0" t="n">
        <v>4</v>
      </c>
      <c r="I775" s="0" t="n">
        <v>4</v>
      </c>
      <c r="J775" s="0" t="n">
        <v>0</v>
      </c>
      <c r="K775" s="0" t="n">
        <v>3</v>
      </c>
      <c r="L775" s="0" t="n">
        <v>3</v>
      </c>
      <c r="M775" s="0" t="n">
        <v>2</v>
      </c>
      <c r="N775" s="1" t="n">
        <f aca="false">IF(ISERROR(I775/(I775+J775)),0,(I775/(I775+J775)))</f>
        <v>1</v>
      </c>
      <c r="O775" s="1" t="n">
        <f aca="false">IF(ISERROR(I775/(I775+K775)),0,(I775/(I775+K775)))</f>
        <v>0.571428571428571</v>
      </c>
      <c r="P775" s="1" t="n">
        <f aca="false">IF(ISERROR((2*N775*O775)/(N775+O775)),0,(2*N775*O775)/(N775+O775))</f>
        <v>0.727272727272727</v>
      </c>
      <c r="Q775" s="0" t="n">
        <f aca="false">L452-M452</f>
        <v>-2</v>
      </c>
      <c r="R775" s="17" t="str">
        <f aca="false">VLOOKUP(A775,s3_num_method!A775:B3274,2,0)</f>
        <v>count</v>
      </c>
    </row>
    <row r="776" customFormat="false" ht="12.8" hidden="false" customHeight="false" outlineLevel="0" collapsed="false">
      <c r="A776" s="0" t="s">
        <v>5653</v>
      </c>
      <c r="B776" s="0" t="s">
        <v>1</v>
      </c>
      <c r="C776" s="0" t="s">
        <v>9</v>
      </c>
      <c r="E776" s="0" t="s">
        <v>33</v>
      </c>
      <c r="F776" s="0" t="s">
        <v>5654</v>
      </c>
      <c r="G776" s="0" t="n">
        <v>1</v>
      </c>
      <c r="H776" s="0" t="n">
        <v>0</v>
      </c>
      <c r="I776" s="0" t="n">
        <v>0</v>
      </c>
      <c r="J776" s="0" t="n">
        <v>0</v>
      </c>
      <c r="K776" s="0" t="n">
        <v>1</v>
      </c>
      <c r="L776" s="0" t="n">
        <v>2</v>
      </c>
      <c r="M776" s="0" t="n">
        <v>0</v>
      </c>
      <c r="N776" s="1" t="n">
        <f aca="false">IF(ISERROR(I776/(I776+J776)),0,(I776/(I776+J776)))</f>
        <v>0</v>
      </c>
      <c r="O776" s="1" t="n">
        <f aca="false">IF(ISERROR(I776/(I776+K776)),0,(I776/(I776+K776)))</f>
        <v>0</v>
      </c>
      <c r="P776" s="1" t="n">
        <f aca="false">IF(ISERROR((2*N776*O776)/(N776+O776)),0,(2*N776*O776)/(N776+O776))</f>
        <v>0</v>
      </c>
      <c r="Q776" s="0" t="n">
        <f aca="false">L1769-M1769</f>
        <v>-2</v>
      </c>
      <c r="R776" s="17" t="str">
        <f aca="false">VLOOKUP(A776,s3_num_method!A776:B3275,2,0)</f>
        <v>num+count</v>
      </c>
    </row>
    <row r="777" customFormat="false" ht="12.8" hidden="false" customHeight="false" outlineLevel="0" collapsed="false">
      <c r="A777" s="0" t="s">
        <v>5655</v>
      </c>
      <c r="B777" s="0" t="s">
        <v>1</v>
      </c>
      <c r="C777" s="0" t="s">
        <v>9</v>
      </c>
      <c r="E777" s="0" t="s">
        <v>33</v>
      </c>
      <c r="F777" s="0" t="s">
        <v>5656</v>
      </c>
      <c r="G777" s="0" t="n">
        <v>1</v>
      </c>
      <c r="H777" s="0" t="n">
        <v>0</v>
      </c>
      <c r="I777" s="0" t="n">
        <v>0</v>
      </c>
      <c r="J777" s="0" t="n">
        <v>0</v>
      </c>
      <c r="K777" s="0" t="n">
        <v>1</v>
      </c>
      <c r="L777" s="0" t="n">
        <v>3</v>
      </c>
      <c r="M777" s="0" t="n">
        <v>0</v>
      </c>
      <c r="N777" s="1" t="n">
        <f aca="false">IF(ISERROR(I777/(I777+J777)),0,(I777/(I777+J777)))</f>
        <v>0</v>
      </c>
      <c r="O777" s="1" t="n">
        <f aca="false">IF(ISERROR(I777/(I777+K777)),0,(I777/(I777+K777)))</f>
        <v>0</v>
      </c>
      <c r="P777" s="1" t="n">
        <f aca="false">IF(ISERROR((2*N777*O777)/(N777+O777)),0,(2*N777*O777)/(N777+O777))</f>
        <v>0</v>
      </c>
      <c r="Q777" s="0" t="n">
        <f aca="false">L1007-M1007</f>
        <v>1</v>
      </c>
      <c r="R777" s="17" t="str">
        <f aca="false">VLOOKUP(A777,s3_num_method!A777:B3276,2,0)</f>
        <v>num+count</v>
      </c>
    </row>
    <row r="778" customFormat="false" ht="12.8" hidden="false" customHeight="false" outlineLevel="0" collapsed="false">
      <c r="A778" s="0" t="s">
        <v>5657</v>
      </c>
      <c r="B778" s="0" t="s">
        <v>1</v>
      </c>
      <c r="C778" s="0" t="s">
        <v>9</v>
      </c>
      <c r="E778" s="0" t="s">
        <v>3</v>
      </c>
      <c r="F778" s="0" t="s">
        <v>5658</v>
      </c>
      <c r="G778" s="0" t="n">
        <v>3</v>
      </c>
      <c r="H778" s="0" t="n">
        <v>2</v>
      </c>
      <c r="I778" s="0" t="n">
        <v>2</v>
      </c>
      <c r="J778" s="0" t="n">
        <v>0</v>
      </c>
      <c r="K778" s="0" t="n">
        <v>1</v>
      </c>
      <c r="L778" s="0" t="n">
        <v>2</v>
      </c>
      <c r="M778" s="0" t="n">
        <v>2</v>
      </c>
      <c r="N778" s="1" t="n">
        <f aca="false">IF(ISERROR(I778/(I778+J778)),0,(I778/(I778+J778)))</f>
        <v>1</v>
      </c>
      <c r="O778" s="1" t="n">
        <f aca="false">IF(ISERROR(I778/(I778+K778)),0,(I778/(I778+K778)))</f>
        <v>0.666666666666667</v>
      </c>
      <c r="P778" s="1" t="n">
        <f aca="false">IF(ISERROR((2*N778*O778)/(N778+O778)),0,(2*N778*O778)/(N778+O778))</f>
        <v>0.8</v>
      </c>
      <c r="Q778" s="0" t="n">
        <f aca="false">L1524-M1524</f>
        <v>1</v>
      </c>
      <c r="R778" s="17" t="str">
        <f aca="false">VLOOKUP(A778,s3_num_method!A778:B3277,2,0)</f>
        <v>num</v>
      </c>
    </row>
    <row r="779" customFormat="false" ht="12.8" hidden="false" customHeight="false" outlineLevel="0" collapsed="false">
      <c r="A779" s="0" t="s">
        <v>5659</v>
      </c>
      <c r="B779" s="0" t="s">
        <v>1</v>
      </c>
      <c r="C779" s="0" t="s">
        <v>9</v>
      </c>
      <c r="E779" s="0" t="s">
        <v>3</v>
      </c>
      <c r="F779" s="0" t="s">
        <v>5660</v>
      </c>
      <c r="G779" s="0" t="n">
        <v>1</v>
      </c>
      <c r="H779" s="0" t="n">
        <v>1</v>
      </c>
      <c r="I779" s="0" t="n">
        <v>1</v>
      </c>
      <c r="J779" s="0" t="n">
        <v>0</v>
      </c>
      <c r="K779" s="0" t="n">
        <v>0</v>
      </c>
      <c r="L779" s="0" t="n">
        <v>1</v>
      </c>
      <c r="M779" s="0" t="n">
        <v>0</v>
      </c>
      <c r="N779" s="1" t="n">
        <f aca="false">IF(ISERROR(I779/(I779+J779)),0,(I779/(I779+J779)))</f>
        <v>1</v>
      </c>
      <c r="O779" s="1" t="n">
        <f aca="false">IF(ISERROR(I779/(I779+K779)),0,(I779/(I779+K779)))</f>
        <v>1</v>
      </c>
      <c r="P779" s="1" t="n">
        <f aca="false">IF(ISERROR((2*N779*O779)/(N779+O779)),0,(2*N779*O779)/(N779+O779))</f>
        <v>1</v>
      </c>
      <c r="Q779" s="0" t="n">
        <f aca="false">L83-M83</f>
        <v>0</v>
      </c>
      <c r="R779" s="17" t="str">
        <f aca="false">VLOOKUP(A779,s3_num_method!A779:B3278,2,0)</f>
        <v>count</v>
      </c>
    </row>
    <row r="780" customFormat="false" ht="12.8" hidden="false" customHeight="false" outlineLevel="0" collapsed="false">
      <c r="A780" s="0" t="s">
        <v>5661</v>
      </c>
      <c r="B780" s="0" t="s">
        <v>1</v>
      </c>
      <c r="C780" s="0" t="s">
        <v>9</v>
      </c>
      <c r="E780" s="0" t="s">
        <v>3</v>
      </c>
      <c r="F780" s="0" t="s">
        <v>5662</v>
      </c>
      <c r="G780" s="0" t="n">
        <v>1</v>
      </c>
      <c r="H780" s="0" t="n">
        <v>0</v>
      </c>
      <c r="I780" s="0" t="n">
        <v>0</v>
      </c>
      <c r="J780" s="0" t="n">
        <v>0</v>
      </c>
      <c r="K780" s="0" t="n">
        <v>1</v>
      </c>
      <c r="L780" s="0" t="n">
        <v>1</v>
      </c>
      <c r="M780" s="0" t="n">
        <v>0</v>
      </c>
      <c r="N780" s="1" t="n">
        <f aca="false">IF(ISERROR(I780/(I780+J780)),0,(I780/(I780+J780)))</f>
        <v>0</v>
      </c>
      <c r="O780" s="1" t="n">
        <f aca="false">IF(ISERROR(I780/(I780+K780)),0,(I780/(I780+K780)))</f>
        <v>0</v>
      </c>
      <c r="P780" s="1" t="n">
        <f aca="false">IF(ISERROR((2*N780*O780)/(N780+O780)),0,(2*N780*O780)/(N780+O780))</f>
        <v>0</v>
      </c>
      <c r="Q780" s="0" t="n">
        <f aca="false">L889-M889</f>
        <v>0</v>
      </c>
      <c r="R780" s="17" t="str">
        <f aca="false">VLOOKUP(A780,s3_num_method!A780:B3279,2,0)</f>
        <v>num+count</v>
      </c>
    </row>
    <row r="781" customFormat="false" ht="12.8" hidden="false" customHeight="false" outlineLevel="0" collapsed="false">
      <c r="A781" s="0" t="s">
        <v>5663</v>
      </c>
      <c r="B781" s="0" t="s">
        <v>1</v>
      </c>
      <c r="C781" s="0" t="s">
        <v>9</v>
      </c>
      <c r="E781" s="0" t="s">
        <v>3</v>
      </c>
      <c r="F781" s="0" t="s">
        <v>5664</v>
      </c>
      <c r="G781" s="0" t="n">
        <v>2</v>
      </c>
      <c r="H781" s="0" t="n">
        <v>0</v>
      </c>
      <c r="I781" s="0" t="n">
        <v>0</v>
      </c>
      <c r="J781" s="0" t="n">
        <v>0</v>
      </c>
      <c r="K781" s="0" t="n">
        <v>2</v>
      </c>
      <c r="L781" s="0" t="n">
        <v>1</v>
      </c>
      <c r="M781" s="0" t="n">
        <v>0</v>
      </c>
      <c r="N781" s="1" t="n">
        <f aca="false">IF(ISERROR(I781/(I781+J781)),0,(I781/(I781+J781)))</f>
        <v>0</v>
      </c>
      <c r="O781" s="1" t="n">
        <f aca="false">IF(ISERROR(I781/(I781+K781)),0,(I781/(I781+K781)))</f>
        <v>0</v>
      </c>
      <c r="P781" s="1" t="n">
        <f aca="false">IF(ISERROR((2*N781*O781)/(N781+O781)),0,(2*N781*O781)/(N781+O781))</f>
        <v>0</v>
      </c>
      <c r="Q781" s="0" t="n">
        <f aca="false">L221-M221</f>
        <v>0</v>
      </c>
      <c r="R781" s="17" t="str">
        <f aca="false">VLOOKUP(A781,s3_num_method!A781:B3280,2,0)</f>
        <v>num+count</v>
      </c>
    </row>
    <row r="782" customFormat="false" ht="12.8" hidden="false" customHeight="false" outlineLevel="0" collapsed="false">
      <c r="A782" s="0" t="s">
        <v>5665</v>
      </c>
      <c r="B782" s="0" t="s">
        <v>1</v>
      </c>
      <c r="C782" s="0" t="s">
        <v>9</v>
      </c>
      <c r="E782" s="0" t="s">
        <v>3</v>
      </c>
      <c r="F782" s="0" t="s">
        <v>5666</v>
      </c>
      <c r="G782" s="0" t="n">
        <v>4</v>
      </c>
      <c r="H782" s="0" t="n">
        <v>0</v>
      </c>
      <c r="I782" s="0" t="n">
        <v>0</v>
      </c>
      <c r="J782" s="0" t="n">
        <v>0</v>
      </c>
      <c r="K782" s="0" t="n">
        <v>4</v>
      </c>
      <c r="L782" s="0" t="n">
        <v>2</v>
      </c>
      <c r="M782" s="0" t="n">
        <v>0</v>
      </c>
      <c r="N782" s="1" t="n">
        <f aca="false">IF(ISERROR(I782/(I782+J782)),0,(I782/(I782+J782)))</f>
        <v>0</v>
      </c>
      <c r="O782" s="1" t="n">
        <f aca="false">IF(ISERROR(I782/(I782+K782)),0,(I782/(I782+K782)))</f>
        <v>0</v>
      </c>
      <c r="P782" s="1" t="n">
        <f aca="false">IF(ISERROR((2*N782*O782)/(N782+O782)),0,(2*N782*O782)/(N782+O782))</f>
        <v>0</v>
      </c>
      <c r="Q782" s="0" t="n">
        <f aca="false">L2195-M2195</f>
        <v>1</v>
      </c>
      <c r="R782" s="17" t="str">
        <f aca="false">VLOOKUP(A782,s3_num_method!A782:B3281,2,0)</f>
        <v>num+count</v>
      </c>
    </row>
    <row r="783" customFormat="false" ht="12.8" hidden="false" customHeight="false" outlineLevel="0" collapsed="false">
      <c r="A783" s="0" t="s">
        <v>5667</v>
      </c>
      <c r="B783" s="0" t="s">
        <v>1</v>
      </c>
      <c r="C783" s="0" t="s">
        <v>9</v>
      </c>
      <c r="E783" s="0" t="s">
        <v>3</v>
      </c>
      <c r="F783" s="0" t="s">
        <v>5668</v>
      </c>
      <c r="G783" s="0" t="n">
        <v>2</v>
      </c>
      <c r="H783" s="0" t="n">
        <v>0</v>
      </c>
      <c r="I783" s="0" t="n">
        <v>0</v>
      </c>
      <c r="J783" s="0" t="n">
        <v>0</v>
      </c>
      <c r="K783" s="0" t="n">
        <v>2</v>
      </c>
      <c r="L783" s="0" t="n">
        <v>3</v>
      </c>
      <c r="M783" s="0" t="n">
        <v>0</v>
      </c>
      <c r="N783" s="1" t="n">
        <f aca="false">IF(ISERROR(I783/(I783+J783)),0,(I783/(I783+J783)))</f>
        <v>0</v>
      </c>
      <c r="O783" s="1" t="n">
        <f aca="false">IF(ISERROR(I783/(I783+K783)),0,(I783/(I783+K783)))</f>
        <v>0</v>
      </c>
      <c r="P783" s="1" t="n">
        <f aca="false">IF(ISERROR((2*N783*O783)/(N783+O783)),0,(2*N783*O783)/(N783+O783))</f>
        <v>0</v>
      </c>
      <c r="Q783" s="0" t="n">
        <f aca="false">L1311-M1311</f>
        <v>0</v>
      </c>
      <c r="R783" s="17" t="str">
        <f aca="false">VLOOKUP(A783,s3_num_method!A783:B3282,2,0)</f>
        <v>num+count</v>
      </c>
    </row>
    <row r="784" customFormat="false" ht="12.8" hidden="false" customHeight="false" outlineLevel="0" collapsed="false">
      <c r="A784" s="0" t="s">
        <v>5669</v>
      </c>
      <c r="B784" s="0" t="s">
        <v>1</v>
      </c>
      <c r="C784" s="0" t="s">
        <v>9</v>
      </c>
      <c r="E784" s="0" t="s">
        <v>3</v>
      </c>
      <c r="F784" s="0" t="s">
        <v>5670</v>
      </c>
      <c r="G784" s="0" t="n">
        <v>2</v>
      </c>
      <c r="H784" s="0" t="n">
        <v>0</v>
      </c>
      <c r="I784" s="0" t="n">
        <v>0</v>
      </c>
      <c r="J784" s="0" t="n">
        <v>0</v>
      </c>
      <c r="K784" s="0" t="n">
        <v>2</v>
      </c>
      <c r="L784" s="0" t="n">
        <v>2</v>
      </c>
      <c r="M784" s="0" t="n">
        <v>0</v>
      </c>
      <c r="N784" s="1" t="n">
        <f aca="false">IF(ISERROR(I784/(I784+J784)),0,(I784/(I784+J784)))</f>
        <v>0</v>
      </c>
      <c r="O784" s="1" t="n">
        <f aca="false">IF(ISERROR(I784/(I784+K784)),0,(I784/(I784+K784)))</f>
        <v>0</v>
      </c>
      <c r="P784" s="1" t="n">
        <f aca="false">IF(ISERROR((2*N784*O784)/(N784+O784)),0,(2*N784*O784)/(N784+O784))</f>
        <v>0</v>
      </c>
      <c r="Q784" s="0" t="n">
        <f aca="false">L2105-M2105</f>
        <v>-1</v>
      </c>
      <c r="R784" s="17" t="str">
        <f aca="false">VLOOKUP(A784,s3_num_method!A784:B3283,2,0)</f>
        <v>num+count</v>
      </c>
    </row>
    <row r="785" customFormat="false" ht="12.8" hidden="false" customHeight="false" outlineLevel="0" collapsed="false">
      <c r="A785" s="0" t="s">
        <v>5671</v>
      </c>
      <c r="B785" s="0" t="s">
        <v>1</v>
      </c>
      <c r="C785" s="0" t="s">
        <v>9</v>
      </c>
      <c r="E785" s="0" t="s">
        <v>3</v>
      </c>
      <c r="F785" s="0" t="s">
        <v>5672</v>
      </c>
      <c r="G785" s="0" t="n">
        <v>3</v>
      </c>
      <c r="H785" s="0" t="n">
        <v>3</v>
      </c>
      <c r="I785" s="0" t="n">
        <v>3</v>
      </c>
      <c r="J785" s="0" t="n">
        <v>0</v>
      </c>
      <c r="K785" s="0" t="n">
        <v>0</v>
      </c>
      <c r="L785" s="0" t="n">
        <v>2</v>
      </c>
      <c r="M785" s="0" t="n">
        <v>2</v>
      </c>
      <c r="N785" s="1" t="n">
        <f aca="false">IF(ISERROR(I785/(I785+J785)),0,(I785/(I785+J785)))</f>
        <v>1</v>
      </c>
      <c r="O785" s="1" t="n">
        <f aca="false">IF(ISERROR(I785/(I785+K785)),0,(I785/(I785+K785)))</f>
        <v>1</v>
      </c>
      <c r="P785" s="1" t="n">
        <f aca="false">IF(ISERROR((2*N785*O785)/(N785+O785)),0,(2*N785*O785)/(N785+O785))</f>
        <v>1</v>
      </c>
      <c r="Q785" s="0" t="n">
        <f aca="false">L2089-M2089</f>
        <v>1</v>
      </c>
      <c r="R785" s="17" t="str">
        <f aca="false">VLOOKUP(A785,s3_num_method!A785:B3284,2,0)</f>
        <v>num</v>
      </c>
    </row>
    <row r="786" customFormat="false" ht="12.8" hidden="false" customHeight="false" outlineLevel="0" collapsed="false">
      <c r="A786" s="0" t="s">
        <v>5673</v>
      </c>
      <c r="B786" s="0" t="s">
        <v>1</v>
      </c>
      <c r="C786" s="0" t="s">
        <v>9</v>
      </c>
      <c r="E786" s="0" t="s">
        <v>3</v>
      </c>
      <c r="F786" s="0" t="s">
        <v>5674</v>
      </c>
      <c r="G786" s="0" t="n">
        <v>1</v>
      </c>
      <c r="H786" s="0" t="n">
        <v>0</v>
      </c>
      <c r="I786" s="0" t="n">
        <v>0</v>
      </c>
      <c r="J786" s="0" t="n">
        <v>0</v>
      </c>
      <c r="K786" s="0" t="n">
        <v>1</v>
      </c>
      <c r="L786" s="0" t="n">
        <v>1</v>
      </c>
      <c r="M786" s="0" t="n">
        <v>0</v>
      </c>
      <c r="N786" s="1" t="n">
        <f aca="false">IF(ISERROR(I786/(I786+J786)),0,(I786/(I786+J786)))</f>
        <v>0</v>
      </c>
      <c r="O786" s="1" t="n">
        <f aca="false">IF(ISERROR(I786/(I786+K786)),0,(I786/(I786+K786)))</f>
        <v>0</v>
      </c>
      <c r="P786" s="1" t="n">
        <f aca="false">IF(ISERROR((2*N786*O786)/(N786+O786)),0,(2*N786*O786)/(N786+O786))</f>
        <v>0</v>
      </c>
      <c r="Q786" s="0" t="n">
        <f aca="false">L1836-M1836</f>
        <v>-1</v>
      </c>
      <c r="R786" s="17" t="str">
        <f aca="false">VLOOKUP(A786,s3_num_method!A786:B3285,2,0)</f>
        <v>num+count</v>
      </c>
    </row>
    <row r="787" customFormat="false" ht="12.8" hidden="false" customHeight="false" outlineLevel="0" collapsed="false">
      <c r="A787" s="0" t="s">
        <v>5675</v>
      </c>
      <c r="B787" s="0" t="s">
        <v>1</v>
      </c>
      <c r="C787" s="0" t="s">
        <v>9</v>
      </c>
      <c r="E787" s="0" t="s">
        <v>3</v>
      </c>
      <c r="F787" s="0" t="s">
        <v>5676</v>
      </c>
      <c r="G787" s="0" t="n">
        <v>2</v>
      </c>
      <c r="H787" s="0" t="n">
        <v>0</v>
      </c>
      <c r="I787" s="0" t="n">
        <v>0</v>
      </c>
      <c r="J787" s="0" t="n">
        <v>0</v>
      </c>
      <c r="K787" s="0" t="n">
        <v>2</v>
      </c>
      <c r="L787" s="0" t="n">
        <v>1</v>
      </c>
      <c r="M787" s="0" t="n">
        <v>0</v>
      </c>
      <c r="N787" s="1" t="n">
        <f aca="false">IF(ISERROR(I787/(I787+J787)),0,(I787/(I787+J787)))</f>
        <v>0</v>
      </c>
      <c r="O787" s="1" t="n">
        <f aca="false">IF(ISERROR(I787/(I787+K787)),0,(I787/(I787+K787)))</f>
        <v>0</v>
      </c>
      <c r="P787" s="1" t="n">
        <f aca="false">IF(ISERROR((2*N787*O787)/(N787+O787)),0,(2*N787*O787)/(N787+O787))</f>
        <v>0</v>
      </c>
      <c r="Q787" s="0" t="n">
        <f aca="false">L1854-M1854</f>
        <v>-1</v>
      </c>
      <c r="R787" s="17" t="str">
        <f aca="false">VLOOKUP(A787,s3_num_method!A787:B3286,2,0)</f>
        <v>num+count</v>
      </c>
    </row>
    <row r="788" customFormat="false" ht="12.8" hidden="false" customHeight="false" outlineLevel="0" collapsed="false">
      <c r="A788" s="0" t="s">
        <v>5677</v>
      </c>
      <c r="B788" s="0" t="s">
        <v>1</v>
      </c>
      <c r="C788" s="0" t="s">
        <v>9</v>
      </c>
      <c r="E788" s="0" t="s">
        <v>3</v>
      </c>
      <c r="F788" s="0" t="s">
        <v>5678</v>
      </c>
      <c r="G788" s="0" t="n">
        <v>1</v>
      </c>
      <c r="H788" s="0" t="n">
        <v>0</v>
      </c>
      <c r="I788" s="0" t="n">
        <v>0</v>
      </c>
      <c r="J788" s="0" t="n">
        <v>0</v>
      </c>
      <c r="K788" s="0" t="n">
        <v>1</v>
      </c>
      <c r="L788" s="0" t="n">
        <v>1</v>
      </c>
      <c r="M788" s="0" t="n">
        <v>0</v>
      </c>
      <c r="N788" s="1" t="n">
        <f aca="false">IF(ISERROR(I788/(I788+J788)),0,(I788/(I788+J788)))</f>
        <v>0</v>
      </c>
      <c r="O788" s="1" t="n">
        <f aca="false">IF(ISERROR(I788/(I788+K788)),0,(I788/(I788+K788)))</f>
        <v>0</v>
      </c>
      <c r="P788" s="1" t="n">
        <f aca="false">IF(ISERROR((2*N788*O788)/(N788+O788)),0,(2*N788*O788)/(N788+O788))</f>
        <v>0</v>
      </c>
      <c r="Q788" s="0" t="n">
        <f aca="false">L1730-M1730</f>
        <v>-1</v>
      </c>
      <c r="R788" s="17" t="str">
        <f aca="false">VLOOKUP(A788,s3_num_method!A788:B3287,2,0)</f>
        <v>num+count</v>
      </c>
    </row>
    <row r="789" customFormat="false" ht="12.8" hidden="false" customHeight="false" outlineLevel="0" collapsed="false">
      <c r="A789" s="0" t="s">
        <v>5679</v>
      </c>
      <c r="B789" s="0" t="s">
        <v>1</v>
      </c>
      <c r="C789" s="0" t="s">
        <v>9</v>
      </c>
      <c r="E789" s="0" t="s">
        <v>3</v>
      </c>
      <c r="F789" s="0" t="s">
        <v>5680</v>
      </c>
      <c r="G789" s="0" t="n">
        <v>1</v>
      </c>
      <c r="H789" s="0" t="n">
        <v>0</v>
      </c>
      <c r="I789" s="0" t="n">
        <v>0</v>
      </c>
      <c r="J789" s="0" t="n">
        <v>0</v>
      </c>
      <c r="K789" s="0" t="n">
        <v>1</v>
      </c>
      <c r="L789" s="0" t="n">
        <v>2</v>
      </c>
      <c r="M789" s="0" t="n">
        <v>0</v>
      </c>
      <c r="N789" s="1" t="n">
        <f aca="false">IF(ISERROR(I789/(I789+J789)),0,(I789/(I789+J789)))</f>
        <v>0</v>
      </c>
      <c r="O789" s="1" t="n">
        <f aca="false">IF(ISERROR(I789/(I789+K789)),0,(I789/(I789+K789)))</f>
        <v>0</v>
      </c>
      <c r="P789" s="1" t="n">
        <f aca="false">IF(ISERROR((2*N789*O789)/(N789+O789)),0,(2*N789*O789)/(N789+O789))</f>
        <v>0</v>
      </c>
      <c r="Q789" s="0" t="n">
        <f aca="false">L55-M55</f>
        <v>-3</v>
      </c>
      <c r="R789" s="17" t="str">
        <f aca="false">VLOOKUP(A789,s3_num_method!A789:B3288,2,0)</f>
        <v>num+count</v>
      </c>
    </row>
    <row r="790" customFormat="false" ht="12.8" hidden="false" customHeight="false" outlineLevel="0" collapsed="false">
      <c r="A790" s="0" t="s">
        <v>5681</v>
      </c>
      <c r="B790" s="0" t="s">
        <v>1</v>
      </c>
      <c r="C790" s="0" t="s">
        <v>9</v>
      </c>
      <c r="E790" s="0" t="s">
        <v>3</v>
      </c>
      <c r="F790" s="0" t="s">
        <v>5682</v>
      </c>
      <c r="G790" s="0" t="n">
        <v>1</v>
      </c>
      <c r="H790" s="0" t="n">
        <v>0</v>
      </c>
      <c r="I790" s="0" t="n">
        <v>0</v>
      </c>
      <c r="J790" s="0" t="n">
        <v>0</v>
      </c>
      <c r="K790" s="0" t="n">
        <v>1</v>
      </c>
      <c r="L790" s="0" t="n">
        <v>1</v>
      </c>
      <c r="M790" s="0" t="n">
        <v>0</v>
      </c>
      <c r="N790" s="1" t="n">
        <f aca="false">IF(ISERROR(I790/(I790+J790)),0,(I790/(I790+J790)))</f>
        <v>0</v>
      </c>
      <c r="O790" s="1" t="n">
        <f aca="false">IF(ISERROR(I790/(I790+K790)),0,(I790/(I790+K790)))</f>
        <v>0</v>
      </c>
      <c r="P790" s="1" t="n">
        <f aca="false">IF(ISERROR((2*N790*O790)/(N790+O790)),0,(2*N790*O790)/(N790+O790))</f>
        <v>0</v>
      </c>
      <c r="Q790" s="0" t="n">
        <f aca="false">L50-M50</f>
        <v>-1</v>
      </c>
      <c r="R790" s="17" t="str">
        <f aca="false">VLOOKUP(A790,s3_num_method!A790:B3289,2,0)</f>
        <v>num+count</v>
      </c>
    </row>
    <row r="791" customFormat="false" ht="12.8" hidden="false" customHeight="false" outlineLevel="0" collapsed="false">
      <c r="A791" s="0" t="s">
        <v>5683</v>
      </c>
      <c r="B791" s="0" t="s">
        <v>1</v>
      </c>
      <c r="C791" s="0" t="s">
        <v>9</v>
      </c>
      <c r="E791" s="0" t="s">
        <v>3</v>
      </c>
      <c r="F791" s="0" t="s">
        <v>5684</v>
      </c>
      <c r="G791" s="0" t="n">
        <v>1</v>
      </c>
      <c r="H791" s="0" t="n">
        <v>1</v>
      </c>
      <c r="I791" s="0" t="n">
        <v>1</v>
      </c>
      <c r="J791" s="0" t="n">
        <v>0</v>
      </c>
      <c r="K791" s="0" t="n">
        <v>0</v>
      </c>
      <c r="L791" s="0" t="n">
        <v>2</v>
      </c>
      <c r="M791" s="0" t="n">
        <v>2</v>
      </c>
      <c r="N791" s="1" t="n">
        <f aca="false">IF(ISERROR(I791/(I791+J791)),0,(I791/(I791+J791)))</f>
        <v>1</v>
      </c>
      <c r="O791" s="1" t="n">
        <f aca="false">IF(ISERROR(I791/(I791+K791)),0,(I791/(I791+K791)))</f>
        <v>1</v>
      </c>
      <c r="P791" s="1" t="n">
        <f aca="false">IF(ISERROR((2*N791*O791)/(N791+O791)),0,(2*N791*O791)/(N791+O791))</f>
        <v>1</v>
      </c>
      <c r="Q791" s="0" t="n">
        <f aca="false">L1307-M1307</f>
        <v>-7</v>
      </c>
      <c r="R791" s="17" t="str">
        <f aca="false">VLOOKUP(A791,s3_num_method!A791:B3290,2,0)</f>
        <v>num</v>
      </c>
    </row>
    <row r="792" customFormat="false" ht="12.8" hidden="false" customHeight="false" outlineLevel="0" collapsed="false">
      <c r="A792" s="0" t="s">
        <v>5685</v>
      </c>
      <c r="B792" s="0" t="s">
        <v>1</v>
      </c>
      <c r="C792" s="0" t="s">
        <v>9</v>
      </c>
      <c r="E792" s="0" t="s">
        <v>3</v>
      </c>
      <c r="F792" s="0" t="s">
        <v>5686</v>
      </c>
      <c r="G792" s="0" t="n">
        <v>2</v>
      </c>
      <c r="H792" s="0" t="n">
        <v>0</v>
      </c>
      <c r="I792" s="0" t="n">
        <v>0</v>
      </c>
      <c r="J792" s="0" t="n">
        <v>0</v>
      </c>
      <c r="K792" s="0" t="n">
        <v>2</v>
      </c>
      <c r="L792" s="0" t="n">
        <v>2</v>
      </c>
      <c r="M792" s="0" t="n">
        <v>0</v>
      </c>
      <c r="N792" s="1" t="n">
        <f aca="false">IF(ISERROR(I792/(I792+J792)),0,(I792/(I792+J792)))</f>
        <v>0</v>
      </c>
      <c r="O792" s="1" t="n">
        <f aca="false">IF(ISERROR(I792/(I792+K792)),0,(I792/(I792+K792)))</f>
        <v>0</v>
      </c>
      <c r="P792" s="1" t="n">
        <f aca="false">IF(ISERROR((2*N792*O792)/(N792+O792)),0,(2*N792*O792)/(N792+O792))</f>
        <v>0</v>
      </c>
      <c r="Q792" s="0" t="n">
        <f aca="false">L768-M768</f>
        <v>0</v>
      </c>
      <c r="R792" s="17" t="str">
        <f aca="false">VLOOKUP(A792,s3_num_method!A792:B3291,2,0)</f>
        <v>num+count</v>
      </c>
    </row>
    <row r="793" customFormat="false" ht="12.8" hidden="false" customHeight="false" outlineLevel="0" collapsed="false">
      <c r="A793" s="0" t="s">
        <v>5687</v>
      </c>
      <c r="B793" s="0" t="s">
        <v>1</v>
      </c>
      <c r="C793" s="0" t="s">
        <v>9</v>
      </c>
      <c r="E793" s="0" t="s">
        <v>3</v>
      </c>
      <c r="F793" s="0" t="s">
        <v>5688</v>
      </c>
      <c r="G793" s="0" t="n">
        <v>1</v>
      </c>
      <c r="H793" s="0" t="n">
        <v>0</v>
      </c>
      <c r="I793" s="0" t="n">
        <v>0</v>
      </c>
      <c r="J793" s="0" t="n">
        <v>0</v>
      </c>
      <c r="K793" s="0" t="n">
        <v>1</v>
      </c>
      <c r="L793" s="0" t="n">
        <v>1</v>
      </c>
      <c r="M793" s="0" t="n">
        <v>0</v>
      </c>
      <c r="N793" s="1" t="n">
        <f aca="false">IF(ISERROR(I793/(I793+J793)),0,(I793/(I793+J793)))</f>
        <v>0</v>
      </c>
      <c r="O793" s="1" t="n">
        <f aca="false">IF(ISERROR(I793/(I793+K793)),0,(I793/(I793+K793)))</f>
        <v>0</v>
      </c>
      <c r="P793" s="1" t="n">
        <f aca="false">IF(ISERROR((2*N793*O793)/(N793+O793)),0,(2*N793*O793)/(N793+O793))</f>
        <v>0</v>
      </c>
      <c r="Q793" s="0" t="n">
        <f aca="false">L84-M84</f>
        <v>-1</v>
      </c>
      <c r="R793" s="17" t="str">
        <f aca="false">VLOOKUP(A793,s3_num_method!A793:B3292,2,0)</f>
        <v>num+count</v>
      </c>
    </row>
    <row r="794" customFormat="false" ht="12.8" hidden="false" customHeight="false" outlineLevel="0" collapsed="false">
      <c r="A794" s="0" t="s">
        <v>5689</v>
      </c>
      <c r="B794" s="0" t="s">
        <v>1</v>
      </c>
      <c r="C794" s="0" t="s">
        <v>9</v>
      </c>
      <c r="E794" s="0" t="s">
        <v>3</v>
      </c>
      <c r="F794" s="0" t="s">
        <v>5690</v>
      </c>
      <c r="G794" s="0" t="n">
        <v>1</v>
      </c>
      <c r="H794" s="0" t="n">
        <v>0</v>
      </c>
      <c r="I794" s="0" t="n">
        <v>0</v>
      </c>
      <c r="J794" s="0" t="n">
        <v>0</v>
      </c>
      <c r="K794" s="0" t="n">
        <v>1</v>
      </c>
      <c r="L794" s="0" t="n">
        <v>1</v>
      </c>
      <c r="M794" s="0" t="n">
        <v>0</v>
      </c>
      <c r="N794" s="1" t="n">
        <f aca="false">IF(ISERROR(I794/(I794+J794)),0,(I794/(I794+J794)))</f>
        <v>0</v>
      </c>
      <c r="O794" s="1" t="n">
        <f aca="false">IF(ISERROR(I794/(I794+K794)),0,(I794/(I794+K794)))</f>
        <v>0</v>
      </c>
      <c r="P794" s="1" t="n">
        <f aca="false">IF(ISERROR((2*N794*O794)/(N794+O794)),0,(2*N794*O794)/(N794+O794))</f>
        <v>0</v>
      </c>
      <c r="Q794" s="0" t="n">
        <f aca="false">L1426-M1426</f>
        <v>0</v>
      </c>
      <c r="R794" s="17" t="str">
        <f aca="false">VLOOKUP(A794,s3_num_method!A794:B3293,2,0)</f>
        <v>num+count</v>
      </c>
    </row>
    <row r="795" customFormat="false" ht="12.8" hidden="false" customHeight="false" outlineLevel="0" collapsed="false">
      <c r="A795" s="0" t="s">
        <v>5691</v>
      </c>
      <c r="B795" s="0" t="s">
        <v>1</v>
      </c>
      <c r="C795" s="0" t="s">
        <v>9</v>
      </c>
      <c r="E795" s="0" t="s">
        <v>3</v>
      </c>
      <c r="F795" s="0" t="s">
        <v>5692</v>
      </c>
      <c r="G795" s="0" t="n">
        <v>1</v>
      </c>
      <c r="H795" s="0" t="n">
        <v>0</v>
      </c>
      <c r="I795" s="0" t="n">
        <v>0</v>
      </c>
      <c r="J795" s="0" t="n">
        <v>0</v>
      </c>
      <c r="K795" s="0" t="n">
        <v>1</v>
      </c>
      <c r="L795" s="0" t="n">
        <v>1</v>
      </c>
      <c r="M795" s="0" t="n">
        <v>0</v>
      </c>
      <c r="N795" s="1" t="n">
        <f aca="false">IF(ISERROR(I795/(I795+J795)),0,(I795/(I795+J795)))</f>
        <v>0</v>
      </c>
      <c r="O795" s="1" t="n">
        <f aca="false">IF(ISERROR(I795/(I795+K795)),0,(I795/(I795+K795)))</f>
        <v>0</v>
      </c>
      <c r="P795" s="1" t="n">
        <f aca="false">IF(ISERROR((2*N795*O795)/(N795+O795)),0,(2*N795*O795)/(N795+O795))</f>
        <v>0</v>
      </c>
      <c r="Q795" s="0" t="n">
        <f aca="false">L1333-M1333</f>
        <v>-6</v>
      </c>
      <c r="R795" s="17" t="str">
        <f aca="false">VLOOKUP(A795,s3_num_method!A795:B3294,2,0)</f>
        <v>num+count</v>
      </c>
    </row>
    <row r="796" customFormat="false" ht="12.8" hidden="false" customHeight="false" outlineLevel="0" collapsed="false">
      <c r="A796" s="0" t="s">
        <v>5693</v>
      </c>
      <c r="B796" s="0" t="s">
        <v>1</v>
      </c>
      <c r="C796" s="0" t="s">
        <v>9</v>
      </c>
      <c r="E796" s="0" t="s">
        <v>3</v>
      </c>
      <c r="F796" s="0" t="s">
        <v>5694</v>
      </c>
      <c r="G796" s="0" t="n">
        <v>1</v>
      </c>
      <c r="H796" s="0" t="n">
        <v>0</v>
      </c>
      <c r="I796" s="0" t="n">
        <v>0</v>
      </c>
      <c r="J796" s="0" t="n">
        <v>0</v>
      </c>
      <c r="K796" s="0" t="n">
        <v>1</v>
      </c>
      <c r="L796" s="0" t="n">
        <v>2</v>
      </c>
      <c r="M796" s="0" t="n">
        <v>0</v>
      </c>
      <c r="N796" s="1" t="n">
        <f aca="false">IF(ISERROR(I796/(I796+J796)),0,(I796/(I796+J796)))</f>
        <v>0</v>
      </c>
      <c r="O796" s="1" t="n">
        <f aca="false">IF(ISERROR(I796/(I796+K796)),0,(I796/(I796+K796)))</f>
        <v>0</v>
      </c>
      <c r="P796" s="1" t="n">
        <f aca="false">IF(ISERROR((2*N796*O796)/(N796+O796)),0,(2*N796*O796)/(N796+O796))</f>
        <v>0</v>
      </c>
      <c r="Q796" s="0" t="n">
        <f aca="false">L1125-M1125</f>
        <v>-5</v>
      </c>
      <c r="R796" s="17" t="str">
        <f aca="false">VLOOKUP(A796,s3_num_method!A796:B3295,2,0)</f>
        <v>num+count</v>
      </c>
    </row>
    <row r="797" customFormat="false" ht="12.8" hidden="false" customHeight="false" outlineLevel="0" collapsed="false">
      <c r="A797" s="0" t="s">
        <v>5695</v>
      </c>
      <c r="B797" s="0" t="s">
        <v>1</v>
      </c>
      <c r="C797" s="0" t="s">
        <v>9</v>
      </c>
      <c r="E797" s="0" t="s">
        <v>3</v>
      </c>
      <c r="F797" s="0" t="s">
        <v>5696</v>
      </c>
      <c r="G797" s="0" t="n">
        <v>1</v>
      </c>
      <c r="H797" s="0" t="n">
        <v>0</v>
      </c>
      <c r="I797" s="0" t="n">
        <v>0</v>
      </c>
      <c r="J797" s="0" t="n">
        <v>0</v>
      </c>
      <c r="K797" s="0" t="n">
        <v>1</v>
      </c>
      <c r="L797" s="0" t="n">
        <v>1</v>
      </c>
      <c r="M797" s="0" t="n">
        <v>0</v>
      </c>
      <c r="N797" s="1" t="n">
        <f aca="false">IF(ISERROR(I797/(I797+J797)),0,(I797/(I797+J797)))</f>
        <v>0</v>
      </c>
      <c r="O797" s="1" t="n">
        <f aca="false">IF(ISERROR(I797/(I797+K797)),0,(I797/(I797+K797)))</f>
        <v>0</v>
      </c>
      <c r="P797" s="1" t="n">
        <f aca="false">IF(ISERROR((2*N797*O797)/(N797+O797)),0,(2*N797*O797)/(N797+O797))</f>
        <v>0</v>
      </c>
      <c r="Q797" s="0" t="n">
        <f aca="false">L1103-M1103</f>
        <v>0</v>
      </c>
      <c r="R797" s="17" t="str">
        <f aca="false">VLOOKUP(A797,s3_num_method!A797:B3296,2,0)</f>
        <v>num+count</v>
      </c>
    </row>
    <row r="798" customFormat="false" ht="12.8" hidden="false" customHeight="false" outlineLevel="0" collapsed="false">
      <c r="A798" s="0" t="s">
        <v>5697</v>
      </c>
      <c r="B798" s="0" t="s">
        <v>1</v>
      </c>
      <c r="C798" s="0" t="s">
        <v>9</v>
      </c>
      <c r="E798" s="0" t="s">
        <v>3</v>
      </c>
      <c r="F798" s="0" t="s">
        <v>5698</v>
      </c>
      <c r="G798" s="0" t="n">
        <v>2</v>
      </c>
      <c r="H798" s="0" t="n">
        <v>2</v>
      </c>
      <c r="I798" s="0" t="n">
        <v>2</v>
      </c>
      <c r="J798" s="0" t="n">
        <v>0</v>
      </c>
      <c r="K798" s="0" t="n">
        <v>0</v>
      </c>
      <c r="L798" s="0" t="n">
        <v>1</v>
      </c>
      <c r="M798" s="0" t="n">
        <v>1</v>
      </c>
      <c r="N798" s="1" t="n">
        <f aca="false">IF(ISERROR(I798/(I798+J798)),0,(I798/(I798+J798)))</f>
        <v>1</v>
      </c>
      <c r="O798" s="1" t="n">
        <f aca="false">IF(ISERROR(I798/(I798+K798)),0,(I798/(I798+K798)))</f>
        <v>1</v>
      </c>
      <c r="P798" s="1" t="n">
        <f aca="false">IF(ISERROR((2*N798*O798)/(N798+O798)),0,(2*N798*O798)/(N798+O798))</f>
        <v>1</v>
      </c>
      <c r="Q798" s="0" t="n">
        <f aca="false">L2112-M2112</f>
        <v>-3</v>
      </c>
      <c r="R798" s="17" t="str">
        <f aca="false">VLOOKUP(A798,s3_num_method!A798:B3297,2,0)</f>
        <v>num</v>
      </c>
    </row>
    <row r="799" customFormat="false" ht="12.8" hidden="false" customHeight="false" outlineLevel="0" collapsed="false">
      <c r="A799" s="0" t="s">
        <v>5699</v>
      </c>
      <c r="B799" s="0" t="s">
        <v>1</v>
      </c>
      <c r="C799" s="0" t="s">
        <v>9</v>
      </c>
      <c r="E799" s="0" t="s">
        <v>3</v>
      </c>
      <c r="F799" s="0" t="s">
        <v>5700</v>
      </c>
      <c r="G799" s="0" t="n">
        <v>1</v>
      </c>
      <c r="H799" s="0" t="n">
        <v>0</v>
      </c>
      <c r="I799" s="0" t="n">
        <v>0</v>
      </c>
      <c r="J799" s="0" t="n">
        <v>0</v>
      </c>
      <c r="K799" s="0" t="n">
        <v>1</v>
      </c>
      <c r="L799" s="0" t="n">
        <v>1</v>
      </c>
      <c r="M799" s="0" t="n">
        <v>0</v>
      </c>
      <c r="N799" s="1" t="n">
        <f aca="false">IF(ISERROR(I799/(I799+J799)),0,(I799/(I799+J799)))</f>
        <v>0</v>
      </c>
      <c r="O799" s="1" t="n">
        <f aca="false">IF(ISERROR(I799/(I799+K799)),0,(I799/(I799+K799)))</f>
        <v>0</v>
      </c>
      <c r="P799" s="1" t="n">
        <f aca="false">IF(ISERROR((2*N799*O799)/(N799+O799)),0,(2*N799*O799)/(N799+O799))</f>
        <v>0</v>
      </c>
      <c r="Q799" s="0" t="n">
        <f aca="false">L2191-M2191</f>
        <v>-1</v>
      </c>
      <c r="R799" s="17" t="str">
        <f aca="false">VLOOKUP(A799,s3_num_method!A799:B3298,2,0)</f>
        <v>num+count</v>
      </c>
    </row>
    <row r="800" customFormat="false" ht="12.8" hidden="false" customHeight="false" outlineLevel="0" collapsed="false">
      <c r="A800" s="0" t="s">
        <v>5701</v>
      </c>
      <c r="B800" s="0" t="s">
        <v>1</v>
      </c>
      <c r="C800" s="0" t="s">
        <v>9</v>
      </c>
      <c r="E800" s="0" t="s">
        <v>3</v>
      </c>
      <c r="F800" s="0" t="s">
        <v>5702</v>
      </c>
      <c r="G800" s="0" t="n">
        <v>2</v>
      </c>
      <c r="H800" s="0" t="n">
        <v>0</v>
      </c>
      <c r="I800" s="0" t="n">
        <v>0</v>
      </c>
      <c r="J800" s="0" t="n">
        <v>0</v>
      </c>
      <c r="K800" s="0" t="n">
        <v>2</v>
      </c>
      <c r="L800" s="0" t="n">
        <v>1</v>
      </c>
      <c r="M800" s="0" t="n">
        <v>0</v>
      </c>
      <c r="N800" s="1" t="n">
        <f aca="false">IF(ISERROR(I800/(I800+J800)),0,(I800/(I800+J800)))</f>
        <v>0</v>
      </c>
      <c r="O800" s="1" t="n">
        <f aca="false">IF(ISERROR(I800/(I800+K800)),0,(I800/(I800+K800)))</f>
        <v>0</v>
      </c>
      <c r="P800" s="1" t="n">
        <f aca="false">IF(ISERROR((2*N800*O800)/(N800+O800)),0,(2*N800*O800)/(N800+O800))</f>
        <v>0</v>
      </c>
      <c r="Q800" s="0" t="n">
        <f aca="false">L17-M17</f>
        <v>-4</v>
      </c>
      <c r="R800" s="17" t="str">
        <f aca="false">VLOOKUP(A800,s3_num_method!A800:B3299,2,0)</f>
        <v>num+count</v>
      </c>
    </row>
    <row r="801" customFormat="false" ht="12.8" hidden="false" customHeight="false" outlineLevel="0" collapsed="false">
      <c r="A801" s="0" t="s">
        <v>5703</v>
      </c>
      <c r="B801" s="0" t="s">
        <v>1</v>
      </c>
      <c r="C801" s="0" t="s">
        <v>9</v>
      </c>
      <c r="E801" s="0" t="s">
        <v>3</v>
      </c>
      <c r="F801" s="0" t="s">
        <v>5704</v>
      </c>
      <c r="G801" s="0" t="n">
        <v>1</v>
      </c>
      <c r="H801" s="0" t="n">
        <v>0</v>
      </c>
      <c r="I801" s="0" t="n">
        <v>0</v>
      </c>
      <c r="J801" s="0" t="n">
        <v>0</v>
      </c>
      <c r="K801" s="0" t="n">
        <v>1</v>
      </c>
      <c r="L801" s="0" t="n">
        <v>5</v>
      </c>
      <c r="M801" s="0" t="n">
        <v>0</v>
      </c>
      <c r="N801" s="1" t="n">
        <f aca="false">IF(ISERROR(I801/(I801+J801)),0,(I801/(I801+J801)))</f>
        <v>0</v>
      </c>
      <c r="O801" s="1" t="n">
        <f aca="false">IF(ISERROR(I801/(I801+K801)),0,(I801/(I801+K801)))</f>
        <v>0</v>
      </c>
      <c r="P801" s="1" t="n">
        <f aca="false">IF(ISERROR((2*N801*O801)/(N801+O801)),0,(2*N801*O801)/(N801+O801))</f>
        <v>0</v>
      </c>
      <c r="Q801" s="0" t="n">
        <f aca="false">L1707-M1707</f>
        <v>1</v>
      </c>
      <c r="R801" s="17" t="str">
        <f aca="false">VLOOKUP(A801,s3_num_method!A801:B3300,2,0)</f>
        <v>num+count</v>
      </c>
    </row>
    <row r="802" customFormat="false" ht="12.8" hidden="false" customHeight="false" outlineLevel="0" collapsed="false">
      <c r="A802" s="0" t="s">
        <v>5705</v>
      </c>
      <c r="B802" s="0" t="s">
        <v>1</v>
      </c>
      <c r="C802" s="0" t="s">
        <v>9</v>
      </c>
      <c r="E802" s="0" t="s">
        <v>3</v>
      </c>
      <c r="F802" s="0" t="s">
        <v>5706</v>
      </c>
      <c r="G802" s="0" t="n">
        <v>2</v>
      </c>
      <c r="H802" s="0" t="n">
        <v>0</v>
      </c>
      <c r="I802" s="0" t="n">
        <v>0</v>
      </c>
      <c r="J802" s="0" t="n">
        <v>0</v>
      </c>
      <c r="K802" s="0" t="n">
        <v>2</v>
      </c>
      <c r="L802" s="0" t="n">
        <v>2</v>
      </c>
      <c r="M802" s="0" t="n">
        <v>0</v>
      </c>
      <c r="N802" s="1" t="n">
        <f aca="false">IF(ISERROR(I802/(I802+J802)),0,(I802/(I802+J802)))</f>
        <v>0</v>
      </c>
      <c r="O802" s="1" t="n">
        <f aca="false">IF(ISERROR(I802/(I802+K802)),0,(I802/(I802+K802)))</f>
        <v>0</v>
      </c>
      <c r="P802" s="1" t="n">
        <f aca="false">IF(ISERROR((2*N802*O802)/(N802+O802)),0,(2*N802*O802)/(N802+O802))</f>
        <v>0</v>
      </c>
      <c r="Q802" s="0" t="n">
        <f aca="false">L255-M255</f>
        <v>-12</v>
      </c>
      <c r="R802" s="17" t="str">
        <f aca="false">VLOOKUP(A802,s3_num_method!A802:B3301,2,0)</f>
        <v>num+count</v>
      </c>
    </row>
    <row r="803" customFormat="false" ht="12.8" hidden="false" customHeight="false" outlineLevel="0" collapsed="false">
      <c r="A803" s="0" t="s">
        <v>5707</v>
      </c>
      <c r="B803" s="0" t="s">
        <v>1</v>
      </c>
      <c r="C803" s="0" t="s">
        <v>9</v>
      </c>
      <c r="E803" s="0" t="s">
        <v>3</v>
      </c>
      <c r="F803" s="0" t="s">
        <v>5708</v>
      </c>
      <c r="G803" s="0" t="n">
        <v>2</v>
      </c>
      <c r="H803" s="0" t="n">
        <v>1</v>
      </c>
      <c r="I803" s="0" t="n">
        <v>1</v>
      </c>
      <c r="J803" s="0" t="n">
        <v>0</v>
      </c>
      <c r="K803" s="0" t="n">
        <v>1</v>
      </c>
      <c r="L803" s="0" t="n">
        <v>1</v>
      </c>
      <c r="M803" s="0" t="n">
        <v>1</v>
      </c>
      <c r="N803" s="1" t="n">
        <f aca="false">IF(ISERROR(I803/(I803+J803)),0,(I803/(I803+J803)))</f>
        <v>1</v>
      </c>
      <c r="O803" s="1" t="n">
        <f aca="false">IF(ISERROR(I803/(I803+K803)),0,(I803/(I803+K803)))</f>
        <v>0.5</v>
      </c>
      <c r="P803" s="1" t="n">
        <f aca="false">IF(ISERROR((2*N803*O803)/(N803+O803)),0,(2*N803*O803)/(N803+O803))</f>
        <v>0.666666666666667</v>
      </c>
      <c r="Q803" s="0" t="n">
        <f aca="false">L2449-M2449</f>
        <v>-11</v>
      </c>
      <c r="R803" s="17" t="str">
        <f aca="false">VLOOKUP(A803,s3_num_method!A803:B3302,2,0)</f>
        <v>num</v>
      </c>
    </row>
    <row r="804" customFormat="false" ht="12.8" hidden="false" customHeight="false" outlineLevel="0" collapsed="false">
      <c r="A804" s="0" t="s">
        <v>5709</v>
      </c>
      <c r="B804" s="0" t="s">
        <v>1</v>
      </c>
      <c r="C804" s="0" t="s">
        <v>9</v>
      </c>
      <c r="E804" s="0" t="s">
        <v>3</v>
      </c>
      <c r="F804" s="0" t="s">
        <v>5710</v>
      </c>
      <c r="G804" s="0" t="n">
        <v>1</v>
      </c>
      <c r="H804" s="0" t="n">
        <v>0</v>
      </c>
      <c r="I804" s="0" t="n">
        <v>0</v>
      </c>
      <c r="J804" s="0" t="n">
        <v>0</v>
      </c>
      <c r="K804" s="0" t="n">
        <v>1</v>
      </c>
      <c r="L804" s="0" t="n">
        <v>1</v>
      </c>
      <c r="M804" s="0" t="n">
        <v>0</v>
      </c>
      <c r="N804" s="1" t="n">
        <f aca="false">IF(ISERROR(I804/(I804+J804)),0,(I804/(I804+J804)))</f>
        <v>0</v>
      </c>
      <c r="O804" s="1" t="n">
        <f aca="false">IF(ISERROR(I804/(I804+K804)),0,(I804/(I804+K804)))</f>
        <v>0</v>
      </c>
      <c r="P804" s="1" t="n">
        <f aca="false">IF(ISERROR((2*N804*O804)/(N804+O804)),0,(2*N804*O804)/(N804+O804))</f>
        <v>0</v>
      </c>
      <c r="Q804" s="0" t="n">
        <f aca="false">L1871-M1871</f>
        <v>-22</v>
      </c>
      <c r="R804" s="17" t="str">
        <f aca="false">VLOOKUP(A804,s3_num_method!A804:B3303,2,0)</f>
        <v>num+count</v>
      </c>
    </row>
    <row r="805" customFormat="false" ht="12.8" hidden="false" customHeight="false" outlineLevel="0" collapsed="false">
      <c r="A805" s="0" t="s">
        <v>5711</v>
      </c>
      <c r="B805" s="0" t="s">
        <v>1</v>
      </c>
      <c r="C805" s="0" t="s">
        <v>9</v>
      </c>
      <c r="E805" s="0" t="s">
        <v>3</v>
      </c>
      <c r="F805" s="0" t="s">
        <v>5712</v>
      </c>
      <c r="G805" s="0" t="n">
        <v>3</v>
      </c>
      <c r="H805" s="0" t="n">
        <v>0</v>
      </c>
      <c r="I805" s="0" t="n">
        <v>0</v>
      </c>
      <c r="J805" s="0" t="n">
        <v>0</v>
      </c>
      <c r="K805" s="0" t="n">
        <v>3</v>
      </c>
      <c r="L805" s="0" t="n">
        <v>1</v>
      </c>
      <c r="M805" s="0" t="n">
        <v>0</v>
      </c>
      <c r="N805" s="1" t="n">
        <f aca="false">IF(ISERROR(I805/(I805+J805)),0,(I805/(I805+J805)))</f>
        <v>0</v>
      </c>
      <c r="O805" s="1" t="n">
        <f aca="false">IF(ISERROR(I805/(I805+K805)),0,(I805/(I805+K805)))</f>
        <v>0</v>
      </c>
      <c r="P805" s="1" t="n">
        <f aca="false">IF(ISERROR((2*N805*O805)/(N805+O805)),0,(2*N805*O805)/(N805+O805))</f>
        <v>0</v>
      </c>
      <c r="Q805" s="0" t="n">
        <f aca="false">L1812-M1812</f>
        <v>7</v>
      </c>
      <c r="R805" s="17" t="str">
        <f aca="false">VLOOKUP(A805,s3_num_method!A805:B3304,2,0)</f>
        <v>num+count</v>
      </c>
    </row>
    <row r="806" customFormat="false" ht="12.8" hidden="false" customHeight="false" outlineLevel="0" collapsed="false">
      <c r="A806" s="0" t="s">
        <v>5713</v>
      </c>
      <c r="B806" s="0" t="s">
        <v>1</v>
      </c>
      <c r="C806" s="0" t="s">
        <v>9</v>
      </c>
      <c r="E806" s="0" t="s">
        <v>3</v>
      </c>
      <c r="F806" s="0" t="s">
        <v>5714</v>
      </c>
      <c r="G806" s="0" t="n">
        <v>1</v>
      </c>
      <c r="H806" s="0" t="n">
        <v>0</v>
      </c>
      <c r="I806" s="0" t="n">
        <v>0</v>
      </c>
      <c r="J806" s="0" t="n">
        <v>0</v>
      </c>
      <c r="K806" s="0" t="n">
        <v>1</v>
      </c>
      <c r="L806" s="0" t="n">
        <v>2</v>
      </c>
      <c r="M806" s="0" t="n">
        <v>0</v>
      </c>
      <c r="N806" s="1" t="n">
        <f aca="false">IF(ISERROR(I806/(I806+J806)),0,(I806/(I806+J806)))</f>
        <v>0</v>
      </c>
      <c r="O806" s="1" t="n">
        <f aca="false">IF(ISERROR(I806/(I806+K806)),0,(I806/(I806+K806)))</f>
        <v>0</v>
      </c>
      <c r="P806" s="1" t="n">
        <f aca="false">IF(ISERROR((2*N806*O806)/(N806+O806)),0,(2*N806*O806)/(N806+O806))</f>
        <v>0</v>
      </c>
      <c r="Q806" s="0" t="n">
        <f aca="false">L77-M77</f>
        <v>1</v>
      </c>
      <c r="R806" s="17" t="str">
        <f aca="false">VLOOKUP(A806,s3_num_method!A806:B3305,2,0)</f>
        <v>num+count</v>
      </c>
    </row>
    <row r="807" customFormat="false" ht="12.8" hidden="false" customHeight="false" outlineLevel="0" collapsed="false">
      <c r="A807" s="0" t="s">
        <v>5715</v>
      </c>
      <c r="B807" s="0" t="s">
        <v>1</v>
      </c>
      <c r="C807" s="0" t="s">
        <v>9</v>
      </c>
      <c r="E807" s="0" t="s">
        <v>3</v>
      </c>
      <c r="F807" s="0" t="s">
        <v>5716</v>
      </c>
      <c r="G807" s="0" t="n">
        <v>1</v>
      </c>
      <c r="H807" s="0" t="n">
        <v>0</v>
      </c>
      <c r="I807" s="0" t="n">
        <v>0</v>
      </c>
      <c r="J807" s="0" t="n">
        <v>0</v>
      </c>
      <c r="K807" s="0" t="n">
        <v>1</v>
      </c>
      <c r="L807" s="0" t="n">
        <v>1</v>
      </c>
      <c r="M807" s="0" t="n">
        <v>0</v>
      </c>
      <c r="N807" s="1" t="n">
        <f aca="false">IF(ISERROR(I807/(I807+J807)),0,(I807/(I807+J807)))</f>
        <v>0</v>
      </c>
      <c r="O807" s="1" t="n">
        <f aca="false">IF(ISERROR(I807/(I807+K807)),0,(I807/(I807+K807)))</f>
        <v>0</v>
      </c>
      <c r="P807" s="1" t="n">
        <f aca="false">IF(ISERROR((2*N807*O807)/(N807+O807)),0,(2*N807*O807)/(N807+O807))</f>
        <v>0</v>
      </c>
      <c r="Q807" s="0" t="n">
        <f aca="false">L1811-M1811</f>
        <v>3</v>
      </c>
      <c r="R807" s="17" t="str">
        <f aca="false">VLOOKUP(A807,s3_num_method!A807:B3306,2,0)</f>
        <v>num+count</v>
      </c>
    </row>
    <row r="808" customFormat="false" ht="12.8" hidden="false" customHeight="false" outlineLevel="0" collapsed="false">
      <c r="A808" s="0" t="s">
        <v>5717</v>
      </c>
      <c r="B808" s="0" t="s">
        <v>1</v>
      </c>
      <c r="C808" s="0" t="s">
        <v>9</v>
      </c>
      <c r="E808" s="0" t="s">
        <v>3</v>
      </c>
      <c r="F808" s="0" t="s">
        <v>5718</v>
      </c>
      <c r="G808" s="0" t="n">
        <v>2</v>
      </c>
      <c r="H808" s="0" t="n">
        <v>0</v>
      </c>
      <c r="I808" s="0" t="n">
        <v>0</v>
      </c>
      <c r="J808" s="0" t="n">
        <v>0</v>
      </c>
      <c r="K808" s="0" t="n">
        <v>2</v>
      </c>
      <c r="L808" s="0" t="n">
        <v>2</v>
      </c>
      <c r="M808" s="0" t="n">
        <v>0</v>
      </c>
      <c r="N808" s="1" t="n">
        <f aca="false">IF(ISERROR(I808/(I808+J808)),0,(I808/(I808+J808)))</f>
        <v>0</v>
      </c>
      <c r="O808" s="1" t="n">
        <f aca="false">IF(ISERROR(I808/(I808+K808)),0,(I808/(I808+K808)))</f>
        <v>0</v>
      </c>
      <c r="P808" s="1" t="n">
        <f aca="false">IF(ISERROR((2*N808*O808)/(N808+O808)),0,(2*N808*O808)/(N808+O808))</f>
        <v>0</v>
      </c>
      <c r="Q808" s="0" t="n">
        <f aca="false">L1571-M1571</f>
        <v>3</v>
      </c>
      <c r="R808" s="17" t="str">
        <f aca="false">VLOOKUP(A808,s3_num_method!A808:B3307,2,0)</f>
        <v>num+count</v>
      </c>
    </row>
    <row r="809" customFormat="false" ht="12.8" hidden="false" customHeight="false" outlineLevel="0" collapsed="false">
      <c r="A809" s="0" t="s">
        <v>5719</v>
      </c>
      <c r="B809" s="0" t="s">
        <v>1</v>
      </c>
      <c r="C809" s="0" t="s">
        <v>9</v>
      </c>
      <c r="E809" s="0" t="s">
        <v>3</v>
      </c>
      <c r="F809" s="0" t="s">
        <v>5720</v>
      </c>
      <c r="G809" s="0" t="n">
        <v>2</v>
      </c>
      <c r="H809" s="0" t="n">
        <v>1</v>
      </c>
      <c r="I809" s="0" t="n">
        <v>1</v>
      </c>
      <c r="J809" s="0" t="n">
        <v>0</v>
      </c>
      <c r="K809" s="0" t="n">
        <v>1</v>
      </c>
      <c r="L809" s="0" t="n">
        <v>1</v>
      </c>
      <c r="M809" s="0" t="n">
        <v>0</v>
      </c>
      <c r="N809" s="1" t="n">
        <f aca="false">IF(ISERROR(I809/(I809+J809)),0,(I809/(I809+J809)))</f>
        <v>1</v>
      </c>
      <c r="O809" s="1" t="n">
        <f aca="false">IF(ISERROR(I809/(I809+K809)),0,(I809/(I809+K809)))</f>
        <v>0.5</v>
      </c>
      <c r="P809" s="1" t="n">
        <f aca="false">IF(ISERROR((2*N809*O809)/(N809+O809)),0,(2*N809*O809)/(N809+O809))</f>
        <v>0.666666666666667</v>
      </c>
      <c r="Q809" s="0" t="n">
        <f aca="false">L1628-M1628</f>
        <v>2</v>
      </c>
      <c r="R809" s="17" t="str">
        <f aca="false">VLOOKUP(A809,s3_num_method!A809:B3308,2,0)</f>
        <v>count</v>
      </c>
    </row>
    <row r="810" customFormat="false" ht="12.8" hidden="false" customHeight="false" outlineLevel="0" collapsed="false">
      <c r="A810" s="0" t="s">
        <v>5721</v>
      </c>
      <c r="B810" s="0" t="s">
        <v>1</v>
      </c>
      <c r="C810" s="0" t="s">
        <v>9</v>
      </c>
      <c r="E810" s="0" t="s">
        <v>3</v>
      </c>
      <c r="F810" s="0" t="s">
        <v>5722</v>
      </c>
      <c r="G810" s="0" t="n">
        <v>2</v>
      </c>
      <c r="H810" s="0" t="n">
        <v>2</v>
      </c>
      <c r="I810" s="0" t="n">
        <v>1</v>
      </c>
      <c r="J810" s="0" t="n">
        <v>1</v>
      </c>
      <c r="K810" s="0" t="n">
        <v>1</v>
      </c>
      <c r="L810" s="0" t="n">
        <v>1</v>
      </c>
      <c r="M810" s="0" t="n">
        <v>4</v>
      </c>
      <c r="N810" s="1" t="n">
        <f aca="false">IF(ISERROR(I810/(I810+J810)),0,(I810/(I810+J810)))</f>
        <v>0.5</v>
      </c>
      <c r="O810" s="1" t="n">
        <f aca="false">IF(ISERROR(I810/(I810+K810)),0,(I810/(I810+K810)))</f>
        <v>0.5</v>
      </c>
      <c r="P810" s="1" t="n">
        <f aca="false">IF(ISERROR((2*N810*O810)/(N810+O810)),0,(2*N810*O810)/(N810+O810))</f>
        <v>0.5</v>
      </c>
      <c r="Q810" s="0" t="n">
        <f aca="false">L1627-M1627</f>
        <v>6</v>
      </c>
      <c r="R810" s="17" t="str">
        <f aca="false">VLOOKUP(A810,s3_num_method!A810:B3309,2,0)</f>
        <v>num+count</v>
      </c>
    </row>
    <row r="811" customFormat="false" ht="12.8" hidden="false" customHeight="false" outlineLevel="0" collapsed="false">
      <c r="A811" s="0" t="s">
        <v>5723</v>
      </c>
      <c r="B811" s="0" t="s">
        <v>1</v>
      </c>
      <c r="C811" s="0" t="s">
        <v>9</v>
      </c>
      <c r="E811" s="0" t="s">
        <v>3</v>
      </c>
      <c r="F811" s="0" t="s">
        <v>5724</v>
      </c>
      <c r="G811" s="0" t="n">
        <v>1</v>
      </c>
      <c r="H811" s="0" t="n">
        <v>0</v>
      </c>
      <c r="I811" s="0" t="n">
        <v>0</v>
      </c>
      <c r="J811" s="0" t="n">
        <v>0</v>
      </c>
      <c r="K811" s="0" t="n">
        <v>1</v>
      </c>
      <c r="L811" s="0" t="n">
        <v>3</v>
      </c>
      <c r="M811" s="0" t="n">
        <v>0</v>
      </c>
      <c r="N811" s="1" t="n">
        <f aca="false">IF(ISERROR(I811/(I811+J811)),0,(I811/(I811+J811)))</f>
        <v>0</v>
      </c>
      <c r="O811" s="1" t="n">
        <f aca="false">IF(ISERROR(I811/(I811+K811)),0,(I811/(I811+K811)))</f>
        <v>0</v>
      </c>
      <c r="P811" s="1" t="n">
        <f aca="false">IF(ISERROR((2*N811*O811)/(N811+O811)),0,(2*N811*O811)/(N811+O811))</f>
        <v>0</v>
      </c>
      <c r="Q811" s="0" t="n">
        <f aca="false">L1467-M1467</f>
        <v>1</v>
      </c>
      <c r="R811" s="17" t="str">
        <f aca="false">VLOOKUP(A811,s3_num_method!A811:B3310,2,0)</f>
        <v>num+count</v>
      </c>
    </row>
    <row r="812" customFormat="false" ht="12.8" hidden="false" customHeight="false" outlineLevel="0" collapsed="false">
      <c r="A812" s="0" t="s">
        <v>5725</v>
      </c>
      <c r="B812" s="0" t="s">
        <v>1</v>
      </c>
      <c r="C812" s="0" t="s">
        <v>9</v>
      </c>
      <c r="E812" s="0" t="s">
        <v>3</v>
      </c>
      <c r="F812" s="0" t="s">
        <v>5726</v>
      </c>
      <c r="G812" s="0" t="n">
        <v>5</v>
      </c>
      <c r="H812" s="0" t="n">
        <v>0</v>
      </c>
      <c r="I812" s="0" t="n">
        <v>0</v>
      </c>
      <c r="J812" s="0" t="n">
        <v>0</v>
      </c>
      <c r="K812" s="0" t="n">
        <v>5</v>
      </c>
      <c r="L812" s="0" t="n">
        <v>2</v>
      </c>
      <c r="M812" s="0" t="n">
        <v>0</v>
      </c>
      <c r="N812" s="1" t="n">
        <f aca="false">IF(ISERROR(I812/(I812+J812)),0,(I812/(I812+J812)))</f>
        <v>0</v>
      </c>
      <c r="O812" s="1" t="n">
        <f aca="false">IF(ISERROR(I812/(I812+K812)),0,(I812/(I812+K812)))</f>
        <v>0</v>
      </c>
      <c r="P812" s="1" t="n">
        <f aca="false">IF(ISERROR((2*N812*O812)/(N812+O812)),0,(2*N812*O812)/(N812+O812))</f>
        <v>0</v>
      </c>
      <c r="Q812" s="0" t="n">
        <f aca="false">L558-M558</f>
        <v>1</v>
      </c>
      <c r="R812" s="17" t="str">
        <f aca="false">VLOOKUP(A812,s3_num_method!A812:B3311,2,0)</f>
        <v>num+count</v>
      </c>
    </row>
    <row r="813" customFormat="false" ht="12.8" hidden="false" customHeight="false" outlineLevel="0" collapsed="false">
      <c r="A813" s="0" t="s">
        <v>5727</v>
      </c>
      <c r="B813" s="0" t="s">
        <v>1</v>
      </c>
      <c r="C813" s="0" t="s">
        <v>9</v>
      </c>
      <c r="E813" s="0" t="s">
        <v>3</v>
      </c>
      <c r="F813" s="0" t="s">
        <v>5728</v>
      </c>
      <c r="G813" s="0" t="n">
        <v>1</v>
      </c>
      <c r="H813" s="0" t="n">
        <v>1</v>
      </c>
      <c r="I813" s="0" t="n">
        <v>1</v>
      </c>
      <c r="J813" s="0" t="n">
        <v>0</v>
      </c>
      <c r="K813" s="0" t="n">
        <v>0</v>
      </c>
      <c r="L813" s="0" t="n">
        <v>3</v>
      </c>
      <c r="M813" s="0" t="n">
        <v>0</v>
      </c>
      <c r="N813" s="1" t="n">
        <f aca="false">IF(ISERROR(I813/(I813+J813)),0,(I813/(I813+J813)))</f>
        <v>1</v>
      </c>
      <c r="O813" s="1" t="n">
        <f aca="false">IF(ISERROR(I813/(I813+K813)),0,(I813/(I813+K813)))</f>
        <v>1</v>
      </c>
      <c r="P813" s="1" t="n">
        <f aca="false">IF(ISERROR((2*N813*O813)/(N813+O813)),0,(2*N813*O813)/(N813+O813))</f>
        <v>1</v>
      </c>
      <c r="Q813" s="0" t="n">
        <f aca="false">L351-M351</f>
        <v>0</v>
      </c>
      <c r="R813" s="17" t="str">
        <f aca="false">VLOOKUP(A813,s3_num_method!A813:B3312,2,0)</f>
        <v>count</v>
      </c>
    </row>
    <row r="814" customFormat="false" ht="12.8" hidden="false" customHeight="false" outlineLevel="0" collapsed="false">
      <c r="A814" s="0" t="s">
        <v>5729</v>
      </c>
      <c r="B814" s="0" t="s">
        <v>1</v>
      </c>
      <c r="C814" s="0" t="s">
        <v>9</v>
      </c>
      <c r="E814" s="0" t="s">
        <v>3</v>
      </c>
      <c r="F814" s="0" t="s">
        <v>5730</v>
      </c>
      <c r="G814" s="0" t="n">
        <v>1</v>
      </c>
      <c r="H814" s="0" t="n">
        <v>0</v>
      </c>
      <c r="I814" s="0" t="n">
        <v>0</v>
      </c>
      <c r="J814" s="0" t="n">
        <v>0</v>
      </c>
      <c r="K814" s="0" t="n">
        <v>1</v>
      </c>
      <c r="L814" s="0" t="n">
        <v>1</v>
      </c>
      <c r="M814" s="0" t="n">
        <v>0</v>
      </c>
      <c r="N814" s="1" t="n">
        <f aca="false">IF(ISERROR(I814/(I814+J814)),0,(I814/(I814+J814)))</f>
        <v>0</v>
      </c>
      <c r="O814" s="1" t="n">
        <f aca="false">IF(ISERROR(I814/(I814+K814)),0,(I814/(I814+K814)))</f>
        <v>0</v>
      </c>
      <c r="P814" s="1" t="n">
        <f aca="false">IF(ISERROR((2*N814*O814)/(N814+O814)),0,(2*N814*O814)/(N814+O814))</f>
        <v>0</v>
      </c>
      <c r="Q814" s="0" t="n">
        <f aca="false">L949-M949</f>
        <v>4</v>
      </c>
      <c r="R814" s="17" t="str">
        <f aca="false">VLOOKUP(A814,s3_num_method!A814:B3313,2,0)</f>
        <v>num+count</v>
      </c>
    </row>
    <row r="815" customFormat="false" ht="12.8" hidden="false" customHeight="false" outlineLevel="0" collapsed="false">
      <c r="A815" s="0" t="s">
        <v>5731</v>
      </c>
      <c r="B815" s="0" t="s">
        <v>1</v>
      </c>
      <c r="C815" s="0" t="s">
        <v>9</v>
      </c>
      <c r="E815" s="0" t="s">
        <v>3</v>
      </c>
      <c r="F815" s="0" t="s">
        <v>5732</v>
      </c>
      <c r="G815" s="0" t="n">
        <v>2</v>
      </c>
      <c r="H815" s="0" t="n">
        <v>2</v>
      </c>
      <c r="I815" s="0" t="n">
        <v>2</v>
      </c>
      <c r="J815" s="0" t="n">
        <v>0</v>
      </c>
      <c r="K815" s="0" t="n">
        <v>0</v>
      </c>
      <c r="L815" s="0" t="n">
        <v>1</v>
      </c>
      <c r="M815" s="0" t="n">
        <v>3</v>
      </c>
      <c r="N815" s="1" t="n">
        <f aca="false">IF(ISERROR(I815/(I815+J815)),0,(I815/(I815+J815)))</f>
        <v>1</v>
      </c>
      <c r="O815" s="1" t="n">
        <f aca="false">IF(ISERROR(I815/(I815+K815)),0,(I815/(I815+K815)))</f>
        <v>1</v>
      </c>
      <c r="P815" s="1" t="n">
        <f aca="false">IF(ISERROR((2*N815*O815)/(N815+O815)),0,(2*N815*O815)/(N815+O815))</f>
        <v>1</v>
      </c>
      <c r="Q815" s="0" t="n">
        <f aca="false">L517-M517</f>
        <v>0</v>
      </c>
      <c r="R815" s="17" t="str">
        <f aca="false">VLOOKUP(A815,s3_num_method!A815:B3314,2,0)</f>
        <v>count</v>
      </c>
    </row>
    <row r="816" customFormat="false" ht="12.8" hidden="false" customHeight="false" outlineLevel="0" collapsed="false">
      <c r="A816" s="0" t="s">
        <v>5733</v>
      </c>
      <c r="B816" s="0" t="s">
        <v>1</v>
      </c>
      <c r="C816" s="0" t="s">
        <v>9</v>
      </c>
      <c r="E816" s="0" t="s">
        <v>3</v>
      </c>
      <c r="F816" s="0" t="s">
        <v>5734</v>
      </c>
      <c r="G816" s="0" t="n">
        <v>2</v>
      </c>
      <c r="H816" s="0" t="n">
        <v>2</v>
      </c>
      <c r="I816" s="0" t="n">
        <v>2</v>
      </c>
      <c r="J816" s="0" t="n">
        <v>0</v>
      </c>
      <c r="K816" s="0" t="n">
        <v>0</v>
      </c>
      <c r="L816" s="0" t="n">
        <v>2</v>
      </c>
      <c r="M816" s="0" t="n">
        <v>4</v>
      </c>
      <c r="N816" s="1" t="n">
        <f aca="false">IF(ISERROR(I816/(I816+J816)),0,(I816/(I816+J816)))</f>
        <v>1</v>
      </c>
      <c r="O816" s="1" t="n">
        <f aca="false">IF(ISERROR(I816/(I816+K816)),0,(I816/(I816+K816)))</f>
        <v>1</v>
      </c>
      <c r="P816" s="1" t="n">
        <f aca="false">IF(ISERROR((2*N816*O816)/(N816+O816)),0,(2*N816*O816)/(N816+O816))</f>
        <v>1</v>
      </c>
      <c r="Q816" s="0" t="n">
        <f aca="false">L113-M113</f>
        <v>1</v>
      </c>
      <c r="R816" s="17" t="str">
        <f aca="false">VLOOKUP(A816,s3_num_method!A816:B3315,2,0)</f>
        <v>num</v>
      </c>
    </row>
    <row r="817" customFormat="false" ht="12.8" hidden="false" customHeight="false" outlineLevel="0" collapsed="false">
      <c r="A817" s="0" t="s">
        <v>5735</v>
      </c>
      <c r="B817" s="0" t="s">
        <v>1</v>
      </c>
      <c r="C817" s="0" t="s">
        <v>9</v>
      </c>
      <c r="E817" s="0" t="s">
        <v>3</v>
      </c>
      <c r="F817" s="0" t="s">
        <v>5736</v>
      </c>
      <c r="G817" s="0" t="n">
        <v>2</v>
      </c>
      <c r="H817" s="0" t="n">
        <v>0</v>
      </c>
      <c r="I817" s="0" t="n">
        <v>0</v>
      </c>
      <c r="J817" s="0" t="n">
        <v>0</v>
      </c>
      <c r="K817" s="0" t="n">
        <v>2</v>
      </c>
      <c r="L817" s="0" t="n">
        <v>4</v>
      </c>
      <c r="M817" s="0" t="n">
        <v>0</v>
      </c>
      <c r="N817" s="1" t="n">
        <f aca="false">IF(ISERROR(I817/(I817+J817)),0,(I817/(I817+J817)))</f>
        <v>0</v>
      </c>
      <c r="O817" s="1" t="n">
        <f aca="false">IF(ISERROR(I817/(I817+K817)),0,(I817/(I817+K817)))</f>
        <v>0</v>
      </c>
      <c r="P817" s="1" t="n">
        <f aca="false">IF(ISERROR((2*N817*O817)/(N817+O817)),0,(2*N817*O817)/(N817+O817))</f>
        <v>0</v>
      </c>
      <c r="Q817" s="0" t="n">
        <f aca="false">L856-M856</f>
        <v>1</v>
      </c>
      <c r="R817" s="17" t="str">
        <f aca="false">VLOOKUP(A817,s3_num_method!A817:B3316,2,0)</f>
        <v>num+count</v>
      </c>
    </row>
    <row r="818" customFormat="false" ht="12.8" hidden="false" customHeight="false" outlineLevel="0" collapsed="false">
      <c r="A818" s="0" t="s">
        <v>5737</v>
      </c>
      <c r="B818" s="0" t="s">
        <v>1</v>
      </c>
      <c r="C818" s="0" t="s">
        <v>9</v>
      </c>
      <c r="E818" s="0" t="s">
        <v>3</v>
      </c>
      <c r="F818" s="0" t="s">
        <v>5738</v>
      </c>
      <c r="G818" s="0" t="n">
        <v>2</v>
      </c>
      <c r="H818" s="0" t="n">
        <v>1</v>
      </c>
      <c r="I818" s="0" t="n">
        <v>1</v>
      </c>
      <c r="J818" s="0" t="n">
        <v>0</v>
      </c>
      <c r="K818" s="0" t="n">
        <v>1</v>
      </c>
      <c r="L818" s="0" t="n">
        <v>1</v>
      </c>
      <c r="M818" s="0" t="n">
        <v>0</v>
      </c>
      <c r="N818" s="1" t="n">
        <f aca="false">IF(ISERROR(I818/(I818+J818)),0,(I818/(I818+J818)))</f>
        <v>1</v>
      </c>
      <c r="O818" s="1" t="n">
        <f aca="false">IF(ISERROR(I818/(I818+K818)),0,(I818/(I818+K818)))</f>
        <v>0.5</v>
      </c>
      <c r="P818" s="1" t="n">
        <f aca="false">IF(ISERROR((2*N818*O818)/(N818+O818)),0,(2*N818*O818)/(N818+O818))</f>
        <v>0.666666666666667</v>
      </c>
      <c r="Q818" s="0" t="n">
        <f aca="false">L784-M784</f>
        <v>2</v>
      </c>
      <c r="R818" s="17" t="str">
        <f aca="false">VLOOKUP(A818,s3_num_method!A818:B3317,2,0)</f>
        <v>count</v>
      </c>
    </row>
    <row r="819" customFormat="false" ht="12.8" hidden="false" customHeight="false" outlineLevel="0" collapsed="false">
      <c r="A819" s="0" t="s">
        <v>5739</v>
      </c>
      <c r="B819" s="0" t="s">
        <v>1</v>
      </c>
      <c r="C819" s="0" t="s">
        <v>9</v>
      </c>
      <c r="E819" s="0" t="s">
        <v>3</v>
      </c>
      <c r="F819" s="0" t="s">
        <v>5740</v>
      </c>
      <c r="G819" s="0" t="n">
        <v>1</v>
      </c>
      <c r="H819" s="0" t="n">
        <v>1</v>
      </c>
      <c r="I819" s="0" t="n">
        <v>1</v>
      </c>
      <c r="J819" s="0" t="n">
        <v>0</v>
      </c>
      <c r="K819" s="0" t="n">
        <v>0</v>
      </c>
      <c r="L819" s="0" t="n">
        <v>2</v>
      </c>
      <c r="M819" s="0" t="n">
        <v>2</v>
      </c>
      <c r="N819" s="1" t="n">
        <f aca="false">IF(ISERROR(I819/(I819+J819)),0,(I819/(I819+J819)))</f>
        <v>1</v>
      </c>
      <c r="O819" s="1" t="n">
        <f aca="false">IF(ISERROR(I819/(I819+K819)),0,(I819/(I819+K819)))</f>
        <v>1</v>
      </c>
      <c r="P819" s="1" t="n">
        <f aca="false">IF(ISERROR((2*N819*O819)/(N819+O819)),0,(2*N819*O819)/(N819+O819))</f>
        <v>1</v>
      </c>
      <c r="Q819" s="0" t="n">
        <f aca="false">L2327-M2327</f>
        <v>4</v>
      </c>
      <c r="R819" s="17" t="str">
        <f aca="false">VLOOKUP(A819,s3_num_method!A819:B3318,2,0)</f>
        <v>num</v>
      </c>
    </row>
    <row r="820" customFormat="false" ht="12.8" hidden="false" customHeight="false" outlineLevel="0" collapsed="false">
      <c r="A820" s="0" t="s">
        <v>5741</v>
      </c>
      <c r="B820" s="0" t="s">
        <v>1</v>
      </c>
      <c r="C820" s="0" t="s">
        <v>9</v>
      </c>
      <c r="E820" s="0" t="s">
        <v>3</v>
      </c>
      <c r="F820" s="0" t="s">
        <v>5742</v>
      </c>
      <c r="G820" s="0" t="n">
        <v>1</v>
      </c>
      <c r="H820" s="0" t="n">
        <v>0</v>
      </c>
      <c r="I820" s="0" t="n">
        <v>0</v>
      </c>
      <c r="J820" s="0" t="n">
        <v>0</v>
      </c>
      <c r="K820" s="0" t="n">
        <v>1</v>
      </c>
      <c r="L820" s="0" t="n">
        <v>4</v>
      </c>
      <c r="M820" s="0" t="n">
        <v>0</v>
      </c>
      <c r="N820" s="1" t="n">
        <f aca="false">IF(ISERROR(I820/(I820+J820)),0,(I820/(I820+J820)))</f>
        <v>0</v>
      </c>
      <c r="O820" s="1" t="n">
        <f aca="false">IF(ISERROR(I820/(I820+K820)),0,(I820/(I820+K820)))</f>
        <v>0</v>
      </c>
      <c r="P820" s="1" t="n">
        <f aca="false">IF(ISERROR((2*N820*O820)/(N820+O820)),0,(2*N820*O820)/(N820+O820))</f>
        <v>0</v>
      </c>
      <c r="Q820" s="0" t="n">
        <f aca="false">L1446-M1446</f>
        <v>1</v>
      </c>
      <c r="R820" s="17" t="str">
        <f aca="false">VLOOKUP(A820,s3_num_method!A820:B3319,2,0)</f>
        <v>num+count</v>
      </c>
    </row>
    <row r="821" customFormat="false" ht="12.8" hidden="false" customHeight="false" outlineLevel="0" collapsed="false">
      <c r="A821" s="0" t="s">
        <v>5743</v>
      </c>
      <c r="B821" s="0" t="s">
        <v>1</v>
      </c>
      <c r="C821" s="0" t="s">
        <v>9</v>
      </c>
      <c r="E821" s="0" t="s">
        <v>3</v>
      </c>
      <c r="F821" s="0" t="s">
        <v>5744</v>
      </c>
      <c r="G821" s="0" t="n">
        <v>2</v>
      </c>
      <c r="H821" s="0" t="n">
        <v>0</v>
      </c>
      <c r="I821" s="0" t="n">
        <v>0</v>
      </c>
      <c r="J821" s="0" t="n">
        <v>0</v>
      </c>
      <c r="K821" s="0" t="n">
        <v>2</v>
      </c>
      <c r="L821" s="0" t="n">
        <v>2</v>
      </c>
      <c r="M821" s="0" t="n">
        <v>0</v>
      </c>
      <c r="N821" s="1" t="n">
        <f aca="false">IF(ISERROR(I821/(I821+J821)),0,(I821/(I821+J821)))</f>
        <v>0</v>
      </c>
      <c r="O821" s="1" t="n">
        <f aca="false">IF(ISERROR(I821/(I821+K821)),0,(I821/(I821+K821)))</f>
        <v>0</v>
      </c>
      <c r="P821" s="1" t="n">
        <f aca="false">IF(ISERROR((2*N821*O821)/(N821+O821)),0,(2*N821*O821)/(N821+O821))</f>
        <v>0</v>
      </c>
      <c r="Q821" s="0" t="n">
        <f aca="false">L859-M859</f>
        <v>3</v>
      </c>
      <c r="R821" s="17" t="str">
        <f aca="false">VLOOKUP(A821,s3_num_method!A821:B3320,2,0)</f>
        <v>num+count</v>
      </c>
    </row>
    <row r="822" customFormat="false" ht="12.8" hidden="false" customHeight="false" outlineLevel="0" collapsed="false">
      <c r="A822" s="0" t="s">
        <v>5745</v>
      </c>
      <c r="B822" s="0" t="s">
        <v>1</v>
      </c>
      <c r="C822" s="0" t="s">
        <v>9</v>
      </c>
      <c r="E822" s="0" t="s">
        <v>3</v>
      </c>
      <c r="F822" s="0" t="s">
        <v>5746</v>
      </c>
      <c r="G822" s="0" t="n">
        <v>4</v>
      </c>
      <c r="H822" s="0" t="n">
        <v>0</v>
      </c>
      <c r="I822" s="0" t="n">
        <v>0</v>
      </c>
      <c r="J822" s="0" t="n">
        <v>0</v>
      </c>
      <c r="K822" s="0" t="n">
        <v>4</v>
      </c>
      <c r="L822" s="0" t="n">
        <v>1</v>
      </c>
      <c r="M822" s="0" t="n">
        <v>0</v>
      </c>
      <c r="N822" s="1" t="n">
        <f aca="false">IF(ISERROR(I822/(I822+J822)),0,(I822/(I822+J822)))</f>
        <v>0</v>
      </c>
      <c r="O822" s="1" t="n">
        <f aca="false">IF(ISERROR(I822/(I822+K822)),0,(I822/(I822+K822)))</f>
        <v>0</v>
      </c>
      <c r="P822" s="1" t="n">
        <f aca="false">IF(ISERROR((2*N822*O822)/(N822+O822)),0,(2*N822*O822)/(N822+O822))</f>
        <v>0</v>
      </c>
      <c r="Q822" s="0" t="n">
        <f aca="false">L945-M945</f>
        <v>2</v>
      </c>
      <c r="R822" s="17" t="str">
        <f aca="false">VLOOKUP(A822,s3_num_method!A822:B3321,2,0)</f>
        <v>num+count</v>
      </c>
    </row>
    <row r="823" customFormat="false" ht="12.8" hidden="false" customHeight="false" outlineLevel="0" collapsed="false">
      <c r="A823" s="0" t="s">
        <v>5747</v>
      </c>
      <c r="B823" s="0" t="s">
        <v>1</v>
      </c>
      <c r="C823" s="0" t="s">
        <v>9</v>
      </c>
      <c r="E823" s="0" t="s">
        <v>3</v>
      </c>
      <c r="F823" s="0" t="s">
        <v>5748</v>
      </c>
      <c r="G823" s="0" t="n">
        <v>1</v>
      </c>
      <c r="H823" s="0" t="n">
        <v>2</v>
      </c>
      <c r="I823" s="0" t="n">
        <v>1</v>
      </c>
      <c r="J823" s="0" t="n">
        <v>1</v>
      </c>
      <c r="K823" s="0" t="n">
        <v>0</v>
      </c>
      <c r="L823" s="0" t="n">
        <v>1</v>
      </c>
      <c r="M823" s="0" t="n">
        <v>6</v>
      </c>
      <c r="N823" s="1" t="n">
        <f aca="false">IF(ISERROR(I823/(I823+J823)),0,(I823/(I823+J823)))</f>
        <v>0.5</v>
      </c>
      <c r="O823" s="1" t="n">
        <f aca="false">IF(ISERROR(I823/(I823+K823)),0,(I823/(I823+K823)))</f>
        <v>1</v>
      </c>
      <c r="P823" s="1" t="n">
        <f aca="false">IF(ISERROR((2*N823*O823)/(N823+O823)),0,(2*N823*O823)/(N823+O823))</f>
        <v>0.666666666666667</v>
      </c>
      <c r="Q823" s="0" t="n">
        <f aca="false">L781-M781</f>
        <v>1</v>
      </c>
      <c r="R823" s="17" t="str">
        <f aca="false">VLOOKUP(A823,s3_num_method!A823:B3322,2,0)</f>
        <v>num+count</v>
      </c>
    </row>
    <row r="824" customFormat="false" ht="12.8" hidden="false" customHeight="false" outlineLevel="0" collapsed="false">
      <c r="A824" s="0" t="s">
        <v>5749</v>
      </c>
      <c r="B824" s="0" t="s">
        <v>1</v>
      </c>
      <c r="C824" s="0" t="s">
        <v>9</v>
      </c>
      <c r="E824" s="0" t="s">
        <v>3</v>
      </c>
      <c r="F824" s="0" t="s">
        <v>5750</v>
      </c>
      <c r="G824" s="0" t="n">
        <v>1</v>
      </c>
      <c r="H824" s="0" t="n">
        <v>0</v>
      </c>
      <c r="I824" s="0" t="n">
        <v>0</v>
      </c>
      <c r="J824" s="0" t="n">
        <v>0</v>
      </c>
      <c r="K824" s="0" t="n">
        <v>1</v>
      </c>
      <c r="L824" s="0" t="n">
        <v>1</v>
      </c>
      <c r="M824" s="0" t="n">
        <v>0</v>
      </c>
      <c r="N824" s="1" t="n">
        <f aca="false">IF(ISERROR(I824/(I824+J824)),0,(I824/(I824+J824)))</f>
        <v>0</v>
      </c>
      <c r="O824" s="1" t="n">
        <f aca="false">IF(ISERROR(I824/(I824+K824)),0,(I824/(I824+K824)))</f>
        <v>0</v>
      </c>
      <c r="P824" s="1" t="n">
        <f aca="false">IF(ISERROR((2*N824*O824)/(N824+O824)),0,(2*N824*O824)/(N824+O824))</f>
        <v>0</v>
      </c>
      <c r="Q824" s="0" t="n">
        <f aca="false">L946-M946</f>
        <v>1</v>
      </c>
      <c r="R824" s="17" t="str">
        <f aca="false">VLOOKUP(A824,s3_num_method!A824:B3323,2,0)</f>
        <v>num+count</v>
      </c>
    </row>
    <row r="825" customFormat="false" ht="12.8" hidden="false" customHeight="false" outlineLevel="0" collapsed="false">
      <c r="A825" s="0" t="s">
        <v>5751</v>
      </c>
      <c r="B825" s="0" t="s">
        <v>1</v>
      </c>
      <c r="C825" s="0" t="s">
        <v>9</v>
      </c>
      <c r="E825" s="0" t="s">
        <v>3</v>
      </c>
      <c r="F825" s="0" t="s">
        <v>5752</v>
      </c>
      <c r="G825" s="0" t="n">
        <v>2</v>
      </c>
      <c r="H825" s="0" t="n">
        <v>0</v>
      </c>
      <c r="I825" s="0" t="n">
        <v>0</v>
      </c>
      <c r="J825" s="0" t="n">
        <v>0</v>
      </c>
      <c r="K825" s="0" t="n">
        <v>2</v>
      </c>
      <c r="L825" s="0" t="n">
        <v>1</v>
      </c>
      <c r="M825" s="0" t="n">
        <v>0</v>
      </c>
      <c r="N825" s="1" t="n">
        <f aca="false">IF(ISERROR(I825/(I825+J825)),0,(I825/(I825+J825)))</f>
        <v>0</v>
      </c>
      <c r="O825" s="1" t="n">
        <f aca="false">IF(ISERROR(I825/(I825+K825)),0,(I825/(I825+K825)))</f>
        <v>0</v>
      </c>
      <c r="P825" s="1" t="n">
        <f aca="false">IF(ISERROR((2*N825*O825)/(N825+O825)),0,(2*N825*O825)/(N825+O825))</f>
        <v>0</v>
      </c>
      <c r="Q825" s="0" t="n">
        <f aca="false">L208-M208</f>
        <v>1</v>
      </c>
      <c r="R825" s="17" t="str">
        <f aca="false">VLOOKUP(A825,s3_num_method!A825:B3324,2,0)</f>
        <v>num+count</v>
      </c>
    </row>
    <row r="826" customFormat="false" ht="12.8" hidden="false" customHeight="false" outlineLevel="0" collapsed="false">
      <c r="A826" s="0" t="s">
        <v>5753</v>
      </c>
      <c r="B826" s="0" t="s">
        <v>1</v>
      </c>
      <c r="C826" s="0" t="s">
        <v>9</v>
      </c>
      <c r="E826" s="0" t="s">
        <v>3</v>
      </c>
      <c r="F826" s="0" t="s">
        <v>5754</v>
      </c>
      <c r="G826" s="0" t="n">
        <v>1</v>
      </c>
      <c r="H826" s="0" t="n">
        <v>1</v>
      </c>
      <c r="I826" s="0" t="n">
        <v>1</v>
      </c>
      <c r="J826" s="0" t="n">
        <v>0</v>
      </c>
      <c r="K826" s="0" t="n">
        <v>0</v>
      </c>
      <c r="L826" s="0" t="n">
        <v>1</v>
      </c>
      <c r="M826" s="0" t="n">
        <v>2</v>
      </c>
      <c r="N826" s="1" t="n">
        <f aca="false">IF(ISERROR(I826/(I826+J826)),0,(I826/(I826+J826)))</f>
        <v>1</v>
      </c>
      <c r="O826" s="1" t="n">
        <f aca="false">IF(ISERROR(I826/(I826+K826)),0,(I826/(I826+K826)))</f>
        <v>1</v>
      </c>
      <c r="P826" s="1" t="n">
        <f aca="false">IF(ISERROR((2*N826*O826)/(N826+O826)),0,(2*N826*O826)/(N826+O826))</f>
        <v>1</v>
      </c>
      <c r="Q826" s="0" t="n">
        <f aca="false">L783-M783</f>
        <v>3</v>
      </c>
      <c r="R826" s="17" t="str">
        <f aca="false">VLOOKUP(A826,s3_num_method!A826:B3325,2,0)</f>
        <v>count</v>
      </c>
    </row>
    <row r="827" customFormat="false" ht="12.8" hidden="false" customHeight="false" outlineLevel="0" collapsed="false">
      <c r="A827" s="0" t="s">
        <v>5755</v>
      </c>
      <c r="B827" s="0" t="s">
        <v>1</v>
      </c>
      <c r="C827" s="0" t="s">
        <v>9</v>
      </c>
      <c r="E827" s="0" t="s">
        <v>3</v>
      </c>
      <c r="F827" s="0" t="s">
        <v>5756</v>
      </c>
      <c r="G827" s="0" t="n">
        <v>1</v>
      </c>
      <c r="H827" s="0" t="n">
        <v>1</v>
      </c>
      <c r="I827" s="0" t="n">
        <v>1</v>
      </c>
      <c r="J827" s="0" t="n">
        <v>0</v>
      </c>
      <c r="K827" s="0" t="n">
        <v>0</v>
      </c>
      <c r="L827" s="0" t="n">
        <v>1</v>
      </c>
      <c r="M827" s="0" t="n">
        <v>2</v>
      </c>
      <c r="N827" s="1" t="n">
        <f aca="false">IF(ISERROR(I827/(I827+J827)),0,(I827/(I827+J827)))</f>
        <v>1</v>
      </c>
      <c r="O827" s="1" t="n">
        <f aca="false">IF(ISERROR(I827/(I827+K827)),0,(I827/(I827+K827)))</f>
        <v>1</v>
      </c>
      <c r="P827" s="1" t="n">
        <f aca="false">IF(ISERROR((2*N827*O827)/(N827+O827)),0,(2*N827*O827)/(N827+O827))</f>
        <v>1</v>
      </c>
      <c r="Q827" s="0" t="n">
        <f aca="false">L481-M481</f>
        <v>1</v>
      </c>
      <c r="R827" s="17" t="str">
        <f aca="false">VLOOKUP(A827,s3_num_method!A827:B3326,2,0)</f>
        <v>count</v>
      </c>
    </row>
    <row r="828" customFormat="false" ht="12.8" hidden="false" customHeight="false" outlineLevel="0" collapsed="false">
      <c r="A828" s="0" t="s">
        <v>5757</v>
      </c>
      <c r="B828" s="0" t="s">
        <v>1</v>
      </c>
      <c r="C828" s="0" t="s">
        <v>9</v>
      </c>
      <c r="E828" s="0" t="s">
        <v>3</v>
      </c>
      <c r="F828" s="0" t="s">
        <v>5758</v>
      </c>
      <c r="G828" s="0" t="n">
        <v>3</v>
      </c>
      <c r="H828" s="0" t="n">
        <v>0</v>
      </c>
      <c r="I828" s="0" t="n">
        <v>0</v>
      </c>
      <c r="J828" s="0" t="n">
        <v>0</v>
      </c>
      <c r="K828" s="0" t="n">
        <v>3</v>
      </c>
      <c r="L828" s="0" t="n">
        <v>2</v>
      </c>
      <c r="M828" s="0" t="n">
        <v>0</v>
      </c>
      <c r="N828" s="1" t="n">
        <f aca="false">IF(ISERROR(I828/(I828+J828)),0,(I828/(I828+J828)))</f>
        <v>0</v>
      </c>
      <c r="O828" s="1" t="n">
        <f aca="false">IF(ISERROR(I828/(I828+K828)),0,(I828/(I828+K828)))</f>
        <v>0</v>
      </c>
      <c r="P828" s="1" t="n">
        <f aca="false">IF(ISERROR((2*N828*O828)/(N828+O828)),0,(2*N828*O828)/(N828+O828))</f>
        <v>0</v>
      </c>
      <c r="Q828" s="0" t="n">
        <f aca="false">L1421-M1421</f>
        <v>0</v>
      </c>
      <c r="R828" s="17" t="str">
        <f aca="false">VLOOKUP(A828,s3_num_method!A828:B3327,2,0)</f>
        <v>num+count</v>
      </c>
    </row>
    <row r="829" customFormat="false" ht="12.8" hidden="false" customHeight="false" outlineLevel="0" collapsed="false">
      <c r="A829" s="0" t="s">
        <v>5759</v>
      </c>
      <c r="B829" s="0" t="s">
        <v>1</v>
      </c>
      <c r="C829" s="0" t="s">
        <v>9</v>
      </c>
      <c r="E829" s="0" t="s">
        <v>3</v>
      </c>
      <c r="F829" s="0" t="s">
        <v>5760</v>
      </c>
      <c r="G829" s="0" t="n">
        <v>2</v>
      </c>
      <c r="H829" s="0" t="n">
        <v>0</v>
      </c>
      <c r="I829" s="0" t="n">
        <v>0</v>
      </c>
      <c r="J829" s="0" t="n">
        <v>0</v>
      </c>
      <c r="K829" s="0" t="n">
        <v>2</v>
      </c>
      <c r="L829" s="0" t="n">
        <v>1</v>
      </c>
      <c r="M829" s="0" t="n">
        <v>0</v>
      </c>
      <c r="N829" s="1" t="n">
        <f aca="false">IF(ISERROR(I829/(I829+J829)),0,(I829/(I829+J829)))</f>
        <v>0</v>
      </c>
      <c r="O829" s="1" t="n">
        <f aca="false">IF(ISERROR(I829/(I829+K829)),0,(I829/(I829+K829)))</f>
        <v>0</v>
      </c>
      <c r="P829" s="1" t="n">
        <f aca="false">IF(ISERROR((2*N829*O829)/(N829+O829)),0,(2*N829*O829)/(N829+O829))</f>
        <v>0</v>
      </c>
      <c r="Q829" s="0" t="n">
        <f aca="false">L2403-M2403</f>
        <v>5</v>
      </c>
      <c r="R829" s="17" t="str">
        <f aca="false">VLOOKUP(A829,s3_num_method!A829:B3328,2,0)</f>
        <v>num+count</v>
      </c>
    </row>
    <row r="830" customFormat="false" ht="12.8" hidden="false" customHeight="false" outlineLevel="0" collapsed="false">
      <c r="A830" s="0" t="s">
        <v>5761</v>
      </c>
      <c r="B830" s="0" t="s">
        <v>1</v>
      </c>
      <c r="C830" s="0" t="s">
        <v>9</v>
      </c>
      <c r="E830" s="0" t="s">
        <v>3</v>
      </c>
      <c r="F830" s="0" t="s">
        <v>5762</v>
      </c>
      <c r="G830" s="0" t="n">
        <v>1</v>
      </c>
      <c r="H830" s="0" t="n">
        <v>0</v>
      </c>
      <c r="I830" s="0" t="n">
        <v>0</v>
      </c>
      <c r="J830" s="0" t="n">
        <v>0</v>
      </c>
      <c r="K830" s="0" t="n">
        <v>1</v>
      </c>
      <c r="L830" s="0" t="n">
        <v>3</v>
      </c>
      <c r="M830" s="0" t="n">
        <v>0</v>
      </c>
      <c r="N830" s="1" t="n">
        <f aca="false">IF(ISERROR(I830/(I830+J830)),0,(I830/(I830+J830)))</f>
        <v>0</v>
      </c>
      <c r="O830" s="1" t="n">
        <f aca="false">IF(ISERROR(I830/(I830+K830)),0,(I830/(I830+K830)))</f>
        <v>0</v>
      </c>
      <c r="P830" s="1" t="n">
        <f aca="false">IF(ISERROR((2*N830*O830)/(N830+O830)),0,(2*N830*O830)/(N830+O830))</f>
        <v>0</v>
      </c>
      <c r="Q830" s="0" t="n">
        <f aca="false">L563-M563</f>
        <v>1</v>
      </c>
      <c r="R830" s="17" t="str">
        <f aca="false">VLOOKUP(A830,s3_num_method!A830:B3329,2,0)</f>
        <v>num+count</v>
      </c>
    </row>
    <row r="831" customFormat="false" ht="12.8" hidden="false" customHeight="false" outlineLevel="0" collapsed="false">
      <c r="A831" s="0" t="s">
        <v>5763</v>
      </c>
      <c r="B831" s="0" t="s">
        <v>1</v>
      </c>
      <c r="C831" s="0" t="s">
        <v>2</v>
      </c>
      <c r="E831" s="0" t="s">
        <v>10</v>
      </c>
      <c r="F831" s="0" t="s">
        <v>5764</v>
      </c>
      <c r="G831" s="0" t="n">
        <v>3</v>
      </c>
      <c r="H831" s="0" t="n">
        <v>4</v>
      </c>
      <c r="I831" s="0" t="n">
        <v>3</v>
      </c>
      <c r="J831" s="0" t="n">
        <v>1</v>
      </c>
      <c r="K831" s="0" t="n">
        <v>0</v>
      </c>
      <c r="L831" s="0" t="n">
        <v>3</v>
      </c>
      <c r="M831" s="0" t="n">
        <v>0</v>
      </c>
      <c r="N831" s="1" t="n">
        <f aca="false">IF(ISERROR(I831/(I831+J831)),0,(I831/(I831+J831)))</f>
        <v>0.75</v>
      </c>
      <c r="O831" s="1" t="n">
        <f aca="false">IF(ISERROR(I831/(I831+K831)),0,(I831/(I831+K831)))</f>
        <v>1</v>
      </c>
      <c r="P831" s="1" t="n">
        <f aca="false">IF(ISERROR((2*N831*O831)/(N831+O831)),0,(2*N831*O831)/(N831+O831))</f>
        <v>0.857142857142857</v>
      </c>
      <c r="Q831" s="0" t="n">
        <f aca="false">L534-M534</f>
        <v>0</v>
      </c>
      <c r="R831" s="17" t="str">
        <f aca="false">VLOOKUP(A831,s3_num_method!A831:B3330,2,0)</f>
        <v>count</v>
      </c>
    </row>
    <row r="832" customFormat="false" ht="12.8" hidden="false" customHeight="false" outlineLevel="0" collapsed="false">
      <c r="A832" s="0" t="s">
        <v>5765</v>
      </c>
      <c r="B832" s="0" t="s">
        <v>1</v>
      </c>
      <c r="C832" s="0" t="s">
        <v>2</v>
      </c>
      <c r="E832" s="0" t="s">
        <v>10</v>
      </c>
      <c r="F832" s="0" t="s">
        <v>5766</v>
      </c>
      <c r="G832" s="0" t="n">
        <v>10</v>
      </c>
      <c r="H832" s="0" t="n">
        <v>5</v>
      </c>
      <c r="I832" s="0" t="n">
        <v>4</v>
      </c>
      <c r="J832" s="0" t="n">
        <v>1</v>
      </c>
      <c r="K832" s="0" t="n">
        <v>6</v>
      </c>
      <c r="L832" s="0" t="n">
        <v>8</v>
      </c>
      <c r="M832" s="0" t="n">
        <v>6</v>
      </c>
      <c r="N832" s="1" t="n">
        <f aca="false">IF(ISERROR(I832/(I832+J832)),0,(I832/(I832+J832)))</f>
        <v>0.8</v>
      </c>
      <c r="O832" s="1" t="n">
        <f aca="false">IF(ISERROR(I832/(I832+K832)),0,(I832/(I832+K832)))</f>
        <v>0.4</v>
      </c>
      <c r="P832" s="1" t="n">
        <f aca="false">IF(ISERROR((2*N832*O832)/(N832+O832)),0,(2*N832*O832)/(N832+O832))</f>
        <v>0.533333333333333</v>
      </c>
      <c r="Q832" s="0" t="n">
        <f aca="false">L1457-M1457</f>
        <v>0</v>
      </c>
      <c r="R832" s="17" t="str">
        <f aca="false">VLOOKUP(A832,s3_num_method!A832:B3331,2,0)</f>
        <v>num+count</v>
      </c>
    </row>
    <row r="833" customFormat="false" ht="12.8" hidden="false" customHeight="false" outlineLevel="0" collapsed="false">
      <c r="A833" s="0" t="s">
        <v>5767</v>
      </c>
      <c r="B833" s="0" t="s">
        <v>1</v>
      </c>
      <c r="C833" s="0" t="s">
        <v>2</v>
      </c>
      <c r="E833" s="0" t="s">
        <v>10</v>
      </c>
      <c r="F833" s="0" t="s">
        <v>5768</v>
      </c>
      <c r="G833" s="0" t="n">
        <v>4</v>
      </c>
      <c r="H833" s="0" t="n">
        <v>3</v>
      </c>
      <c r="I833" s="0" t="n">
        <v>3</v>
      </c>
      <c r="J833" s="0" t="n">
        <v>0</v>
      </c>
      <c r="K833" s="0" t="n">
        <v>1</v>
      </c>
      <c r="L833" s="0" t="n">
        <v>2</v>
      </c>
      <c r="M833" s="0" t="n">
        <v>2</v>
      </c>
      <c r="N833" s="1" t="n">
        <f aca="false">IF(ISERROR(I833/(I833+J833)),0,(I833/(I833+J833)))</f>
        <v>1</v>
      </c>
      <c r="O833" s="1" t="n">
        <f aca="false">IF(ISERROR(I833/(I833+K833)),0,(I833/(I833+K833)))</f>
        <v>0.75</v>
      </c>
      <c r="P833" s="1" t="n">
        <f aca="false">IF(ISERROR((2*N833*O833)/(N833+O833)),0,(2*N833*O833)/(N833+O833))</f>
        <v>0.857142857142857</v>
      </c>
      <c r="Q833" s="0" t="n">
        <f aca="false">L1963-M1963</f>
        <v>1</v>
      </c>
      <c r="R833" s="17" t="str">
        <f aca="false">VLOOKUP(A833,s3_num_method!A833:B3332,2,0)</f>
        <v>count</v>
      </c>
    </row>
    <row r="834" customFormat="false" ht="12.8" hidden="false" customHeight="false" outlineLevel="0" collapsed="false">
      <c r="A834" s="0" t="s">
        <v>5769</v>
      </c>
      <c r="B834" s="0" t="s">
        <v>1</v>
      </c>
      <c r="C834" s="0" t="s">
        <v>2</v>
      </c>
      <c r="E834" s="0" t="s">
        <v>10</v>
      </c>
      <c r="F834" s="0" t="s">
        <v>5770</v>
      </c>
      <c r="G834" s="0" t="n">
        <v>6</v>
      </c>
      <c r="H834" s="0" t="n">
        <v>6</v>
      </c>
      <c r="I834" s="0" t="n">
        <v>4</v>
      </c>
      <c r="J834" s="0" t="n">
        <v>2</v>
      </c>
      <c r="K834" s="0" t="n">
        <v>2</v>
      </c>
      <c r="L834" s="0" t="n">
        <v>9</v>
      </c>
      <c r="M834" s="0" t="n">
        <v>3</v>
      </c>
      <c r="N834" s="1" t="n">
        <f aca="false">IF(ISERROR(I834/(I834+J834)),0,(I834/(I834+J834)))</f>
        <v>0.666666666666667</v>
      </c>
      <c r="O834" s="1" t="n">
        <f aca="false">IF(ISERROR(I834/(I834+K834)),0,(I834/(I834+K834)))</f>
        <v>0.666666666666667</v>
      </c>
      <c r="P834" s="1" t="n">
        <f aca="false">IF(ISERROR((2*N834*O834)/(N834+O834)),0,(2*N834*O834)/(N834+O834))</f>
        <v>0.666666666666667</v>
      </c>
      <c r="Q834" s="0" t="n">
        <f aca="false">L821-M821</f>
        <v>2</v>
      </c>
      <c r="R834" s="17" t="str">
        <f aca="false">VLOOKUP(A834,s3_num_method!A834:B3333,2,0)</f>
        <v>num+count</v>
      </c>
    </row>
    <row r="835" customFormat="false" ht="12.8" hidden="false" customHeight="false" outlineLevel="0" collapsed="false">
      <c r="A835" s="0" t="s">
        <v>5771</v>
      </c>
      <c r="B835" s="0" t="s">
        <v>1</v>
      </c>
      <c r="C835" s="0" t="s">
        <v>2</v>
      </c>
      <c r="E835" s="0" t="s">
        <v>10</v>
      </c>
      <c r="F835" s="0" t="s">
        <v>5772</v>
      </c>
      <c r="G835" s="0" t="n">
        <v>2</v>
      </c>
      <c r="H835" s="0" t="n">
        <v>2</v>
      </c>
      <c r="I835" s="0" t="n">
        <v>2</v>
      </c>
      <c r="J835" s="0" t="n">
        <v>0</v>
      </c>
      <c r="K835" s="0" t="n">
        <v>0</v>
      </c>
      <c r="L835" s="0" t="n">
        <v>2</v>
      </c>
      <c r="M835" s="0" t="n">
        <v>3</v>
      </c>
      <c r="N835" s="1" t="n">
        <f aca="false">IF(ISERROR(I835/(I835+J835)),0,(I835/(I835+J835)))</f>
        <v>1</v>
      </c>
      <c r="O835" s="1" t="n">
        <f aca="false">IF(ISERROR(I835/(I835+K835)),0,(I835/(I835+K835)))</f>
        <v>1</v>
      </c>
      <c r="P835" s="1" t="n">
        <f aca="false">IF(ISERROR((2*N835*O835)/(N835+O835)),0,(2*N835*O835)/(N835+O835))</f>
        <v>1</v>
      </c>
      <c r="Q835" s="0" t="n">
        <f aca="false">L2415-M2415</f>
        <v>2</v>
      </c>
      <c r="R835" s="17" t="str">
        <f aca="false">VLOOKUP(A835,s3_num_method!A835:B3334,2,0)</f>
        <v>num+count</v>
      </c>
    </row>
    <row r="836" customFormat="false" ht="12.8" hidden="false" customHeight="false" outlineLevel="0" collapsed="false">
      <c r="A836" s="0" t="s">
        <v>5773</v>
      </c>
      <c r="B836" s="0" t="s">
        <v>1</v>
      </c>
      <c r="C836" s="0" t="s">
        <v>2</v>
      </c>
      <c r="E836" s="0" t="s">
        <v>10</v>
      </c>
      <c r="F836" s="0" t="s">
        <v>5774</v>
      </c>
      <c r="G836" s="0" t="n">
        <v>10</v>
      </c>
      <c r="H836" s="0" t="n">
        <v>12</v>
      </c>
      <c r="I836" s="0" t="n">
        <v>9</v>
      </c>
      <c r="J836" s="0" t="n">
        <v>3</v>
      </c>
      <c r="K836" s="0" t="n">
        <v>1</v>
      </c>
      <c r="L836" s="0" t="n">
        <v>6</v>
      </c>
      <c r="M836" s="0" t="n">
        <v>12</v>
      </c>
      <c r="N836" s="1" t="n">
        <f aca="false">IF(ISERROR(I836/(I836+J836)),0,(I836/(I836+J836)))</f>
        <v>0.75</v>
      </c>
      <c r="O836" s="1" t="n">
        <f aca="false">IF(ISERROR(I836/(I836+K836)),0,(I836/(I836+K836)))</f>
        <v>0.9</v>
      </c>
      <c r="P836" s="1" t="n">
        <f aca="false">IF(ISERROR((2*N836*O836)/(N836+O836)),0,(2*N836*O836)/(N836+O836))</f>
        <v>0.818181818181818</v>
      </c>
      <c r="Q836" s="0" t="n">
        <f aca="false">L1959-M1959</f>
        <v>2</v>
      </c>
      <c r="R836" s="17" t="str">
        <f aca="false">VLOOKUP(A836,s3_num_method!A836:B3335,2,0)</f>
        <v>num+count</v>
      </c>
    </row>
    <row r="837" customFormat="false" ht="12.8" hidden="false" customHeight="false" outlineLevel="0" collapsed="false">
      <c r="A837" s="0" t="s">
        <v>5775</v>
      </c>
      <c r="B837" s="0" t="s">
        <v>1</v>
      </c>
      <c r="C837" s="0" t="s">
        <v>2</v>
      </c>
      <c r="E837" s="0" t="s">
        <v>10</v>
      </c>
      <c r="F837" s="0" t="s">
        <v>5776</v>
      </c>
      <c r="G837" s="0" t="n">
        <v>5</v>
      </c>
      <c r="H837" s="0" t="n">
        <v>3</v>
      </c>
      <c r="I837" s="0" t="n">
        <v>3</v>
      </c>
      <c r="J837" s="0" t="n">
        <v>0</v>
      </c>
      <c r="K837" s="0" t="n">
        <v>2</v>
      </c>
      <c r="L837" s="0" t="n">
        <v>3</v>
      </c>
      <c r="M837" s="0" t="n">
        <v>6</v>
      </c>
      <c r="N837" s="1" t="n">
        <f aca="false">IF(ISERROR(I837/(I837+J837)),0,(I837/(I837+J837)))</f>
        <v>1</v>
      </c>
      <c r="O837" s="1" t="n">
        <f aca="false">IF(ISERROR(I837/(I837+K837)),0,(I837/(I837+K837)))</f>
        <v>0.6</v>
      </c>
      <c r="P837" s="1" t="n">
        <f aca="false">IF(ISERROR((2*N837*O837)/(N837+O837)),0,(2*N837*O837)/(N837+O837))</f>
        <v>0.75</v>
      </c>
      <c r="Q837" s="0" t="n">
        <f aca="false">L1961-M1961</f>
        <v>5</v>
      </c>
      <c r="R837" s="17" t="str">
        <f aca="false">VLOOKUP(A837,s3_num_method!A837:B3336,2,0)</f>
        <v>num+count</v>
      </c>
    </row>
    <row r="838" customFormat="false" ht="12.8" hidden="false" customHeight="false" outlineLevel="0" collapsed="false">
      <c r="A838" s="0" t="s">
        <v>5777</v>
      </c>
      <c r="B838" s="0" t="s">
        <v>1</v>
      </c>
      <c r="C838" s="0" t="s">
        <v>2</v>
      </c>
      <c r="E838" s="0" t="s">
        <v>10</v>
      </c>
      <c r="F838" s="0" t="s">
        <v>5778</v>
      </c>
      <c r="G838" s="0" t="n">
        <v>4</v>
      </c>
      <c r="H838" s="0" t="n">
        <v>4</v>
      </c>
      <c r="I838" s="0" t="n">
        <v>3</v>
      </c>
      <c r="J838" s="0" t="n">
        <v>1</v>
      </c>
      <c r="K838" s="0" t="n">
        <v>1</v>
      </c>
      <c r="L838" s="0" t="n">
        <v>3</v>
      </c>
      <c r="M838" s="0" t="n">
        <v>4</v>
      </c>
      <c r="N838" s="1" t="n">
        <f aca="false">IF(ISERROR(I838/(I838+J838)),0,(I838/(I838+J838)))</f>
        <v>0.75</v>
      </c>
      <c r="O838" s="1" t="n">
        <f aca="false">IF(ISERROR(I838/(I838+K838)),0,(I838/(I838+K838)))</f>
        <v>0.75</v>
      </c>
      <c r="P838" s="1" t="n">
        <f aca="false">IF(ISERROR((2*N838*O838)/(N838+O838)),0,(2*N838*O838)/(N838+O838))</f>
        <v>0.75</v>
      </c>
      <c r="Q838" s="0" t="n">
        <f aca="false">L1212-M1212</f>
        <v>1</v>
      </c>
      <c r="R838" s="17" t="str">
        <f aca="false">VLOOKUP(A838,s3_num_method!A838:B3337,2,0)</f>
        <v>num+count</v>
      </c>
    </row>
    <row r="839" customFormat="false" ht="12.8" hidden="false" customHeight="false" outlineLevel="0" collapsed="false">
      <c r="A839" s="0" t="s">
        <v>5779</v>
      </c>
      <c r="B839" s="0" t="s">
        <v>1</v>
      </c>
      <c r="C839" s="0" t="s">
        <v>2</v>
      </c>
      <c r="E839" s="0" t="s">
        <v>10</v>
      </c>
      <c r="F839" s="0" t="s">
        <v>5780</v>
      </c>
      <c r="G839" s="0" t="n">
        <v>5</v>
      </c>
      <c r="H839" s="0" t="n">
        <v>1</v>
      </c>
      <c r="I839" s="0" t="n">
        <v>1</v>
      </c>
      <c r="J839" s="0" t="n">
        <v>0</v>
      </c>
      <c r="K839" s="0" t="n">
        <v>4</v>
      </c>
      <c r="L839" s="0" t="n">
        <v>2</v>
      </c>
      <c r="M839" s="0" t="n">
        <v>0</v>
      </c>
      <c r="N839" s="1" t="n">
        <f aca="false">IF(ISERROR(I839/(I839+J839)),0,(I839/(I839+J839)))</f>
        <v>1</v>
      </c>
      <c r="O839" s="1" t="n">
        <f aca="false">IF(ISERROR(I839/(I839+K839)),0,(I839/(I839+K839)))</f>
        <v>0.2</v>
      </c>
      <c r="P839" s="1" t="n">
        <f aca="false">IF(ISERROR((2*N839*O839)/(N839+O839)),0,(2*N839*O839)/(N839+O839))</f>
        <v>0.333333333333333</v>
      </c>
      <c r="Q839" s="0" t="n">
        <f aca="false">L402-M402</f>
        <v>1</v>
      </c>
      <c r="R839" s="17" t="str">
        <f aca="false">VLOOKUP(A839,s3_num_method!A839:B3338,2,0)</f>
        <v>count</v>
      </c>
    </row>
    <row r="840" customFormat="false" ht="12.8" hidden="false" customHeight="false" outlineLevel="0" collapsed="false">
      <c r="A840" s="0" t="s">
        <v>5781</v>
      </c>
      <c r="B840" s="0" t="s">
        <v>1</v>
      </c>
      <c r="C840" s="0" t="s">
        <v>2</v>
      </c>
      <c r="E840" s="0" t="s">
        <v>10</v>
      </c>
      <c r="F840" s="0" t="s">
        <v>5782</v>
      </c>
      <c r="G840" s="0" t="n">
        <v>9</v>
      </c>
      <c r="H840" s="0" t="n">
        <v>6</v>
      </c>
      <c r="I840" s="0" t="n">
        <v>5</v>
      </c>
      <c r="J840" s="0" t="n">
        <v>1</v>
      </c>
      <c r="K840" s="0" t="n">
        <v>4</v>
      </c>
      <c r="L840" s="0" t="n">
        <v>4</v>
      </c>
      <c r="M840" s="0" t="n">
        <v>11</v>
      </c>
      <c r="N840" s="1" t="n">
        <f aca="false">IF(ISERROR(I840/(I840+J840)),0,(I840/(I840+J840)))</f>
        <v>0.833333333333333</v>
      </c>
      <c r="O840" s="1" t="n">
        <f aca="false">IF(ISERROR(I840/(I840+K840)),0,(I840/(I840+K840)))</f>
        <v>0.555555555555556</v>
      </c>
      <c r="P840" s="1" t="n">
        <f aca="false">IF(ISERROR((2*N840*O840)/(N840+O840)),0,(2*N840*O840)/(N840+O840))</f>
        <v>0.666666666666667</v>
      </c>
      <c r="Q840" s="0" t="n">
        <f aca="false">L2271-M2271</f>
        <v>4</v>
      </c>
      <c r="R840" s="17" t="str">
        <f aca="false">VLOOKUP(A840,s3_num_method!A840:B3339,2,0)</f>
        <v>num+count</v>
      </c>
    </row>
    <row r="841" customFormat="false" ht="12.8" hidden="false" customHeight="false" outlineLevel="0" collapsed="false">
      <c r="A841" s="0" t="s">
        <v>5783</v>
      </c>
      <c r="B841" s="0" t="s">
        <v>1</v>
      </c>
      <c r="C841" s="0" t="s">
        <v>2</v>
      </c>
      <c r="E841" s="0" t="s">
        <v>10</v>
      </c>
      <c r="F841" s="0" t="s">
        <v>5784</v>
      </c>
      <c r="G841" s="0" t="n">
        <v>3</v>
      </c>
      <c r="H841" s="0" t="n">
        <v>3</v>
      </c>
      <c r="I841" s="0" t="n">
        <v>2</v>
      </c>
      <c r="J841" s="0" t="n">
        <v>1</v>
      </c>
      <c r="K841" s="0" t="n">
        <v>1</v>
      </c>
      <c r="L841" s="0" t="n">
        <v>2</v>
      </c>
      <c r="M841" s="0" t="n">
        <v>0</v>
      </c>
      <c r="N841" s="1" t="n">
        <f aca="false">IF(ISERROR(I841/(I841+J841)),0,(I841/(I841+J841)))</f>
        <v>0.666666666666667</v>
      </c>
      <c r="O841" s="1" t="n">
        <f aca="false">IF(ISERROR(I841/(I841+K841)),0,(I841/(I841+K841)))</f>
        <v>0.666666666666667</v>
      </c>
      <c r="P841" s="1" t="n">
        <f aca="false">IF(ISERROR((2*N841*O841)/(N841+O841)),0,(2*N841*O841)/(N841+O841))</f>
        <v>0.666666666666667</v>
      </c>
      <c r="Q841" s="0" t="n">
        <f aca="false">L370-M370</f>
        <v>0</v>
      </c>
      <c r="R841" s="17" t="str">
        <f aca="false">VLOOKUP(A841,s3_num_method!A841:B3340,2,0)</f>
        <v>count</v>
      </c>
    </row>
    <row r="842" customFormat="false" ht="12.8" hidden="false" customHeight="false" outlineLevel="0" collapsed="false">
      <c r="A842" s="0" t="s">
        <v>5785</v>
      </c>
      <c r="B842" s="0" t="s">
        <v>1</v>
      </c>
      <c r="C842" s="0" t="s">
        <v>2</v>
      </c>
      <c r="E842" s="0" t="s">
        <v>10</v>
      </c>
      <c r="F842" s="0" t="s">
        <v>5786</v>
      </c>
      <c r="G842" s="0" t="n">
        <v>5</v>
      </c>
      <c r="H842" s="0" t="n">
        <v>4</v>
      </c>
      <c r="I842" s="0" t="n">
        <v>2</v>
      </c>
      <c r="J842" s="0" t="n">
        <v>2</v>
      </c>
      <c r="K842" s="0" t="n">
        <v>3</v>
      </c>
      <c r="L842" s="0" t="n">
        <v>3</v>
      </c>
      <c r="M842" s="0" t="n">
        <v>1</v>
      </c>
      <c r="N842" s="1" t="n">
        <f aca="false">IF(ISERROR(I842/(I842+J842)),0,(I842/(I842+J842)))</f>
        <v>0.5</v>
      </c>
      <c r="O842" s="1" t="n">
        <f aca="false">IF(ISERROR(I842/(I842+K842)),0,(I842/(I842+K842)))</f>
        <v>0.4</v>
      </c>
      <c r="P842" s="1" t="n">
        <f aca="false">IF(ISERROR((2*N842*O842)/(N842+O842)),0,(2*N842*O842)/(N842+O842))</f>
        <v>0.444444444444444</v>
      </c>
      <c r="Q842" s="0" t="n">
        <f aca="false">L1957-M1957</f>
        <v>4</v>
      </c>
      <c r="R842" s="17" t="str">
        <f aca="false">VLOOKUP(A842,s3_num_method!A842:B3341,2,0)</f>
        <v>count</v>
      </c>
    </row>
    <row r="843" customFormat="false" ht="12.8" hidden="false" customHeight="false" outlineLevel="0" collapsed="false">
      <c r="A843" s="0" t="s">
        <v>5787</v>
      </c>
      <c r="B843" s="0" t="s">
        <v>1</v>
      </c>
      <c r="C843" s="0" t="s">
        <v>2</v>
      </c>
      <c r="E843" s="0" t="s">
        <v>10</v>
      </c>
      <c r="F843" s="0" t="s">
        <v>5788</v>
      </c>
      <c r="G843" s="0" t="n">
        <v>1</v>
      </c>
      <c r="H843" s="0" t="n">
        <v>0</v>
      </c>
      <c r="I843" s="0" t="n">
        <v>0</v>
      </c>
      <c r="J843" s="0" t="n">
        <v>0</v>
      </c>
      <c r="K843" s="0" t="n">
        <v>1</v>
      </c>
      <c r="L843" s="0" t="n">
        <v>1</v>
      </c>
      <c r="M843" s="0" t="n">
        <v>0</v>
      </c>
      <c r="N843" s="1" t="n">
        <f aca="false">IF(ISERROR(I843/(I843+J843)),0,(I843/(I843+J843)))</f>
        <v>0</v>
      </c>
      <c r="O843" s="1" t="n">
        <f aca="false">IF(ISERROR(I843/(I843+K843)),0,(I843/(I843+K843)))</f>
        <v>0</v>
      </c>
      <c r="P843" s="1" t="n">
        <f aca="false">IF(ISERROR((2*N843*O843)/(N843+O843)),0,(2*N843*O843)/(N843+O843))</f>
        <v>0</v>
      </c>
      <c r="Q843" s="0" t="n">
        <f aca="false">L817-M817</f>
        <v>4</v>
      </c>
      <c r="R843" s="17" t="str">
        <f aca="false">VLOOKUP(A843,s3_num_method!A843:B3342,2,0)</f>
        <v>num+count</v>
      </c>
    </row>
    <row r="844" customFormat="false" ht="12.8" hidden="false" customHeight="false" outlineLevel="0" collapsed="false">
      <c r="A844" s="0" t="s">
        <v>5789</v>
      </c>
      <c r="B844" s="0" t="s">
        <v>1</v>
      </c>
      <c r="C844" s="0" t="s">
        <v>2</v>
      </c>
      <c r="E844" s="0" t="s">
        <v>10</v>
      </c>
      <c r="F844" s="0" t="s">
        <v>5790</v>
      </c>
      <c r="G844" s="0" t="n">
        <v>3</v>
      </c>
      <c r="H844" s="0" t="n">
        <v>3</v>
      </c>
      <c r="I844" s="0" t="n">
        <v>2</v>
      </c>
      <c r="J844" s="0" t="n">
        <v>1</v>
      </c>
      <c r="K844" s="0" t="n">
        <v>1</v>
      </c>
      <c r="L844" s="0" t="n">
        <v>5</v>
      </c>
      <c r="M844" s="0" t="n">
        <v>2</v>
      </c>
      <c r="N844" s="1" t="n">
        <f aca="false">IF(ISERROR(I844/(I844+J844)),0,(I844/(I844+J844)))</f>
        <v>0.666666666666667</v>
      </c>
      <c r="O844" s="1" t="n">
        <f aca="false">IF(ISERROR(I844/(I844+K844)),0,(I844/(I844+K844)))</f>
        <v>0.666666666666667</v>
      </c>
      <c r="P844" s="1" t="n">
        <f aca="false">IF(ISERROR((2*N844*O844)/(N844+O844)),0,(2*N844*O844)/(N844+O844))</f>
        <v>0.666666666666667</v>
      </c>
      <c r="Q844" s="0" t="n">
        <f aca="false">L1211-M1211</f>
        <v>0</v>
      </c>
      <c r="R844" s="17" t="str">
        <f aca="false">VLOOKUP(A844,s3_num_method!A844:B3343,2,0)</f>
        <v>num+count</v>
      </c>
    </row>
    <row r="845" customFormat="false" ht="12.8" hidden="false" customHeight="false" outlineLevel="0" collapsed="false">
      <c r="A845" s="0" t="s">
        <v>5791</v>
      </c>
      <c r="B845" s="0" t="s">
        <v>1</v>
      </c>
      <c r="C845" s="0" t="s">
        <v>2</v>
      </c>
      <c r="E845" s="0" t="s">
        <v>10</v>
      </c>
      <c r="F845" s="0" t="s">
        <v>5792</v>
      </c>
      <c r="G845" s="0" t="n">
        <v>5</v>
      </c>
      <c r="H845" s="0" t="n">
        <v>7</v>
      </c>
      <c r="I845" s="0" t="n">
        <v>5</v>
      </c>
      <c r="J845" s="0" t="n">
        <v>2</v>
      </c>
      <c r="K845" s="0" t="n">
        <v>0</v>
      </c>
      <c r="L845" s="0" t="n">
        <v>3</v>
      </c>
      <c r="M845" s="0" t="n">
        <v>6</v>
      </c>
      <c r="N845" s="1" t="n">
        <f aca="false">IF(ISERROR(I845/(I845+J845)),0,(I845/(I845+J845)))</f>
        <v>0.714285714285714</v>
      </c>
      <c r="O845" s="1" t="n">
        <f aca="false">IF(ISERROR(I845/(I845+K845)),0,(I845/(I845+K845)))</f>
        <v>1</v>
      </c>
      <c r="P845" s="1" t="n">
        <f aca="false">IF(ISERROR((2*N845*O845)/(N845+O845)),0,(2*N845*O845)/(N845+O845))</f>
        <v>0.833333333333333</v>
      </c>
      <c r="Q845" s="0" t="n">
        <f aca="false">L1702-M1702</f>
        <v>4</v>
      </c>
      <c r="R845" s="17" t="str">
        <f aca="false">VLOOKUP(A845,s3_num_method!A845:B3344,2,0)</f>
        <v>num+count</v>
      </c>
    </row>
    <row r="846" customFormat="false" ht="12.8" hidden="false" customHeight="false" outlineLevel="0" collapsed="false">
      <c r="A846" s="0" t="s">
        <v>5793</v>
      </c>
      <c r="B846" s="0" t="s">
        <v>1</v>
      </c>
      <c r="C846" s="0" t="s">
        <v>2</v>
      </c>
      <c r="E846" s="0" t="s">
        <v>10</v>
      </c>
      <c r="F846" s="0" t="s">
        <v>5794</v>
      </c>
      <c r="G846" s="0" t="n">
        <v>4</v>
      </c>
      <c r="H846" s="0" t="n">
        <v>1</v>
      </c>
      <c r="I846" s="0" t="n">
        <v>1</v>
      </c>
      <c r="J846" s="0" t="n">
        <v>0</v>
      </c>
      <c r="K846" s="0" t="n">
        <v>3</v>
      </c>
      <c r="L846" s="0" t="n">
        <v>3</v>
      </c>
      <c r="M846" s="0" t="n">
        <v>0</v>
      </c>
      <c r="N846" s="1" t="n">
        <f aca="false">IF(ISERROR(I846/(I846+J846)),0,(I846/(I846+J846)))</f>
        <v>1</v>
      </c>
      <c r="O846" s="1" t="n">
        <f aca="false">IF(ISERROR(I846/(I846+K846)),0,(I846/(I846+K846)))</f>
        <v>0.25</v>
      </c>
      <c r="P846" s="1" t="n">
        <f aca="false">IF(ISERROR((2*N846*O846)/(N846+O846)),0,(2*N846*O846)/(N846+O846))</f>
        <v>0.4</v>
      </c>
      <c r="Q846" s="0" t="n">
        <f aca="false">L731-M731</f>
        <v>1</v>
      </c>
      <c r="R846" s="17" t="str">
        <f aca="false">VLOOKUP(A846,s3_num_method!A846:B3345,2,0)</f>
        <v>count</v>
      </c>
    </row>
    <row r="847" customFormat="false" ht="12.8" hidden="false" customHeight="false" outlineLevel="0" collapsed="false">
      <c r="A847" s="0" t="s">
        <v>5795</v>
      </c>
      <c r="B847" s="0" t="s">
        <v>1</v>
      </c>
      <c r="C847" s="0" t="s">
        <v>2</v>
      </c>
      <c r="E847" s="0" t="s">
        <v>10</v>
      </c>
      <c r="F847" s="0" t="s">
        <v>5796</v>
      </c>
      <c r="G847" s="0" t="n">
        <v>2</v>
      </c>
      <c r="H847" s="0" t="n">
        <v>2</v>
      </c>
      <c r="I847" s="0" t="n">
        <v>2</v>
      </c>
      <c r="J847" s="0" t="n">
        <v>0</v>
      </c>
      <c r="K847" s="0" t="n">
        <v>0</v>
      </c>
      <c r="L847" s="0" t="n">
        <v>3</v>
      </c>
      <c r="M847" s="0" t="n">
        <v>6</v>
      </c>
      <c r="N847" s="1" t="n">
        <f aca="false">IF(ISERROR(I847/(I847+J847)),0,(I847/(I847+J847)))</f>
        <v>1</v>
      </c>
      <c r="O847" s="1" t="n">
        <f aca="false">IF(ISERROR(I847/(I847+K847)),0,(I847/(I847+K847)))</f>
        <v>1</v>
      </c>
      <c r="P847" s="1" t="n">
        <f aca="false">IF(ISERROR((2*N847*O847)/(N847+O847)),0,(2*N847*O847)/(N847+O847))</f>
        <v>1</v>
      </c>
      <c r="Q847" s="0" t="n">
        <f aca="false">L1699-M1699</f>
        <v>5</v>
      </c>
      <c r="R847" s="17" t="str">
        <f aca="false">VLOOKUP(A847,s3_num_method!A847:B3346,2,0)</f>
        <v>num</v>
      </c>
    </row>
    <row r="848" customFormat="false" ht="12.8" hidden="false" customHeight="false" outlineLevel="0" collapsed="false">
      <c r="A848" s="0" t="s">
        <v>5797</v>
      </c>
      <c r="B848" s="0" t="s">
        <v>1</v>
      </c>
      <c r="C848" s="0" t="s">
        <v>2</v>
      </c>
      <c r="E848" s="0" t="s">
        <v>10</v>
      </c>
      <c r="F848" s="0" t="s">
        <v>5798</v>
      </c>
      <c r="G848" s="0" t="n">
        <v>14</v>
      </c>
      <c r="H848" s="0" t="n">
        <v>10</v>
      </c>
      <c r="I848" s="0" t="n">
        <v>9</v>
      </c>
      <c r="J848" s="0" t="n">
        <v>1</v>
      </c>
      <c r="K848" s="0" t="n">
        <v>5</v>
      </c>
      <c r="L848" s="0" t="n">
        <v>9</v>
      </c>
      <c r="M848" s="0" t="n">
        <v>4</v>
      </c>
      <c r="N848" s="1" t="n">
        <f aca="false">IF(ISERROR(I848/(I848+J848)),0,(I848/(I848+J848)))</f>
        <v>0.9</v>
      </c>
      <c r="O848" s="1" t="n">
        <f aca="false">IF(ISERROR(I848/(I848+K848)),0,(I848/(I848+K848)))</f>
        <v>0.642857142857143</v>
      </c>
      <c r="P848" s="1" t="n">
        <f aca="false">IF(ISERROR((2*N848*O848)/(N848+O848)),0,(2*N848*O848)/(N848+O848))</f>
        <v>0.75</v>
      </c>
      <c r="Q848" s="0" t="n">
        <f aca="false">L1697-M1697</f>
        <v>2</v>
      </c>
      <c r="R848" s="17" t="str">
        <f aca="false">VLOOKUP(A848,s3_num_method!A848:B3347,2,0)</f>
        <v>num+count</v>
      </c>
    </row>
    <row r="849" customFormat="false" ht="12.8" hidden="false" customHeight="false" outlineLevel="0" collapsed="false">
      <c r="A849" s="0" t="s">
        <v>5799</v>
      </c>
      <c r="B849" s="0" t="s">
        <v>1</v>
      </c>
      <c r="C849" s="0" t="s">
        <v>2</v>
      </c>
      <c r="E849" s="0" t="s">
        <v>10</v>
      </c>
      <c r="F849" s="0" t="s">
        <v>5800</v>
      </c>
      <c r="G849" s="0" t="n">
        <v>3</v>
      </c>
      <c r="H849" s="0" t="n">
        <v>3</v>
      </c>
      <c r="I849" s="0" t="n">
        <v>3</v>
      </c>
      <c r="J849" s="0" t="n">
        <v>0</v>
      </c>
      <c r="K849" s="0" t="n">
        <v>0</v>
      </c>
      <c r="L849" s="0" t="n">
        <v>4</v>
      </c>
      <c r="M849" s="0" t="n">
        <v>9</v>
      </c>
      <c r="N849" s="1" t="n">
        <f aca="false">IF(ISERROR(I849/(I849+J849)),0,(I849/(I849+J849)))</f>
        <v>1</v>
      </c>
      <c r="O849" s="1" t="n">
        <f aca="false">IF(ISERROR(I849/(I849+K849)),0,(I849/(I849+K849)))</f>
        <v>1</v>
      </c>
      <c r="P849" s="1" t="n">
        <f aca="false">IF(ISERROR((2*N849*O849)/(N849+O849)),0,(2*N849*O849)/(N849+O849))</f>
        <v>1</v>
      </c>
      <c r="Q849" s="0" t="n">
        <f aca="false">L1028-M1028</f>
        <v>1</v>
      </c>
      <c r="R849" s="17" t="str">
        <f aca="false">VLOOKUP(A849,s3_num_method!A849:B3348,2,0)</f>
        <v>num</v>
      </c>
    </row>
    <row r="850" customFormat="false" ht="12.8" hidden="false" customHeight="false" outlineLevel="0" collapsed="false">
      <c r="A850" s="0" t="s">
        <v>5801</v>
      </c>
      <c r="B850" s="0" t="s">
        <v>1</v>
      </c>
      <c r="C850" s="0" t="s">
        <v>2</v>
      </c>
      <c r="E850" s="0" t="s">
        <v>10</v>
      </c>
      <c r="F850" s="0" t="s">
        <v>5802</v>
      </c>
      <c r="G850" s="0" t="n">
        <v>3</v>
      </c>
      <c r="H850" s="0" t="n">
        <v>3</v>
      </c>
      <c r="I850" s="0" t="n">
        <v>2</v>
      </c>
      <c r="J850" s="0" t="n">
        <v>1</v>
      </c>
      <c r="K850" s="0" t="n">
        <v>1</v>
      </c>
      <c r="L850" s="0" t="n">
        <v>3</v>
      </c>
      <c r="M850" s="0" t="n">
        <v>4</v>
      </c>
      <c r="N850" s="1" t="n">
        <f aca="false">IF(ISERROR(I850/(I850+J850)),0,(I850/(I850+J850)))</f>
        <v>0.666666666666667</v>
      </c>
      <c r="O850" s="1" t="n">
        <f aca="false">IF(ISERROR(I850/(I850+K850)),0,(I850/(I850+K850)))</f>
        <v>0.666666666666667</v>
      </c>
      <c r="P850" s="1" t="n">
        <f aca="false">IF(ISERROR((2*N850*O850)/(N850+O850)),0,(2*N850*O850)/(N850+O850))</f>
        <v>0.666666666666667</v>
      </c>
      <c r="Q850" s="0" t="n">
        <f aca="false">L1175-M1175</f>
        <v>2</v>
      </c>
      <c r="R850" s="17" t="str">
        <f aca="false">VLOOKUP(A850,s3_num_method!A850:B3349,2,0)</f>
        <v>num+count</v>
      </c>
    </row>
    <row r="851" customFormat="false" ht="12.8" hidden="false" customHeight="false" outlineLevel="0" collapsed="false">
      <c r="A851" s="0" t="s">
        <v>5803</v>
      </c>
      <c r="B851" s="0" t="s">
        <v>1</v>
      </c>
      <c r="C851" s="0" t="s">
        <v>2</v>
      </c>
      <c r="E851" s="0" t="s">
        <v>10</v>
      </c>
      <c r="F851" s="0" t="s">
        <v>5804</v>
      </c>
      <c r="G851" s="0" t="n">
        <v>1</v>
      </c>
      <c r="H851" s="0" t="n">
        <v>0</v>
      </c>
      <c r="I851" s="0" t="n">
        <v>0</v>
      </c>
      <c r="J851" s="0" t="n">
        <v>0</v>
      </c>
      <c r="K851" s="0" t="n">
        <v>1</v>
      </c>
      <c r="L851" s="0" t="n">
        <v>1</v>
      </c>
      <c r="M851" s="0" t="n">
        <v>0</v>
      </c>
      <c r="N851" s="1" t="n">
        <f aca="false">IF(ISERROR(I851/(I851+J851)),0,(I851/(I851+J851)))</f>
        <v>0</v>
      </c>
      <c r="O851" s="1" t="n">
        <f aca="false">IF(ISERROR(I851/(I851+K851)),0,(I851/(I851+K851)))</f>
        <v>0</v>
      </c>
      <c r="P851" s="1" t="n">
        <f aca="false">IF(ISERROR((2*N851*O851)/(N851+O851)),0,(2*N851*O851)/(N851+O851))</f>
        <v>0</v>
      </c>
      <c r="Q851" s="0" t="n">
        <f aca="false">L1887-M1887</f>
        <v>1</v>
      </c>
      <c r="R851" s="17" t="str">
        <f aca="false">VLOOKUP(A851,s3_num_method!A851:B3350,2,0)</f>
        <v>num+count</v>
      </c>
    </row>
    <row r="852" customFormat="false" ht="12.8" hidden="false" customHeight="false" outlineLevel="0" collapsed="false">
      <c r="A852" s="0" t="s">
        <v>5805</v>
      </c>
      <c r="B852" s="0" t="s">
        <v>1</v>
      </c>
      <c r="C852" s="0" t="s">
        <v>2</v>
      </c>
      <c r="E852" s="0" t="s">
        <v>10</v>
      </c>
      <c r="F852" s="0" t="s">
        <v>5806</v>
      </c>
      <c r="G852" s="0" t="n">
        <v>5</v>
      </c>
      <c r="H852" s="0" t="n">
        <v>2</v>
      </c>
      <c r="I852" s="0" t="n">
        <v>2</v>
      </c>
      <c r="J852" s="0" t="n">
        <v>0</v>
      </c>
      <c r="K852" s="0" t="n">
        <v>3</v>
      </c>
      <c r="L852" s="0" t="n">
        <v>6</v>
      </c>
      <c r="M852" s="0" t="n">
        <v>4</v>
      </c>
      <c r="N852" s="1" t="n">
        <f aca="false">IF(ISERROR(I852/(I852+J852)),0,(I852/(I852+J852)))</f>
        <v>1</v>
      </c>
      <c r="O852" s="1" t="n">
        <f aca="false">IF(ISERROR(I852/(I852+K852)),0,(I852/(I852+K852)))</f>
        <v>0.4</v>
      </c>
      <c r="P852" s="1" t="n">
        <f aca="false">IF(ISERROR((2*N852*O852)/(N852+O852)),0,(2*N852*O852)/(N852+O852))</f>
        <v>0.571428571428571</v>
      </c>
      <c r="Q852" s="0" t="n">
        <f aca="false">L1464-M1464</f>
        <v>0</v>
      </c>
      <c r="R852" s="17" t="str">
        <f aca="false">VLOOKUP(A852,s3_num_method!A852:B3351,2,0)</f>
        <v>num</v>
      </c>
    </row>
    <row r="853" customFormat="false" ht="12.8" hidden="false" customHeight="false" outlineLevel="0" collapsed="false">
      <c r="A853" s="0" t="s">
        <v>5807</v>
      </c>
      <c r="B853" s="0" t="s">
        <v>1</v>
      </c>
      <c r="C853" s="0" t="s">
        <v>2</v>
      </c>
      <c r="E853" s="0" t="s">
        <v>10</v>
      </c>
      <c r="F853" s="0" t="s">
        <v>5808</v>
      </c>
      <c r="G853" s="0" t="n">
        <v>1</v>
      </c>
      <c r="H853" s="0" t="n">
        <v>0</v>
      </c>
      <c r="I853" s="0" t="n">
        <v>0</v>
      </c>
      <c r="J853" s="0" t="n">
        <v>0</v>
      </c>
      <c r="K853" s="0" t="n">
        <v>1</v>
      </c>
      <c r="L853" s="0" t="n">
        <v>1</v>
      </c>
      <c r="M853" s="0" t="n">
        <v>0</v>
      </c>
      <c r="N853" s="1" t="n">
        <f aca="false">IF(ISERROR(I853/(I853+J853)),0,(I853/(I853+J853)))</f>
        <v>0</v>
      </c>
      <c r="O853" s="1" t="n">
        <f aca="false">IF(ISERROR(I853/(I853+K853)),0,(I853/(I853+K853)))</f>
        <v>0</v>
      </c>
      <c r="P853" s="1" t="n">
        <f aca="false">IF(ISERROR((2*N853*O853)/(N853+O853)),0,(2*N853*O853)/(N853+O853))</f>
        <v>0</v>
      </c>
      <c r="Q853" s="0" t="n">
        <f aca="false">L1578-M1578</f>
        <v>1</v>
      </c>
      <c r="R853" s="17" t="str">
        <f aca="false">VLOOKUP(A853,s3_num_method!A853:B3352,2,0)</f>
        <v>num+count</v>
      </c>
    </row>
    <row r="854" customFormat="false" ht="12.8" hidden="false" customHeight="false" outlineLevel="0" collapsed="false">
      <c r="A854" s="0" t="s">
        <v>5809</v>
      </c>
      <c r="B854" s="0" t="s">
        <v>1</v>
      </c>
      <c r="C854" s="0" t="s">
        <v>2</v>
      </c>
      <c r="E854" s="0" t="s">
        <v>10</v>
      </c>
      <c r="F854" s="0" t="s">
        <v>5810</v>
      </c>
      <c r="G854" s="0" t="n">
        <v>2</v>
      </c>
      <c r="H854" s="0" t="n">
        <v>2</v>
      </c>
      <c r="I854" s="0" t="n">
        <v>2</v>
      </c>
      <c r="J854" s="0" t="n">
        <v>0</v>
      </c>
      <c r="K854" s="0" t="n">
        <v>0</v>
      </c>
      <c r="L854" s="0" t="n">
        <v>2</v>
      </c>
      <c r="M854" s="0" t="n">
        <v>5</v>
      </c>
      <c r="N854" s="1" t="n">
        <f aca="false">IF(ISERROR(I854/(I854+J854)),0,(I854/(I854+J854)))</f>
        <v>1</v>
      </c>
      <c r="O854" s="1" t="n">
        <f aca="false">IF(ISERROR(I854/(I854+K854)),0,(I854/(I854+K854)))</f>
        <v>1</v>
      </c>
      <c r="P854" s="1" t="n">
        <f aca="false">IF(ISERROR((2*N854*O854)/(N854+O854)),0,(2*N854*O854)/(N854+O854))</f>
        <v>1</v>
      </c>
      <c r="Q854" s="0" t="n">
        <f aca="false">L1462-M1462</f>
        <v>0</v>
      </c>
      <c r="R854" s="17" t="str">
        <f aca="false">VLOOKUP(A854,s3_num_method!A854:B3353,2,0)</f>
        <v>num+count</v>
      </c>
    </row>
    <row r="855" customFormat="false" ht="12.8" hidden="false" customHeight="false" outlineLevel="0" collapsed="false">
      <c r="A855" s="0" t="s">
        <v>5811</v>
      </c>
      <c r="B855" s="0" t="s">
        <v>1</v>
      </c>
      <c r="C855" s="0" t="s">
        <v>2</v>
      </c>
      <c r="E855" s="0" t="s">
        <v>10</v>
      </c>
      <c r="F855" s="0" t="s">
        <v>5812</v>
      </c>
      <c r="G855" s="0" t="n">
        <v>2</v>
      </c>
      <c r="H855" s="0" t="n">
        <v>1</v>
      </c>
      <c r="I855" s="0" t="n">
        <v>1</v>
      </c>
      <c r="J855" s="0" t="n">
        <v>0</v>
      </c>
      <c r="K855" s="0" t="n">
        <v>1</v>
      </c>
      <c r="L855" s="0" t="n">
        <v>2</v>
      </c>
      <c r="M855" s="0" t="n">
        <v>1</v>
      </c>
      <c r="N855" s="1" t="n">
        <f aca="false">IF(ISERROR(I855/(I855+J855)),0,(I855/(I855+J855)))</f>
        <v>1</v>
      </c>
      <c r="O855" s="1" t="n">
        <f aca="false">IF(ISERROR(I855/(I855+K855)),0,(I855/(I855+K855)))</f>
        <v>0.5</v>
      </c>
      <c r="P855" s="1" t="n">
        <f aca="false">IF(ISERROR((2*N855*O855)/(N855+O855)),0,(2*N855*O855)/(N855+O855))</f>
        <v>0.666666666666667</v>
      </c>
      <c r="Q855" s="0" t="n">
        <f aca="false">L1577-M1577</f>
        <v>5</v>
      </c>
      <c r="R855" s="17" t="str">
        <f aca="false">VLOOKUP(A855,s3_num_method!A855:B3354,2,0)</f>
        <v>count</v>
      </c>
    </row>
    <row r="856" customFormat="false" ht="12.8" hidden="false" customHeight="false" outlineLevel="0" collapsed="false">
      <c r="A856" s="0" t="s">
        <v>5813</v>
      </c>
      <c r="B856" s="0" t="s">
        <v>1</v>
      </c>
      <c r="C856" s="0" t="s">
        <v>2</v>
      </c>
      <c r="E856" s="0" t="s">
        <v>10</v>
      </c>
      <c r="F856" s="0" t="s">
        <v>5814</v>
      </c>
      <c r="G856" s="0" t="n">
        <v>2</v>
      </c>
      <c r="H856" s="0" t="n">
        <v>0</v>
      </c>
      <c r="I856" s="0" t="n">
        <v>0</v>
      </c>
      <c r="J856" s="0" t="n">
        <v>0</v>
      </c>
      <c r="K856" s="0" t="n">
        <v>2</v>
      </c>
      <c r="L856" s="0" t="n">
        <v>1</v>
      </c>
      <c r="M856" s="0" t="n">
        <v>0</v>
      </c>
      <c r="N856" s="1" t="n">
        <f aca="false">IF(ISERROR(I856/(I856+J856)),0,(I856/(I856+J856)))</f>
        <v>0</v>
      </c>
      <c r="O856" s="1" t="n">
        <f aca="false">IF(ISERROR(I856/(I856+K856)),0,(I856/(I856+K856)))</f>
        <v>0</v>
      </c>
      <c r="P856" s="1" t="n">
        <f aca="false">IF(ISERROR((2*N856*O856)/(N856+O856)),0,(2*N856*O856)/(N856+O856))</f>
        <v>0</v>
      </c>
      <c r="Q856" s="0" t="n">
        <f aca="false">L549-M549</f>
        <v>1</v>
      </c>
      <c r="R856" s="17" t="str">
        <f aca="false">VLOOKUP(A856,s3_num_method!A856:B3355,2,0)</f>
        <v>num+count</v>
      </c>
    </row>
    <row r="857" customFormat="false" ht="12.8" hidden="false" customHeight="false" outlineLevel="0" collapsed="false">
      <c r="A857" s="0" t="s">
        <v>5815</v>
      </c>
      <c r="B857" s="0" t="s">
        <v>1</v>
      </c>
      <c r="C857" s="0" t="s">
        <v>2</v>
      </c>
      <c r="E857" s="0" t="s">
        <v>10</v>
      </c>
      <c r="F857" s="0" t="s">
        <v>5816</v>
      </c>
      <c r="G857" s="0" t="n">
        <v>3</v>
      </c>
      <c r="H857" s="0" t="n">
        <v>1</v>
      </c>
      <c r="I857" s="0" t="n">
        <v>0</v>
      </c>
      <c r="J857" s="0" t="n">
        <v>1</v>
      </c>
      <c r="K857" s="0" t="n">
        <v>3</v>
      </c>
      <c r="L857" s="0" t="n">
        <v>2</v>
      </c>
      <c r="M857" s="0" t="n">
        <v>4</v>
      </c>
      <c r="N857" s="1" t="n">
        <f aca="false">IF(ISERROR(I857/(I857+J857)),0,(I857/(I857+J857)))</f>
        <v>0</v>
      </c>
      <c r="O857" s="1" t="n">
        <f aca="false">IF(ISERROR(I857/(I857+K857)),0,(I857/(I857+K857)))</f>
        <v>0</v>
      </c>
      <c r="P857" s="1" t="n">
        <f aca="false">IF(ISERROR((2*N857*O857)/(N857+O857)),0,(2*N857*O857)/(N857+O857))</f>
        <v>0</v>
      </c>
      <c r="Q857" s="0" t="n">
        <f aca="false">L1196-M1196</f>
        <v>0</v>
      </c>
      <c r="R857" s="17" t="str">
        <f aca="false">VLOOKUP(A857,s3_num_method!A857:B3356,2,0)</f>
        <v>num</v>
      </c>
    </row>
    <row r="858" customFormat="false" ht="12.8" hidden="false" customHeight="false" outlineLevel="0" collapsed="false">
      <c r="A858" s="0" t="s">
        <v>5817</v>
      </c>
      <c r="B858" s="0" t="s">
        <v>1</v>
      </c>
      <c r="C858" s="0" t="s">
        <v>2</v>
      </c>
      <c r="E858" s="0" t="s">
        <v>10</v>
      </c>
      <c r="F858" s="0" t="s">
        <v>5818</v>
      </c>
      <c r="G858" s="0" t="n">
        <v>6</v>
      </c>
      <c r="H858" s="0" t="n">
        <v>7</v>
      </c>
      <c r="I858" s="0" t="n">
        <v>6</v>
      </c>
      <c r="J858" s="0" t="n">
        <v>1</v>
      </c>
      <c r="K858" s="0" t="n">
        <v>0</v>
      </c>
      <c r="L858" s="0" t="n">
        <v>3</v>
      </c>
      <c r="M858" s="0" t="n">
        <v>9</v>
      </c>
      <c r="N858" s="1" t="n">
        <f aca="false">IF(ISERROR(I858/(I858+J858)),0,(I858/(I858+J858)))</f>
        <v>0.857142857142857</v>
      </c>
      <c r="O858" s="1" t="n">
        <f aca="false">IF(ISERROR(I858/(I858+K858)),0,(I858/(I858+K858)))</f>
        <v>1</v>
      </c>
      <c r="P858" s="1" t="n">
        <f aca="false">IF(ISERROR((2*N858*O858)/(N858+O858)),0,(2*N858*O858)/(N858+O858))</f>
        <v>0.923076923076923</v>
      </c>
      <c r="Q858" s="0" t="n">
        <f aca="false">L514-M514</f>
        <v>0</v>
      </c>
      <c r="R858" s="17" t="str">
        <f aca="false">VLOOKUP(A858,s3_num_method!A858:B3357,2,0)</f>
        <v>num+count</v>
      </c>
    </row>
    <row r="859" customFormat="false" ht="12.8" hidden="false" customHeight="false" outlineLevel="0" collapsed="false">
      <c r="A859" s="0" t="s">
        <v>5819</v>
      </c>
      <c r="B859" s="0" t="s">
        <v>1</v>
      </c>
      <c r="C859" s="0" t="s">
        <v>2</v>
      </c>
      <c r="E859" s="0" t="s">
        <v>10</v>
      </c>
      <c r="F859" s="0" t="s">
        <v>5820</v>
      </c>
      <c r="G859" s="0" t="n">
        <v>2</v>
      </c>
      <c r="H859" s="0" t="n">
        <v>0</v>
      </c>
      <c r="I859" s="0" t="n">
        <v>0</v>
      </c>
      <c r="J859" s="0" t="n">
        <v>0</v>
      </c>
      <c r="K859" s="0" t="n">
        <v>2</v>
      </c>
      <c r="L859" s="0" t="n">
        <v>3</v>
      </c>
      <c r="M859" s="0" t="n">
        <v>0</v>
      </c>
      <c r="N859" s="1" t="n">
        <f aca="false">IF(ISERROR(I859/(I859+J859)),0,(I859/(I859+J859)))</f>
        <v>0</v>
      </c>
      <c r="O859" s="1" t="n">
        <f aca="false">IF(ISERROR(I859/(I859+K859)),0,(I859/(I859+K859)))</f>
        <v>0</v>
      </c>
      <c r="P859" s="1" t="n">
        <f aca="false">IF(ISERROR((2*N859*O859)/(N859+O859)),0,(2*N859*O859)/(N859+O859))</f>
        <v>0</v>
      </c>
      <c r="Q859" s="0" t="n">
        <f aca="false">L475-M475</f>
        <v>0</v>
      </c>
      <c r="R859" s="17" t="str">
        <f aca="false">VLOOKUP(A859,s3_num_method!A859:B3358,2,0)</f>
        <v>num+count</v>
      </c>
    </row>
    <row r="860" customFormat="false" ht="12.8" hidden="false" customHeight="false" outlineLevel="0" collapsed="false">
      <c r="A860" s="0" t="s">
        <v>5821</v>
      </c>
      <c r="B860" s="0" t="s">
        <v>1</v>
      </c>
      <c r="C860" s="0" t="s">
        <v>2</v>
      </c>
      <c r="E860" s="0" t="s">
        <v>10</v>
      </c>
      <c r="F860" s="0" t="s">
        <v>5822</v>
      </c>
      <c r="G860" s="0" t="n">
        <v>7</v>
      </c>
      <c r="H860" s="0" t="n">
        <v>5</v>
      </c>
      <c r="I860" s="0" t="n">
        <v>5</v>
      </c>
      <c r="J860" s="0" t="n">
        <v>0</v>
      </c>
      <c r="K860" s="0" t="n">
        <v>2</v>
      </c>
      <c r="L860" s="0" t="n">
        <v>2</v>
      </c>
      <c r="M860" s="0" t="n">
        <v>5</v>
      </c>
      <c r="N860" s="1" t="n">
        <f aca="false">IF(ISERROR(I860/(I860+J860)),0,(I860/(I860+J860)))</f>
        <v>1</v>
      </c>
      <c r="O860" s="1" t="n">
        <f aca="false">IF(ISERROR(I860/(I860+K860)),0,(I860/(I860+K860)))</f>
        <v>0.714285714285714</v>
      </c>
      <c r="P860" s="1" t="n">
        <f aca="false">IF(ISERROR((2*N860*O860)/(N860+O860)),0,(2*N860*O860)/(N860+O860))</f>
        <v>0.833333333333333</v>
      </c>
      <c r="Q860" s="0" t="n">
        <f aca="false">L554-M554</f>
        <v>1</v>
      </c>
      <c r="R860" s="17" t="str">
        <f aca="false">VLOOKUP(A860,s3_num_method!A860:B3359,2,0)</f>
        <v>count</v>
      </c>
    </row>
    <row r="861" customFormat="false" ht="12.8" hidden="false" customHeight="false" outlineLevel="0" collapsed="false">
      <c r="A861" s="0" t="s">
        <v>5823</v>
      </c>
      <c r="B861" s="0" t="s">
        <v>1</v>
      </c>
      <c r="C861" s="0" t="s">
        <v>2</v>
      </c>
      <c r="E861" s="0" t="s">
        <v>10</v>
      </c>
      <c r="F861" s="0" t="s">
        <v>5824</v>
      </c>
      <c r="G861" s="0" t="n">
        <v>4</v>
      </c>
      <c r="H861" s="0" t="n">
        <v>3</v>
      </c>
      <c r="I861" s="0" t="n">
        <v>3</v>
      </c>
      <c r="J861" s="0" t="n">
        <v>0</v>
      </c>
      <c r="K861" s="0" t="n">
        <v>1</v>
      </c>
      <c r="L861" s="0" t="n">
        <v>2</v>
      </c>
      <c r="M861" s="0" t="n">
        <v>1</v>
      </c>
      <c r="N861" s="1" t="n">
        <f aca="false">IF(ISERROR(I861/(I861+J861)),0,(I861/(I861+J861)))</f>
        <v>1</v>
      </c>
      <c r="O861" s="1" t="n">
        <f aca="false">IF(ISERROR(I861/(I861+K861)),0,(I861/(I861+K861)))</f>
        <v>0.75</v>
      </c>
      <c r="P861" s="1" t="n">
        <f aca="false">IF(ISERROR((2*N861*O861)/(N861+O861)),0,(2*N861*O861)/(N861+O861))</f>
        <v>0.857142857142857</v>
      </c>
      <c r="Q861" s="0" t="n">
        <f aca="false">L504-M504</f>
        <v>0</v>
      </c>
      <c r="R861" s="17" t="str">
        <f aca="false">VLOOKUP(A861,s3_num_method!A861:B3360,2,0)</f>
        <v>count</v>
      </c>
    </row>
    <row r="862" customFormat="false" ht="12.8" hidden="false" customHeight="false" outlineLevel="0" collapsed="false">
      <c r="A862" s="0" t="s">
        <v>5825</v>
      </c>
      <c r="B862" s="0" t="s">
        <v>1</v>
      </c>
      <c r="C862" s="0" t="s">
        <v>2</v>
      </c>
      <c r="E862" s="0" t="s">
        <v>10</v>
      </c>
      <c r="F862" s="0" t="s">
        <v>5826</v>
      </c>
      <c r="G862" s="0" t="n">
        <v>3</v>
      </c>
      <c r="H862" s="0" t="n">
        <v>2</v>
      </c>
      <c r="I862" s="0" t="n">
        <v>2</v>
      </c>
      <c r="J862" s="0" t="n">
        <v>0</v>
      </c>
      <c r="K862" s="0" t="n">
        <v>1</v>
      </c>
      <c r="L862" s="0" t="n">
        <v>3</v>
      </c>
      <c r="M862" s="0" t="n">
        <v>1</v>
      </c>
      <c r="N862" s="1" t="n">
        <f aca="false">IF(ISERROR(I862/(I862+J862)),0,(I862/(I862+J862)))</f>
        <v>1</v>
      </c>
      <c r="O862" s="1" t="n">
        <f aca="false">IF(ISERROR(I862/(I862+K862)),0,(I862/(I862+K862)))</f>
        <v>0.666666666666667</v>
      </c>
      <c r="P862" s="1" t="n">
        <f aca="false">IF(ISERROR((2*N862*O862)/(N862+O862)),0,(2*N862*O862)/(N862+O862))</f>
        <v>0.8</v>
      </c>
      <c r="Q862" s="0" t="n">
        <f aca="false">L1890-M1890</f>
        <v>1</v>
      </c>
      <c r="R862" s="17" t="str">
        <f aca="false">VLOOKUP(A862,s3_num_method!A862:B3361,2,0)</f>
        <v>count</v>
      </c>
    </row>
    <row r="863" customFormat="false" ht="12.8" hidden="false" customHeight="false" outlineLevel="0" collapsed="false">
      <c r="A863" s="0" t="s">
        <v>5827</v>
      </c>
      <c r="B863" s="0" t="s">
        <v>1</v>
      </c>
      <c r="C863" s="0" t="s">
        <v>2</v>
      </c>
      <c r="E863" s="0" t="s">
        <v>10</v>
      </c>
      <c r="F863" s="0" t="s">
        <v>5828</v>
      </c>
      <c r="G863" s="0" t="n">
        <v>3</v>
      </c>
      <c r="H863" s="0" t="n">
        <v>2</v>
      </c>
      <c r="I863" s="0" t="n">
        <v>2</v>
      </c>
      <c r="J863" s="0" t="n">
        <v>0</v>
      </c>
      <c r="K863" s="0" t="n">
        <v>1</v>
      </c>
      <c r="L863" s="0" t="n">
        <v>3</v>
      </c>
      <c r="M863" s="0" t="n">
        <v>0</v>
      </c>
      <c r="N863" s="1" t="n">
        <f aca="false">IF(ISERROR(I863/(I863+J863)),0,(I863/(I863+J863)))</f>
        <v>1</v>
      </c>
      <c r="O863" s="1" t="n">
        <f aca="false">IF(ISERROR(I863/(I863+K863)),0,(I863/(I863+K863)))</f>
        <v>0.666666666666667</v>
      </c>
      <c r="P863" s="1" t="n">
        <f aca="false">IF(ISERROR((2*N863*O863)/(N863+O863)),0,(2*N863*O863)/(N863+O863))</f>
        <v>0.8</v>
      </c>
      <c r="Q863" s="0" t="n">
        <f aca="false">L1594-M1594</f>
        <v>4</v>
      </c>
      <c r="R863" s="17" t="str">
        <f aca="false">VLOOKUP(A863,s3_num_method!A863:B3362,2,0)</f>
        <v>count</v>
      </c>
    </row>
    <row r="864" customFormat="false" ht="12.8" hidden="false" customHeight="false" outlineLevel="0" collapsed="false">
      <c r="A864" s="0" t="s">
        <v>5829</v>
      </c>
      <c r="B864" s="0" t="s">
        <v>1</v>
      </c>
      <c r="C864" s="0" t="s">
        <v>2</v>
      </c>
      <c r="E864" s="0" t="s">
        <v>10</v>
      </c>
      <c r="F864" s="0" t="s">
        <v>5830</v>
      </c>
      <c r="G864" s="0" t="n">
        <v>2</v>
      </c>
      <c r="H864" s="0" t="n">
        <v>1</v>
      </c>
      <c r="I864" s="0" t="n">
        <v>1</v>
      </c>
      <c r="J864" s="0" t="n">
        <v>0</v>
      </c>
      <c r="K864" s="0" t="n">
        <v>1</v>
      </c>
      <c r="L864" s="0" t="n">
        <v>5</v>
      </c>
      <c r="M864" s="0" t="n">
        <v>0</v>
      </c>
      <c r="N864" s="1" t="n">
        <f aca="false">IF(ISERROR(I864/(I864+J864)),0,(I864/(I864+J864)))</f>
        <v>1</v>
      </c>
      <c r="O864" s="1" t="n">
        <f aca="false">IF(ISERROR(I864/(I864+K864)),0,(I864/(I864+K864)))</f>
        <v>0.5</v>
      </c>
      <c r="P864" s="1" t="n">
        <f aca="false">IF(ISERROR((2*N864*O864)/(N864+O864)),0,(2*N864*O864)/(N864+O864))</f>
        <v>0.666666666666667</v>
      </c>
      <c r="Q864" s="0" t="n">
        <f aca="false">L30-M30</f>
        <v>1</v>
      </c>
      <c r="R864" s="17" t="str">
        <f aca="false">VLOOKUP(A864,s3_num_method!A864:B3363,2,0)</f>
        <v>count</v>
      </c>
    </row>
    <row r="865" customFormat="false" ht="12.8" hidden="false" customHeight="false" outlineLevel="0" collapsed="false">
      <c r="A865" s="0" t="s">
        <v>5831</v>
      </c>
      <c r="B865" s="0" t="s">
        <v>1</v>
      </c>
      <c r="C865" s="0" t="s">
        <v>2</v>
      </c>
      <c r="E865" s="0" t="s">
        <v>10</v>
      </c>
      <c r="F865" s="0" t="s">
        <v>5832</v>
      </c>
      <c r="G865" s="0" t="n">
        <v>4</v>
      </c>
      <c r="H865" s="0" t="n">
        <v>7</v>
      </c>
      <c r="I865" s="0" t="n">
        <v>4</v>
      </c>
      <c r="J865" s="0" t="n">
        <v>3</v>
      </c>
      <c r="K865" s="0" t="n">
        <v>0</v>
      </c>
      <c r="L865" s="0" t="n">
        <v>4</v>
      </c>
      <c r="M865" s="0" t="n">
        <v>6</v>
      </c>
      <c r="N865" s="1" t="n">
        <f aca="false">IF(ISERROR(I865/(I865+J865)),0,(I865/(I865+J865)))</f>
        <v>0.571428571428571</v>
      </c>
      <c r="O865" s="1" t="n">
        <f aca="false">IF(ISERROR(I865/(I865+K865)),0,(I865/(I865+K865)))</f>
        <v>1</v>
      </c>
      <c r="P865" s="1" t="n">
        <f aca="false">IF(ISERROR((2*N865*O865)/(N865+O865)),0,(2*N865*O865)/(N865+O865))</f>
        <v>0.727272727272727</v>
      </c>
      <c r="Q865" s="0" t="n">
        <f aca="false">L1833-M1833</f>
        <v>4</v>
      </c>
      <c r="R865" s="17" t="str">
        <f aca="false">VLOOKUP(A865,s3_num_method!A865:B3364,2,0)</f>
        <v>num+count</v>
      </c>
    </row>
    <row r="866" customFormat="false" ht="12.8" hidden="false" customHeight="false" outlineLevel="0" collapsed="false">
      <c r="A866" s="0" t="s">
        <v>5833</v>
      </c>
      <c r="B866" s="0" t="s">
        <v>1</v>
      </c>
      <c r="C866" s="0" t="s">
        <v>2</v>
      </c>
      <c r="E866" s="0" t="s">
        <v>10</v>
      </c>
      <c r="F866" s="0" t="s">
        <v>5834</v>
      </c>
      <c r="G866" s="0" t="n">
        <v>9</v>
      </c>
      <c r="H866" s="0" t="n">
        <v>2</v>
      </c>
      <c r="I866" s="0" t="n">
        <v>2</v>
      </c>
      <c r="J866" s="0" t="n">
        <v>0</v>
      </c>
      <c r="K866" s="0" t="n">
        <v>7</v>
      </c>
      <c r="L866" s="0" t="n">
        <v>2</v>
      </c>
      <c r="M866" s="0" t="n">
        <v>1</v>
      </c>
      <c r="N866" s="1" t="n">
        <f aca="false">IF(ISERROR(I866/(I866+J866)),0,(I866/(I866+J866)))</f>
        <v>1</v>
      </c>
      <c r="O866" s="1" t="n">
        <f aca="false">IF(ISERROR(I866/(I866+K866)),0,(I866/(I866+K866)))</f>
        <v>0.222222222222222</v>
      </c>
      <c r="P866" s="1" t="n">
        <f aca="false">IF(ISERROR((2*N866*O866)/(N866+O866)),0,(2*N866*O866)/(N866+O866))</f>
        <v>0.363636363636364</v>
      </c>
      <c r="Q866" s="0" t="n">
        <f aca="false">L1019-M1019</f>
        <v>1</v>
      </c>
      <c r="R866" s="17" t="str">
        <f aca="false">VLOOKUP(A866,s3_num_method!A866:B3365,2,0)</f>
        <v>num+count</v>
      </c>
    </row>
    <row r="867" customFormat="false" ht="12.8" hidden="false" customHeight="false" outlineLevel="0" collapsed="false">
      <c r="A867" s="0" t="s">
        <v>5835</v>
      </c>
      <c r="B867" s="0" t="s">
        <v>1</v>
      </c>
      <c r="C867" s="0" t="s">
        <v>2</v>
      </c>
      <c r="E867" s="0" t="s">
        <v>10</v>
      </c>
      <c r="F867" s="0" t="s">
        <v>5836</v>
      </c>
      <c r="G867" s="0" t="n">
        <v>2</v>
      </c>
      <c r="H867" s="0" t="n">
        <v>2</v>
      </c>
      <c r="I867" s="0" t="n">
        <v>2</v>
      </c>
      <c r="J867" s="0" t="n">
        <v>0</v>
      </c>
      <c r="K867" s="0" t="n">
        <v>0</v>
      </c>
      <c r="L867" s="0" t="n">
        <v>3</v>
      </c>
      <c r="M867" s="0" t="n">
        <v>2</v>
      </c>
      <c r="N867" s="1" t="n">
        <f aca="false">IF(ISERROR(I867/(I867+J867)),0,(I867/(I867+J867)))</f>
        <v>1</v>
      </c>
      <c r="O867" s="1" t="n">
        <f aca="false">IF(ISERROR(I867/(I867+K867)),0,(I867/(I867+K867)))</f>
        <v>1</v>
      </c>
      <c r="P867" s="1" t="n">
        <f aca="false">IF(ISERROR((2*N867*O867)/(N867+O867)),0,(2*N867*O867)/(N867+O867))</f>
        <v>1</v>
      </c>
      <c r="Q867" s="0" t="n">
        <f aca="false">L1831-M1831</f>
        <v>1</v>
      </c>
      <c r="R867" s="17" t="str">
        <f aca="false">VLOOKUP(A867,s3_num_method!A867:B3366,2,0)</f>
        <v>num+count</v>
      </c>
    </row>
    <row r="868" customFormat="false" ht="12.8" hidden="false" customHeight="false" outlineLevel="0" collapsed="false">
      <c r="A868" s="0" t="s">
        <v>5837</v>
      </c>
      <c r="B868" s="0" t="s">
        <v>1</v>
      </c>
      <c r="C868" s="0" t="s">
        <v>2</v>
      </c>
      <c r="E868" s="0" t="s">
        <v>10</v>
      </c>
      <c r="F868" s="0" t="s">
        <v>5838</v>
      </c>
      <c r="G868" s="0" t="n">
        <v>3</v>
      </c>
      <c r="H868" s="0" t="n">
        <v>3</v>
      </c>
      <c r="I868" s="0" t="n">
        <v>3</v>
      </c>
      <c r="J868" s="0" t="n">
        <v>0</v>
      </c>
      <c r="K868" s="0" t="n">
        <v>0</v>
      </c>
      <c r="L868" s="0" t="n">
        <v>2</v>
      </c>
      <c r="M868" s="0" t="n">
        <v>1</v>
      </c>
      <c r="N868" s="1" t="n">
        <f aca="false">IF(ISERROR(I868/(I868+J868)),0,(I868/(I868+J868)))</f>
        <v>1</v>
      </c>
      <c r="O868" s="1" t="n">
        <f aca="false">IF(ISERROR(I868/(I868+K868)),0,(I868/(I868+K868)))</f>
        <v>1</v>
      </c>
      <c r="P868" s="1" t="n">
        <f aca="false">IF(ISERROR((2*N868*O868)/(N868+O868)),0,(2*N868*O868)/(N868+O868))</f>
        <v>1</v>
      </c>
      <c r="Q868" s="0" t="n">
        <f aca="false">L512-M512</f>
        <v>0</v>
      </c>
      <c r="R868" s="17" t="str">
        <f aca="false">VLOOKUP(A868,s3_num_method!A868:B3367,2,0)</f>
        <v>count</v>
      </c>
    </row>
    <row r="869" customFormat="false" ht="12.8" hidden="false" customHeight="false" outlineLevel="0" collapsed="false">
      <c r="A869" s="0" t="s">
        <v>5839</v>
      </c>
      <c r="B869" s="0" t="s">
        <v>1</v>
      </c>
      <c r="C869" s="0" t="s">
        <v>2</v>
      </c>
      <c r="E869" s="0" t="s">
        <v>10</v>
      </c>
      <c r="F869" s="0" t="s">
        <v>5840</v>
      </c>
      <c r="G869" s="0" t="n">
        <v>6</v>
      </c>
      <c r="H869" s="0" t="n">
        <v>6</v>
      </c>
      <c r="I869" s="0" t="n">
        <v>4</v>
      </c>
      <c r="J869" s="0" t="n">
        <v>2</v>
      </c>
      <c r="K869" s="0" t="n">
        <v>2</v>
      </c>
      <c r="L869" s="0" t="n">
        <v>5</v>
      </c>
      <c r="M869" s="0" t="n">
        <v>7</v>
      </c>
      <c r="N869" s="1" t="n">
        <f aca="false">IF(ISERROR(I869/(I869+J869)),0,(I869/(I869+J869)))</f>
        <v>0.666666666666667</v>
      </c>
      <c r="O869" s="1" t="n">
        <f aca="false">IF(ISERROR(I869/(I869+K869)),0,(I869/(I869+K869)))</f>
        <v>0.666666666666667</v>
      </c>
      <c r="P869" s="1" t="n">
        <f aca="false">IF(ISERROR((2*N869*O869)/(N869+O869)),0,(2*N869*O869)/(N869+O869))</f>
        <v>0.666666666666667</v>
      </c>
      <c r="Q869" s="0" t="n">
        <f aca="false">L1437-M1437</f>
        <v>0</v>
      </c>
      <c r="R869" s="17" t="str">
        <f aca="false">VLOOKUP(A869,s3_num_method!A869:B3368,2,0)</f>
        <v>count</v>
      </c>
    </row>
    <row r="870" customFormat="false" ht="12.8" hidden="false" customHeight="false" outlineLevel="0" collapsed="false">
      <c r="A870" s="0" t="s">
        <v>5841</v>
      </c>
      <c r="B870" s="0" t="s">
        <v>1</v>
      </c>
      <c r="C870" s="0" t="s">
        <v>2</v>
      </c>
      <c r="E870" s="0" t="s">
        <v>10</v>
      </c>
      <c r="F870" s="0" t="s">
        <v>5842</v>
      </c>
      <c r="G870" s="0" t="n">
        <v>6</v>
      </c>
      <c r="H870" s="0" t="n">
        <v>0</v>
      </c>
      <c r="I870" s="0" t="n">
        <v>0</v>
      </c>
      <c r="J870" s="0" t="n">
        <v>0</v>
      </c>
      <c r="K870" s="0" t="n">
        <v>6</v>
      </c>
      <c r="L870" s="0" t="n">
        <v>2</v>
      </c>
      <c r="M870" s="0" t="n">
        <v>0</v>
      </c>
      <c r="N870" s="1" t="n">
        <f aca="false">IF(ISERROR(I870/(I870+J870)),0,(I870/(I870+J870)))</f>
        <v>0</v>
      </c>
      <c r="O870" s="1" t="n">
        <f aca="false">IF(ISERROR(I870/(I870+K870)),0,(I870/(I870+K870)))</f>
        <v>0</v>
      </c>
      <c r="P870" s="1" t="n">
        <f aca="false">IF(ISERROR((2*N870*O870)/(N870+O870)),0,(2*N870*O870)/(N870+O870))</f>
        <v>0</v>
      </c>
      <c r="Q870" s="0" t="n">
        <f aca="false">L509-M509</f>
        <v>0</v>
      </c>
      <c r="R870" s="17" t="str">
        <f aca="false">VLOOKUP(A870,s3_num_method!A870:B3369,2,0)</f>
        <v>num+count</v>
      </c>
    </row>
    <row r="871" customFormat="false" ht="12.8" hidden="false" customHeight="false" outlineLevel="0" collapsed="false">
      <c r="A871" s="0" t="s">
        <v>5843</v>
      </c>
      <c r="B871" s="0" t="s">
        <v>1</v>
      </c>
      <c r="C871" s="0" t="s">
        <v>2</v>
      </c>
      <c r="E871" s="0" t="s">
        <v>10</v>
      </c>
      <c r="F871" s="0" t="s">
        <v>5844</v>
      </c>
      <c r="G871" s="0" t="n">
        <v>6</v>
      </c>
      <c r="H871" s="0" t="n">
        <v>2</v>
      </c>
      <c r="I871" s="0" t="n">
        <v>2</v>
      </c>
      <c r="J871" s="0" t="n">
        <v>0</v>
      </c>
      <c r="K871" s="0" t="n">
        <v>4</v>
      </c>
      <c r="L871" s="0" t="n">
        <v>3</v>
      </c>
      <c r="M871" s="0" t="n">
        <v>2</v>
      </c>
      <c r="N871" s="1" t="n">
        <f aca="false">IF(ISERROR(I871/(I871+J871)),0,(I871/(I871+J871)))</f>
        <v>1</v>
      </c>
      <c r="O871" s="1" t="n">
        <f aca="false">IF(ISERROR(I871/(I871+K871)),0,(I871/(I871+K871)))</f>
        <v>0.333333333333333</v>
      </c>
      <c r="P871" s="1" t="n">
        <f aca="false">IF(ISERROR((2*N871*O871)/(N871+O871)),0,(2*N871*O871)/(N871+O871))</f>
        <v>0.5</v>
      </c>
      <c r="Q871" s="0" t="n">
        <f aca="false">L1470-M1470</f>
        <v>0</v>
      </c>
      <c r="R871" s="17" t="str">
        <f aca="false">VLOOKUP(A871,s3_num_method!A871:B3370,2,0)</f>
        <v>num</v>
      </c>
    </row>
    <row r="872" customFormat="false" ht="12.8" hidden="false" customHeight="false" outlineLevel="0" collapsed="false">
      <c r="A872" s="0" t="s">
        <v>5845</v>
      </c>
      <c r="B872" s="0" t="s">
        <v>1</v>
      </c>
      <c r="C872" s="0" t="s">
        <v>2</v>
      </c>
      <c r="E872" s="0" t="s">
        <v>10</v>
      </c>
      <c r="F872" s="0" t="s">
        <v>5846</v>
      </c>
      <c r="G872" s="0" t="n">
        <v>3</v>
      </c>
      <c r="H872" s="0" t="n">
        <v>3</v>
      </c>
      <c r="I872" s="0" t="n">
        <v>3</v>
      </c>
      <c r="J872" s="0" t="n">
        <v>0</v>
      </c>
      <c r="K872" s="0" t="n">
        <v>0</v>
      </c>
      <c r="L872" s="0" t="n">
        <v>4</v>
      </c>
      <c r="M872" s="0" t="n">
        <v>3</v>
      </c>
      <c r="N872" s="1" t="n">
        <f aca="false">IF(ISERROR(I872/(I872+J872)),0,(I872/(I872+J872)))</f>
        <v>1</v>
      </c>
      <c r="O872" s="1" t="n">
        <f aca="false">IF(ISERROR(I872/(I872+K872)),0,(I872/(I872+K872)))</f>
        <v>1</v>
      </c>
      <c r="P872" s="1" t="n">
        <f aca="false">IF(ISERROR((2*N872*O872)/(N872+O872)),0,(2*N872*O872)/(N872+O872))</f>
        <v>1</v>
      </c>
      <c r="Q872" s="0" t="n">
        <f aca="false">L787-M787</f>
        <v>1</v>
      </c>
      <c r="R872" s="17" t="str">
        <f aca="false">VLOOKUP(A872,s3_num_method!A872:B3371,2,0)</f>
        <v>count</v>
      </c>
    </row>
    <row r="873" customFormat="false" ht="12.8" hidden="false" customHeight="false" outlineLevel="0" collapsed="false">
      <c r="A873" s="0" t="s">
        <v>5847</v>
      </c>
      <c r="B873" s="0" t="s">
        <v>1</v>
      </c>
      <c r="C873" s="0" t="s">
        <v>2</v>
      </c>
      <c r="E873" s="0" t="s">
        <v>10</v>
      </c>
      <c r="F873" s="0" t="s">
        <v>5848</v>
      </c>
      <c r="G873" s="0" t="n">
        <v>4</v>
      </c>
      <c r="H873" s="0" t="n">
        <v>4</v>
      </c>
      <c r="I873" s="0" t="n">
        <v>3</v>
      </c>
      <c r="J873" s="0" t="n">
        <v>1</v>
      </c>
      <c r="K873" s="0" t="n">
        <v>1</v>
      </c>
      <c r="L873" s="0" t="n">
        <v>2</v>
      </c>
      <c r="M873" s="0" t="n">
        <v>2</v>
      </c>
      <c r="N873" s="1" t="n">
        <f aca="false">IF(ISERROR(I873/(I873+J873)),0,(I873/(I873+J873)))</f>
        <v>0.75</v>
      </c>
      <c r="O873" s="1" t="n">
        <f aca="false">IF(ISERROR(I873/(I873+K873)),0,(I873/(I873+K873)))</f>
        <v>0.75</v>
      </c>
      <c r="P873" s="1" t="n">
        <f aca="false">IF(ISERROR((2*N873*O873)/(N873+O873)),0,(2*N873*O873)/(N873+O873))</f>
        <v>0.75</v>
      </c>
      <c r="Q873" s="0" t="n">
        <f aca="false">L2346-M2346</f>
        <v>1</v>
      </c>
      <c r="R873" s="17" t="str">
        <f aca="false">VLOOKUP(A873,s3_num_method!A873:B3372,2,0)</f>
        <v>num+count</v>
      </c>
    </row>
    <row r="874" customFormat="false" ht="12.8" hidden="false" customHeight="false" outlineLevel="0" collapsed="false">
      <c r="A874" s="0" t="s">
        <v>5849</v>
      </c>
      <c r="B874" s="0" t="s">
        <v>1</v>
      </c>
      <c r="C874" s="0" t="s">
        <v>2</v>
      </c>
      <c r="E874" s="0" t="s">
        <v>10</v>
      </c>
      <c r="F874" s="0" t="s">
        <v>5850</v>
      </c>
      <c r="G874" s="0" t="n">
        <v>9</v>
      </c>
      <c r="H874" s="0" t="n">
        <v>4</v>
      </c>
      <c r="I874" s="0" t="n">
        <v>4</v>
      </c>
      <c r="J874" s="0" t="n">
        <v>0</v>
      </c>
      <c r="K874" s="0" t="n">
        <v>5</v>
      </c>
      <c r="L874" s="0" t="n">
        <v>4</v>
      </c>
      <c r="M874" s="0" t="n">
        <v>1</v>
      </c>
      <c r="N874" s="1" t="n">
        <f aca="false">IF(ISERROR(I874/(I874+J874)),0,(I874/(I874+J874)))</f>
        <v>1</v>
      </c>
      <c r="O874" s="1" t="n">
        <f aca="false">IF(ISERROR(I874/(I874+K874)),0,(I874/(I874+K874)))</f>
        <v>0.444444444444444</v>
      </c>
      <c r="P874" s="1" t="n">
        <f aca="false">IF(ISERROR((2*N874*O874)/(N874+O874)),0,(2*N874*O874)/(N874+O874))</f>
        <v>0.615384615384615</v>
      </c>
      <c r="Q874" s="0" t="n">
        <f aca="false">L2343-M2343</f>
        <v>1</v>
      </c>
      <c r="R874" s="17" t="str">
        <f aca="false">VLOOKUP(A874,s3_num_method!A874:B3373,2,0)</f>
        <v>count</v>
      </c>
    </row>
    <row r="875" customFormat="false" ht="12.8" hidden="false" customHeight="false" outlineLevel="0" collapsed="false">
      <c r="A875" s="0" t="s">
        <v>5851</v>
      </c>
      <c r="B875" s="0" t="s">
        <v>1</v>
      </c>
      <c r="C875" s="0" t="s">
        <v>2</v>
      </c>
      <c r="E875" s="0" t="s">
        <v>10</v>
      </c>
      <c r="F875" s="0" t="s">
        <v>5852</v>
      </c>
      <c r="G875" s="0" t="n">
        <v>2</v>
      </c>
      <c r="H875" s="0" t="n">
        <v>2</v>
      </c>
      <c r="I875" s="0" t="n">
        <v>2</v>
      </c>
      <c r="J875" s="0" t="n">
        <v>0</v>
      </c>
      <c r="K875" s="0" t="n">
        <v>0</v>
      </c>
      <c r="L875" s="0" t="n">
        <v>1</v>
      </c>
      <c r="M875" s="0" t="n">
        <v>0</v>
      </c>
      <c r="N875" s="1" t="n">
        <f aca="false">IF(ISERROR(I875/(I875+J875)),0,(I875/(I875+J875)))</f>
        <v>1</v>
      </c>
      <c r="O875" s="1" t="n">
        <f aca="false">IF(ISERROR(I875/(I875+K875)),0,(I875/(I875+K875)))</f>
        <v>1</v>
      </c>
      <c r="P875" s="1" t="n">
        <f aca="false">IF(ISERROR((2*N875*O875)/(N875+O875)),0,(2*N875*O875)/(N875+O875))</f>
        <v>1</v>
      </c>
      <c r="Q875" s="0" t="n">
        <f aca="false">L384-M384</f>
        <v>0</v>
      </c>
      <c r="R875" s="17" t="str">
        <f aca="false">VLOOKUP(A875,s3_num_method!A875:B3374,2,0)</f>
        <v>count</v>
      </c>
    </row>
    <row r="876" customFormat="false" ht="12.8" hidden="false" customHeight="false" outlineLevel="0" collapsed="false">
      <c r="A876" s="0" t="s">
        <v>5853</v>
      </c>
      <c r="B876" s="0" t="s">
        <v>1</v>
      </c>
      <c r="C876" s="0" t="s">
        <v>2</v>
      </c>
      <c r="E876" s="0" t="s">
        <v>10</v>
      </c>
      <c r="F876" s="0" t="s">
        <v>5854</v>
      </c>
      <c r="G876" s="0" t="n">
        <v>3</v>
      </c>
      <c r="H876" s="0" t="n">
        <v>4</v>
      </c>
      <c r="I876" s="0" t="n">
        <v>2</v>
      </c>
      <c r="J876" s="0" t="n">
        <v>2</v>
      </c>
      <c r="K876" s="0" t="n">
        <v>1</v>
      </c>
      <c r="L876" s="0" t="n">
        <v>3</v>
      </c>
      <c r="M876" s="0" t="n">
        <v>2</v>
      </c>
      <c r="N876" s="1" t="n">
        <f aca="false">IF(ISERROR(I876/(I876+J876)),0,(I876/(I876+J876)))</f>
        <v>0.5</v>
      </c>
      <c r="O876" s="1" t="n">
        <f aca="false">IF(ISERROR(I876/(I876+K876)),0,(I876/(I876+K876)))</f>
        <v>0.666666666666667</v>
      </c>
      <c r="P876" s="1" t="n">
        <f aca="false">IF(ISERROR((2*N876*O876)/(N876+O876)),0,(2*N876*O876)/(N876+O876))</f>
        <v>0.571428571428571</v>
      </c>
      <c r="Q876" s="0" t="n">
        <f aca="false">L2342-M2342</f>
        <v>16</v>
      </c>
      <c r="R876" s="17" t="str">
        <f aca="false">VLOOKUP(A876,s3_num_method!A876:B3375,2,0)</f>
        <v>count</v>
      </c>
    </row>
    <row r="877" customFormat="false" ht="12.8" hidden="false" customHeight="false" outlineLevel="0" collapsed="false">
      <c r="A877" s="0" t="s">
        <v>5855</v>
      </c>
      <c r="B877" s="0" t="s">
        <v>1</v>
      </c>
      <c r="C877" s="0" t="s">
        <v>2</v>
      </c>
      <c r="E877" s="0" t="s">
        <v>10</v>
      </c>
      <c r="F877" s="0" t="s">
        <v>5856</v>
      </c>
      <c r="G877" s="0" t="n">
        <v>8</v>
      </c>
      <c r="H877" s="0" t="n">
        <v>7</v>
      </c>
      <c r="I877" s="0" t="n">
        <v>5</v>
      </c>
      <c r="J877" s="0" t="n">
        <v>2</v>
      </c>
      <c r="K877" s="0" t="n">
        <v>3</v>
      </c>
      <c r="L877" s="0" t="n">
        <v>7</v>
      </c>
      <c r="M877" s="0" t="n">
        <v>7</v>
      </c>
      <c r="N877" s="1" t="n">
        <f aca="false">IF(ISERROR(I877/(I877+J877)),0,(I877/(I877+J877)))</f>
        <v>0.714285714285714</v>
      </c>
      <c r="O877" s="1" t="n">
        <f aca="false">IF(ISERROR(I877/(I877+K877)),0,(I877/(I877+K877)))</f>
        <v>0.625</v>
      </c>
      <c r="P877" s="1" t="n">
        <f aca="false">IF(ISERROR((2*N877*O877)/(N877+O877)),0,(2*N877*O877)/(N877+O877))</f>
        <v>0.666666666666667</v>
      </c>
      <c r="Q877" s="0" t="n">
        <f aca="false">L150-M150</f>
        <v>1</v>
      </c>
      <c r="R877" s="17" t="str">
        <f aca="false">VLOOKUP(A877,s3_num_method!A877:B3376,2,0)</f>
        <v>count</v>
      </c>
    </row>
    <row r="878" customFormat="false" ht="12.8" hidden="false" customHeight="false" outlineLevel="0" collapsed="false">
      <c r="A878" s="0" t="s">
        <v>5857</v>
      </c>
      <c r="B878" s="0" t="s">
        <v>1</v>
      </c>
      <c r="C878" s="0" t="s">
        <v>2</v>
      </c>
      <c r="E878" s="0" t="s">
        <v>10</v>
      </c>
      <c r="F878" s="0" t="s">
        <v>5858</v>
      </c>
      <c r="G878" s="0" t="n">
        <v>2</v>
      </c>
      <c r="H878" s="0" t="n">
        <v>1</v>
      </c>
      <c r="I878" s="0" t="n">
        <v>1</v>
      </c>
      <c r="J878" s="0" t="n">
        <v>0</v>
      </c>
      <c r="K878" s="0" t="n">
        <v>1</v>
      </c>
      <c r="L878" s="0" t="n">
        <v>1</v>
      </c>
      <c r="M878" s="0" t="n">
        <v>0</v>
      </c>
      <c r="N878" s="1" t="n">
        <f aca="false">IF(ISERROR(I878/(I878+J878)),0,(I878/(I878+J878)))</f>
        <v>1</v>
      </c>
      <c r="O878" s="1" t="n">
        <f aca="false">IF(ISERROR(I878/(I878+K878)),0,(I878/(I878+K878)))</f>
        <v>0.5</v>
      </c>
      <c r="P878" s="1" t="n">
        <f aca="false">IF(ISERROR((2*N878*O878)/(N878+O878)),0,(2*N878*O878)/(N878+O878))</f>
        <v>0.666666666666667</v>
      </c>
      <c r="Q878" s="0" t="n">
        <f aca="false">L556-M556</f>
        <v>1</v>
      </c>
      <c r="R878" s="17" t="str">
        <f aca="false">VLOOKUP(A878,s3_num_method!A878:B3377,2,0)</f>
        <v>count</v>
      </c>
    </row>
    <row r="879" customFormat="false" ht="12.8" hidden="false" customHeight="false" outlineLevel="0" collapsed="false">
      <c r="A879" s="0" t="s">
        <v>5859</v>
      </c>
      <c r="B879" s="0" t="s">
        <v>1</v>
      </c>
      <c r="C879" s="0" t="s">
        <v>2</v>
      </c>
      <c r="E879" s="0" t="s">
        <v>10</v>
      </c>
      <c r="F879" s="0" t="s">
        <v>5860</v>
      </c>
      <c r="G879" s="0" t="n">
        <v>6</v>
      </c>
      <c r="H879" s="0" t="n">
        <v>4</v>
      </c>
      <c r="I879" s="0" t="n">
        <v>4</v>
      </c>
      <c r="J879" s="0" t="n">
        <v>0</v>
      </c>
      <c r="K879" s="0" t="n">
        <v>2</v>
      </c>
      <c r="L879" s="0" t="n">
        <v>7</v>
      </c>
      <c r="M879" s="0" t="n">
        <v>5</v>
      </c>
      <c r="N879" s="1" t="n">
        <f aca="false">IF(ISERROR(I879/(I879+J879)),0,(I879/(I879+J879)))</f>
        <v>1</v>
      </c>
      <c r="O879" s="1" t="n">
        <f aca="false">IF(ISERROR(I879/(I879+K879)),0,(I879/(I879+K879)))</f>
        <v>0.666666666666667</v>
      </c>
      <c r="P879" s="1" t="n">
        <f aca="false">IF(ISERROR((2*N879*O879)/(N879+O879)),0,(2*N879*O879)/(N879+O879))</f>
        <v>0.8</v>
      </c>
      <c r="Q879" s="0" t="n">
        <f aca="false">L1971-M1971</f>
        <v>6</v>
      </c>
      <c r="R879" s="17" t="str">
        <f aca="false">VLOOKUP(A879,s3_num_method!A879:B3378,2,0)</f>
        <v>num+count</v>
      </c>
    </row>
    <row r="880" customFormat="false" ht="12.8" hidden="false" customHeight="false" outlineLevel="0" collapsed="false">
      <c r="A880" s="0" t="s">
        <v>5861</v>
      </c>
      <c r="B880" s="0" t="s">
        <v>1</v>
      </c>
      <c r="C880" s="0" t="s">
        <v>2</v>
      </c>
      <c r="E880" s="0" t="s">
        <v>10</v>
      </c>
      <c r="F880" s="0" t="s">
        <v>5862</v>
      </c>
      <c r="G880" s="0" t="n">
        <v>7</v>
      </c>
      <c r="H880" s="0" t="n">
        <v>7</v>
      </c>
      <c r="I880" s="0" t="n">
        <v>7</v>
      </c>
      <c r="J880" s="0" t="n">
        <v>0</v>
      </c>
      <c r="K880" s="0" t="n">
        <v>0</v>
      </c>
      <c r="L880" s="0" t="n">
        <v>11</v>
      </c>
      <c r="M880" s="0" t="n">
        <v>12</v>
      </c>
      <c r="N880" s="1" t="n">
        <f aca="false">IF(ISERROR(I880/(I880+J880)),0,(I880/(I880+J880)))</f>
        <v>1</v>
      </c>
      <c r="O880" s="1" t="n">
        <f aca="false">IF(ISERROR(I880/(I880+K880)),0,(I880/(I880+K880)))</f>
        <v>1</v>
      </c>
      <c r="P880" s="1" t="n">
        <f aca="false">IF(ISERROR((2*N880*O880)/(N880+O880)),0,(2*N880*O880)/(N880+O880))</f>
        <v>1</v>
      </c>
      <c r="Q880" s="0" t="n">
        <f aca="false">L1643-M1643</f>
        <v>4</v>
      </c>
      <c r="R880" s="17" t="str">
        <f aca="false">VLOOKUP(A880,s3_num_method!A880:B3379,2,0)</f>
        <v>num+count</v>
      </c>
    </row>
    <row r="881" customFormat="false" ht="12.8" hidden="false" customHeight="false" outlineLevel="0" collapsed="false">
      <c r="A881" s="0" t="s">
        <v>5863</v>
      </c>
      <c r="B881" s="0" t="s">
        <v>1</v>
      </c>
      <c r="C881" s="0" t="s">
        <v>2</v>
      </c>
      <c r="E881" s="0" t="s">
        <v>10</v>
      </c>
      <c r="F881" s="0" t="s">
        <v>5864</v>
      </c>
      <c r="G881" s="0" t="n">
        <v>4</v>
      </c>
      <c r="H881" s="0" t="n">
        <v>1</v>
      </c>
      <c r="I881" s="0" t="n">
        <v>1</v>
      </c>
      <c r="J881" s="0" t="n">
        <v>0</v>
      </c>
      <c r="K881" s="0" t="n">
        <v>3</v>
      </c>
      <c r="L881" s="0" t="n">
        <v>2</v>
      </c>
      <c r="M881" s="0" t="n">
        <v>1</v>
      </c>
      <c r="N881" s="1" t="n">
        <f aca="false">IF(ISERROR(I881/(I881+J881)),0,(I881/(I881+J881)))</f>
        <v>1</v>
      </c>
      <c r="O881" s="1" t="n">
        <f aca="false">IF(ISERROR(I881/(I881+K881)),0,(I881/(I881+K881)))</f>
        <v>0.25</v>
      </c>
      <c r="P881" s="1" t="n">
        <f aca="false">IF(ISERROR((2*N881*O881)/(N881+O881)),0,(2*N881*O881)/(N881+O881))</f>
        <v>0.4</v>
      </c>
      <c r="Q881" s="0" t="n">
        <f aca="false">L2115-M2115</f>
        <v>7</v>
      </c>
      <c r="R881" s="17" t="str">
        <f aca="false">VLOOKUP(A881,s3_num_method!A881:B3380,2,0)</f>
        <v>count</v>
      </c>
    </row>
    <row r="882" customFormat="false" ht="12.8" hidden="false" customHeight="false" outlineLevel="0" collapsed="false">
      <c r="A882" s="0" t="s">
        <v>5865</v>
      </c>
      <c r="B882" s="0" t="s">
        <v>1</v>
      </c>
      <c r="C882" s="0" t="s">
        <v>2</v>
      </c>
      <c r="E882" s="0" t="s">
        <v>10</v>
      </c>
      <c r="F882" s="0" t="s">
        <v>5866</v>
      </c>
      <c r="G882" s="0" t="n">
        <v>5</v>
      </c>
      <c r="H882" s="0" t="n">
        <v>5</v>
      </c>
      <c r="I882" s="0" t="n">
        <v>5</v>
      </c>
      <c r="J882" s="0" t="n">
        <v>0</v>
      </c>
      <c r="K882" s="0" t="n">
        <v>0</v>
      </c>
      <c r="L882" s="0" t="n">
        <v>6</v>
      </c>
      <c r="M882" s="0" t="n">
        <v>2</v>
      </c>
      <c r="N882" s="1" t="n">
        <f aca="false">IF(ISERROR(I882/(I882+J882)),0,(I882/(I882+J882)))</f>
        <v>1</v>
      </c>
      <c r="O882" s="1" t="n">
        <f aca="false">IF(ISERROR(I882/(I882+K882)),0,(I882/(I882+K882)))</f>
        <v>1</v>
      </c>
      <c r="P882" s="1" t="n">
        <f aca="false">IF(ISERROR((2*N882*O882)/(N882+O882)),0,(2*N882*O882)/(N882+O882))</f>
        <v>1</v>
      </c>
      <c r="Q882" s="0" t="n">
        <f aca="false">L1644-M1644</f>
        <v>7</v>
      </c>
      <c r="R882" s="17" t="str">
        <f aca="false">VLOOKUP(A882,s3_num_method!A882:B3381,2,0)</f>
        <v>num+count</v>
      </c>
    </row>
    <row r="883" customFormat="false" ht="12.8" hidden="false" customHeight="false" outlineLevel="0" collapsed="false">
      <c r="A883" s="0" t="s">
        <v>5867</v>
      </c>
      <c r="B883" s="0" t="s">
        <v>1</v>
      </c>
      <c r="C883" s="0" t="s">
        <v>2</v>
      </c>
      <c r="E883" s="0" t="s">
        <v>10</v>
      </c>
      <c r="F883" s="0" t="s">
        <v>5868</v>
      </c>
      <c r="G883" s="0" t="n">
        <v>4</v>
      </c>
      <c r="H883" s="0" t="n">
        <v>4</v>
      </c>
      <c r="I883" s="0" t="n">
        <v>4</v>
      </c>
      <c r="J883" s="0" t="n">
        <v>0</v>
      </c>
      <c r="K883" s="0" t="n">
        <v>0</v>
      </c>
      <c r="L883" s="0" t="n">
        <v>3</v>
      </c>
      <c r="M883" s="0" t="n">
        <v>14</v>
      </c>
      <c r="N883" s="1" t="n">
        <f aca="false">IF(ISERROR(I883/(I883+J883)),0,(I883/(I883+J883)))</f>
        <v>1</v>
      </c>
      <c r="O883" s="1" t="n">
        <f aca="false">IF(ISERROR(I883/(I883+K883)),0,(I883/(I883+K883)))</f>
        <v>1</v>
      </c>
      <c r="P883" s="1" t="n">
        <f aca="false">IF(ISERROR((2*N883*O883)/(N883+O883)),0,(2*N883*O883)/(N883+O883))</f>
        <v>1</v>
      </c>
      <c r="Q883" s="0" t="n">
        <f aca="false">L1968-M1968</f>
        <v>7</v>
      </c>
      <c r="R883" s="17" t="str">
        <f aca="false">VLOOKUP(A883,s3_num_method!A883:B3382,2,0)</f>
        <v>num+count</v>
      </c>
    </row>
    <row r="884" customFormat="false" ht="12.8" hidden="false" customHeight="false" outlineLevel="0" collapsed="false">
      <c r="A884" s="0" t="s">
        <v>5869</v>
      </c>
      <c r="B884" s="0" t="s">
        <v>1</v>
      </c>
      <c r="C884" s="0" t="s">
        <v>2</v>
      </c>
      <c r="E884" s="0" t="s">
        <v>10</v>
      </c>
      <c r="F884" s="0" t="s">
        <v>5870</v>
      </c>
      <c r="G884" s="0" t="n">
        <v>9</v>
      </c>
      <c r="H884" s="0" t="n">
        <v>9</v>
      </c>
      <c r="I884" s="0" t="n">
        <v>7</v>
      </c>
      <c r="J884" s="0" t="n">
        <v>2</v>
      </c>
      <c r="K884" s="0" t="n">
        <v>2</v>
      </c>
      <c r="L884" s="0" t="n">
        <v>9</v>
      </c>
      <c r="M884" s="0" t="n">
        <v>11</v>
      </c>
      <c r="N884" s="1" t="n">
        <f aca="false">IF(ISERROR(I884/(I884+J884)),0,(I884/(I884+J884)))</f>
        <v>0.777777777777778</v>
      </c>
      <c r="O884" s="1" t="n">
        <f aca="false">IF(ISERROR(I884/(I884+K884)),0,(I884/(I884+K884)))</f>
        <v>0.777777777777778</v>
      </c>
      <c r="P884" s="1" t="n">
        <f aca="false">IF(ISERROR((2*N884*O884)/(N884+O884)),0,(2*N884*O884)/(N884+O884))</f>
        <v>0.777777777777778</v>
      </c>
      <c r="Q884" s="0" t="n">
        <f aca="false">L2337-M2337</f>
        <v>2</v>
      </c>
      <c r="R884" s="17" t="str">
        <f aca="false">VLOOKUP(A884,s3_num_method!A884:B3383,2,0)</f>
        <v>num+count</v>
      </c>
    </row>
    <row r="885" customFormat="false" ht="12.8" hidden="false" customHeight="false" outlineLevel="0" collapsed="false">
      <c r="A885" s="0" t="s">
        <v>5871</v>
      </c>
      <c r="B885" s="0" t="s">
        <v>1</v>
      </c>
      <c r="C885" s="0" t="s">
        <v>2</v>
      </c>
      <c r="E885" s="0" t="s">
        <v>10</v>
      </c>
      <c r="F885" s="0" t="s">
        <v>5872</v>
      </c>
      <c r="G885" s="0" t="n">
        <v>3</v>
      </c>
      <c r="H885" s="0" t="n">
        <v>1</v>
      </c>
      <c r="I885" s="0" t="n">
        <v>1</v>
      </c>
      <c r="J885" s="0" t="n">
        <v>0</v>
      </c>
      <c r="K885" s="0" t="n">
        <v>2</v>
      </c>
      <c r="L885" s="0" t="n">
        <v>2</v>
      </c>
      <c r="M885" s="0" t="n">
        <v>1</v>
      </c>
      <c r="N885" s="1" t="n">
        <f aca="false">IF(ISERROR(I885/(I885+J885)),0,(I885/(I885+J885)))</f>
        <v>1</v>
      </c>
      <c r="O885" s="1" t="n">
        <f aca="false">IF(ISERROR(I885/(I885+K885)),0,(I885/(I885+K885)))</f>
        <v>0.333333333333333</v>
      </c>
      <c r="P885" s="1" t="n">
        <f aca="false">IF(ISERROR((2*N885*O885)/(N885+O885)),0,(2*N885*O885)/(N885+O885))</f>
        <v>0.5</v>
      </c>
      <c r="Q885" s="0" t="n">
        <f aca="false">L1967-M1967</f>
        <v>4</v>
      </c>
      <c r="R885" s="17" t="str">
        <f aca="false">VLOOKUP(A885,s3_num_method!A885:B3384,2,0)</f>
        <v>count</v>
      </c>
    </row>
    <row r="886" customFormat="false" ht="12.8" hidden="false" customHeight="false" outlineLevel="0" collapsed="false">
      <c r="A886" s="0" t="s">
        <v>5873</v>
      </c>
      <c r="B886" s="0" t="s">
        <v>1</v>
      </c>
      <c r="C886" s="0" t="s">
        <v>2</v>
      </c>
      <c r="E886" s="0" t="s">
        <v>10</v>
      </c>
      <c r="F886" s="0" t="s">
        <v>5874</v>
      </c>
      <c r="G886" s="0" t="n">
        <v>4</v>
      </c>
      <c r="H886" s="0" t="n">
        <v>5</v>
      </c>
      <c r="I886" s="0" t="n">
        <v>4</v>
      </c>
      <c r="J886" s="0" t="n">
        <v>1</v>
      </c>
      <c r="K886" s="0" t="n">
        <v>0</v>
      </c>
      <c r="L886" s="0" t="n">
        <v>5</v>
      </c>
      <c r="M886" s="0" t="n">
        <v>2</v>
      </c>
      <c r="N886" s="1" t="n">
        <f aca="false">IF(ISERROR(I886/(I886+J886)),0,(I886/(I886+J886)))</f>
        <v>0.8</v>
      </c>
      <c r="O886" s="1" t="n">
        <f aca="false">IF(ISERROR(I886/(I886+K886)),0,(I886/(I886+K886)))</f>
        <v>1</v>
      </c>
      <c r="P886" s="1" t="n">
        <f aca="false">IF(ISERROR((2*N886*O886)/(N886+O886)),0,(2*N886*O886)/(N886+O886))</f>
        <v>0.888888888888889</v>
      </c>
      <c r="Q886" s="0" t="n">
        <f aca="false">L1639-M1639</f>
        <v>3</v>
      </c>
      <c r="R886" s="17" t="str">
        <f aca="false">VLOOKUP(A886,s3_num_method!A886:B3385,2,0)</f>
        <v>num+count</v>
      </c>
    </row>
    <row r="887" customFormat="false" ht="12.8" hidden="false" customHeight="false" outlineLevel="0" collapsed="false">
      <c r="A887" s="0" t="s">
        <v>5875</v>
      </c>
      <c r="B887" s="0" t="s">
        <v>1</v>
      </c>
      <c r="C887" s="0" t="s">
        <v>2</v>
      </c>
      <c r="E887" s="0" t="s">
        <v>10</v>
      </c>
      <c r="F887" s="0" t="s">
        <v>5876</v>
      </c>
      <c r="G887" s="0" t="n">
        <v>11</v>
      </c>
      <c r="H887" s="0" t="n">
        <v>12</v>
      </c>
      <c r="I887" s="0" t="n">
        <v>8</v>
      </c>
      <c r="J887" s="0" t="n">
        <v>4</v>
      </c>
      <c r="K887" s="0" t="n">
        <v>3</v>
      </c>
      <c r="L887" s="0" t="n">
        <v>5</v>
      </c>
      <c r="M887" s="0" t="n">
        <v>13</v>
      </c>
      <c r="N887" s="1" t="n">
        <f aca="false">IF(ISERROR(I887/(I887+J887)),0,(I887/(I887+J887)))</f>
        <v>0.666666666666667</v>
      </c>
      <c r="O887" s="1" t="n">
        <f aca="false">IF(ISERROR(I887/(I887+K887)),0,(I887/(I887+K887)))</f>
        <v>0.727272727272727</v>
      </c>
      <c r="P887" s="1" t="n">
        <f aca="false">IF(ISERROR((2*N887*O887)/(N887+O887)),0,(2*N887*O887)/(N887+O887))</f>
        <v>0.695652173913043</v>
      </c>
      <c r="Q887" s="0" t="n">
        <f aca="false">L2438-M2438</f>
        <v>2</v>
      </c>
      <c r="R887" s="17" t="str">
        <f aca="false">VLOOKUP(A887,s3_num_method!A887:B3386,2,0)</f>
        <v>num+count</v>
      </c>
    </row>
    <row r="888" customFormat="false" ht="12.8" hidden="false" customHeight="false" outlineLevel="0" collapsed="false">
      <c r="A888" s="0" t="s">
        <v>5877</v>
      </c>
      <c r="B888" s="0" t="s">
        <v>1</v>
      </c>
      <c r="C888" s="0" t="s">
        <v>2</v>
      </c>
      <c r="E888" s="0" t="s">
        <v>3</v>
      </c>
      <c r="F888" s="0" t="s">
        <v>5878</v>
      </c>
      <c r="G888" s="0" t="n">
        <v>4</v>
      </c>
      <c r="H888" s="0" t="n">
        <v>2</v>
      </c>
      <c r="I888" s="0" t="n">
        <v>2</v>
      </c>
      <c r="J888" s="0" t="n">
        <v>0</v>
      </c>
      <c r="K888" s="0" t="n">
        <v>2</v>
      </c>
      <c r="L888" s="0" t="n">
        <v>2</v>
      </c>
      <c r="M888" s="0" t="n">
        <v>2</v>
      </c>
      <c r="N888" s="1" t="n">
        <f aca="false">IF(ISERROR(I888/(I888+J888)),0,(I888/(I888+J888)))</f>
        <v>1</v>
      </c>
      <c r="O888" s="1" t="n">
        <f aca="false">IF(ISERROR(I888/(I888+K888)),0,(I888/(I888+K888)))</f>
        <v>0.5</v>
      </c>
      <c r="P888" s="1" t="n">
        <f aca="false">IF(ISERROR((2*N888*O888)/(N888+O888)),0,(2*N888*O888)/(N888+O888))</f>
        <v>0.666666666666667</v>
      </c>
      <c r="Q888" s="0" t="n">
        <f aca="false">L455-M455</f>
        <v>0</v>
      </c>
      <c r="R888" s="17" t="str">
        <f aca="false">VLOOKUP(A888,s3_num_method!A888:B3387,2,0)</f>
        <v>num</v>
      </c>
    </row>
    <row r="889" customFormat="false" ht="12.8" hidden="false" customHeight="false" outlineLevel="0" collapsed="false">
      <c r="A889" s="0" t="s">
        <v>5879</v>
      </c>
      <c r="B889" s="0" t="s">
        <v>1</v>
      </c>
      <c r="C889" s="0" t="s">
        <v>2</v>
      </c>
      <c r="E889" s="0" t="s">
        <v>3</v>
      </c>
      <c r="F889" s="0" t="s">
        <v>5880</v>
      </c>
      <c r="G889" s="0" t="n">
        <v>1</v>
      </c>
      <c r="H889" s="0" t="n">
        <v>2</v>
      </c>
      <c r="I889" s="0" t="n">
        <v>1</v>
      </c>
      <c r="J889" s="0" t="n">
        <v>1</v>
      </c>
      <c r="K889" s="0" t="n">
        <v>0</v>
      </c>
      <c r="L889" s="0" t="n">
        <v>1</v>
      </c>
      <c r="M889" s="0" t="n">
        <v>1</v>
      </c>
      <c r="N889" s="1" t="n">
        <f aca="false">IF(ISERROR(I889/(I889+J889)),0,(I889/(I889+J889)))</f>
        <v>0.5</v>
      </c>
      <c r="O889" s="1" t="n">
        <f aca="false">IF(ISERROR(I889/(I889+K889)),0,(I889/(I889+K889)))</f>
        <v>1</v>
      </c>
      <c r="P889" s="1" t="n">
        <f aca="false">IF(ISERROR((2*N889*O889)/(N889+O889)),0,(2*N889*O889)/(N889+O889))</f>
        <v>0.666666666666667</v>
      </c>
      <c r="Q889" s="0" t="n">
        <f aca="false">L1331-M1331</f>
        <v>1</v>
      </c>
      <c r="R889" s="17" t="str">
        <f aca="false">VLOOKUP(A889,s3_num_method!A889:B3388,2,0)</f>
        <v>count</v>
      </c>
    </row>
    <row r="890" customFormat="false" ht="12.8" hidden="false" customHeight="false" outlineLevel="0" collapsed="false">
      <c r="A890" s="0" t="s">
        <v>5881</v>
      </c>
      <c r="B890" s="0" t="s">
        <v>1</v>
      </c>
      <c r="C890" s="0" t="s">
        <v>2</v>
      </c>
      <c r="E890" s="0" t="s">
        <v>3</v>
      </c>
      <c r="F890" s="0" t="s">
        <v>5882</v>
      </c>
      <c r="G890" s="0" t="n">
        <v>1</v>
      </c>
      <c r="H890" s="0" t="n">
        <v>1</v>
      </c>
      <c r="I890" s="0" t="n">
        <v>1</v>
      </c>
      <c r="J890" s="0" t="n">
        <v>0</v>
      </c>
      <c r="K890" s="0" t="n">
        <v>0</v>
      </c>
      <c r="L890" s="0" t="n">
        <v>3</v>
      </c>
      <c r="M890" s="0" t="n">
        <v>0</v>
      </c>
      <c r="N890" s="1" t="n">
        <f aca="false">IF(ISERROR(I890/(I890+J890)),0,(I890/(I890+J890)))</f>
        <v>1</v>
      </c>
      <c r="O890" s="1" t="n">
        <f aca="false">IF(ISERROR(I890/(I890+K890)),0,(I890/(I890+K890)))</f>
        <v>1</v>
      </c>
      <c r="P890" s="1" t="n">
        <f aca="false">IF(ISERROR((2*N890*O890)/(N890+O890)),0,(2*N890*O890)/(N890+O890))</f>
        <v>1</v>
      </c>
      <c r="Q890" s="0" t="n">
        <f aca="false">L2439-M2439</f>
        <v>1</v>
      </c>
      <c r="R890" s="17" t="str">
        <f aca="false">VLOOKUP(A890,s3_num_method!A890:B3389,2,0)</f>
        <v>count</v>
      </c>
    </row>
    <row r="891" customFormat="false" ht="12.8" hidden="false" customHeight="false" outlineLevel="0" collapsed="false">
      <c r="A891" s="0" t="s">
        <v>5883</v>
      </c>
      <c r="B891" s="0" t="s">
        <v>1</v>
      </c>
      <c r="C891" s="0" t="s">
        <v>2</v>
      </c>
      <c r="E891" s="0" t="s">
        <v>3</v>
      </c>
      <c r="F891" s="0" t="s">
        <v>5884</v>
      </c>
      <c r="G891" s="0" t="n">
        <v>2</v>
      </c>
      <c r="H891" s="0" t="n">
        <v>0</v>
      </c>
      <c r="I891" s="0" t="n">
        <v>0</v>
      </c>
      <c r="J891" s="0" t="n">
        <v>0</v>
      </c>
      <c r="K891" s="0" t="n">
        <v>2</v>
      </c>
      <c r="L891" s="0" t="n">
        <v>1</v>
      </c>
      <c r="M891" s="0" t="n">
        <v>0</v>
      </c>
      <c r="N891" s="1" t="n">
        <f aca="false">IF(ISERROR(I891/(I891+J891)),0,(I891/(I891+J891)))</f>
        <v>0</v>
      </c>
      <c r="O891" s="1" t="n">
        <f aca="false">IF(ISERROR(I891/(I891+K891)),0,(I891/(I891+K891)))</f>
        <v>0</v>
      </c>
      <c r="P891" s="1" t="n">
        <f aca="false">IF(ISERROR((2*N891*O891)/(N891+O891)),0,(2*N891*O891)/(N891+O891))</f>
        <v>0</v>
      </c>
      <c r="Q891" s="0" t="n">
        <f aca="false">L329-M329</f>
        <v>0</v>
      </c>
      <c r="R891" s="17" t="str">
        <f aca="false">VLOOKUP(A891,s3_num_method!A891:B3390,2,0)</f>
        <v>num+count</v>
      </c>
    </row>
    <row r="892" customFormat="false" ht="12.8" hidden="false" customHeight="false" outlineLevel="0" collapsed="false">
      <c r="A892" s="0" t="s">
        <v>5885</v>
      </c>
      <c r="B892" s="0" t="s">
        <v>1</v>
      </c>
      <c r="C892" s="0" t="s">
        <v>2</v>
      </c>
      <c r="E892" s="0" t="s">
        <v>3</v>
      </c>
      <c r="F892" s="0" t="s">
        <v>5886</v>
      </c>
      <c r="G892" s="0" t="n">
        <v>1</v>
      </c>
      <c r="H892" s="0" t="n">
        <v>0</v>
      </c>
      <c r="I892" s="0" t="n">
        <v>0</v>
      </c>
      <c r="J892" s="0" t="n">
        <v>0</v>
      </c>
      <c r="K892" s="0" t="n">
        <v>1</v>
      </c>
      <c r="L892" s="0" t="n">
        <v>1</v>
      </c>
      <c r="M892" s="0" t="n">
        <v>0</v>
      </c>
      <c r="N892" s="1" t="n">
        <f aca="false">IF(ISERROR(I892/(I892+J892)),0,(I892/(I892+J892)))</f>
        <v>0</v>
      </c>
      <c r="O892" s="1" t="n">
        <f aca="false">IF(ISERROR(I892/(I892+K892)),0,(I892/(I892+K892)))</f>
        <v>0</v>
      </c>
      <c r="P892" s="1" t="n">
        <f aca="false">IF(ISERROR((2*N892*O892)/(N892+O892)),0,(2*N892*O892)/(N892+O892))</f>
        <v>0</v>
      </c>
      <c r="Q892" s="0" t="n">
        <f aca="false">L2437-M2437</f>
        <v>5</v>
      </c>
      <c r="R892" s="17" t="str">
        <f aca="false">VLOOKUP(A892,s3_num_method!A892:B3391,2,0)</f>
        <v>num+count</v>
      </c>
    </row>
    <row r="893" customFormat="false" ht="12.8" hidden="false" customHeight="false" outlineLevel="0" collapsed="false">
      <c r="A893" s="0" t="s">
        <v>5887</v>
      </c>
      <c r="B893" s="0" t="s">
        <v>1</v>
      </c>
      <c r="C893" s="0" t="s">
        <v>2</v>
      </c>
      <c r="E893" s="0" t="s">
        <v>3</v>
      </c>
      <c r="F893" s="0" t="s">
        <v>5888</v>
      </c>
      <c r="G893" s="0" t="n">
        <v>1</v>
      </c>
      <c r="H893" s="0" t="n">
        <v>0</v>
      </c>
      <c r="I893" s="0" t="n">
        <v>0</v>
      </c>
      <c r="J893" s="0" t="n">
        <v>0</v>
      </c>
      <c r="K893" s="0" t="n">
        <v>1</v>
      </c>
      <c r="L893" s="0" t="n">
        <v>4</v>
      </c>
      <c r="M893" s="0" t="n">
        <v>0</v>
      </c>
      <c r="N893" s="1" t="n">
        <f aca="false">IF(ISERROR(I893/(I893+J893)),0,(I893/(I893+J893)))</f>
        <v>0</v>
      </c>
      <c r="O893" s="1" t="n">
        <f aca="false">IF(ISERROR(I893/(I893+K893)),0,(I893/(I893+K893)))</f>
        <v>0</v>
      </c>
      <c r="P893" s="1" t="n">
        <f aca="false">IF(ISERROR((2*N893*O893)/(N893+O893)),0,(2*N893*O893)/(N893+O893))</f>
        <v>0</v>
      </c>
      <c r="Q893" s="0" t="n">
        <f aca="false">L792-M792</f>
        <v>2</v>
      </c>
      <c r="R893" s="17" t="str">
        <f aca="false">VLOOKUP(A893,s3_num_method!A893:B3392,2,0)</f>
        <v>num+count</v>
      </c>
    </row>
    <row r="894" customFormat="false" ht="12.8" hidden="false" customHeight="false" outlineLevel="0" collapsed="false">
      <c r="A894" s="0" t="s">
        <v>5889</v>
      </c>
      <c r="B894" s="0" t="s">
        <v>1</v>
      </c>
      <c r="C894" s="0" t="s">
        <v>2</v>
      </c>
      <c r="E894" s="0" t="s">
        <v>3</v>
      </c>
      <c r="F894" s="0" t="s">
        <v>5890</v>
      </c>
      <c r="G894" s="0" t="n">
        <v>1</v>
      </c>
      <c r="H894" s="0" t="n">
        <v>0</v>
      </c>
      <c r="I894" s="0" t="n">
        <v>0</v>
      </c>
      <c r="J894" s="0" t="n">
        <v>0</v>
      </c>
      <c r="K894" s="0" t="n">
        <v>1</v>
      </c>
      <c r="L894" s="0" t="n">
        <v>1</v>
      </c>
      <c r="M894" s="0" t="n">
        <v>0</v>
      </c>
      <c r="N894" s="1" t="n">
        <f aca="false">IF(ISERROR(I894/(I894+J894)),0,(I894/(I894+J894)))</f>
        <v>0</v>
      </c>
      <c r="O894" s="1" t="n">
        <f aca="false">IF(ISERROR(I894/(I894+K894)),0,(I894/(I894+K894)))</f>
        <v>0</v>
      </c>
      <c r="P894" s="1" t="n">
        <f aca="false">IF(ISERROR((2*N894*O894)/(N894+O894)),0,(2*N894*O894)/(N894+O894))</f>
        <v>0</v>
      </c>
      <c r="Q894" s="0" t="n">
        <f aca="false">L956-M956</f>
        <v>1</v>
      </c>
      <c r="R894" s="17" t="str">
        <f aca="false">VLOOKUP(A894,s3_num_method!A894:B3393,2,0)</f>
        <v>num+count</v>
      </c>
    </row>
    <row r="895" customFormat="false" ht="12.8" hidden="false" customHeight="false" outlineLevel="0" collapsed="false">
      <c r="A895" s="0" t="s">
        <v>5891</v>
      </c>
      <c r="B895" s="0" t="s">
        <v>1</v>
      </c>
      <c r="C895" s="0" t="s">
        <v>2</v>
      </c>
      <c r="E895" s="0" t="s">
        <v>3</v>
      </c>
      <c r="F895" s="0" t="s">
        <v>5892</v>
      </c>
      <c r="G895" s="0" t="n">
        <v>2</v>
      </c>
      <c r="H895" s="0" t="n">
        <v>2</v>
      </c>
      <c r="I895" s="0" t="n">
        <v>2</v>
      </c>
      <c r="J895" s="0" t="n">
        <v>0</v>
      </c>
      <c r="K895" s="0" t="n">
        <v>0</v>
      </c>
      <c r="L895" s="0" t="n">
        <v>1</v>
      </c>
      <c r="M895" s="0" t="n">
        <v>2</v>
      </c>
      <c r="N895" s="1" t="n">
        <f aca="false">IF(ISERROR(I895/(I895+J895)),0,(I895/(I895+J895)))</f>
        <v>1</v>
      </c>
      <c r="O895" s="1" t="n">
        <f aca="false">IF(ISERROR(I895/(I895+K895)),0,(I895/(I895+K895)))</f>
        <v>1</v>
      </c>
      <c r="P895" s="1" t="n">
        <f aca="false">IF(ISERROR((2*N895*O895)/(N895+O895)),0,(2*N895*O895)/(N895+O895))</f>
        <v>1</v>
      </c>
      <c r="Q895" s="0" t="n">
        <f aca="false">L1980-M1980</f>
        <v>3</v>
      </c>
      <c r="R895" s="17" t="str">
        <f aca="false">VLOOKUP(A895,s3_num_method!A895:B3394,2,0)</f>
        <v>count</v>
      </c>
    </row>
    <row r="896" customFormat="false" ht="12.8" hidden="false" customHeight="false" outlineLevel="0" collapsed="false">
      <c r="A896" s="0" t="s">
        <v>5893</v>
      </c>
      <c r="B896" s="0" t="s">
        <v>1</v>
      </c>
      <c r="C896" s="0" t="s">
        <v>2</v>
      </c>
      <c r="E896" s="0" t="s">
        <v>3</v>
      </c>
      <c r="F896" s="0" t="s">
        <v>5894</v>
      </c>
      <c r="G896" s="0" t="n">
        <v>1</v>
      </c>
      <c r="H896" s="0" t="n">
        <v>0</v>
      </c>
      <c r="I896" s="0" t="n">
        <v>0</v>
      </c>
      <c r="J896" s="0" t="n">
        <v>0</v>
      </c>
      <c r="K896" s="0" t="n">
        <v>1</v>
      </c>
      <c r="L896" s="0" t="n">
        <v>1</v>
      </c>
      <c r="M896" s="0" t="n">
        <v>0</v>
      </c>
      <c r="N896" s="1" t="n">
        <f aca="false">IF(ISERROR(I896/(I896+J896)),0,(I896/(I896+J896)))</f>
        <v>0</v>
      </c>
      <c r="O896" s="1" t="n">
        <f aca="false">IF(ISERROR(I896/(I896+K896)),0,(I896/(I896+K896)))</f>
        <v>0</v>
      </c>
      <c r="P896" s="1" t="n">
        <f aca="false">IF(ISERROR((2*N896*O896)/(N896+O896)),0,(2*N896*O896)/(N896+O896))</f>
        <v>0</v>
      </c>
      <c r="Q896" s="0" t="n">
        <f aca="false">L1216-M1216</f>
        <v>1</v>
      </c>
      <c r="R896" s="17" t="str">
        <f aca="false">VLOOKUP(A896,s3_num_method!A896:B3395,2,0)</f>
        <v>num+count</v>
      </c>
    </row>
    <row r="897" customFormat="false" ht="12.8" hidden="false" customHeight="false" outlineLevel="0" collapsed="false">
      <c r="A897" s="0" t="s">
        <v>5895</v>
      </c>
      <c r="B897" s="0" t="s">
        <v>1</v>
      </c>
      <c r="C897" s="0" t="s">
        <v>2</v>
      </c>
      <c r="E897" s="0" t="s">
        <v>3</v>
      </c>
      <c r="F897" s="0" t="s">
        <v>5896</v>
      </c>
      <c r="G897" s="0" t="n">
        <v>2</v>
      </c>
      <c r="H897" s="0" t="n">
        <v>2</v>
      </c>
      <c r="I897" s="0" t="n">
        <v>2</v>
      </c>
      <c r="J897" s="0" t="n">
        <v>0</v>
      </c>
      <c r="K897" s="0" t="n">
        <v>0</v>
      </c>
      <c r="L897" s="0" t="n">
        <v>1</v>
      </c>
      <c r="M897" s="0" t="n">
        <v>1</v>
      </c>
      <c r="N897" s="1" t="n">
        <f aca="false">IF(ISERROR(I897/(I897+J897)),0,(I897/(I897+J897)))</f>
        <v>1</v>
      </c>
      <c r="O897" s="1" t="n">
        <f aca="false">IF(ISERROR(I897/(I897+K897)),0,(I897/(I897+K897)))</f>
        <v>1</v>
      </c>
      <c r="P897" s="1" t="n">
        <f aca="false">IF(ISERROR((2*N897*O897)/(N897+O897)),0,(2*N897*O897)/(N897+O897))</f>
        <v>1</v>
      </c>
      <c r="Q897" s="0" t="n">
        <f aca="false">L1846-M1846</f>
        <v>4</v>
      </c>
      <c r="R897" s="17" t="str">
        <f aca="false">VLOOKUP(A897,s3_num_method!A897:B3396,2,0)</f>
        <v>count</v>
      </c>
    </row>
    <row r="898" customFormat="false" ht="12.8" hidden="false" customHeight="false" outlineLevel="0" collapsed="false">
      <c r="A898" s="0" t="s">
        <v>5897</v>
      </c>
      <c r="B898" s="0" t="s">
        <v>1</v>
      </c>
      <c r="C898" s="0" t="s">
        <v>2</v>
      </c>
      <c r="E898" s="0" t="s">
        <v>3</v>
      </c>
      <c r="F898" s="0" t="s">
        <v>5898</v>
      </c>
      <c r="G898" s="0" t="n">
        <v>5</v>
      </c>
      <c r="H898" s="0" t="n">
        <v>0</v>
      </c>
      <c r="I898" s="0" t="n">
        <v>0</v>
      </c>
      <c r="J898" s="0" t="n">
        <v>0</v>
      </c>
      <c r="K898" s="0" t="n">
        <v>5</v>
      </c>
      <c r="L898" s="0" t="n">
        <v>4</v>
      </c>
      <c r="M898" s="0" t="n">
        <v>0</v>
      </c>
      <c r="N898" s="1" t="n">
        <f aca="false">IF(ISERROR(I898/(I898+J898)),0,(I898/(I898+J898)))</f>
        <v>0</v>
      </c>
      <c r="O898" s="1" t="n">
        <f aca="false">IF(ISERROR(I898/(I898+K898)),0,(I898/(I898+K898)))</f>
        <v>0</v>
      </c>
      <c r="P898" s="1" t="n">
        <f aca="false">IF(ISERROR((2*N898*O898)/(N898+O898)),0,(2*N898*O898)/(N898+O898))</f>
        <v>0</v>
      </c>
      <c r="Q898" s="0" t="n">
        <f aca="false">L2428-M2428</f>
        <v>4</v>
      </c>
      <c r="R898" s="17" t="str">
        <f aca="false">VLOOKUP(A898,s3_num_method!A898:B3397,2,0)</f>
        <v>num+count</v>
      </c>
    </row>
    <row r="899" customFormat="false" ht="12.8" hidden="false" customHeight="false" outlineLevel="0" collapsed="false">
      <c r="A899" s="0" t="s">
        <v>5899</v>
      </c>
      <c r="B899" s="0" t="s">
        <v>1</v>
      </c>
      <c r="C899" s="0" t="s">
        <v>2</v>
      </c>
      <c r="E899" s="0" t="s">
        <v>3</v>
      </c>
      <c r="F899" s="0" t="s">
        <v>5900</v>
      </c>
      <c r="G899" s="0" t="n">
        <v>2</v>
      </c>
      <c r="H899" s="0" t="n">
        <v>1</v>
      </c>
      <c r="I899" s="0" t="n">
        <v>1</v>
      </c>
      <c r="J899" s="0" t="n">
        <v>0</v>
      </c>
      <c r="K899" s="0" t="n">
        <v>1</v>
      </c>
      <c r="L899" s="0" t="n">
        <v>6</v>
      </c>
      <c r="M899" s="0" t="n">
        <v>6</v>
      </c>
      <c r="N899" s="1" t="n">
        <f aca="false">IF(ISERROR(I899/(I899+J899)),0,(I899/(I899+J899)))</f>
        <v>1</v>
      </c>
      <c r="O899" s="1" t="n">
        <f aca="false">IF(ISERROR(I899/(I899+K899)),0,(I899/(I899+K899)))</f>
        <v>0.5</v>
      </c>
      <c r="P899" s="1" t="n">
        <f aca="false">IF(ISERROR((2*N899*O899)/(N899+O899)),0,(2*N899*O899)/(N899+O899))</f>
        <v>0.666666666666667</v>
      </c>
      <c r="Q899" s="0" t="n">
        <f aca="false">L2426-M2426</f>
        <v>1</v>
      </c>
      <c r="R899" s="17" t="str">
        <f aca="false">VLOOKUP(A899,s3_num_method!A899:B3398,2,0)</f>
        <v>count</v>
      </c>
    </row>
    <row r="900" customFormat="false" ht="12.8" hidden="false" customHeight="false" outlineLevel="0" collapsed="false">
      <c r="A900" s="0" t="s">
        <v>5901</v>
      </c>
      <c r="B900" s="0" t="s">
        <v>1</v>
      </c>
      <c r="C900" s="0" t="s">
        <v>2</v>
      </c>
      <c r="E900" s="0" t="s">
        <v>3</v>
      </c>
      <c r="F900" s="0" t="s">
        <v>5902</v>
      </c>
      <c r="G900" s="0" t="n">
        <v>1</v>
      </c>
      <c r="H900" s="0" t="n">
        <v>0</v>
      </c>
      <c r="I900" s="0" t="n">
        <v>0</v>
      </c>
      <c r="J900" s="0" t="n">
        <v>0</v>
      </c>
      <c r="K900" s="0" t="n">
        <v>1</v>
      </c>
      <c r="L900" s="0" t="n">
        <v>1</v>
      </c>
      <c r="M900" s="0" t="n">
        <v>0</v>
      </c>
      <c r="N900" s="1" t="n">
        <f aca="false">IF(ISERROR(I900/(I900+J900)),0,(I900/(I900+J900)))</f>
        <v>0</v>
      </c>
      <c r="O900" s="1" t="n">
        <f aca="false">IF(ISERROR(I900/(I900+K900)),0,(I900/(I900+K900)))</f>
        <v>0</v>
      </c>
      <c r="P900" s="1" t="n">
        <f aca="false">IF(ISERROR((2*N900*O900)/(N900+O900)),0,(2*N900*O900)/(N900+O900))</f>
        <v>0</v>
      </c>
      <c r="Q900" s="0" t="n">
        <f aca="false">L829-M829</f>
        <v>1</v>
      </c>
      <c r="R900" s="17" t="str">
        <f aca="false">VLOOKUP(A900,s3_num_method!A900:B3399,2,0)</f>
        <v>num+count</v>
      </c>
    </row>
    <row r="901" customFormat="false" ht="12.8" hidden="false" customHeight="false" outlineLevel="0" collapsed="false">
      <c r="A901" s="0" t="s">
        <v>5903</v>
      </c>
      <c r="B901" s="0" t="s">
        <v>1</v>
      </c>
      <c r="C901" s="0" t="s">
        <v>2</v>
      </c>
      <c r="E901" s="0" t="s">
        <v>3</v>
      </c>
      <c r="F901" s="0" t="s">
        <v>5904</v>
      </c>
      <c r="G901" s="0" t="n">
        <v>3</v>
      </c>
      <c r="H901" s="0" t="n">
        <v>1</v>
      </c>
      <c r="I901" s="0" t="n">
        <v>1</v>
      </c>
      <c r="J901" s="0" t="n">
        <v>0</v>
      </c>
      <c r="K901" s="0" t="n">
        <v>2</v>
      </c>
      <c r="L901" s="0" t="n">
        <v>1</v>
      </c>
      <c r="M901" s="0" t="n">
        <v>0</v>
      </c>
      <c r="N901" s="1" t="n">
        <f aca="false">IF(ISERROR(I901/(I901+J901)),0,(I901/(I901+J901)))</f>
        <v>1</v>
      </c>
      <c r="O901" s="1" t="n">
        <f aca="false">IF(ISERROR(I901/(I901+K901)),0,(I901/(I901+K901)))</f>
        <v>0.333333333333333</v>
      </c>
      <c r="P901" s="1" t="n">
        <f aca="false">IF(ISERROR((2*N901*O901)/(N901+O901)),0,(2*N901*O901)/(N901+O901))</f>
        <v>0.5</v>
      </c>
      <c r="Q901" s="0" t="n">
        <f aca="false">L2423-M2423</f>
        <v>3</v>
      </c>
      <c r="R901" s="17" t="str">
        <f aca="false">VLOOKUP(A901,s3_num_method!A901:B3400,2,0)</f>
        <v>count</v>
      </c>
    </row>
    <row r="902" customFormat="false" ht="12.8" hidden="false" customHeight="false" outlineLevel="0" collapsed="false">
      <c r="A902" s="0" t="s">
        <v>5905</v>
      </c>
      <c r="B902" s="0" t="s">
        <v>1</v>
      </c>
      <c r="C902" s="0" t="s">
        <v>2</v>
      </c>
      <c r="E902" s="0" t="s">
        <v>3</v>
      </c>
      <c r="F902" s="0" t="s">
        <v>5906</v>
      </c>
      <c r="G902" s="0" t="n">
        <v>3</v>
      </c>
      <c r="H902" s="0" t="n">
        <v>0</v>
      </c>
      <c r="I902" s="0" t="n">
        <v>0</v>
      </c>
      <c r="J902" s="0" t="n">
        <v>0</v>
      </c>
      <c r="K902" s="0" t="n">
        <v>3</v>
      </c>
      <c r="L902" s="0" t="n">
        <v>2</v>
      </c>
      <c r="M902" s="0" t="n">
        <v>0</v>
      </c>
      <c r="N902" s="1" t="n">
        <f aca="false">IF(ISERROR(I902/(I902+J902)),0,(I902/(I902+J902)))</f>
        <v>0</v>
      </c>
      <c r="O902" s="1" t="n">
        <f aca="false">IF(ISERROR(I902/(I902+K902)),0,(I902/(I902+K902)))</f>
        <v>0</v>
      </c>
      <c r="P902" s="1" t="n">
        <f aca="false">IF(ISERROR((2*N902*O902)/(N902+O902)),0,(2*N902*O902)/(N902+O902))</f>
        <v>0</v>
      </c>
      <c r="Q902" s="0" t="n">
        <f aca="false">L1539-M1539</f>
        <v>1</v>
      </c>
      <c r="R902" s="17" t="str">
        <f aca="false">VLOOKUP(A902,s3_num_method!A902:B3401,2,0)</f>
        <v>num+count</v>
      </c>
    </row>
    <row r="903" customFormat="false" ht="12.8" hidden="false" customHeight="false" outlineLevel="0" collapsed="false">
      <c r="A903" s="0" t="s">
        <v>5907</v>
      </c>
      <c r="B903" s="0" t="s">
        <v>1</v>
      </c>
      <c r="C903" s="0" t="s">
        <v>2</v>
      </c>
      <c r="E903" s="0" t="s">
        <v>3</v>
      </c>
      <c r="F903" s="0" t="s">
        <v>5908</v>
      </c>
      <c r="G903" s="0" t="n">
        <v>1</v>
      </c>
      <c r="H903" s="0" t="n">
        <v>0</v>
      </c>
      <c r="I903" s="0" t="n">
        <v>0</v>
      </c>
      <c r="J903" s="0" t="n">
        <v>0</v>
      </c>
      <c r="K903" s="0" t="n">
        <v>1</v>
      </c>
      <c r="L903" s="0" t="n">
        <v>1</v>
      </c>
      <c r="M903" s="0" t="n">
        <v>0</v>
      </c>
      <c r="N903" s="1" t="n">
        <f aca="false">IF(ISERROR(I903/(I903+J903)),0,(I903/(I903+J903)))</f>
        <v>0</v>
      </c>
      <c r="O903" s="1" t="n">
        <f aca="false">IF(ISERROR(I903/(I903+K903)),0,(I903/(I903+K903)))</f>
        <v>0</v>
      </c>
      <c r="P903" s="1" t="n">
        <f aca="false">IF(ISERROR((2*N903*O903)/(N903+O903)),0,(2*N903*O903)/(N903+O903))</f>
        <v>0</v>
      </c>
      <c r="Q903" s="0" t="n">
        <f aca="false">L2280-M2280</f>
        <v>1</v>
      </c>
      <c r="R903" s="17" t="str">
        <f aca="false">VLOOKUP(A903,s3_num_method!A903:B3402,2,0)</f>
        <v>num+count</v>
      </c>
    </row>
    <row r="904" customFormat="false" ht="12.8" hidden="false" customHeight="false" outlineLevel="0" collapsed="false">
      <c r="A904" s="0" t="s">
        <v>5909</v>
      </c>
      <c r="B904" s="0" t="s">
        <v>1</v>
      </c>
      <c r="C904" s="0" t="s">
        <v>2</v>
      </c>
      <c r="E904" s="0" t="s">
        <v>3</v>
      </c>
      <c r="F904" s="0" t="s">
        <v>5910</v>
      </c>
      <c r="G904" s="0" t="n">
        <v>6</v>
      </c>
      <c r="H904" s="0" t="n">
        <v>6</v>
      </c>
      <c r="I904" s="0" t="n">
        <v>6</v>
      </c>
      <c r="J904" s="0" t="n">
        <v>0</v>
      </c>
      <c r="K904" s="0" t="n">
        <v>0</v>
      </c>
      <c r="L904" s="0" t="n">
        <v>4</v>
      </c>
      <c r="M904" s="0" t="n">
        <v>7</v>
      </c>
      <c r="N904" s="1" t="n">
        <f aca="false">IF(ISERROR(I904/(I904+J904)),0,(I904/(I904+J904)))</f>
        <v>1</v>
      </c>
      <c r="O904" s="1" t="n">
        <f aca="false">IF(ISERROR(I904/(I904+K904)),0,(I904/(I904+K904)))</f>
        <v>1</v>
      </c>
      <c r="P904" s="1" t="n">
        <f aca="false">IF(ISERROR((2*N904*O904)/(N904+O904)),0,(2*N904*O904)/(N904+O904))</f>
        <v>1</v>
      </c>
      <c r="Q904" s="0" t="n">
        <f aca="false">L400-M400</f>
        <v>0</v>
      </c>
      <c r="R904" s="17" t="str">
        <f aca="false">VLOOKUP(A904,s3_num_method!A904:B3403,2,0)</f>
        <v>num+count</v>
      </c>
    </row>
    <row r="905" customFormat="false" ht="12.8" hidden="false" customHeight="false" outlineLevel="0" collapsed="false">
      <c r="A905" s="0" t="s">
        <v>5911</v>
      </c>
      <c r="B905" s="0" t="s">
        <v>1</v>
      </c>
      <c r="C905" s="0" t="s">
        <v>2</v>
      </c>
      <c r="E905" s="0" t="s">
        <v>3</v>
      </c>
      <c r="F905" s="0" t="s">
        <v>5912</v>
      </c>
      <c r="G905" s="0" t="n">
        <v>3</v>
      </c>
      <c r="H905" s="0" t="n">
        <v>0</v>
      </c>
      <c r="I905" s="0" t="n">
        <v>0</v>
      </c>
      <c r="J905" s="0" t="n">
        <v>0</v>
      </c>
      <c r="K905" s="0" t="n">
        <v>3</v>
      </c>
      <c r="L905" s="0" t="n">
        <v>3</v>
      </c>
      <c r="M905" s="0" t="n">
        <v>0</v>
      </c>
      <c r="N905" s="1" t="n">
        <f aca="false">IF(ISERROR(I905/(I905+J905)),0,(I905/(I905+J905)))</f>
        <v>0</v>
      </c>
      <c r="O905" s="1" t="n">
        <f aca="false">IF(ISERROR(I905/(I905+K905)),0,(I905/(I905+K905)))</f>
        <v>0</v>
      </c>
      <c r="P905" s="1" t="n">
        <f aca="false">IF(ISERROR((2*N905*O905)/(N905+O905)),0,(2*N905*O905)/(N905+O905))</f>
        <v>0</v>
      </c>
      <c r="Q905" s="0" t="n">
        <f aca="false">L2277-M2277</f>
        <v>4</v>
      </c>
      <c r="R905" s="17" t="str">
        <f aca="false">VLOOKUP(A905,s3_num_method!A905:B3404,2,0)</f>
        <v>num+count</v>
      </c>
    </row>
    <row r="906" customFormat="false" ht="12.8" hidden="false" customHeight="false" outlineLevel="0" collapsed="false">
      <c r="A906" s="0" t="s">
        <v>5913</v>
      </c>
      <c r="B906" s="0" t="s">
        <v>1</v>
      </c>
      <c r="C906" s="0" t="s">
        <v>2</v>
      </c>
      <c r="E906" s="0" t="s">
        <v>3</v>
      </c>
      <c r="F906" s="0" t="s">
        <v>5914</v>
      </c>
      <c r="G906" s="0" t="n">
        <v>4</v>
      </c>
      <c r="H906" s="0" t="n">
        <v>3</v>
      </c>
      <c r="I906" s="0" t="n">
        <v>2</v>
      </c>
      <c r="J906" s="0" t="n">
        <v>1</v>
      </c>
      <c r="K906" s="0" t="n">
        <v>2</v>
      </c>
      <c r="L906" s="0" t="n">
        <v>2</v>
      </c>
      <c r="M906" s="0" t="n">
        <v>1</v>
      </c>
      <c r="N906" s="1" t="n">
        <f aca="false">IF(ISERROR(I906/(I906+J906)),0,(I906/(I906+J906)))</f>
        <v>0.666666666666667</v>
      </c>
      <c r="O906" s="1" t="n">
        <f aca="false">IF(ISERROR(I906/(I906+K906)),0,(I906/(I906+K906)))</f>
        <v>0.5</v>
      </c>
      <c r="P906" s="1" t="n">
        <f aca="false">IF(ISERROR((2*N906*O906)/(N906+O906)),0,(2*N906*O906)/(N906+O906))</f>
        <v>0.571428571428571</v>
      </c>
      <c r="Q906" s="0" t="n">
        <f aca="false">L349-M349</f>
        <v>2</v>
      </c>
      <c r="R906" s="17" t="str">
        <f aca="false">VLOOKUP(A906,s3_num_method!A906:B3405,2,0)</f>
        <v>count</v>
      </c>
    </row>
    <row r="907" customFormat="false" ht="12.8" hidden="false" customHeight="false" outlineLevel="0" collapsed="false">
      <c r="A907" s="0" t="s">
        <v>5915</v>
      </c>
      <c r="B907" s="0" t="s">
        <v>1</v>
      </c>
      <c r="C907" s="0" t="s">
        <v>2</v>
      </c>
      <c r="E907" s="0" t="s">
        <v>3</v>
      </c>
      <c r="F907" s="0" t="s">
        <v>5916</v>
      </c>
      <c r="G907" s="0" t="n">
        <v>1</v>
      </c>
      <c r="H907" s="0" t="n">
        <v>1</v>
      </c>
      <c r="I907" s="0" t="n">
        <v>1</v>
      </c>
      <c r="J907" s="0" t="n">
        <v>0</v>
      </c>
      <c r="K907" s="0" t="n">
        <v>0</v>
      </c>
      <c r="L907" s="0" t="n">
        <v>3</v>
      </c>
      <c r="M907" s="0" t="n">
        <v>0</v>
      </c>
      <c r="N907" s="1" t="n">
        <f aca="false">IF(ISERROR(I907/(I907+J907)),0,(I907/(I907+J907)))</f>
        <v>1</v>
      </c>
      <c r="O907" s="1" t="n">
        <f aca="false">IF(ISERROR(I907/(I907+K907)),0,(I907/(I907+K907)))</f>
        <v>1</v>
      </c>
      <c r="P907" s="1" t="n">
        <f aca="false">IF(ISERROR((2*N907*O907)/(N907+O907)),0,(2*N907*O907)/(N907+O907))</f>
        <v>1</v>
      </c>
      <c r="Q907" s="0" t="n">
        <f aca="false">L2279-M2279</f>
        <v>2</v>
      </c>
      <c r="R907" s="17" t="str">
        <f aca="false">VLOOKUP(A907,s3_num_method!A907:B3406,2,0)</f>
        <v>count</v>
      </c>
    </row>
    <row r="908" customFormat="false" ht="12.8" hidden="false" customHeight="false" outlineLevel="0" collapsed="false">
      <c r="A908" s="0" t="s">
        <v>5917</v>
      </c>
      <c r="B908" s="0" t="s">
        <v>1</v>
      </c>
      <c r="C908" s="0" t="s">
        <v>2</v>
      </c>
      <c r="E908" s="0" t="s">
        <v>3</v>
      </c>
      <c r="F908" s="0" t="s">
        <v>5918</v>
      </c>
      <c r="G908" s="0" t="n">
        <v>2</v>
      </c>
      <c r="H908" s="0" t="n">
        <v>1</v>
      </c>
      <c r="I908" s="0" t="n">
        <v>1</v>
      </c>
      <c r="J908" s="0" t="n">
        <v>0</v>
      </c>
      <c r="K908" s="0" t="n">
        <v>1</v>
      </c>
      <c r="L908" s="0" t="n">
        <v>1</v>
      </c>
      <c r="M908" s="0" t="n">
        <v>0</v>
      </c>
      <c r="N908" s="1" t="n">
        <f aca="false">IF(ISERROR(I908/(I908+J908)),0,(I908/(I908+J908)))</f>
        <v>1</v>
      </c>
      <c r="O908" s="1" t="n">
        <f aca="false">IF(ISERROR(I908/(I908+K908)),0,(I908/(I908+K908)))</f>
        <v>0.5</v>
      </c>
      <c r="P908" s="1" t="n">
        <f aca="false">IF(ISERROR((2*N908*O908)/(N908+O908)),0,(2*N908*O908)/(N908+O908))</f>
        <v>0.666666666666667</v>
      </c>
      <c r="Q908" s="0" t="n">
        <f aca="false">L825-M825</f>
        <v>1</v>
      </c>
      <c r="R908" s="17" t="str">
        <f aca="false">VLOOKUP(A908,s3_num_method!A908:B3407,2,0)</f>
        <v>count</v>
      </c>
    </row>
    <row r="909" customFormat="false" ht="12.8" hidden="false" customHeight="false" outlineLevel="0" collapsed="false">
      <c r="A909" s="0" t="s">
        <v>5919</v>
      </c>
      <c r="B909" s="0" t="s">
        <v>1</v>
      </c>
      <c r="C909" s="0" t="s">
        <v>2</v>
      </c>
      <c r="E909" s="0" t="s">
        <v>3</v>
      </c>
      <c r="F909" s="0" t="s">
        <v>5920</v>
      </c>
      <c r="G909" s="0" t="n">
        <v>2</v>
      </c>
      <c r="H909" s="0" t="n">
        <v>1</v>
      </c>
      <c r="I909" s="0" t="n">
        <v>1</v>
      </c>
      <c r="J909" s="0" t="n">
        <v>0</v>
      </c>
      <c r="K909" s="0" t="n">
        <v>1</v>
      </c>
      <c r="L909" s="0" t="n">
        <v>5</v>
      </c>
      <c r="M909" s="0" t="n">
        <v>0</v>
      </c>
      <c r="N909" s="1" t="n">
        <f aca="false">IF(ISERROR(I909/(I909+J909)),0,(I909/(I909+J909)))</f>
        <v>1</v>
      </c>
      <c r="O909" s="1" t="n">
        <f aca="false">IF(ISERROR(I909/(I909+K909)),0,(I909/(I909+K909)))</f>
        <v>0.5</v>
      </c>
      <c r="P909" s="1" t="n">
        <f aca="false">IF(ISERROR((2*N909*O909)/(N909+O909)),0,(2*N909*O909)/(N909+O909))</f>
        <v>0.666666666666667</v>
      </c>
      <c r="Q909" s="0" t="n">
        <f aca="false">L1603-M1603</f>
        <v>3</v>
      </c>
      <c r="R909" s="17" t="str">
        <f aca="false">VLOOKUP(A909,s3_num_method!A909:B3408,2,0)</f>
        <v>count</v>
      </c>
    </row>
    <row r="910" customFormat="false" ht="12.8" hidden="false" customHeight="false" outlineLevel="0" collapsed="false">
      <c r="A910" s="0" t="s">
        <v>5921</v>
      </c>
      <c r="B910" s="0" t="s">
        <v>1</v>
      </c>
      <c r="C910" s="0" t="s">
        <v>2</v>
      </c>
      <c r="E910" s="0" t="s">
        <v>3</v>
      </c>
      <c r="F910" s="0" t="s">
        <v>5922</v>
      </c>
      <c r="G910" s="0" t="n">
        <v>3</v>
      </c>
      <c r="H910" s="0" t="n">
        <v>3</v>
      </c>
      <c r="I910" s="0" t="n">
        <v>3</v>
      </c>
      <c r="J910" s="0" t="n">
        <v>0</v>
      </c>
      <c r="K910" s="0" t="n">
        <v>0</v>
      </c>
      <c r="L910" s="0" t="n">
        <v>4</v>
      </c>
      <c r="M910" s="0" t="n">
        <v>2</v>
      </c>
      <c r="N910" s="1" t="n">
        <f aca="false">IF(ISERROR(I910/(I910+J910)),0,(I910/(I910+J910)))</f>
        <v>1</v>
      </c>
      <c r="O910" s="1" t="n">
        <f aca="false">IF(ISERROR(I910/(I910+K910)),0,(I910/(I910+K910)))</f>
        <v>1</v>
      </c>
      <c r="P910" s="1" t="n">
        <f aca="false">IF(ISERROR((2*N910*O910)/(N910+O910)),0,(2*N910*O910)/(N910+O910))</f>
        <v>1</v>
      </c>
      <c r="Q910" s="0" t="n">
        <f aca="false">L1722-M1722</f>
        <v>16</v>
      </c>
      <c r="R910" s="17" t="str">
        <f aca="false">VLOOKUP(A910,s3_num_method!A910:B3409,2,0)</f>
        <v>num</v>
      </c>
    </row>
    <row r="911" customFormat="false" ht="12.8" hidden="false" customHeight="false" outlineLevel="0" collapsed="false">
      <c r="A911" s="0" t="s">
        <v>5923</v>
      </c>
      <c r="B911" s="0" t="s">
        <v>1</v>
      </c>
      <c r="C911" s="0" t="s">
        <v>2</v>
      </c>
      <c r="E911" s="0" t="s">
        <v>3</v>
      </c>
      <c r="F911" s="0" t="s">
        <v>5924</v>
      </c>
      <c r="G911" s="0" t="n">
        <v>1</v>
      </c>
      <c r="H911" s="0" t="n">
        <v>0</v>
      </c>
      <c r="I911" s="0" t="n">
        <v>0</v>
      </c>
      <c r="J911" s="0" t="n">
        <v>0</v>
      </c>
      <c r="K911" s="0" t="n">
        <v>1</v>
      </c>
      <c r="L911" s="0" t="n">
        <v>1</v>
      </c>
      <c r="M911" s="0" t="n">
        <v>0</v>
      </c>
      <c r="N911" s="1" t="n">
        <f aca="false">IF(ISERROR(I911/(I911+J911)),0,(I911/(I911+J911)))</f>
        <v>0</v>
      </c>
      <c r="O911" s="1" t="n">
        <f aca="false">IF(ISERROR(I911/(I911+K911)),0,(I911/(I911+K911)))</f>
        <v>0</v>
      </c>
      <c r="P911" s="1" t="n">
        <f aca="false">IF(ISERROR((2*N911*O911)/(N911+O911)),0,(2*N911*O911)/(N911+O911))</f>
        <v>0</v>
      </c>
      <c r="Q911" s="0" t="n">
        <f aca="false">L314-M314</f>
        <v>0</v>
      </c>
      <c r="R911" s="17" t="str">
        <f aca="false">VLOOKUP(A911,s3_num_method!A911:B3410,2,0)</f>
        <v>num+count</v>
      </c>
    </row>
    <row r="912" customFormat="false" ht="12.8" hidden="false" customHeight="false" outlineLevel="0" collapsed="false">
      <c r="A912" s="0" t="s">
        <v>5925</v>
      </c>
      <c r="B912" s="0" t="s">
        <v>1</v>
      </c>
      <c r="C912" s="0" t="s">
        <v>2</v>
      </c>
      <c r="E912" s="0" t="s">
        <v>3</v>
      </c>
      <c r="F912" s="0" t="s">
        <v>5926</v>
      </c>
      <c r="G912" s="0" t="n">
        <v>2</v>
      </c>
      <c r="H912" s="0" t="n">
        <v>2</v>
      </c>
      <c r="I912" s="0" t="n">
        <v>2</v>
      </c>
      <c r="J912" s="0" t="n">
        <v>0</v>
      </c>
      <c r="K912" s="0" t="n">
        <v>0</v>
      </c>
      <c r="L912" s="0" t="n">
        <v>5</v>
      </c>
      <c r="M912" s="0" t="n">
        <v>2</v>
      </c>
      <c r="N912" s="1" t="n">
        <f aca="false">IF(ISERROR(I912/(I912+J912)),0,(I912/(I912+J912)))</f>
        <v>1</v>
      </c>
      <c r="O912" s="1" t="n">
        <f aca="false">IF(ISERROR(I912/(I912+K912)),0,(I912/(I912+K912)))</f>
        <v>1</v>
      </c>
      <c r="P912" s="1" t="n">
        <f aca="false">IF(ISERROR((2*N912*O912)/(N912+O912)),0,(2*N912*O912)/(N912+O912))</f>
        <v>1</v>
      </c>
      <c r="Q912" s="0" t="n">
        <f aca="false">L1717-M1717</f>
        <v>4</v>
      </c>
      <c r="R912" s="17" t="str">
        <f aca="false">VLOOKUP(A912,s3_num_method!A912:B3411,2,0)</f>
        <v>num+count</v>
      </c>
    </row>
    <row r="913" customFormat="false" ht="12.8" hidden="false" customHeight="false" outlineLevel="0" collapsed="false">
      <c r="A913" s="0" t="s">
        <v>5927</v>
      </c>
      <c r="B913" s="0" t="s">
        <v>1</v>
      </c>
      <c r="C913" s="0" t="s">
        <v>2</v>
      </c>
      <c r="E913" s="0" t="s">
        <v>3</v>
      </c>
      <c r="F913" s="0" t="s">
        <v>5928</v>
      </c>
      <c r="G913" s="0" t="n">
        <v>1</v>
      </c>
      <c r="H913" s="0" t="n">
        <v>1</v>
      </c>
      <c r="I913" s="0" t="n">
        <v>1</v>
      </c>
      <c r="J913" s="0" t="n">
        <v>0</v>
      </c>
      <c r="K913" s="0" t="n">
        <v>0</v>
      </c>
      <c r="L913" s="0" t="n">
        <v>1</v>
      </c>
      <c r="M913" s="0" t="n">
        <v>1</v>
      </c>
      <c r="N913" s="1" t="n">
        <f aca="false">IF(ISERROR(I913/(I913+J913)),0,(I913/(I913+J913)))</f>
        <v>1</v>
      </c>
      <c r="O913" s="1" t="n">
        <f aca="false">IF(ISERROR(I913/(I913+K913)),0,(I913/(I913+K913)))</f>
        <v>1</v>
      </c>
      <c r="P913" s="1" t="n">
        <f aca="false">IF(ISERROR((2*N913*O913)/(N913+O913)),0,(2*N913*O913)/(N913+O913))</f>
        <v>1</v>
      </c>
      <c r="Q913" s="0" t="n">
        <f aca="false">L1844-M1844</f>
        <v>3</v>
      </c>
      <c r="R913" s="17" t="str">
        <f aca="false">VLOOKUP(A913,s3_num_method!A913:B3412,2,0)</f>
        <v>num</v>
      </c>
    </row>
    <row r="914" customFormat="false" ht="12.8" hidden="false" customHeight="false" outlineLevel="0" collapsed="false">
      <c r="A914" s="0" t="s">
        <v>5929</v>
      </c>
      <c r="B914" s="0" t="s">
        <v>1</v>
      </c>
      <c r="C914" s="0" t="s">
        <v>2</v>
      </c>
      <c r="E914" s="0" t="s">
        <v>3</v>
      </c>
      <c r="F914" s="0" t="s">
        <v>5930</v>
      </c>
      <c r="G914" s="0" t="n">
        <v>1</v>
      </c>
      <c r="H914" s="0" t="n">
        <v>0</v>
      </c>
      <c r="I914" s="0" t="n">
        <v>0</v>
      </c>
      <c r="J914" s="0" t="n">
        <v>0</v>
      </c>
      <c r="K914" s="0" t="n">
        <v>1</v>
      </c>
      <c r="L914" s="0" t="n">
        <v>3</v>
      </c>
      <c r="M914" s="0" t="n">
        <v>0</v>
      </c>
      <c r="N914" s="1" t="n">
        <f aca="false">IF(ISERROR(I914/(I914+J914)),0,(I914/(I914+J914)))</f>
        <v>0</v>
      </c>
      <c r="O914" s="1" t="n">
        <f aca="false">IF(ISERROR(I914/(I914+K914)),0,(I914/(I914+K914)))</f>
        <v>0</v>
      </c>
      <c r="P914" s="1" t="n">
        <f aca="false">IF(ISERROR((2*N914*O914)/(N914+O914)),0,(2*N914*O914)/(N914+O914))</f>
        <v>0</v>
      </c>
      <c r="Q914" s="0" t="n">
        <f aca="false">L1842-M1842</f>
        <v>2</v>
      </c>
      <c r="R914" s="17" t="str">
        <f aca="false">VLOOKUP(A914,s3_num_method!A914:B3413,2,0)</f>
        <v>num+count</v>
      </c>
    </row>
    <row r="915" customFormat="false" ht="12.8" hidden="false" customHeight="false" outlineLevel="0" collapsed="false">
      <c r="A915" s="0" t="s">
        <v>5931</v>
      </c>
      <c r="B915" s="0" t="s">
        <v>1</v>
      </c>
      <c r="C915" s="0" t="s">
        <v>2</v>
      </c>
      <c r="E915" s="0" t="s">
        <v>3</v>
      </c>
      <c r="F915" s="0" t="s">
        <v>5932</v>
      </c>
      <c r="G915" s="0" t="n">
        <v>2</v>
      </c>
      <c r="H915" s="0" t="n">
        <v>3</v>
      </c>
      <c r="I915" s="0" t="n">
        <v>2</v>
      </c>
      <c r="J915" s="0" t="n">
        <v>1</v>
      </c>
      <c r="K915" s="0" t="n">
        <v>0</v>
      </c>
      <c r="L915" s="0" t="n">
        <v>1</v>
      </c>
      <c r="M915" s="0" t="n">
        <v>1</v>
      </c>
      <c r="N915" s="1" t="n">
        <f aca="false">IF(ISERROR(I915/(I915+J915)),0,(I915/(I915+J915)))</f>
        <v>0.666666666666667</v>
      </c>
      <c r="O915" s="1" t="n">
        <f aca="false">IF(ISERROR(I915/(I915+K915)),0,(I915/(I915+K915)))</f>
        <v>1</v>
      </c>
      <c r="P915" s="1" t="n">
        <f aca="false">IF(ISERROR((2*N915*O915)/(N915+O915)),0,(2*N915*O915)/(N915+O915))</f>
        <v>0.8</v>
      </c>
      <c r="Q915" s="0" t="n">
        <f aca="false">L1743-M1743</f>
        <v>1</v>
      </c>
      <c r="R915" s="17" t="str">
        <f aca="false">VLOOKUP(A915,s3_num_method!A915:B3414,2,0)</f>
        <v>count</v>
      </c>
    </row>
    <row r="916" customFormat="false" ht="12.8" hidden="false" customHeight="false" outlineLevel="0" collapsed="false">
      <c r="A916" s="0" t="s">
        <v>5933</v>
      </c>
      <c r="B916" s="0" t="s">
        <v>1</v>
      </c>
      <c r="C916" s="0" t="s">
        <v>2</v>
      </c>
      <c r="E916" s="0" t="s">
        <v>3</v>
      </c>
      <c r="F916" s="0" t="s">
        <v>5934</v>
      </c>
      <c r="G916" s="0" t="n">
        <v>1</v>
      </c>
      <c r="H916" s="0" t="n">
        <v>1</v>
      </c>
      <c r="I916" s="0" t="n">
        <v>1</v>
      </c>
      <c r="J916" s="0" t="n">
        <v>0</v>
      </c>
      <c r="K916" s="0" t="n">
        <v>0</v>
      </c>
      <c r="L916" s="0" t="n">
        <v>2</v>
      </c>
      <c r="M916" s="0" t="n">
        <v>0</v>
      </c>
      <c r="N916" s="1" t="n">
        <f aca="false">IF(ISERROR(I916/(I916+J916)),0,(I916/(I916+J916)))</f>
        <v>1</v>
      </c>
      <c r="O916" s="1" t="n">
        <f aca="false">IF(ISERROR(I916/(I916+K916)),0,(I916/(I916+K916)))</f>
        <v>1</v>
      </c>
      <c r="P916" s="1" t="n">
        <f aca="false">IF(ISERROR((2*N916*O916)/(N916+O916)),0,(2*N916*O916)/(N916+O916))</f>
        <v>1</v>
      </c>
      <c r="Q916" s="0" t="n">
        <f aca="false">L2302-M2302</f>
        <v>5</v>
      </c>
      <c r="R916" s="17" t="str">
        <f aca="false">VLOOKUP(A916,s3_num_method!A916:B3415,2,0)</f>
        <v>count</v>
      </c>
    </row>
    <row r="917" customFormat="false" ht="12.8" hidden="false" customHeight="false" outlineLevel="0" collapsed="false">
      <c r="A917" s="0" t="s">
        <v>5935</v>
      </c>
      <c r="B917" s="0" t="s">
        <v>1</v>
      </c>
      <c r="C917" s="0" t="s">
        <v>2</v>
      </c>
      <c r="E917" s="0" t="s">
        <v>3</v>
      </c>
      <c r="F917" s="0" t="s">
        <v>5936</v>
      </c>
      <c r="G917" s="0" t="n">
        <v>1</v>
      </c>
      <c r="H917" s="0" t="n">
        <v>1</v>
      </c>
      <c r="I917" s="0" t="n">
        <v>1</v>
      </c>
      <c r="J917" s="0" t="n">
        <v>0</v>
      </c>
      <c r="K917" s="0" t="n">
        <v>0</v>
      </c>
      <c r="L917" s="0" t="n">
        <v>4</v>
      </c>
      <c r="M917" s="0" t="n">
        <v>0</v>
      </c>
      <c r="N917" s="1" t="n">
        <f aca="false">IF(ISERROR(I917/(I917+J917)),0,(I917/(I917+J917)))</f>
        <v>1</v>
      </c>
      <c r="O917" s="1" t="n">
        <f aca="false">IF(ISERROR(I917/(I917+K917)),0,(I917/(I917+K917)))</f>
        <v>1</v>
      </c>
      <c r="P917" s="1" t="n">
        <f aca="false">IF(ISERROR((2*N917*O917)/(N917+O917)),0,(2*N917*O917)/(N917+O917))</f>
        <v>1</v>
      </c>
      <c r="Q917" s="0" t="n">
        <f aca="false">L1746-M1746</f>
        <v>4</v>
      </c>
      <c r="R917" s="17" t="str">
        <f aca="false">VLOOKUP(A917,s3_num_method!A917:B3416,2,0)</f>
        <v>count</v>
      </c>
    </row>
    <row r="918" customFormat="false" ht="12.8" hidden="false" customHeight="false" outlineLevel="0" collapsed="false">
      <c r="A918" s="0" t="s">
        <v>5937</v>
      </c>
      <c r="B918" s="0" t="s">
        <v>1</v>
      </c>
      <c r="C918" s="0" t="s">
        <v>2</v>
      </c>
      <c r="E918" s="0" t="s">
        <v>3</v>
      </c>
      <c r="F918" s="0" t="s">
        <v>5938</v>
      </c>
      <c r="G918" s="0" t="n">
        <v>2</v>
      </c>
      <c r="H918" s="0" t="n">
        <v>2</v>
      </c>
      <c r="I918" s="0" t="n">
        <v>2</v>
      </c>
      <c r="J918" s="0" t="n">
        <v>0</v>
      </c>
      <c r="K918" s="0" t="n">
        <v>0</v>
      </c>
      <c r="L918" s="0" t="n">
        <v>3</v>
      </c>
      <c r="M918" s="0" t="n">
        <v>3</v>
      </c>
      <c r="N918" s="1" t="n">
        <f aca="false">IF(ISERROR(I918/(I918+J918)),0,(I918/(I918+J918)))</f>
        <v>1</v>
      </c>
      <c r="O918" s="1" t="n">
        <f aca="false">IF(ISERROR(I918/(I918+K918)),0,(I918/(I918+K918)))</f>
        <v>1</v>
      </c>
      <c r="P918" s="1" t="n">
        <f aca="false">IF(ISERROR((2*N918*O918)/(N918+O918)),0,(2*N918*O918)/(N918+O918))</f>
        <v>1</v>
      </c>
      <c r="Q918" s="0" t="n">
        <f aca="false">L2301-M2301</f>
        <v>4</v>
      </c>
      <c r="R918" s="17" t="str">
        <f aca="false">VLOOKUP(A918,s3_num_method!A918:B3417,2,0)</f>
        <v>count</v>
      </c>
    </row>
    <row r="919" customFormat="false" ht="12.8" hidden="false" customHeight="false" outlineLevel="0" collapsed="false">
      <c r="A919" s="0" t="s">
        <v>5939</v>
      </c>
      <c r="B919" s="0" t="s">
        <v>1</v>
      </c>
      <c r="C919" s="0" t="s">
        <v>2</v>
      </c>
      <c r="E919" s="0" t="s">
        <v>3</v>
      </c>
      <c r="F919" s="0" t="s">
        <v>5940</v>
      </c>
      <c r="G919" s="0" t="n">
        <v>3</v>
      </c>
      <c r="H919" s="0" t="n">
        <v>3</v>
      </c>
      <c r="I919" s="0" t="n">
        <v>1</v>
      </c>
      <c r="J919" s="0" t="n">
        <v>2</v>
      </c>
      <c r="K919" s="0" t="n">
        <v>2</v>
      </c>
      <c r="L919" s="0" t="n">
        <v>3</v>
      </c>
      <c r="M919" s="0" t="n">
        <v>0</v>
      </c>
      <c r="N919" s="1" t="n">
        <f aca="false">IF(ISERROR(I919/(I919+J919)),0,(I919/(I919+J919)))</f>
        <v>0.333333333333333</v>
      </c>
      <c r="O919" s="1" t="n">
        <f aca="false">IF(ISERROR(I919/(I919+K919)),0,(I919/(I919+K919)))</f>
        <v>0.333333333333333</v>
      </c>
      <c r="P919" s="1" t="n">
        <f aca="false">IF(ISERROR((2*N919*O919)/(N919+O919)),0,(2*N919*O919)/(N919+O919))</f>
        <v>0.333333333333333</v>
      </c>
      <c r="Q919" s="0" t="n">
        <f aca="false">L1486-M1486</f>
        <v>1</v>
      </c>
      <c r="R919" s="17" t="str">
        <f aca="false">VLOOKUP(A919,s3_num_method!A919:B3418,2,0)</f>
        <v>count</v>
      </c>
    </row>
    <row r="920" customFormat="false" ht="12.8" hidden="false" customHeight="false" outlineLevel="0" collapsed="false">
      <c r="A920" s="0" t="s">
        <v>5941</v>
      </c>
      <c r="B920" s="0" t="s">
        <v>1</v>
      </c>
      <c r="C920" s="0" t="s">
        <v>2</v>
      </c>
      <c r="E920" s="0" t="s">
        <v>3</v>
      </c>
      <c r="F920" s="0" t="s">
        <v>5942</v>
      </c>
      <c r="G920" s="0" t="n">
        <v>1</v>
      </c>
      <c r="H920" s="0" t="n">
        <v>0</v>
      </c>
      <c r="I920" s="0" t="n">
        <v>0</v>
      </c>
      <c r="J920" s="0" t="n">
        <v>0</v>
      </c>
      <c r="K920" s="0" t="n">
        <v>1</v>
      </c>
      <c r="L920" s="0" t="n">
        <v>2</v>
      </c>
      <c r="M920" s="0" t="n">
        <v>0</v>
      </c>
      <c r="N920" s="1" t="n">
        <f aca="false">IF(ISERROR(I920/(I920+J920)),0,(I920/(I920+J920)))</f>
        <v>0</v>
      </c>
      <c r="O920" s="1" t="n">
        <f aca="false">IF(ISERROR(I920/(I920+K920)),0,(I920/(I920+K920)))</f>
        <v>0</v>
      </c>
      <c r="P920" s="1" t="n">
        <f aca="false">IF(ISERROR((2*N920*O920)/(N920+O920)),0,(2*N920*O920)/(N920+O920))</f>
        <v>0</v>
      </c>
      <c r="Q920" s="0" t="n">
        <f aca="false">L1035-M1035</f>
        <v>1</v>
      </c>
      <c r="R920" s="17" t="str">
        <f aca="false">VLOOKUP(A920,s3_num_method!A920:B3419,2,0)</f>
        <v>num+count</v>
      </c>
    </row>
    <row r="921" customFormat="false" ht="12.8" hidden="false" customHeight="false" outlineLevel="0" collapsed="false">
      <c r="A921" s="0" t="s">
        <v>5943</v>
      </c>
      <c r="B921" s="0" t="s">
        <v>1</v>
      </c>
      <c r="C921" s="0" t="s">
        <v>2</v>
      </c>
      <c r="E921" s="0" t="s">
        <v>3</v>
      </c>
      <c r="F921" s="0" t="s">
        <v>5944</v>
      </c>
      <c r="G921" s="0" t="n">
        <v>1</v>
      </c>
      <c r="H921" s="0" t="n">
        <v>0</v>
      </c>
      <c r="I921" s="0" t="n">
        <v>0</v>
      </c>
      <c r="J921" s="0" t="n">
        <v>0</v>
      </c>
      <c r="K921" s="0" t="n">
        <v>1</v>
      </c>
      <c r="L921" s="0" t="n">
        <v>1</v>
      </c>
      <c r="M921" s="0" t="n">
        <v>0</v>
      </c>
      <c r="N921" s="1" t="n">
        <f aca="false">IF(ISERROR(I921/(I921+J921)),0,(I921/(I921+J921)))</f>
        <v>0</v>
      </c>
      <c r="O921" s="1" t="n">
        <f aca="false">IF(ISERROR(I921/(I921+K921)),0,(I921/(I921+K921)))</f>
        <v>0</v>
      </c>
      <c r="P921" s="1" t="n">
        <f aca="false">IF(ISERROR((2*N921*O921)/(N921+O921)),0,(2*N921*O921)/(N921+O921))</f>
        <v>0</v>
      </c>
      <c r="Q921" s="0" t="n">
        <f aca="false">L762-M762</f>
        <v>2</v>
      </c>
      <c r="R921" s="17" t="str">
        <f aca="false">VLOOKUP(A921,s3_num_method!A921:B3420,2,0)</f>
        <v>num+count</v>
      </c>
    </row>
    <row r="922" customFormat="false" ht="12.8" hidden="false" customHeight="false" outlineLevel="0" collapsed="false">
      <c r="A922" s="0" t="s">
        <v>5945</v>
      </c>
      <c r="B922" s="0" t="s">
        <v>1</v>
      </c>
      <c r="C922" s="0" t="s">
        <v>2</v>
      </c>
      <c r="E922" s="0" t="s">
        <v>3</v>
      </c>
      <c r="F922" s="0" t="s">
        <v>5946</v>
      </c>
      <c r="G922" s="0" t="n">
        <v>1</v>
      </c>
      <c r="H922" s="0" t="n">
        <v>0</v>
      </c>
      <c r="I922" s="0" t="n">
        <v>0</v>
      </c>
      <c r="J922" s="0" t="n">
        <v>0</v>
      </c>
      <c r="K922" s="0" t="n">
        <v>1</v>
      </c>
      <c r="L922" s="0" t="n">
        <v>1</v>
      </c>
      <c r="M922" s="0" t="n">
        <v>0</v>
      </c>
      <c r="N922" s="1" t="n">
        <f aca="false">IF(ISERROR(I922/(I922+J922)),0,(I922/(I922+J922)))</f>
        <v>0</v>
      </c>
      <c r="O922" s="1" t="n">
        <f aca="false">IF(ISERROR(I922/(I922+K922)),0,(I922/(I922+K922)))</f>
        <v>0</v>
      </c>
      <c r="P922" s="1" t="n">
        <f aca="false">IF(ISERROR((2*N922*O922)/(N922+O922)),0,(2*N922*O922)/(N922+O922))</f>
        <v>0</v>
      </c>
      <c r="Q922" s="0" t="n">
        <f aca="false">L1037-M1037</f>
        <v>0</v>
      </c>
      <c r="R922" s="17" t="str">
        <f aca="false">VLOOKUP(A922,s3_num_method!A922:B3421,2,0)</f>
        <v>num+count</v>
      </c>
    </row>
    <row r="923" customFormat="false" ht="12.8" hidden="false" customHeight="false" outlineLevel="0" collapsed="false">
      <c r="A923" s="0" t="s">
        <v>5947</v>
      </c>
      <c r="B923" s="0" t="s">
        <v>1</v>
      </c>
      <c r="C923" s="0" t="s">
        <v>9</v>
      </c>
      <c r="E923" s="0" t="s">
        <v>10</v>
      </c>
      <c r="F923" s="0" t="s">
        <v>5948</v>
      </c>
      <c r="G923" s="0" t="n">
        <v>1</v>
      </c>
      <c r="H923" s="0" t="n">
        <v>1</v>
      </c>
      <c r="I923" s="0" t="n">
        <v>1</v>
      </c>
      <c r="J923" s="0" t="n">
        <v>0</v>
      </c>
      <c r="K923" s="0" t="n">
        <v>0</v>
      </c>
      <c r="L923" s="0" t="n">
        <v>1</v>
      </c>
      <c r="M923" s="0" t="n">
        <v>0</v>
      </c>
      <c r="N923" s="1" t="n">
        <f aca="false">IF(ISERROR(I923/(I923+J923)),0,(I923/(I923+J923)))</f>
        <v>1</v>
      </c>
      <c r="O923" s="1" t="n">
        <f aca="false">IF(ISERROR(I923/(I923+K923)),0,(I923/(I923+K923)))</f>
        <v>1</v>
      </c>
      <c r="P923" s="1" t="n">
        <f aca="false">IF(ISERROR((2*N923*O923)/(N923+O923)),0,(2*N923*O923)/(N923+O923))</f>
        <v>1</v>
      </c>
      <c r="Q923" s="0" t="n">
        <f aca="false">L165-M165</f>
        <v>0</v>
      </c>
      <c r="R923" s="17" t="str">
        <f aca="false">VLOOKUP(A923,s3_num_method!A923:B3422,2,0)</f>
        <v>count</v>
      </c>
    </row>
    <row r="924" customFormat="false" ht="12.8" hidden="false" customHeight="false" outlineLevel="0" collapsed="false">
      <c r="A924" s="0" t="s">
        <v>5949</v>
      </c>
      <c r="B924" s="0" t="s">
        <v>1</v>
      </c>
      <c r="C924" s="0" t="s">
        <v>9</v>
      </c>
      <c r="E924" s="0" t="s">
        <v>10</v>
      </c>
      <c r="F924" s="0" t="s">
        <v>5950</v>
      </c>
      <c r="G924" s="0" t="n">
        <v>2</v>
      </c>
      <c r="H924" s="0" t="n">
        <v>2</v>
      </c>
      <c r="I924" s="0" t="n">
        <v>2</v>
      </c>
      <c r="J924" s="0" t="n">
        <v>0</v>
      </c>
      <c r="K924" s="0" t="n">
        <v>0</v>
      </c>
      <c r="L924" s="0" t="n">
        <v>2</v>
      </c>
      <c r="M924" s="0" t="n">
        <v>2</v>
      </c>
      <c r="N924" s="1" t="n">
        <f aca="false">IF(ISERROR(I924/(I924+J924)),0,(I924/(I924+J924)))</f>
        <v>1</v>
      </c>
      <c r="O924" s="1" t="n">
        <f aca="false">IF(ISERROR(I924/(I924+K924)),0,(I924/(I924+K924)))</f>
        <v>1</v>
      </c>
      <c r="P924" s="1" t="n">
        <f aca="false">IF(ISERROR((2*N924*O924)/(N924+O924)),0,(2*N924*O924)/(N924+O924))</f>
        <v>1</v>
      </c>
      <c r="Q924" s="0" t="n">
        <f aca="false">L760-M760</f>
        <v>3</v>
      </c>
      <c r="R924" s="17" t="str">
        <f aca="false">VLOOKUP(A924,s3_num_method!A924:B3423,2,0)</f>
        <v>num+count</v>
      </c>
    </row>
    <row r="925" customFormat="false" ht="12.8" hidden="false" customHeight="false" outlineLevel="0" collapsed="false">
      <c r="A925" s="0" t="s">
        <v>5951</v>
      </c>
      <c r="B925" s="0" t="s">
        <v>1</v>
      </c>
      <c r="C925" s="0" t="s">
        <v>9</v>
      </c>
      <c r="E925" s="0" t="s">
        <v>10</v>
      </c>
      <c r="F925" s="0" t="s">
        <v>5952</v>
      </c>
      <c r="G925" s="0" t="n">
        <v>2</v>
      </c>
      <c r="H925" s="0" t="n">
        <v>1</v>
      </c>
      <c r="I925" s="0" t="n">
        <v>1</v>
      </c>
      <c r="J925" s="0" t="n">
        <v>0</v>
      </c>
      <c r="K925" s="0" t="n">
        <v>1</v>
      </c>
      <c r="L925" s="0" t="n">
        <v>1</v>
      </c>
      <c r="M925" s="0" t="n">
        <v>1</v>
      </c>
      <c r="N925" s="1" t="n">
        <f aca="false">IF(ISERROR(I925/(I925+J925)),0,(I925/(I925+J925)))</f>
        <v>1</v>
      </c>
      <c r="O925" s="1" t="n">
        <f aca="false">IF(ISERROR(I925/(I925+K925)),0,(I925/(I925+K925)))</f>
        <v>0.5</v>
      </c>
      <c r="P925" s="1" t="n">
        <f aca="false">IF(ISERROR((2*N925*O925)/(N925+O925)),0,(2*N925*O925)/(N925+O925))</f>
        <v>0.666666666666667</v>
      </c>
      <c r="Q925" s="0" t="n">
        <f aca="false">L2296-M2296</f>
        <v>5</v>
      </c>
      <c r="R925" s="17" t="str">
        <f aca="false">VLOOKUP(A925,s3_num_method!A925:B3424,2,0)</f>
        <v>count</v>
      </c>
    </row>
    <row r="926" customFormat="false" ht="12.8" hidden="false" customHeight="false" outlineLevel="0" collapsed="false">
      <c r="A926" s="0" t="s">
        <v>5953</v>
      </c>
      <c r="B926" s="0" t="s">
        <v>1</v>
      </c>
      <c r="C926" s="0" t="s">
        <v>9</v>
      </c>
      <c r="E926" s="0" t="s">
        <v>10</v>
      </c>
      <c r="F926" s="0" t="s">
        <v>5954</v>
      </c>
      <c r="G926" s="0" t="n">
        <v>1</v>
      </c>
      <c r="H926" s="0" t="n">
        <v>0</v>
      </c>
      <c r="I926" s="0" t="n">
        <v>0</v>
      </c>
      <c r="J926" s="0" t="n">
        <v>0</v>
      </c>
      <c r="K926" s="0" t="n">
        <v>1</v>
      </c>
      <c r="L926" s="0" t="n">
        <v>1</v>
      </c>
      <c r="M926" s="0" t="n">
        <v>0</v>
      </c>
      <c r="N926" s="1" t="n">
        <f aca="false">IF(ISERROR(I926/(I926+J926)),0,(I926/(I926+J926)))</f>
        <v>0</v>
      </c>
      <c r="O926" s="1" t="n">
        <f aca="false">IF(ISERROR(I926/(I926+K926)),0,(I926/(I926+K926)))</f>
        <v>0</v>
      </c>
      <c r="P926" s="1" t="n">
        <f aca="false">IF(ISERROR((2*N926*O926)/(N926+O926)),0,(2*N926*O926)/(N926+O926))</f>
        <v>0</v>
      </c>
      <c r="Q926" s="0" t="n">
        <f aca="false">L928-M928</f>
        <v>2</v>
      </c>
      <c r="R926" s="17" t="str">
        <f aca="false">VLOOKUP(A926,s3_num_method!A926:B3425,2,0)</f>
        <v>num+count</v>
      </c>
    </row>
    <row r="927" customFormat="false" ht="12.8" hidden="false" customHeight="false" outlineLevel="0" collapsed="false">
      <c r="A927" s="0" t="s">
        <v>5955</v>
      </c>
      <c r="B927" s="0" t="s">
        <v>1</v>
      </c>
      <c r="C927" s="0" t="s">
        <v>9</v>
      </c>
      <c r="E927" s="0" t="s">
        <v>10</v>
      </c>
      <c r="F927" s="0" t="s">
        <v>5956</v>
      </c>
      <c r="G927" s="0" t="n">
        <v>1</v>
      </c>
      <c r="H927" s="0" t="n">
        <v>0</v>
      </c>
      <c r="I927" s="0" t="n">
        <v>0</v>
      </c>
      <c r="J927" s="0" t="n">
        <v>0</v>
      </c>
      <c r="K927" s="0" t="n">
        <v>1</v>
      </c>
      <c r="L927" s="0" t="n">
        <v>2</v>
      </c>
      <c r="M927" s="0" t="n">
        <v>0</v>
      </c>
      <c r="N927" s="1" t="n">
        <f aca="false">IF(ISERROR(I927/(I927+J927)),0,(I927/(I927+J927)))</f>
        <v>0</v>
      </c>
      <c r="O927" s="1" t="n">
        <f aca="false">IF(ISERROR(I927/(I927+K927)),0,(I927/(I927+K927)))</f>
        <v>0</v>
      </c>
      <c r="P927" s="1" t="n">
        <f aca="false">IF(ISERROR((2*N927*O927)/(N927+O927)),0,(2*N927*O927)/(N927+O927))</f>
        <v>0</v>
      </c>
      <c r="Q927" s="0" t="n">
        <f aca="false">L1604-M1604</f>
        <v>3</v>
      </c>
      <c r="R927" s="17" t="str">
        <f aca="false">VLOOKUP(A927,s3_num_method!A927:B3426,2,0)</f>
        <v>num+count</v>
      </c>
    </row>
    <row r="928" customFormat="false" ht="12.8" hidden="false" customHeight="false" outlineLevel="0" collapsed="false">
      <c r="A928" s="0" t="s">
        <v>5957</v>
      </c>
      <c r="B928" s="0" t="s">
        <v>1</v>
      </c>
      <c r="C928" s="0" t="s">
        <v>9</v>
      </c>
      <c r="E928" s="0" t="s">
        <v>10</v>
      </c>
      <c r="F928" s="0" t="s">
        <v>5958</v>
      </c>
      <c r="G928" s="0" t="n">
        <v>2</v>
      </c>
      <c r="H928" s="0" t="n">
        <v>0</v>
      </c>
      <c r="I928" s="0" t="n">
        <v>0</v>
      </c>
      <c r="J928" s="0" t="n">
        <v>0</v>
      </c>
      <c r="K928" s="0" t="n">
        <v>2</v>
      </c>
      <c r="L928" s="0" t="n">
        <v>2</v>
      </c>
      <c r="M928" s="0" t="n">
        <v>0</v>
      </c>
      <c r="N928" s="1" t="n">
        <f aca="false">IF(ISERROR(I928/(I928+J928)),0,(I928/(I928+J928)))</f>
        <v>0</v>
      </c>
      <c r="O928" s="1" t="n">
        <f aca="false">IF(ISERROR(I928/(I928+K928)),0,(I928/(I928+K928)))</f>
        <v>0</v>
      </c>
      <c r="P928" s="1" t="n">
        <f aca="false">IF(ISERROR((2*N928*O928)/(N928+O928)),0,(2*N928*O928)/(N928+O928))</f>
        <v>0</v>
      </c>
      <c r="Q928" s="0" t="n">
        <f aca="false">L2293-M2293</f>
        <v>4</v>
      </c>
      <c r="R928" s="17" t="str">
        <f aca="false">VLOOKUP(A928,s3_num_method!A928:B3427,2,0)</f>
        <v>num+count</v>
      </c>
    </row>
    <row r="929" customFormat="false" ht="12.8" hidden="false" customHeight="false" outlineLevel="0" collapsed="false">
      <c r="A929" s="0" t="s">
        <v>5959</v>
      </c>
      <c r="B929" s="0" t="s">
        <v>1</v>
      </c>
      <c r="C929" s="0" t="s">
        <v>9</v>
      </c>
      <c r="E929" s="0" t="s">
        <v>10</v>
      </c>
      <c r="F929" s="0" t="s">
        <v>5960</v>
      </c>
      <c r="G929" s="0" t="n">
        <v>1</v>
      </c>
      <c r="H929" s="0" t="n">
        <v>1</v>
      </c>
      <c r="I929" s="0" t="n">
        <v>1</v>
      </c>
      <c r="J929" s="0" t="n">
        <v>0</v>
      </c>
      <c r="K929" s="0" t="n">
        <v>0</v>
      </c>
      <c r="L929" s="0" t="n">
        <v>1</v>
      </c>
      <c r="M929" s="0" t="n">
        <v>1</v>
      </c>
      <c r="N929" s="1" t="n">
        <f aca="false">IF(ISERROR(I929/(I929+J929)),0,(I929/(I929+J929)))</f>
        <v>1</v>
      </c>
      <c r="O929" s="1" t="n">
        <f aca="false">IF(ISERROR(I929/(I929+K929)),0,(I929/(I929+K929)))</f>
        <v>1</v>
      </c>
      <c r="P929" s="1" t="n">
        <f aca="false">IF(ISERROR((2*N929*O929)/(N929+O929)),0,(2*N929*O929)/(N929+O929))</f>
        <v>1</v>
      </c>
      <c r="Q929" s="0" t="n">
        <f aca="false">L471-M471</f>
        <v>0</v>
      </c>
      <c r="R929" s="17" t="str">
        <f aca="false">VLOOKUP(A929,s3_num_method!A929:B3428,2,0)</f>
        <v>count</v>
      </c>
    </row>
    <row r="930" customFormat="false" ht="12.8" hidden="false" customHeight="false" outlineLevel="0" collapsed="false">
      <c r="A930" s="0" t="s">
        <v>5961</v>
      </c>
      <c r="B930" s="0" t="s">
        <v>1</v>
      </c>
      <c r="C930" s="0" t="s">
        <v>9</v>
      </c>
      <c r="E930" s="0" t="s">
        <v>10</v>
      </c>
      <c r="F930" s="0" t="s">
        <v>5962</v>
      </c>
      <c r="G930" s="0" t="n">
        <v>3</v>
      </c>
      <c r="H930" s="0" t="n">
        <v>1</v>
      </c>
      <c r="I930" s="0" t="n">
        <v>1</v>
      </c>
      <c r="J930" s="0" t="n">
        <v>0</v>
      </c>
      <c r="K930" s="0" t="n">
        <v>2</v>
      </c>
      <c r="L930" s="0" t="n">
        <v>4</v>
      </c>
      <c r="M930" s="0" t="n">
        <v>4</v>
      </c>
      <c r="N930" s="1" t="n">
        <f aca="false">IF(ISERROR(I930/(I930+J930)),0,(I930/(I930+J930)))</f>
        <v>1</v>
      </c>
      <c r="O930" s="1" t="n">
        <f aca="false">IF(ISERROR(I930/(I930+K930)),0,(I930/(I930+K930)))</f>
        <v>0.333333333333333</v>
      </c>
      <c r="P930" s="1" t="n">
        <f aca="false">IF(ISERROR((2*N930*O930)/(N930+O930)),0,(2*N930*O930)/(N930+O930))</f>
        <v>0.5</v>
      </c>
      <c r="Q930" s="0" t="n">
        <f aca="false">L1044-M1044</f>
        <v>0</v>
      </c>
      <c r="R930" s="17" t="str">
        <f aca="false">VLOOKUP(A930,s3_num_method!A930:B3429,2,0)</f>
        <v>num</v>
      </c>
    </row>
    <row r="931" customFormat="false" ht="12.8" hidden="false" customHeight="false" outlineLevel="0" collapsed="false">
      <c r="A931" s="0" t="s">
        <v>5963</v>
      </c>
      <c r="B931" s="0" t="s">
        <v>1</v>
      </c>
      <c r="C931" s="0" t="s">
        <v>9</v>
      </c>
      <c r="E931" s="0" t="s">
        <v>10</v>
      </c>
      <c r="F931" s="0" t="s">
        <v>5964</v>
      </c>
      <c r="G931" s="0" t="n">
        <v>1</v>
      </c>
      <c r="H931" s="0" t="n">
        <v>0</v>
      </c>
      <c r="I931" s="0" t="n">
        <v>0</v>
      </c>
      <c r="J931" s="0" t="n">
        <v>0</v>
      </c>
      <c r="K931" s="0" t="n">
        <v>1</v>
      </c>
      <c r="L931" s="0" t="n">
        <v>1</v>
      </c>
      <c r="M931" s="0" t="n">
        <v>0</v>
      </c>
      <c r="N931" s="1" t="n">
        <f aca="false">IF(ISERROR(I931/(I931+J931)),0,(I931/(I931+J931)))</f>
        <v>0</v>
      </c>
      <c r="O931" s="1" t="n">
        <f aca="false">IF(ISERROR(I931/(I931+K931)),0,(I931/(I931+K931)))</f>
        <v>0</v>
      </c>
      <c r="P931" s="1" t="n">
        <f aca="false">IF(ISERROR((2*N931*O931)/(N931+O931)),0,(2*N931*O931)/(N931+O931))</f>
        <v>0</v>
      </c>
      <c r="Q931" s="0" t="n">
        <f aca="false">L340-M340</f>
        <v>0</v>
      </c>
      <c r="R931" s="17" t="str">
        <f aca="false">VLOOKUP(A931,s3_num_method!A931:B3430,2,0)</f>
        <v>num+count</v>
      </c>
    </row>
    <row r="932" customFormat="false" ht="12.8" hidden="false" customHeight="false" outlineLevel="0" collapsed="false">
      <c r="A932" s="0" t="s">
        <v>5965</v>
      </c>
      <c r="B932" s="0" t="s">
        <v>1</v>
      </c>
      <c r="C932" s="0" t="s">
        <v>9</v>
      </c>
      <c r="E932" s="0" t="s">
        <v>10</v>
      </c>
      <c r="F932" s="0" t="s">
        <v>5966</v>
      </c>
      <c r="G932" s="0" t="n">
        <v>1</v>
      </c>
      <c r="H932" s="0" t="n">
        <v>1</v>
      </c>
      <c r="I932" s="0" t="n">
        <v>1</v>
      </c>
      <c r="J932" s="0" t="n">
        <v>0</v>
      </c>
      <c r="K932" s="0" t="n">
        <v>0</v>
      </c>
      <c r="L932" s="0" t="n">
        <v>1</v>
      </c>
      <c r="M932" s="0" t="n">
        <v>0</v>
      </c>
      <c r="N932" s="1" t="n">
        <f aca="false">IF(ISERROR(I932/(I932+J932)),0,(I932/(I932+J932)))</f>
        <v>1</v>
      </c>
      <c r="O932" s="1" t="n">
        <f aca="false">IF(ISERROR(I932/(I932+K932)),0,(I932/(I932+K932)))</f>
        <v>1</v>
      </c>
      <c r="P932" s="1" t="n">
        <f aca="false">IF(ISERROR((2*N932*O932)/(N932+O932)),0,(2*N932*O932)/(N932+O932))</f>
        <v>1</v>
      </c>
      <c r="Q932" s="0" t="n">
        <f aca="false">L2363-M2363</f>
        <v>4</v>
      </c>
      <c r="R932" s="17" t="str">
        <f aca="false">VLOOKUP(A932,s3_num_method!A932:B3431,2,0)</f>
        <v>count</v>
      </c>
    </row>
    <row r="933" customFormat="false" ht="12.8" hidden="false" customHeight="false" outlineLevel="0" collapsed="false">
      <c r="A933" s="0" t="s">
        <v>5967</v>
      </c>
      <c r="B933" s="0" t="s">
        <v>1</v>
      </c>
      <c r="C933" s="0" t="s">
        <v>9</v>
      </c>
      <c r="E933" s="0" t="s">
        <v>10</v>
      </c>
      <c r="F933" s="0" t="s">
        <v>5968</v>
      </c>
      <c r="G933" s="0" t="n">
        <v>1</v>
      </c>
      <c r="H933" s="0" t="n">
        <v>0</v>
      </c>
      <c r="I933" s="0" t="n">
        <v>0</v>
      </c>
      <c r="J933" s="0" t="n">
        <v>0</v>
      </c>
      <c r="K933" s="0" t="n">
        <v>1</v>
      </c>
      <c r="L933" s="0" t="n">
        <v>1</v>
      </c>
      <c r="M933" s="0" t="n">
        <v>0</v>
      </c>
      <c r="N933" s="1" t="n">
        <f aca="false">IF(ISERROR(I933/(I933+J933)),0,(I933/(I933+J933)))</f>
        <v>0</v>
      </c>
      <c r="O933" s="1" t="n">
        <f aca="false">IF(ISERROR(I933/(I933+K933)),0,(I933/(I933+K933)))</f>
        <v>0</v>
      </c>
      <c r="P933" s="1" t="n">
        <f aca="false">IF(ISERROR((2*N933*O933)/(N933+O933)),0,(2*N933*O933)/(N933+O933))</f>
        <v>0</v>
      </c>
      <c r="Q933" s="0" t="n">
        <f aca="false">L751-M751</f>
        <v>1</v>
      </c>
      <c r="R933" s="17" t="str">
        <f aca="false">VLOOKUP(A933,s3_num_method!A933:B3432,2,0)</f>
        <v>num+count</v>
      </c>
    </row>
    <row r="934" customFormat="false" ht="12.8" hidden="false" customHeight="false" outlineLevel="0" collapsed="false">
      <c r="A934" s="0" t="s">
        <v>5969</v>
      </c>
      <c r="B934" s="0" t="s">
        <v>1</v>
      </c>
      <c r="C934" s="0" t="s">
        <v>9</v>
      </c>
      <c r="E934" s="0" t="s">
        <v>10</v>
      </c>
      <c r="F934" s="0" t="s">
        <v>5970</v>
      </c>
      <c r="G934" s="0" t="n">
        <v>1</v>
      </c>
      <c r="H934" s="0" t="n">
        <v>0</v>
      </c>
      <c r="I934" s="0" t="n">
        <v>0</v>
      </c>
      <c r="J934" s="0" t="n">
        <v>0</v>
      </c>
      <c r="K934" s="0" t="n">
        <v>1</v>
      </c>
      <c r="L934" s="0" t="n">
        <v>1</v>
      </c>
      <c r="M934" s="0" t="n">
        <v>0</v>
      </c>
      <c r="N934" s="1" t="n">
        <f aca="false">IF(ISERROR(I934/(I934+J934)),0,(I934/(I934+J934)))</f>
        <v>0</v>
      </c>
      <c r="O934" s="1" t="n">
        <f aca="false">IF(ISERROR(I934/(I934+K934)),0,(I934/(I934+K934)))</f>
        <v>0</v>
      </c>
      <c r="P934" s="1" t="n">
        <f aca="false">IF(ISERROR((2*N934*O934)/(N934+O934)),0,(2*N934*O934)/(N934+O934))</f>
        <v>0</v>
      </c>
      <c r="Q934" s="0" t="n">
        <f aca="false">L2056-M2056</f>
        <v>2</v>
      </c>
      <c r="R934" s="17" t="str">
        <f aca="false">VLOOKUP(A934,s3_num_method!A934:B3433,2,0)</f>
        <v>num+count</v>
      </c>
    </row>
    <row r="935" customFormat="false" ht="12.8" hidden="false" customHeight="false" outlineLevel="0" collapsed="false">
      <c r="A935" s="0" t="s">
        <v>5971</v>
      </c>
      <c r="B935" s="0" t="s">
        <v>1</v>
      </c>
      <c r="C935" s="0" t="s">
        <v>9</v>
      </c>
      <c r="E935" s="0" t="s">
        <v>10</v>
      </c>
      <c r="F935" s="0" t="s">
        <v>5972</v>
      </c>
      <c r="G935" s="0" t="n">
        <v>2</v>
      </c>
      <c r="H935" s="0" t="n">
        <v>2</v>
      </c>
      <c r="I935" s="0" t="n">
        <v>2</v>
      </c>
      <c r="J935" s="0" t="n">
        <v>0</v>
      </c>
      <c r="K935" s="0" t="n">
        <v>0</v>
      </c>
      <c r="L935" s="0" t="n">
        <v>4</v>
      </c>
      <c r="M935" s="0" t="n">
        <v>8</v>
      </c>
      <c r="N935" s="1" t="n">
        <f aca="false">IF(ISERROR(I935/(I935+J935)),0,(I935/(I935+J935)))</f>
        <v>1</v>
      </c>
      <c r="O935" s="1" t="n">
        <f aca="false">IF(ISERROR(I935/(I935+K935)),0,(I935/(I935+K935)))</f>
        <v>1</v>
      </c>
      <c r="P935" s="1" t="n">
        <f aca="false">IF(ISERROR((2*N935*O935)/(N935+O935)),0,(2*N935*O935)/(N935+O935))</f>
        <v>1</v>
      </c>
      <c r="Q935" s="0" t="n">
        <f aca="false">L2361-M2361</f>
        <v>3</v>
      </c>
      <c r="R935" s="17" t="str">
        <f aca="false">VLOOKUP(A935,s3_num_method!A935:B3434,2,0)</f>
        <v>num</v>
      </c>
    </row>
    <row r="936" customFormat="false" ht="12.8" hidden="false" customHeight="false" outlineLevel="0" collapsed="false">
      <c r="A936" s="0" t="s">
        <v>5973</v>
      </c>
      <c r="B936" s="0" t="s">
        <v>1</v>
      </c>
      <c r="C936" s="0" t="s">
        <v>9</v>
      </c>
      <c r="E936" s="0" t="s">
        <v>10</v>
      </c>
      <c r="F936" s="0" t="s">
        <v>5974</v>
      </c>
      <c r="G936" s="0" t="n">
        <v>3</v>
      </c>
      <c r="H936" s="0" t="n">
        <v>0</v>
      </c>
      <c r="I936" s="0" t="n">
        <v>0</v>
      </c>
      <c r="J936" s="0" t="n">
        <v>0</v>
      </c>
      <c r="K936" s="0" t="n">
        <v>3</v>
      </c>
      <c r="L936" s="0" t="n">
        <v>3</v>
      </c>
      <c r="M936" s="0" t="n">
        <v>0</v>
      </c>
      <c r="N936" s="1" t="n">
        <f aca="false">IF(ISERROR(I936/(I936+J936)),0,(I936/(I936+J936)))</f>
        <v>0</v>
      </c>
      <c r="O936" s="1" t="n">
        <f aca="false">IF(ISERROR(I936/(I936+K936)),0,(I936/(I936+K936)))</f>
        <v>0</v>
      </c>
      <c r="P936" s="1" t="n">
        <f aca="false">IF(ISERROR((2*N936*O936)/(N936+O936)),0,(2*N936*O936)/(N936+O936))</f>
        <v>0</v>
      </c>
      <c r="Q936" s="0" t="n">
        <f aca="false">L1413-M1413</f>
        <v>0</v>
      </c>
      <c r="R936" s="17" t="str">
        <f aca="false">VLOOKUP(A936,s3_num_method!A936:B3435,2,0)</f>
        <v>num+count</v>
      </c>
    </row>
    <row r="937" customFormat="false" ht="12.8" hidden="false" customHeight="false" outlineLevel="0" collapsed="false">
      <c r="A937" s="0" t="s">
        <v>5975</v>
      </c>
      <c r="B937" s="0" t="s">
        <v>1</v>
      </c>
      <c r="C937" s="0" t="s">
        <v>9</v>
      </c>
      <c r="E937" s="0" t="s">
        <v>10</v>
      </c>
      <c r="F937" s="0" t="s">
        <v>5976</v>
      </c>
      <c r="G937" s="0" t="n">
        <v>1</v>
      </c>
      <c r="H937" s="0" t="n">
        <v>0</v>
      </c>
      <c r="I937" s="0" t="n">
        <v>0</v>
      </c>
      <c r="J937" s="0" t="n">
        <v>0</v>
      </c>
      <c r="K937" s="0" t="n">
        <v>1</v>
      </c>
      <c r="L937" s="0" t="n">
        <v>2</v>
      </c>
      <c r="M937" s="0" t="n">
        <v>0</v>
      </c>
      <c r="N937" s="1" t="n">
        <f aca="false">IF(ISERROR(I937/(I937+J937)),0,(I937/(I937+J937)))</f>
        <v>0</v>
      </c>
      <c r="O937" s="1" t="n">
        <f aca="false">IF(ISERROR(I937/(I937+K937)),0,(I937/(I937+K937)))</f>
        <v>0</v>
      </c>
      <c r="P937" s="1" t="n">
        <f aca="false">IF(ISERROR((2*N937*O937)/(N937+O937)),0,(2*N937*O937)/(N937+O937))</f>
        <v>0</v>
      </c>
      <c r="Q937" s="0" t="n">
        <f aca="false">L1412-M1412</f>
        <v>1</v>
      </c>
      <c r="R937" s="17" t="str">
        <f aca="false">VLOOKUP(A937,s3_num_method!A937:B3436,2,0)</f>
        <v>num+count</v>
      </c>
    </row>
    <row r="938" customFormat="false" ht="12.8" hidden="false" customHeight="false" outlineLevel="0" collapsed="false">
      <c r="A938" s="0" t="s">
        <v>5977</v>
      </c>
      <c r="B938" s="0" t="s">
        <v>1</v>
      </c>
      <c r="C938" s="0" t="s">
        <v>9</v>
      </c>
      <c r="E938" s="0" t="s">
        <v>10</v>
      </c>
      <c r="F938" s="0" t="s">
        <v>5978</v>
      </c>
      <c r="G938" s="0" t="n">
        <v>2</v>
      </c>
      <c r="H938" s="0" t="n">
        <v>2</v>
      </c>
      <c r="I938" s="0" t="n">
        <v>2</v>
      </c>
      <c r="J938" s="0" t="n">
        <v>0</v>
      </c>
      <c r="K938" s="0" t="n">
        <v>0</v>
      </c>
      <c r="L938" s="0" t="n">
        <v>2</v>
      </c>
      <c r="M938" s="0" t="n">
        <v>3</v>
      </c>
      <c r="N938" s="1" t="n">
        <f aca="false">IF(ISERROR(I938/(I938+J938)),0,(I938/(I938+J938)))</f>
        <v>1</v>
      </c>
      <c r="O938" s="1" t="n">
        <f aca="false">IF(ISERROR(I938/(I938+K938)),0,(I938/(I938+K938)))</f>
        <v>1</v>
      </c>
      <c r="P938" s="1" t="n">
        <f aca="false">IF(ISERROR((2*N938*O938)/(N938+O938)),0,(2*N938*O938)/(N938+O938))</f>
        <v>1</v>
      </c>
      <c r="Q938" s="0" t="n">
        <f aca="false">L2360-M2360</f>
        <v>1</v>
      </c>
      <c r="R938" s="17" t="str">
        <f aca="false">VLOOKUP(A938,s3_num_method!A938:B3437,2,0)</f>
        <v>num+count</v>
      </c>
    </row>
    <row r="939" customFormat="false" ht="12.8" hidden="false" customHeight="false" outlineLevel="0" collapsed="false">
      <c r="A939" s="0" t="s">
        <v>5979</v>
      </c>
      <c r="B939" s="0" t="s">
        <v>1</v>
      </c>
      <c r="C939" s="0" t="s">
        <v>9</v>
      </c>
      <c r="E939" s="0" t="s">
        <v>10</v>
      </c>
      <c r="F939" s="0" t="s">
        <v>5980</v>
      </c>
      <c r="G939" s="0" t="n">
        <v>3</v>
      </c>
      <c r="H939" s="0" t="n">
        <v>3</v>
      </c>
      <c r="I939" s="0" t="n">
        <v>3</v>
      </c>
      <c r="J939" s="0" t="n">
        <v>0</v>
      </c>
      <c r="K939" s="0" t="n">
        <v>0</v>
      </c>
      <c r="L939" s="0" t="n">
        <v>2</v>
      </c>
      <c r="M939" s="0" t="n">
        <v>3</v>
      </c>
      <c r="N939" s="1" t="n">
        <f aca="false">IF(ISERROR(I939/(I939+J939)),0,(I939/(I939+J939)))</f>
        <v>1</v>
      </c>
      <c r="O939" s="1" t="n">
        <f aca="false">IF(ISERROR(I939/(I939+K939)),0,(I939/(I939+K939)))</f>
        <v>1</v>
      </c>
      <c r="P939" s="1" t="n">
        <f aca="false">IF(ISERROR((2*N939*O939)/(N939+O939)),0,(2*N939*O939)/(N939+O939))</f>
        <v>1</v>
      </c>
      <c r="Q939" s="0" t="n">
        <f aca="false">L1861-M1861</f>
        <v>8</v>
      </c>
      <c r="R939" s="17" t="str">
        <f aca="false">VLOOKUP(A939,s3_num_method!A939:B3438,2,0)</f>
        <v>count</v>
      </c>
    </row>
    <row r="940" customFormat="false" ht="12.8" hidden="false" customHeight="false" outlineLevel="0" collapsed="false">
      <c r="A940" s="0" t="s">
        <v>5981</v>
      </c>
      <c r="B940" s="0" t="s">
        <v>1</v>
      </c>
      <c r="C940" s="0" t="s">
        <v>9</v>
      </c>
      <c r="E940" s="0" t="s">
        <v>10</v>
      </c>
      <c r="F940" s="0" t="s">
        <v>5982</v>
      </c>
      <c r="G940" s="0" t="n">
        <v>2</v>
      </c>
      <c r="H940" s="0" t="n">
        <v>3</v>
      </c>
      <c r="I940" s="0" t="n">
        <v>2</v>
      </c>
      <c r="J940" s="0" t="n">
        <v>1</v>
      </c>
      <c r="K940" s="0" t="n">
        <v>0</v>
      </c>
      <c r="L940" s="0" t="n">
        <v>1</v>
      </c>
      <c r="M940" s="0" t="n">
        <v>2</v>
      </c>
      <c r="N940" s="1" t="n">
        <f aca="false">IF(ISERROR(I940/(I940+J940)),0,(I940/(I940+J940)))</f>
        <v>0.666666666666667</v>
      </c>
      <c r="O940" s="1" t="n">
        <f aca="false">IF(ISERROR(I940/(I940+K940)),0,(I940/(I940+K940)))</f>
        <v>1</v>
      </c>
      <c r="P940" s="1" t="n">
        <f aca="false">IF(ISERROR((2*N940*O940)/(N940+O940)),0,(2*N940*O940)/(N940+O940))</f>
        <v>0.8</v>
      </c>
      <c r="Q940" s="0" t="n">
        <f aca="false">L800-M800</f>
        <v>1</v>
      </c>
      <c r="R940" s="17" t="str">
        <f aca="false">VLOOKUP(A940,s3_num_method!A940:B3439,2,0)</f>
        <v>num+count</v>
      </c>
    </row>
    <row r="941" customFormat="false" ht="12.8" hidden="false" customHeight="false" outlineLevel="0" collapsed="false">
      <c r="A941" s="0" t="s">
        <v>5983</v>
      </c>
      <c r="B941" s="0" t="s">
        <v>1</v>
      </c>
      <c r="C941" s="0" t="s">
        <v>9</v>
      </c>
      <c r="E941" s="0" t="s">
        <v>10</v>
      </c>
      <c r="F941" s="0" t="s">
        <v>5984</v>
      </c>
      <c r="G941" s="0" t="n">
        <v>1</v>
      </c>
      <c r="H941" s="0" t="n">
        <v>0</v>
      </c>
      <c r="I941" s="0" t="n">
        <v>0</v>
      </c>
      <c r="J941" s="0" t="n">
        <v>0</v>
      </c>
      <c r="K941" s="0" t="n">
        <v>1</v>
      </c>
      <c r="L941" s="0" t="n">
        <v>2</v>
      </c>
      <c r="M941" s="0" t="n">
        <v>0</v>
      </c>
      <c r="N941" s="1" t="n">
        <f aca="false">IF(ISERROR(I941/(I941+J941)),0,(I941/(I941+J941)))</f>
        <v>0</v>
      </c>
      <c r="O941" s="1" t="n">
        <f aca="false">IF(ISERROR(I941/(I941+K941)),0,(I941/(I941+K941)))</f>
        <v>0</v>
      </c>
      <c r="P941" s="1" t="n">
        <f aca="false">IF(ISERROR((2*N941*O941)/(N941+O941)),0,(2*N941*O941)/(N941+O941))</f>
        <v>0</v>
      </c>
      <c r="Q941" s="0" t="n">
        <f aca="false">L802-M802</f>
        <v>2</v>
      </c>
      <c r="R941" s="17" t="str">
        <f aca="false">VLOOKUP(A941,s3_num_method!A941:B3440,2,0)</f>
        <v>num+count</v>
      </c>
    </row>
    <row r="942" customFormat="false" ht="12.8" hidden="false" customHeight="false" outlineLevel="0" collapsed="false">
      <c r="A942" s="0" t="s">
        <v>5985</v>
      </c>
      <c r="B942" s="0" t="s">
        <v>1</v>
      </c>
      <c r="C942" s="0" t="s">
        <v>9</v>
      </c>
      <c r="E942" s="0" t="s">
        <v>10</v>
      </c>
      <c r="F942" s="0" t="s">
        <v>5986</v>
      </c>
      <c r="G942" s="0" t="n">
        <v>1</v>
      </c>
      <c r="H942" s="0" t="n">
        <v>0</v>
      </c>
      <c r="I942" s="0" t="n">
        <v>0</v>
      </c>
      <c r="J942" s="0" t="n">
        <v>0</v>
      </c>
      <c r="K942" s="0" t="n">
        <v>1</v>
      </c>
      <c r="L942" s="0" t="n">
        <v>1</v>
      </c>
      <c r="M942" s="0" t="n">
        <v>0</v>
      </c>
      <c r="N942" s="1" t="n">
        <f aca="false">IF(ISERROR(I942/(I942+J942)),0,(I942/(I942+J942)))</f>
        <v>0</v>
      </c>
      <c r="O942" s="1" t="n">
        <f aca="false">IF(ISERROR(I942/(I942+K942)),0,(I942/(I942+K942)))</f>
        <v>0</v>
      </c>
      <c r="P942" s="1" t="n">
        <f aca="false">IF(ISERROR((2*N942*O942)/(N942+O942)),0,(2*N942*O942)/(N942+O942))</f>
        <v>0</v>
      </c>
      <c r="Q942" s="0" t="n">
        <f aca="false">L2369-M2369</f>
        <v>4</v>
      </c>
      <c r="R942" s="17" t="str">
        <f aca="false">VLOOKUP(A942,s3_num_method!A942:B3441,2,0)</f>
        <v>num+count</v>
      </c>
    </row>
    <row r="943" customFormat="false" ht="12.8" hidden="false" customHeight="false" outlineLevel="0" collapsed="false">
      <c r="A943" s="0" t="s">
        <v>5987</v>
      </c>
      <c r="B943" s="0" t="s">
        <v>1</v>
      </c>
      <c r="C943" s="0" t="s">
        <v>9</v>
      </c>
      <c r="E943" s="0" t="s">
        <v>10</v>
      </c>
      <c r="F943" s="0" t="s">
        <v>5988</v>
      </c>
      <c r="G943" s="0" t="n">
        <v>4</v>
      </c>
      <c r="H943" s="0" t="n">
        <v>0</v>
      </c>
      <c r="I943" s="0" t="n">
        <v>0</v>
      </c>
      <c r="J943" s="0" t="n">
        <v>0</v>
      </c>
      <c r="K943" s="0" t="n">
        <v>4</v>
      </c>
      <c r="L943" s="0" t="n">
        <v>1</v>
      </c>
      <c r="M943" s="0" t="n">
        <v>0</v>
      </c>
      <c r="N943" s="1" t="n">
        <f aca="false">IF(ISERROR(I943/(I943+J943)),0,(I943/(I943+J943)))</f>
        <v>0</v>
      </c>
      <c r="O943" s="1" t="n">
        <f aca="false">IF(ISERROR(I943/(I943+K943)),0,(I943/(I943+K943)))</f>
        <v>0</v>
      </c>
      <c r="P943" s="1" t="n">
        <f aca="false">IF(ISERROR((2*N943*O943)/(N943+O943)),0,(2*N943*O943)/(N943+O943))</f>
        <v>0</v>
      </c>
      <c r="Q943" s="0" t="n">
        <f aca="false">L2004-M2004</f>
        <v>5</v>
      </c>
      <c r="R943" s="17" t="str">
        <f aca="false">VLOOKUP(A943,s3_num_method!A943:B3442,2,0)</f>
        <v>num+count</v>
      </c>
    </row>
    <row r="944" customFormat="false" ht="12.8" hidden="false" customHeight="false" outlineLevel="0" collapsed="false">
      <c r="A944" s="0" t="s">
        <v>5989</v>
      </c>
      <c r="B944" s="0" t="s">
        <v>1</v>
      </c>
      <c r="C944" s="0" t="s">
        <v>9</v>
      </c>
      <c r="E944" s="0" t="s">
        <v>10</v>
      </c>
      <c r="F944" s="0" t="s">
        <v>5990</v>
      </c>
      <c r="G944" s="0" t="n">
        <v>5</v>
      </c>
      <c r="H944" s="0" t="n">
        <v>5</v>
      </c>
      <c r="I944" s="0" t="n">
        <v>5</v>
      </c>
      <c r="J944" s="0" t="n">
        <v>0</v>
      </c>
      <c r="K944" s="0" t="n">
        <v>0</v>
      </c>
      <c r="L944" s="0" t="n">
        <v>2</v>
      </c>
      <c r="M944" s="0" t="n">
        <v>2</v>
      </c>
      <c r="N944" s="1" t="n">
        <f aca="false">IF(ISERROR(I944/(I944+J944)),0,(I944/(I944+J944)))</f>
        <v>1</v>
      </c>
      <c r="O944" s="1" t="n">
        <f aca="false">IF(ISERROR(I944/(I944+K944)),0,(I944/(I944+K944)))</f>
        <v>1</v>
      </c>
      <c r="P944" s="1" t="n">
        <f aca="false">IF(ISERROR((2*N944*O944)/(N944+O944)),0,(2*N944*O944)/(N944+O944))</f>
        <v>1</v>
      </c>
      <c r="Q944" s="0" t="n">
        <f aca="false">L327-M327</f>
        <v>0</v>
      </c>
      <c r="R944" s="17" t="str">
        <f aca="false">VLOOKUP(A944,s3_num_method!A944:B3443,2,0)</f>
        <v>count</v>
      </c>
    </row>
    <row r="945" customFormat="false" ht="12.8" hidden="false" customHeight="false" outlineLevel="0" collapsed="false">
      <c r="A945" s="0" t="s">
        <v>5991</v>
      </c>
      <c r="B945" s="0" t="s">
        <v>1</v>
      </c>
      <c r="C945" s="0" t="s">
        <v>9</v>
      </c>
      <c r="E945" s="0" t="s">
        <v>10</v>
      </c>
      <c r="F945" s="0" t="s">
        <v>5992</v>
      </c>
      <c r="G945" s="0" t="n">
        <v>2</v>
      </c>
      <c r="H945" s="0" t="n">
        <v>0</v>
      </c>
      <c r="I945" s="0" t="n">
        <v>0</v>
      </c>
      <c r="J945" s="0" t="n">
        <v>0</v>
      </c>
      <c r="K945" s="0" t="n">
        <v>2</v>
      </c>
      <c r="L945" s="0" t="n">
        <v>2</v>
      </c>
      <c r="M945" s="0" t="n">
        <v>0</v>
      </c>
      <c r="N945" s="1" t="n">
        <f aca="false">IF(ISERROR(I945/(I945+J945)),0,(I945/(I945+J945)))</f>
        <v>0</v>
      </c>
      <c r="O945" s="1" t="n">
        <f aca="false">IF(ISERROR(I945/(I945+K945)),0,(I945/(I945+K945)))</f>
        <v>0</v>
      </c>
      <c r="P945" s="1" t="n">
        <f aca="false">IF(ISERROR((2*N945*O945)/(N945+O945)),0,(2*N945*O945)/(N945+O945))</f>
        <v>0</v>
      </c>
      <c r="Q945" s="0" t="n">
        <f aca="false">L1428-M1428</f>
        <v>1</v>
      </c>
      <c r="R945" s="17" t="str">
        <f aca="false">VLOOKUP(A945,s3_num_method!A945:B3444,2,0)</f>
        <v>num+count</v>
      </c>
    </row>
    <row r="946" customFormat="false" ht="12.8" hidden="false" customHeight="false" outlineLevel="0" collapsed="false">
      <c r="A946" s="0" t="s">
        <v>5993</v>
      </c>
      <c r="B946" s="0" t="s">
        <v>1</v>
      </c>
      <c r="C946" s="0" t="s">
        <v>9</v>
      </c>
      <c r="E946" s="0" t="s">
        <v>10</v>
      </c>
      <c r="F946" s="0" t="s">
        <v>5994</v>
      </c>
      <c r="G946" s="0" t="n">
        <v>2</v>
      </c>
      <c r="H946" s="0" t="n">
        <v>0</v>
      </c>
      <c r="I946" s="0" t="n">
        <v>0</v>
      </c>
      <c r="J946" s="0" t="n">
        <v>0</v>
      </c>
      <c r="K946" s="0" t="n">
        <v>2</v>
      </c>
      <c r="L946" s="0" t="n">
        <v>1</v>
      </c>
      <c r="M946" s="0" t="n">
        <v>0</v>
      </c>
      <c r="N946" s="1" t="n">
        <f aca="false">IF(ISERROR(I946/(I946+J946)),0,(I946/(I946+J946)))</f>
        <v>0</v>
      </c>
      <c r="O946" s="1" t="n">
        <f aca="false">IF(ISERROR(I946/(I946+K946)),0,(I946/(I946+K946)))</f>
        <v>0</v>
      </c>
      <c r="P946" s="1" t="n">
        <f aca="false">IF(ISERROR((2*N946*O946)/(N946+O946)),0,(2*N946*O946)/(N946+O946))</f>
        <v>0</v>
      </c>
      <c r="Q946" s="0" t="n">
        <f aca="false">L1666-M1666</f>
        <v>4</v>
      </c>
      <c r="R946" s="17" t="str">
        <f aca="false">VLOOKUP(A946,s3_num_method!A946:B3445,2,0)</f>
        <v>num+count</v>
      </c>
    </row>
    <row r="947" customFormat="false" ht="12.8" hidden="false" customHeight="false" outlineLevel="0" collapsed="false">
      <c r="A947" s="0" t="s">
        <v>5995</v>
      </c>
      <c r="B947" s="0" t="s">
        <v>1</v>
      </c>
      <c r="C947" s="0" t="s">
        <v>9</v>
      </c>
      <c r="E947" s="0" t="s">
        <v>10</v>
      </c>
      <c r="F947" s="0" t="s">
        <v>5996</v>
      </c>
      <c r="G947" s="0" t="n">
        <v>2</v>
      </c>
      <c r="H947" s="0" t="n">
        <v>2</v>
      </c>
      <c r="I947" s="0" t="n">
        <v>2</v>
      </c>
      <c r="J947" s="0" t="n">
        <v>0</v>
      </c>
      <c r="K947" s="0" t="n">
        <v>0</v>
      </c>
      <c r="L947" s="0" t="n">
        <v>3</v>
      </c>
      <c r="M947" s="0" t="n">
        <v>1</v>
      </c>
      <c r="N947" s="1" t="n">
        <f aca="false">IF(ISERROR(I947/(I947+J947)),0,(I947/(I947+J947)))</f>
        <v>1</v>
      </c>
      <c r="O947" s="1" t="n">
        <f aca="false">IF(ISERROR(I947/(I947+K947)),0,(I947/(I947+K947)))</f>
        <v>1</v>
      </c>
      <c r="P947" s="1" t="n">
        <f aca="false">IF(ISERROR((2*N947*O947)/(N947+O947)),0,(2*N947*O947)/(N947+O947))</f>
        <v>1</v>
      </c>
      <c r="Q947" s="0" t="n">
        <f aca="false">L1668-M1668</f>
        <v>4</v>
      </c>
      <c r="R947" s="17" t="str">
        <f aca="false">VLOOKUP(A947,s3_num_method!A947:B3446,2,0)</f>
        <v>num</v>
      </c>
    </row>
    <row r="948" customFormat="false" ht="12.8" hidden="false" customHeight="false" outlineLevel="0" collapsed="false">
      <c r="A948" s="0" t="s">
        <v>5997</v>
      </c>
      <c r="B948" s="0" t="s">
        <v>1</v>
      </c>
      <c r="C948" s="0" t="s">
        <v>9</v>
      </c>
      <c r="E948" s="0" t="s">
        <v>10</v>
      </c>
      <c r="F948" s="0" t="s">
        <v>5998</v>
      </c>
      <c r="G948" s="0" t="n">
        <v>1</v>
      </c>
      <c r="H948" s="0" t="n">
        <v>0</v>
      </c>
      <c r="I948" s="0" t="n">
        <v>0</v>
      </c>
      <c r="J948" s="0" t="n">
        <v>0</v>
      </c>
      <c r="K948" s="0" t="n">
        <v>1</v>
      </c>
      <c r="L948" s="0" t="n">
        <v>1</v>
      </c>
      <c r="M948" s="0" t="n">
        <v>0</v>
      </c>
      <c r="N948" s="1" t="n">
        <f aca="false">IF(ISERROR(I948/(I948+J948)),0,(I948/(I948+J948)))</f>
        <v>0</v>
      </c>
      <c r="O948" s="1" t="n">
        <f aca="false">IF(ISERROR(I948/(I948+K948)),0,(I948/(I948+K948)))</f>
        <v>0</v>
      </c>
      <c r="P948" s="1" t="n">
        <f aca="false">IF(ISERROR((2*N948*O948)/(N948+O948)),0,(2*N948*O948)/(N948+O948))</f>
        <v>0</v>
      </c>
      <c r="Q948" s="0" t="n">
        <f aca="false">L1169-M1169</f>
        <v>1</v>
      </c>
      <c r="R948" s="17" t="str">
        <f aca="false">VLOOKUP(A948,s3_num_method!A948:B3447,2,0)</f>
        <v>num+count</v>
      </c>
    </row>
    <row r="949" customFormat="false" ht="12.8" hidden="false" customHeight="false" outlineLevel="0" collapsed="false">
      <c r="A949" s="0" t="s">
        <v>5999</v>
      </c>
      <c r="B949" s="0" t="s">
        <v>1</v>
      </c>
      <c r="C949" s="0" t="s">
        <v>9</v>
      </c>
      <c r="E949" s="0" t="s">
        <v>10</v>
      </c>
      <c r="F949" s="0" t="s">
        <v>6000</v>
      </c>
      <c r="G949" s="0" t="n">
        <v>2</v>
      </c>
      <c r="H949" s="0" t="n">
        <v>0</v>
      </c>
      <c r="I949" s="0" t="n">
        <v>0</v>
      </c>
      <c r="J949" s="0" t="n">
        <v>0</v>
      </c>
      <c r="K949" s="0" t="n">
        <v>2</v>
      </c>
      <c r="L949" s="0" t="n">
        <v>4</v>
      </c>
      <c r="M949" s="0" t="n">
        <v>0</v>
      </c>
      <c r="N949" s="1" t="n">
        <f aca="false">IF(ISERROR(I949/(I949+J949)),0,(I949/(I949+J949)))</f>
        <v>0</v>
      </c>
      <c r="O949" s="1" t="n">
        <f aca="false">IF(ISERROR(I949/(I949+K949)),0,(I949/(I949+K949)))</f>
        <v>0</v>
      </c>
      <c r="P949" s="1" t="n">
        <f aca="false">IF(ISERROR((2*N949*O949)/(N949+O949)),0,(2*N949*O949)/(N949+O949))</f>
        <v>0</v>
      </c>
      <c r="Q949" s="0" t="n">
        <f aca="false">L86-M86</f>
        <v>0</v>
      </c>
      <c r="R949" s="17" t="str">
        <f aca="false">VLOOKUP(A949,s3_num_method!A949:B3448,2,0)</f>
        <v>num+count</v>
      </c>
    </row>
    <row r="950" customFormat="false" ht="12.8" hidden="false" customHeight="false" outlineLevel="0" collapsed="false">
      <c r="A950" s="0" t="s">
        <v>6001</v>
      </c>
      <c r="B950" s="0" t="s">
        <v>1</v>
      </c>
      <c r="C950" s="0" t="s">
        <v>9</v>
      </c>
      <c r="E950" s="0" t="s">
        <v>10</v>
      </c>
      <c r="F950" s="0" t="s">
        <v>6002</v>
      </c>
      <c r="G950" s="0" t="n">
        <v>3</v>
      </c>
      <c r="H950" s="0" t="n">
        <v>1</v>
      </c>
      <c r="I950" s="0" t="n">
        <v>1</v>
      </c>
      <c r="J950" s="0" t="n">
        <v>0</v>
      </c>
      <c r="K950" s="0" t="n">
        <v>2</v>
      </c>
      <c r="L950" s="0" t="n">
        <v>2</v>
      </c>
      <c r="M950" s="0" t="n">
        <v>2</v>
      </c>
      <c r="N950" s="1" t="n">
        <f aca="false">IF(ISERROR(I950/(I950+J950)),0,(I950/(I950+J950)))</f>
        <v>1</v>
      </c>
      <c r="O950" s="1" t="n">
        <f aca="false">IF(ISERROR(I950/(I950+K950)),0,(I950/(I950+K950)))</f>
        <v>0.333333333333333</v>
      </c>
      <c r="P950" s="1" t="n">
        <f aca="false">IF(ISERROR((2*N950*O950)/(N950+O950)),0,(2*N950*O950)/(N950+O950))</f>
        <v>0.5</v>
      </c>
      <c r="Q950" s="0" t="n">
        <f aca="false">L1872-M1872</f>
        <v>3</v>
      </c>
      <c r="R950" s="17" t="str">
        <f aca="false">VLOOKUP(A950,s3_num_method!A950:B3449,2,0)</f>
        <v>num</v>
      </c>
    </row>
    <row r="951" customFormat="false" ht="12.8" hidden="false" customHeight="false" outlineLevel="0" collapsed="false">
      <c r="A951" s="0" t="s">
        <v>6003</v>
      </c>
      <c r="B951" s="0" t="s">
        <v>1</v>
      </c>
      <c r="C951" s="0" t="s">
        <v>9</v>
      </c>
      <c r="E951" s="0" t="s">
        <v>10</v>
      </c>
      <c r="F951" s="0" t="s">
        <v>6004</v>
      </c>
      <c r="G951" s="0" t="n">
        <v>3</v>
      </c>
      <c r="H951" s="0" t="n">
        <v>2</v>
      </c>
      <c r="I951" s="0" t="n">
        <v>2</v>
      </c>
      <c r="J951" s="0" t="n">
        <v>0</v>
      </c>
      <c r="K951" s="0" t="n">
        <v>1</v>
      </c>
      <c r="L951" s="0" t="n">
        <v>2</v>
      </c>
      <c r="M951" s="0" t="n">
        <v>1</v>
      </c>
      <c r="N951" s="1" t="n">
        <f aca="false">IF(ISERROR(I951/(I951+J951)),0,(I951/(I951+J951)))</f>
        <v>1</v>
      </c>
      <c r="O951" s="1" t="n">
        <f aca="false">IF(ISERROR(I951/(I951+K951)),0,(I951/(I951+K951)))</f>
        <v>0.666666666666667</v>
      </c>
      <c r="P951" s="1" t="n">
        <f aca="false">IF(ISERROR((2*N951*O951)/(N951+O951)),0,(2*N951*O951)/(N951+O951))</f>
        <v>0.8</v>
      </c>
      <c r="Q951" s="0" t="n">
        <f aca="false">L1663-M1663</f>
        <v>4</v>
      </c>
      <c r="R951" s="17" t="str">
        <f aca="false">VLOOKUP(A951,s3_num_method!A951:B3450,2,0)</f>
        <v>num+count</v>
      </c>
    </row>
    <row r="952" customFormat="false" ht="12.8" hidden="false" customHeight="false" outlineLevel="0" collapsed="false">
      <c r="A952" s="0" t="s">
        <v>6005</v>
      </c>
      <c r="B952" s="0" t="s">
        <v>1</v>
      </c>
      <c r="C952" s="0" t="s">
        <v>9</v>
      </c>
      <c r="E952" s="0" t="s">
        <v>10</v>
      </c>
      <c r="F952" s="0" t="s">
        <v>6006</v>
      </c>
      <c r="G952" s="0" t="n">
        <v>3</v>
      </c>
      <c r="H952" s="0" t="n">
        <v>2</v>
      </c>
      <c r="I952" s="0" t="n">
        <v>2</v>
      </c>
      <c r="J952" s="0" t="n">
        <v>0</v>
      </c>
      <c r="K952" s="0" t="n">
        <v>1</v>
      </c>
      <c r="L952" s="0" t="n">
        <v>1</v>
      </c>
      <c r="M952" s="0" t="n">
        <v>0</v>
      </c>
      <c r="N952" s="1" t="n">
        <f aca="false">IF(ISERROR(I952/(I952+J952)),0,(I952/(I952+J952)))</f>
        <v>1</v>
      </c>
      <c r="O952" s="1" t="n">
        <f aca="false">IF(ISERROR(I952/(I952+K952)),0,(I952/(I952+K952)))</f>
        <v>0.666666666666667</v>
      </c>
      <c r="P952" s="1" t="n">
        <f aca="false">IF(ISERROR((2*N952*O952)/(N952+O952)),0,(2*N952*O952)/(N952+O952))</f>
        <v>0.8</v>
      </c>
      <c r="Q952" s="0" t="n">
        <f aca="false">L324-M324</f>
        <v>0</v>
      </c>
      <c r="R952" s="17" t="str">
        <f aca="false">VLOOKUP(A952,s3_num_method!A952:B3451,2,0)</f>
        <v>count</v>
      </c>
    </row>
    <row r="953" customFormat="false" ht="12.8" hidden="false" customHeight="false" outlineLevel="0" collapsed="false">
      <c r="A953" s="0" t="s">
        <v>6007</v>
      </c>
      <c r="B953" s="0" t="s">
        <v>1</v>
      </c>
      <c r="C953" s="0" t="s">
        <v>9</v>
      </c>
      <c r="E953" s="0" t="s">
        <v>10</v>
      </c>
      <c r="F953" s="0" t="s">
        <v>6008</v>
      </c>
      <c r="G953" s="0" t="n">
        <v>3</v>
      </c>
      <c r="H953" s="0" t="n">
        <v>3</v>
      </c>
      <c r="I953" s="0" t="n">
        <v>3</v>
      </c>
      <c r="J953" s="0" t="n">
        <v>0</v>
      </c>
      <c r="K953" s="0" t="n">
        <v>0</v>
      </c>
      <c r="L953" s="0" t="n">
        <v>3</v>
      </c>
      <c r="M953" s="0" t="n">
        <v>5</v>
      </c>
      <c r="N953" s="1" t="n">
        <f aca="false">IF(ISERROR(I953/(I953+J953)),0,(I953/(I953+J953)))</f>
        <v>1</v>
      </c>
      <c r="O953" s="1" t="n">
        <f aca="false">IF(ISERROR(I953/(I953+K953)),0,(I953/(I953+K953)))</f>
        <v>1</v>
      </c>
      <c r="P953" s="1" t="n">
        <f aca="false">IF(ISERROR((2*N953*O953)/(N953+O953)),0,(2*N953*O953)/(N953+O953))</f>
        <v>1</v>
      </c>
      <c r="Q953" s="0" t="n">
        <f aca="false">L2444-M2444</f>
        <v>5</v>
      </c>
      <c r="R953" s="17" t="str">
        <f aca="false">VLOOKUP(A953,s3_num_method!A953:B3452,2,0)</f>
        <v>num</v>
      </c>
    </row>
    <row r="954" customFormat="false" ht="12.8" hidden="false" customHeight="false" outlineLevel="0" collapsed="false">
      <c r="A954" s="0" t="s">
        <v>6009</v>
      </c>
      <c r="B954" s="0" t="s">
        <v>1</v>
      </c>
      <c r="C954" s="0" t="s">
        <v>9</v>
      </c>
      <c r="E954" s="0" t="s">
        <v>10</v>
      </c>
      <c r="F954" s="0" t="s">
        <v>6010</v>
      </c>
      <c r="G954" s="0" t="n">
        <v>1</v>
      </c>
      <c r="H954" s="0" t="n">
        <v>0</v>
      </c>
      <c r="I954" s="0" t="n">
        <v>0</v>
      </c>
      <c r="J954" s="0" t="n">
        <v>0</v>
      </c>
      <c r="K954" s="0" t="n">
        <v>1</v>
      </c>
      <c r="L954" s="0" t="n">
        <v>1</v>
      </c>
      <c r="M954" s="0" t="n">
        <v>0</v>
      </c>
      <c r="N954" s="1" t="n">
        <f aca="false">IF(ISERROR(I954/(I954+J954)),0,(I954/(I954+J954)))</f>
        <v>0</v>
      </c>
      <c r="O954" s="1" t="n">
        <f aca="false">IF(ISERROR(I954/(I954+K954)),0,(I954/(I954+K954)))</f>
        <v>0</v>
      </c>
      <c r="P954" s="1" t="n">
        <f aca="false">IF(ISERROR((2*N954*O954)/(N954+O954)),0,(2*N954*O954)/(N954+O954))</f>
        <v>0</v>
      </c>
      <c r="Q954" s="0" t="n">
        <f aca="false">L1554-M1554</f>
        <v>8</v>
      </c>
      <c r="R954" s="17" t="str">
        <f aca="false">VLOOKUP(A954,s3_num_method!A954:B3453,2,0)</f>
        <v>num+count</v>
      </c>
    </row>
    <row r="955" customFormat="false" ht="12.8" hidden="false" customHeight="false" outlineLevel="0" collapsed="false">
      <c r="A955" s="0" t="s">
        <v>6011</v>
      </c>
      <c r="B955" s="0" t="s">
        <v>1</v>
      </c>
      <c r="C955" s="0" t="s">
        <v>9</v>
      </c>
      <c r="E955" s="0" t="s">
        <v>10</v>
      </c>
      <c r="F955" s="0" t="s">
        <v>6012</v>
      </c>
      <c r="G955" s="0" t="n">
        <v>3</v>
      </c>
      <c r="H955" s="0" t="n">
        <v>1</v>
      </c>
      <c r="I955" s="0" t="n">
        <v>1</v>
      </c>
      <c r="J955" s="0" t="n">
        <v>0</v>
      </c>
      <c r="K955" s="0" t="n">
        <v>2</v>
      </c>
      <c r="L955" s="0" t="n">
        <v>4</v>
      </c>
      <c r="M955" s="0" t="n">
        <v>0</v>
      </c>
      <c r="N955" s="1" t="n">
        <f aca="false">IF(ISERROR(I955/(I955+J955)),0,(I955/(I955+J955)))</f>
        <v>1</v>
      </c>
      <c r="O955" s="1" t="n">
        <f aca="false">IF(ISERROR(I955/(I955+K955)),0,(I955/(I955+K955)))</f>
        <v>0.333333333333333</v>
      </c>
      <c r="P955" s="1" t="n">
        <f aca="false">IF(ISERROR((2*N955*O955)/(N955+O955)),0,(2*N955*O955)/(N955+O955))</f>
        <v>0.5</v>
      </c>
      <c r="Q955" s="0" t="n">
        <f aca="false">L308-M308</f>
        <v>0</v>
      </c>
      <c r="R955" s="17" t="str">
        <f aca="false">VLOOKUP(A955,s3_num_method!A955:B3454,2,0)</f>
        <v>count</v>
      </c>
    </row>
    <row r="956" customFormat="false" ht="12.8" hidden="false" customHeight="false" outlineLevel="0" collapsed="false">
      <c r="A956" s="0" t="s">
        <v>6013</v>
      </c>
      <c r="B956" s="0" t="s">
        <v>1</v>
      </c>
      <c r="C956" s="0" t="s">
        <v>9</v>
      </c>
      <c r="E956" s="0" t="s">
        <v>10</v>
      </c>
      <c r="F956" s="0" t="s">
        <v>6014</v>
      </c>
      <c r="G956" s="0" t="n">
        <v>2</v>
      </c>
      <c r="H956" s="0" t="n">
        <v>0</v>
      </c>
      <c r="I956" s="0" t="n">
        <v>0</v>
      </c>
      <c r="J956" s="0" t="n">
        <v>0</v>
      </c>
      <c r="K956" s="0" t="n">
        <v>2</v>
      </c>
      <c r="L956" s="0" t="n">
        <v>1</v>
      </c>
      <c r="M956" s="0" t="n">
        <v>0</v>
      </c>
      <c r="N956" s="1" t="n">
        <f aca="false">IF(ISERROR(I956/(I956+J956)),0,(I956/(I956+J956)))</f>
        <v>0</v>
      </c>
      <c r="O956" s="1" t="n">
        <f aca="false">IF(ISERROR(I956/(I956+K956)),0,(I956/(I956+K956)))</f>
        <v>0</v>
      </c>
      <c r="P956" s="1" t="n">
        <f aca="false">IF(ISERROR((2*N956*O956)/(N956+O956)),0,(2*N956*O956)/(N956+O956))</f>
        <v>0</v>
      </c>
      <c r="Q956" s="0" t="n">
        <f aca="false">L399-M399</f>
        <v>1</v>
      </c>
      <c r="R956" s="17" t="str">
        <f aca="false">VLOOKUP(A956,s3_num_method!A956:B3455,2,0)</f>
        <v>num+count</v>
      </c>
    </row>
    <row r="957" customFormat="false" ht="12.8" hidden="false" customHeight="false" outlineLevel="0" collapsed="false">
      <c r="A957" s="0" t="s">
        <v>6015</v>
      </c>
      <c r="B957" s="0" t="s">
        <v>1</v>
      </c>
      <c r="C957" s="0" t="s">
        <v>9</v>
      </c>
      <c r="E957" s="0" t="s">
        <v>10</v>
      </c>
      <c r="F957" s="0" t="s">
        <v>6016</v>
      </c>
      <c r="G957" s="0" t="n">
        <v>1</v>
      </c>
      <c r="H957" s="0" t="n">
        <v>0</v>
      </c>
      <c r="I957" s="0" t="n">
        <v>0</v>
      </c>
      <c r="J957" s="0" t="n">
        <v>0</v>
      </c>
      <c r="K957" s="0" t="n">
        <v>1</v>
      </c>
      <c r="L957" s="0" t="n">
        <v>1</v>
      </c>
      <c r="M957" s="0" t="n">
        <v>0</v>
      </c>
      <c r="N957" s="1" t="n">
        <f aca="false">IF(ISERROR(I957/(I957+J957)),0,(I957/(I957+J957)))</f>
        <v>0</v>
      </c>
      <c r="O957" s="1" t="n">
        <f aca="false">IF(ISERROR(I957/(I957+K957)),0,(I957/(I957+K957)))</f>
        <v>0</v>
      </c>
      <c r="P957" s="1" t="n">
        <f aca="false">IF(ISERROR((2*N957*O957)/(N957+O957)),0,(2*N957*O957)/(N957+O957))</f>
        <v>0</v>
      </c>
      <c r="Q957" s="0" t="n">
        <f aca="false">L1763-M1763</f>
        <v>5</v>
      </c>
      <c r="R957" s="17" t="str">
        <f aca="false">VLOOKUP(A957,s3_num_method!A957:B3456,2,0)</f>
        <v>num+count</v>
      </c>
    </row>
    <row r="958" customFormat="false" ht="12.8" hidden="false" customHeight="false" outlineLevel="0" collapsed="false">
      <c r="A958" s="0" t="s">
        <v>6017</v>
      </c>
      <c r="B958" s="0" t="s">
        <v>1</v>
      </c>
      <c r="C958" s="0" t="s">
        <v>9</v>
      </c>
      <c r="E958" s="0" t="s">
        <v>10</v>
      </c>
      <c r="F958" s="0" t="s">
        <v>6018</v>
      </c>
      <c r="G958" s="0" t="n">
        <v>1</v>
      </c>
      <c r="H958" s="0" t="n">
        <v>0</v>
      </c>
      <c r="I958" s="0" t="n">
        <v>0</v>
      </c>
      <c r="J958" s="0" t="n">
        <v>0</v>
      </c>
      <c r="K958" s="0" t="n">
        <v>1</v>
      </c>
      <c r="L958" s="0" t="n">
        <v>1</v>
      </c>
      <c r="M958" s="0" t="n">
        <v>0</v>
      </c>
      <c r="N958" s="1" t="n">
        <f aca="false">IF(ISERROR(I958/(I958+J958)),0,(I958/(I958+J958)))</f>
        <v>0</v>
      </c>
      <c r="O958" s="1" t="n">
        <f aca="false">IF(ISERROR(I958/(I958+K958)),0,(I958/(I958+K958)))</f>
        <v>0</v>
      </c>
      <c r="P958" s="1" t="n">
        <f aca="false">IF(ISERROR((2*N958*O958)/(N958+O958)),0,(2*N958*O958)/(N958+O958))</f>
        <v>0</v>
      </c>
      <c r="Q958" s="0" t="n">
        <f aca="false">L345-M345</f>
        <v>0</v>
      </c>
      <c r="R958" s="17" t="str">
        <f aca="false">VLOOKUP(A958,s3_num_method!A958:B3457,2,0)</f>
        <v>num+count</v>
      </c>
    </row>
    <row r="959" customFormat="false" ht="12.8" hidden="false" customHeight="false" outlineLevel="0" collapsed="false">
      <c r="A959" s="0" t="s">
        <v>6019</v>
      </c>
      <c r="B959" s="0" t="s">
        <v>1</v>
      </c>
      <c r="C959" s="0" t="s">
        <v>9</v>
      </c>
      <c r="E959" s="0" t="s">
        <v>10</v>
      </c>
      <c r="F959" s="0" t="s">
        <v>6020</v>
      </c>
      <c r="G959" s="0" t="n">
        <v>1</v>
      </c>
      <c r="H959" s="0" t="n">
        <v>0</v>
      </c>
      <c r="I959" s="0" t="n">
        <v>0</v>
      </c>
      <c r="J959" s="0" t="n">
        <v>0</v>
      </c>
      <c r="K959" s="0" t="n">
        <v>1</v>
      </c>
      <c r="L959" s="0" t="n">
        <v>1</v>
      </c>
      <c r="M959" s="0" t="n">
        <v>0</v>
      </c>
      <c r="N959" s="1" t="n">
        <f aca="false">IF(ISERROR(I959/(I959+J959)),0,(I959/(I959+J959)))</f>
        <v>0</v>
      </c>
      <c r="O959" s="1" t="n">
        <f aca="false">IF(ISERROR(I959/(I959+K959)),0,(I959/(I959+K959)))</f>
        <v>0</v>
      </c>
      <c r="P959" s="1" t="n">
        <f aca="false">IF(ISERROR((2*N959*O959)/(N959+O959)),0,(2*N959*O959)/(N959+O959))</f>
        <v>0</v>
      </c>
      <c r="Q959" s="0" t="n">
        <f aca="false">L1761-M1761</f>
        <v>6</v>
      </c>
      <c r="R959" s="17" t="str">
        <f aca="false">VLOOKUP(A959,s3_num_method!A959:B3458,2,0)</f>
        <v>num+count</v>
      </c>
    </row>
    <row r="960" customFormat="false" ht="12.8" hidden="false" customHeight="false" outlineLevel="0" collapsed="false">
      <c r="A960" s="0" t="s">
        <v>6021</v>
      </c>
      <c r="B960" s="0" t="s">
        <v>1</v>
      </c>
      <c r="C960" s="0" t="s">
        <v>9</v>
      </c>
      <c r="E960" s="0" t="s">
        <v>10</v>
      </c>
      <c r="F960" s="0" t="s">
        <v>6022</v>
      </c>
      <c r="G960" s="0" t="n">
        <v>5</v>
      </c>
      <c r="H960" s="0" t="n">
        <v>0</v>
      </c>
      <c r="I960" s="0" t="n">
        <v>0</v>
      </c>
      <c r="J960" s="0" t="n">
        <v>0</v>
      </c>
      <c r="K960" s="0" t="n">
        <v>5</v>
      </c>
      <c r="L960" s="0" t="n">
        <v>1</v>
      </c>
      <c r="M960" s="0" t="n">
        <v>0</v>
      </c>
      <c r="N960" s="1" t="n">
        <f aca="false">IF(ISERROR(I960/(I960+J960)),0,(I960/(I960+J960)))</f>
        <v>0</v>
      </c>
      <c r="O960" s="1" t="n">
        <f aca="false">IF(ISERROR(I960/(I960+K960)),0,(I960/(I960+K960)))</f>
        <v>0</v>
      </c>
      <c r="P960" s="1" t="n">
        <f aca="false">IF(ISERROR((2*N960*O960)/(N960+O960)),0,(2*N960*O960)/(N960+O960))</f>
        <v>0</v>
      </c>
      <c r="Q960" s="0" t="n">
        <f aca="false">L1541-M1541</f>
        <v>3</v>
      </c>
      <c r="R960" s="17" t="str">
        <f aca="false">VLOOKUP(A960,s3_num_method!A960:B3459,2,0)</f>
        <v>num+count</v>
      </c>
    </row>
    <row r="961" customFormat="false" ht="12.8" hidden="false" customHeight="false" outlineLevel="0" collapsed="false">
      <c r="A961" s="0" t="s">
        <v>6023</v>
      </c>
      <c r="B961" s="0" t="s">
        <v>1</v>
      </c>
      <c r="C961" s="0" t="s">
        <v>9</v>
      </c>
      <c r="E961" s="0" t="s">
        <v>10</v>
      </c>
      <c r="F961" s="0" t="s">
        <v>6024</v>
      </c>
      <c r="G961" s="0" t="n">
        <v>1</v>
      </c>
      <c r="H961" s="0" t="n">
        <v>0</v>
      </c>
      <c r="I961" s="0" t="n">
        <v>0</v>
      </c>
      <c r="J961" s="0" t="n">
        <v>0</v>
      </c>
      <c r="K961" s="0" t="n">
        <v>1</v>
      </c>
      <c r="L961" s="0" t="n">
        <v>1</v>
      </c>
      <c r="M961" s="0" t="n">
        <v>0</v>
      </c>
      <c r="N961" s="1" t="n">
        <f aca="false">IF(ISERROR(I961/(I961+J961)),0,(I961/(I961+J961)))</f>
        <v>0</v>
      </c>
      <c r="O961" s="1" t="n">
        <f aca="false">IF(ISERROR(I961/(I961+K961)),0,(I961/(I961+K961)))</f>
        <v>0</v>
      </c>
      <c r="P961" s="1" t="n">
        <f aca="false">IF(ISERROR((2*N961*O961)/(N961+O961)),0,(2*N961*O961)/(N961+O961))</f>
        <v>0</v>
      </c>
      <c r="Q961" s="0" t="n">
        <f aca="false">L397-M397</f>
        <v>1</v>
      </c>
      <c r="R961" s="17" t="str">
        <f aca="false">VLOOKUP(A961,s3_num_method!A961:B3460,2,0)</f>
        <v>num+count</v>
      </c>
    </row>
    <row r="962" customFormat="false" ht="12.8" hidden="false" customHeight="false" outlineLevel="0" collapsed="false">
      <c r="A962" s="0" t="s">
        <v>6025</v>
      </c>
      <c r="B962" s="0" t="s">
        <v>1</v>
      </c>
      <c r="C962" s="0" t="s">
        <v>9</v>
      </c>
      <c r="E962" s="0" t="s">
        <v>10</v>
      </c>
      <c r="F962" s="0" t="s">
        <v>6026</v>
      </c>
      <c r="G962" s="0" t="n">
        <v>1</v>
      </c>
      <c r="H962" s="0" t="n">
        <v>1</v>
      </c>
      <c r="I962" s="0" t="n">
        <v>0</v>
      </c>
      <c r="J962" s="0" t="n">
        <v>1</v>
      </c>
      <c r="K962" s="0" t="n">
        <v>1</v>
      </c>
      <c r="L962" s="0" t="n">
        <v>2</v>
      </c>
      <c r="M962" s="0" t="n">
        <v>4</v>
      </c>
      <c r="N962" s="1" t="n">
        <f aca="false">IF(ISERROR(I962/(I962+J962)),0,(I962/(I962+J962)))</f>
        <v>0</v>
      </c>
      <c r="O962" s="1" t="n">
        <f aca="false">IF(ISERROR(I962/(I962+K962)),0,(I962/(I962+K962)))</f>
        <v>0</v>
      </c>
      <c r="P962" s="1" t="n">
        <f aca="false">IF(ISERROR((2*N962*O962)/(N962+O962)),0,(2*N962*O962)/(N962+O962))</f>
        <v>0</v>
      </c>
      <c r="Q962" s="0" t="n">
        <f aca="false">L1465-M1465</f>
        <v>1</v>
      </c>
      <c r="R962" s="17" t="str">
        <f aca="false">VLOOKUP(A962,s3_num_method!A962:B3461,2,0)</f>
        <v>num</v>
      </c>
    </row>
    <row r="963" customFormat="false" ht="12.8" hidden="false" customHeight="false" outlineLevel="0" collapsed="false">
      <c r="A963" s="0" t="s">
        <v>6027</v>
      </c>
      <c r="B963" s="0" t="s">
        <v>1</v>
      </c>
      <c r="C963" s="0" t="s">
        <v>9</v>
      </c>
      <c r="E963" s="0" t="s">
        <v>10</v>
      </c>
      <c r="F963" s="0" t="s">
        <v>6028</v>
      </c>
      <c r="G963" s="0" t="n">
        <v>3</v>
      </c>
      <c r="H963" s="0" t="n">
        <v>1</v>
      </c>
      <c r="I963" s="0" t="n">
        <v>1</v>
      </c>
      <c r="J963" s="0" t="n">
        <v>0</v>
      </c>
      <c r="K963" s="0" t="n">
        <v>2</v>
      </c>
      <c r="L963" s="0" t="n">
        <v>2</v>
      </c>
      <c r="M963" s="0" t="n">
        <v>0</v>
      </c>
      <c r="N963" s="1" t="n">
        <f aca="false">IF(ISERROR(I963/(I963+J963)),0,(I963/(I963+J963)))</f>
        <v>1</v>
      </c>
      <c r="O963" s="1" t="n">
        <f aca="false">IF(ISERROR(I963/(I963+K963)),0,(I963/(I963+K963)))</f>
        <v>0.333333333333333</v>
      </c>
      <c r="P963" s="1" t="n">
        <f aca="false">IF(ISERROR((2*N963*O963)/(N963+O963)),0,(2*N963*O963)/(N963+O963))</f>
        <v>0.5</v>
      </c>
      <c r="Q963" s="0" t="n">
        <f aca="false">L1781-M1781</f>
        <v>1</v>
      </c>
      <c r="R963" s="17" t="str">
        <f aca="false">VLOOKUP(A963,s3_num_method!A963:B3462,2,0)</f>
        <v>count</v>
      </c>
    </row>
    <row r="964" customFormat="false" ht="12.8" hidden="false" customHeight="false" outlineLevel="0" collapsed="false">
      <c r="A964" s="0" t="s">
        <v>6029</v>
      </c>
      <c r="B964" s="0" t="s">
        <v>1</v>
      </c>
      <c r="C964" s="0" t="s">
        <v>9</v>
      </c>
      <c r="E964" s="0" t="s">
        <v>10</v>
      </c>
      <c r="F964" s="0" t="s">
        <v>6030</v>
      </c>
      <c r="G964" s="0" t="n">
        <v>1</v>
      </c>
      <c r="H964" s="0" t="n">
        <v>0</v>
      </c>
      <c r="I964" s="0" t="n">
        <v>0</v>
      </c>
      <c r="J964" s="0" t="n">
        <v>0</v>
      </c>
      <c r="K964" s="0" t="n">
        <v>1</v>
      </c>
      <c r="L964" s="0" t="n">
        <v>1</v>
      </c>
      <c r="M964" s="0" t="n">
        <v>0</v>
      </c>
      <c r="N964" s="1" t="n">
        <f aca="false">IF(ISERROR(I964/(I964+J964)),0,(I964/(I964+J964)))</f>
        <v>0</v>
      </c>
      <c r="O964" s="1" t="n">
        <f aca="false">IF(ISERROR(I964/(I964+K964)),0,(I964/(I964+K964)))</f>
        <v>0</v>
      </c>
      <c r="P964" s="1" t="n">
        <f aca="false">IF(ISERROR((2*N964*O964)/(N964+O964)),0,(2*N964*O964)/(N964+O964))</f>
        <v>0</v>
      </c>
      <c r="Q964" s="0" t="n">
        <f aca="false">L1041-M1041</f>
        <v>0</v>
      </c>
      <c r="R964" s="17" t="str">
        <f aca="false">VLOOKUP(A964,s3_num_method!A964:B3463,2,0)</f>
        <v>num+count</v>
      </c>
    </row>
    <row r="965" customFormat="false" ht="12.8" hidden="false" customHeight="false" outlineLevel="0" collapsed="false">
      <c r="A965" s="0" t="s">
        <v>6031</v>
      </c>
      <c r="B965" s="0" t="s">
        <v>1</v>
      </c>
      <c r="C965" s="0" t="s">
        <v>9</v>
      </c>
      <c r="E965" s="0" t="s">
        <v>10</v>
      </c>
      <c r="F965" s="0" t="s">
        <v>6032</v>
      </c>
      <c r="G965" s="0" t="n">
        <v>11</v>
      </c>
      <c r="H965" s="0" t="n">
        <v>7</v>
      </c>
      <c r="I965" s="0" t="n">
        <v>7</v>
      </c>
      <c r="J965" s="0" t="n">
        <v>0</v>
      </c>
      <c r="K965" s="0" t="n">
        <v>4</v>
      </c>
      <c r="L965" s="0" t="n">
        <v>3</v>
      </c>
      <c r="M965" s="0" t="n">
        <v>4</v>
      </c>
      <c r="N965" s="1" t="n">
        <f aca="false">IF(ISERROR(I965/(I965+J965)),0,(I965/(I965+J965)))</f>
        <v>1</v>
      </c>
      <c r="O965" s="1" t="n">
        <f aca="false">IF(ISERROR(I965/(I965+K965)),0,(I965/(I965+K965)))</f>
        <v>0.636363636363636</v>
      </c>
      <c r="P965" s="1" t="n">
        <f aca="false">IF(ISERROR((2*N965*O965)/(N965+O965)),0,(2*N965*O965)/(N965+O965))</f>
        <v>0.777777777777778</v>
      </c>
      <c r="Q965" s="0" t="n">
        <f aca="false">L1505-M1505</f>
        <v>1</v>
      </c>
      <c r="R965" s="17" t="str">
        <f aca="false">VLOOKUP(A965,s3_num_method!A965:B3464,2,0)</f>
        <v>num+count</v>
      </c>
    </row>
    <row r="966" customFormat="false" ht="12.8" hidden="false" customHeight="false" outlineLevel="0" collapsed="false">
      <c r="A966" s="0" t="s">
        <v>6033</v>
      </c>
      <c r="B966" s="0" t="s">
        <v>1</v>
      </c>
      <c r="C966" s="0" t="s">
        <v>9</v>
      </c>
      <c r="E966" s="0" t="s">
        <v>10</v>
      </c>
      <c r="F966" s="0" t="s">
        <v>6034</v>
      </c>
      <c r="G966" s="0" t="n">
        <v>1</v>
      </c>
      <c r="H966" s="0" t="n">
        <v>1</v>
      </c>
      <c r="I966" s="0" t="n">
        <v>1</v>
      </c>
      <c r="J966" s="0" t="n">
        <v>0</v>
      </c>
      <c r="K966" s="0" t="n">
        <v>0</v>
      </c>
      <c r="L966" s="0" t="n">
        <v>1</v>
      </c>
      <c r="M966" s="0" t="n">
        <v>1</v>
      </c>
      <c r="N966" s="1" t="n">
        <f aca="false">IF(ISERROR(I966/(I966+J966)),0,(I966/(I966+J966)))</f>
        <v>1</v>
      </c>
      <c r="O966" s="1" t="n">
        <f aca="false">IF(ISERROR(I966/(I966+K966)),0,(I966/(I966+K966)))</f>
        <v>1</v>
      </c>
      <c r="P966" s="1" t="n">
        <f aca="false">IF(ISERROR((2*N966*O966)/(N966+O966)),0,(2*N966*O966)/(N966+O966))</f>
        <v>1</v>
      </c>
      <c r="Q966" s="0" t="n">
        <f aca="false">L1618-M1618</f>
        <v>3</v>
      </c>
      <c r="R966" s="17" t="str">
        <f aca="false">VLOOKUP(A966,s3_num_method!A966:B3465,2,0)</f>
        <v>num</v>
      </c>
    </row>
    <row r="967" customFormat="false" ht="12.8" hidden="false" customHeight="false" outlineLevel="0" collapsed="false">
      <c r="A967" s="0" t="s">
        <v>6035</v>
      </c>
      <c r="B967" s="0" t="s">
        <v>1</v>
      </c>
      <c r="C967" s="0" t="s">
        <v>9</v>
      </c>
      <c r="E967" s="0" t="s">
        <v>10</v>
      </c>
      <c r="F967" s="0" t="s">
        <v>6036</v>
      </c>
      <c r="G967" s="0" t="n">
        <v>1</v>
      </c>
      <c r="H967" s="0" t="n">
        <v>0</v>
      </c>
      <c r="I967" s="0" t="n">
        <v>0</v>
      </c>
      <c r="J967" s="0" t="n">
        <v>0</v>
      </c>
      <c r="K967" s="0" t="n">
        <v>1</v>
      </c>
      <c r="L967" s="0" t="n">
        <v>1</v>
      </c>
      <c r="M967" s="0" t="n">
        <v>0</v>
      </c>
      <c r="N967" s="1" t="n">
        <f aca="false">IF(ISERROR(I967/(I967+J967)),0,(I967/(I967+J967)))</f>
        <v>0</v>
      </c>
      <c r="O967" s="1" t="n">
        <f aca="false">IF(ISERROR(I967/(I967+K967)),0,(I967/(I967+K967)))</f>
        <v>0</v>
      </c>
      <c r="P967" s="1" t="n">
        <f aca="false">IF(ISERROR((2*N967*O967)/(N967+O967)),0,(2*N967*O967)/(N967+O967))</f>
        <v>0</v>
      </c>
      <c r="Q967" s="0" t="n">
        <f aca="false">L119-M119</f>
        <v>1</v>
      </c>
      <c r="R967" s="17" t="str">
        <f aca="false">VLOOKUP(A967,s3_num_method!A967:B3466,2,0)</f>
        <v>num+count</v>
      </c>
    </row>
    <row r="968" customFormat="false" ht="12.8" hidden="false" customHeight="false" outlineLevel="0" collapsed="false">
      <c r="A968" s="0" t="s">
        <v>6037</v>
      </c>
      <c r="B968" s="0" t="s">
        <v>1</v>
      </c>
      <c r="C968" s="0" t="s">
        <v>9</v>
      </c>
      <c r="E968" s="0" t="s">
        <v>10</v>
      </c>
      <c r="F968" s="0" t="s">
        <v>6038</v>
      </c>
      <c r="G968" s="0" t="n">
        <v>1</v>
      </c>
      <c r="H968" s="0" t="n">
        <v>0</v>
      </c>
      <c r="I968" s="0" t="n">
        <v>0</v>
      </c>
      <c r="J968" s="0" t="n">
        <v>0</v>
      </c>
      <c r="K968" s="0" t="n">
        <v>1</v>
      </c>
      <c r="L968" s="0" t="n">
        <v>1</v>
      </c>
      <c r="M968" s="0" t="n">
        <v>0</v>
      </c>
      <c r="N968" s="1" t="n">
        <f aca="false">IF(ISERROR(I968/(I968+J968)),0,(I968/(I968+J968)))</f>
        <v>0</v>
      </c>
      <c r="O968" s="1" t="n">
        <f aca="false">IF(ISERROR(I968/(I968+K968)),0,(I968/(I968+K968)))</f>
        <v>0</v>
      </c>
      <c r="P968" s="1" t="n">
        <f aca="false">IF(ISERROR((2*N968*O968)/(N968+O968)),0,(2*N968*O968)/(N968+O968))</f>
        <v>0</v>
      </c>
      <c r="Q968" s="0" t="n">
        <f aca="false">L2315-M2315</f>
        <v>3</v>
      </c>
      <c r="R968" s="17" t="str">
        <f aca="false">VLOOKUP(A968,s3_num_method!A968:B3467,2,0)</f>
        <v>num+count</v>
      </c>
    </row>
    <row r="969" customFormat="false" ht="12.8" hidden="false" customHeight="false" outlineLevel="0" collapsed="false">
      <c r="A969" s="0" t="s">
        <v>6039</v>
      </c>
      <c r="B969" s="0" t="s">
        <v>1</v>
      </c>
      <c r="C969" s="0" t="s">
        <v>9</v>
      </c>
      <c r="E969" s="0" t="s">
        <v>10</v>
      </c>
      <c r="F969" s="0" t="s">
        <v>6040</v>
      </c>
      <c r="G969" s="0" t="n">
        <v>9</v>
      </c>
      <c r="H969" s="0" t="n">
        <v>8</v>
      </c>
      <c r="I969" s="0" t="n">
        <v>8</v>
      </c>
      <c r="J969" s="0" t="n">
        <v>0</v>
      </c>
      <c r="K969" s="0" t="n">
        <v>1</v>
      </c>
      <c r="L969" s="0" t="n">
        <v>6</v>
      </c>
      <c r="M969" s="0" t="n">
        <v>14</v>
      </c>
      <c r="N969" s="1" t="n">
        <f aca="false">IF(ISERROR(I969/(I969+J969)),0,(I969/(I969+J969)))</f>
        <v>1</v>
      </c>
      <c r="O969" s="1" t="n">
        <f aca="false">IF(ISERROR(I969/(I969+K969)),0,(I969/(I969+K969)))</f>
        <v>0.888888888888889</v>
      </c>
      <c r="P969" s="1" t="n">
        <f aca="false">IF(ISERROR((2*N969*O969)/(N969+O969)),0,(2*N969*O969)/(N969+O969))</f>
        <v>0.941176470588235</v>
      </c>
      <c r="Q969" s="0" t="n">
        <f aca="false">L2313-M2313</f>
        <v>3</v>
      </c>
      <c r="R969" s="17" t="str">
        <f aca="false">VLOOKUP(A969,s3_num_method!A969:B3468,2,0)</f>
        <v>num+count</v>
      </c>
    </row>
    <row r="970" customFormat="false" ht="12.8" hidden="false" customHeight="false" outlineLevel="0" collapsed="false">
      <c r="A970" s="0" t="s">
        <v>6041</v>
      </c>
      <c r="B970" s="0" t="s">
        <v>1</v>
      </c>
      <c r="C970" s="0" t="s">
        <v>9</v>
      </c>
      <c r="E970" s="0" t="s">
        <v>10</v>
      </c>
      <c r="F970" s="0" t="s">
        <v>6042</v>
      </c>
      <c r="G970" s="0" t="n">
        <v>2</v>
      </c>
      <c r="H970" s="0" t="n">
        <v>2</v>
      </c>
      <c r="I970" s="0" t="n">
        <v>2</v>
      </c>
      <c r="J970" s="0" t="n">
        <v>0</v>
      </c>
      <c r="K970" s="0" t="n">
        <v>0</v>
      </c>
      <c r="L970" s="0" t="n">
        <v>2</v>
      </c>
      <c r="M970" s="0" t="n">
        <v>4</v>
      </c>
      <c r="N970" s="1" t="n">
        <f aca="false">IF(ISERROR(I970/(I970+J970)),0,(I970/(I970+J970)))</f>
        <v>1</v>
      </c>
      <c r="O970" s="1" t="n">
        <f aca="false">IF(ISERROR(I970/(I970+K970)),0,(I970/(I970+K970)))</f>
        <v>1</v>
      </c>
      <c r="P970" s="1" t="n">
        <f aca="false">IF(ISERROR((2*N970*O970)/(N970+O970)),0,(2*N970*O970)/(N970+O970))</f>
        <v>1</v>
      </c>
      <c r="Q970" s="0" t="n">
        <f aca="false">L2086-M2086</f>
        <v>7</v>
      </c>
      <c r="R970" s="17" t="str">
        <f aca="false">VLOOKUP(A970,s3_num_method!A970:B3469,2,0)</f>
        <v>num</v>
      </c>
    </row>
    <row r="971" customFormat="false" ht="12.8" hidden="false" customHeight="false" outlineLevel="0" collapsed="false">
      <c r="A971" s="0" t="s">
        <v>6043</v>
      </c>
      <c r="B971" s="0" t="s">
        <v>1</v>
      </c>
      <c r="C971" s="0" t="s">
        <v>9</v>
      </c>
      <c r="E971" s="0" t="s">
        <v>10</v>
      </c>
      <c r="F971" s="0" t="s">
        <v>6044</v>
      </c>
      <c r="G971" s="0" t="n">
        <v>2</v>
      </c>
      <c r="H971" s="0" t="n">
        <v>2</v>
      </c>
      <c r="I971" s="0" t="n">
        <v>2</v>
      </c>
      <c r="J971" s="0" t="n">
        <v>0</v>
      </c>
      <c r="K971" s="0" t="n">
        <v>0</v>
      </c>
      <c r="L971" s="0" t="n">
        <v>2</v>
      </c>
      <c r="M971" s="0" t="n">
        <v>0</v>
      </c>
      <c r="N971" s="1" t="n">
        <f aca="false">IF(ISERROR(I971/(I971+J971)),0,(I971/(I971+J971)))</f>
        <v>1</v>
      </c>
      <c r="O971" s="1" t="n">
        <f aca="false">IF(ISERROR(I971/(I971+K971)),0,(I971/(I971+K971)))</f>
        <v>1</v>
      </c>
      <c r="P971" s="1" t="n">
        <f aca="false">IF(ISERROR((2*N971*O971)/(N971+O971)),0,(2*N971*O971)/(N971+O971))</f>
        <v>1</v>
      </c>
      <c r="Q971" s="0" t="n">
        <f aca="false">L1466-M1466</f>
        <v>1</v>
      </c>
      <c r="R971" s="17" t="str">
        <f aca="false">VLOOKUP(A971,s3_num_method!A971:B3470,2,0)</f>
        <v>count</v>
      </c>
    </row>
    <row r="972" customFormat="false" ht="12.8" hidden="false" customHeight="false" outlineLevel="0" collapsed="false">
      <c r="A972" s="0" t="s">
        <v>6045</v>
      </c>
      <c r="B972" s="0" t="s">
        <v>1</v>
      </c>
      <c r="C972" s="0" t="s">
        <v>9</v>
      </c>
      <c r="E972" s="0" t="s">
        <v>10</v>
      </c>
      <c r="F972" s="0" t="s">
        <v>6046</v>
      </c>
      <c r="G972" s="0" t="n">
        <v>2</v>
      </c>
      <c r="H972" s="0" t="n">
        <v>0</v>
      </c>
      <c r="I972" s="0" t="n">
        <v>0</v>
      </c>
      <c r="J972" s="0" t="n">
        <v>0</v>
      </c>
      <c r="K972" s="0" t="n">
        <v>2</v>
      </c>
      <c r="L972" s="0" t="n">
        <v>1</v>
      </c>
      <c r="M972" s="0" t="n">
        <v>0</v>
      </c>
      <c r="N972" s="1" t="n">
        <f aca="false">IF(ISERROR(I972/(I972+J972)),0,(I972/(I972+J972)))</f>
        <v>0</v>
      </c>
      <c r="O972" s="1" t="n">
        <f aca="false">IF(ISERROR(I972/(I972+K972)),0,(I972/(I972+K972)))</f>
        <v>0</v>
      </c>
      <c r="P972" s="1" t="n">
        <f aca="false">IF(ISERROR((2*N972*O972)/(N972+O972)),0,(2*N972*O972)/(N972+O972))</f>
        <v>0</v>
      </c>
      <c r="Q972" s="0" t="n">
        <f aca="false">L120-M120</f>
        <v>1</v>
      </c>
      <c r="R972" s="17" t="str">
        <f aca="false">VLOOKUP(A972,s3_num_method!A972:B3471,2,0)</f>
        <v>num+count</v>
      </c>
    </row>
    <row r="973" customFormat="false" ht="12.8" hidden="false" customHeight="false" outlineLevel="0" collapsed="false">
      <c r="A973" s="0" t="s">
        <v>6047</v>
      </c>
      <c r="B973" s="0" t="s">
        <v>1</v>
      </c>
      <c r="C973" s="0" t="s">
        <v>9</v>
      </c>
      <c r="E973" s="0" t="s">
        <v>10</v>
      </c>
      <c r="F973" s="0" t="s">
        <v>6048</v>
      </c>
      <c r="G973" s="0" t="n">
        <v>2</v>
      </c>
      <c r="H973" s="0" t="n">
        <v>0</v>
      </c>
      <c r="I973" s="0" t="n">
        <v>0</v>
      </c>
      <c r="J973" s="0" t="n">
        <v>0</v>
      </c>
      <c r="K973" s="0" t="n">
        <v>2</v>
      </c>
      <c r="L973" s="0" t="n">
        <v>1</v>
      </c>
      <c r="M973" s="0" t="n">
        <v>0</v>
      </c>
      <c r="N973" s="1" t="n">
        <f aca="false">IF(ISERROR(I973/(I973+J973)),0,(I973/(I973+J973)))</f>
        <v>0</v>
      </c>
      <c r="O973" s="1" t="n">
        <f aca="false">IF(ISERROR(I973/(I973+K973)),0,(I973/(I973+K973)))</f>
        <v>0</v>
      </c>
      <c r="P973" s="1" t="n">
        <f aca="false">IF(ISERROR((2*N973*O973)/(N973+O973)),0,(2*N973*O973)/(N973+O973))</f>
        <v>0</v>
      </c>
      <c r="Q973" s="0" t="n">
        <f aca="false">L1039-M1039</f>
        <v>1</v>
      </c>
      <c r="R973" s="17" t="str">
        <f aca="false">VLOOKUP(A973,s3_num_method!A973:B3472,2,0)</f>
        <v>num+count</v>
      </c>
    </row>
    <row r="974" customFormat="false" ht="12.8" hidden="false" customHeight="false" outlineLevel="0" collapsed="false">
      <c r="A974" s="0" t="s">
        <v>6049</v>
      </c>
      <c r="B974" s="0" t="s">
        <v>1</v>
      </c>
      <c r="C974" s="0" t="s">
        <v>9</v>
      </c>
      <c r="E974" s="0" t="s">
        <v>10</v>
      </c>
      <c r="F974" s="0" t="s">
        <v>6050</v>
      </c>
      <c r="G974" s="0" t="n">
        <v>4</v>
      </c>
      <c r="H974" s="0" t="n">
        <v>1</v>
      </c>
      <c r="I974" s="0" t="n">
        <v>1</v>
      </c>
      <c r="J974" s="0" t="n">
        <v>0</v>
      </c>
      <c r="K974" s="0" t="n">
        <v>3</v>
      </c>
      <c r="L974" s="0" t="n">
        <v>2</v>
      </c>
      <c r="M974" s="0" t="n">
        <v>1</v>
      </c>
      <c r="N974" s="1" t="n">
        <f aca="false">IF(ISERROR(I974/(I974+J974)),0,(I974/(I974+J974)))</f>
        <v>1</v>
      </c>
      <c r="O974" s="1" t="n">
        <f aca="false">IF(ISERROR(I974/(I974+K974)),0,(I974/(I974+K974)))</f>
        <v>0.25</v>
      </c>
      <c r="P974" s="1" t="n">
        <f aca="false">IF(ISERROR((2*N974*O974)/(N974+O974)),0,(2*N974*O974)/(N974+O974))</f>
        <v>0.4</v>
      </c>
      <c r="Q974" s="0" t="n">
        <f aca="false">L164-M164</f>
        <v>0</v>
      </c>
      <c r="R974" s="17" t="str">
        <f aca="false">VLOOKUP(A974,s3_num_method!A974:B3473,2,0)</f>
        <v>count</v>
      </c>
    </row>
    <row r="975" customFormat="false" ht="12.8" hidden="false" customHeight="false" outlineLevel="0" collapsed="false">
      <c r="A975" s="0" t="s">
        <v>6051</v>
      </c>
      <c r="B975" s="0" t="s">
        <v>1</v>
      </c>
      <c r="C975" s="0" t="s">
        <v>9</v>
      </c>
      <c r="E975" s="0" t="s">
        <v>10</v>
      </c>
      <c r="F975" s="0" t="s">
        <v>6052</v>
      </c>
      <c r="G975" s="0" t="n">
        <v>4</v>
      </c>
      <c r="H975" s="0" t="n">
        <v>1</v>
      </c>
      <c r="I975" s="0" t="n">
        <v>1</v>
      </c>
      <c r="J975" s="0" t="n">
        <v>0</v>
      </c>
      <c r="K975" s="0" t="n">
        <v>3</v>
      </c>
      <c r="L975" s="0" t="n">
        <v>1</v>
      </c>
      <c r="M975" s="0" t="n">
        <v>0</v>
      </c>
      <c r="N975" s="1" t="n">
        <f aca="false">IF(ISERROR(I975/(I975+J975)),0,(I975/(I975+J975)))</f>
        <v>1</v>
      </c>
      <c r="O975" s="1" t="n">
        <f aca="false">IF(ISERROR(I975/(I975+K975)),0,(I975/(I975+K975)))</f>
        <v>0.25</v>
      </c>
      <c r="P975" s="1" t="n">
        <f aca="false">IF(ISERROR((2*N975*O975)/(N975+O975)),0,(2*N975*O975)/(N975+O975))</f>
        <v>0.4</v>
      </c>
      <c r="Q975" s="0" t="n">
        <f aca="false">L2309-M2309</f>
        <v>9</v>
      </c>
      <c r="R975" s="17" t="str">
        <f aca="false">VLOOKUP(A975,s3_num_method!A975:B3474,2,0)</f>
        <v>count</v>
      </c>
    </row>
    <row r="976" customFormat="false" ht="12.8" hidden="false" customHeight="false" outlineLevel="0" collapsed="false">
      <c r="A976" s="0" t="s">
        <v>6053</v>
      </c>
      <c r="B976" s="0" t="s">
        <v>1</v>
      </c>
      <c r="C976" s="0" t="s">
        <v>9</v>
      </c>
      <c r="E976" s="0" t="s">
        <v>10</v>
      </c>
      <c r="F976" s="0" t="s">
        <v>6054</v>
      </c>
      <c r="G976" s="0" t="n">
        <v>1</v>
      </c>
      <c r="H976" s="0" t="n">
        <v>0</v>
      </c>
      <c r="I976" s="0" t="n">
        <v>0</v>
      </c>
      <c r="J976" s="0" t="n">
        <v>0</v>
      </c>
      <c r="K976" s="0" t="n">
        <v>1</v>
      </c>
      <c r="L976" s="0" t="n">
        <v>5</v>
      </c>
      <c r="M976" s="0" t="n">
        <v>0</v>
      </c>
      <c r="N976" s="1" t="n">
        <f aca="false">IF(ISERROR(I976/(I976+J976)),0,(I976/(I976+J976)))</f>
        <v>0</v>
      </c>
      <c r="O976" s="1" t="n">
        <f aca="false">IF(ISERROR(I976/(I976+K976)),0,(I976/(I976+K976)))</f>
        <v>0</v>
      </c>
      <c r="P976" s="1" t="n">
        <f aca="false">IF(ISERROR((2*N976*O976)/(N976+O976)),0,(2*N976*O976)/(N976+O976))</f>
        <v>0</v>
      </c>
      <c r="Q976" s="0" t="n">
        <f aca="false">L2388-M2388</f>
        <v>4</v>
      </c>
      <c r="R976" s="17" t="str">
        <f aca="false">VLOOKUP(A976,s3_num_method!A976:B3475,2,0)</f>
        <v>num+count</v>
      </c>
    </row>
    <row r="977" customFormat="false" ht="12.8" hidden="false" customHeight="false" outlineLevel="0" collapsed="false">
      <c r="A977" s="0" t="s">
        <v>6055</v>
      </c>
      <c r="B977" s="0" t="s">
        <v>1</v>
      </c>
      <c r="C977" s="0" t="s">
        <v>9</v>
      </c>
      <c r="E977" s="0" t="s">
        <v>10</v>
      </c>
      <c r="F977" s="0" t="s">
        <v>6056</v>
      </c>
      <c r="G977" s="0" t="n">
        <v>1</v>
      </c>
      <c r="H977" s="0" t="n">
        <v>1</v>
      </c>
      <c r="I977" s="0" t="n">
        <v>1</v>
      </c>
      <c r="J977" s="0" t="n">
        <v>0</v>
      </c>
      <c r="K977" s="0" t="n">
        <v>0</v>
      </c>
      <c r="L977" s="0" t="n">
        <v>2</v>
      </c>
      <c r="M977" s="0" t="n">
        <v>2</v>
      </c>
      <c r="N977" s="1" t="n">
        <f aca="false">IF(ISERROR(I977/(I977+J977)),0,(I977/(I977+J977)))</f>
        <v>1</v>
      </c>
      <c r="O977" s="1" t="n">
        <f aca="false">IF(ISERROR(I977/(I977+K977)),0,(I977/(I977+K977)))</f>
        <v>1</v>
      </c>
      <c r="P977" s="1" t="n">
        <f aca="false">IF(ISERROR((2*N977*O977)/(N977+O977)),0,(2*N977*O977)/(N977+O977))</f>
        <v>1</v>
      </c>
      <c r="Q977" s="0" t="n">
        <f aca="false">L2383-M2383</f>
        <v>3</v>
      </c>
      <c r="R977" s="17" t="str">
        <f aca="false">VLOOKUP(A977,s3_num_method!A977:B3476,2,0)</f>
        <v>num</v>
      </c>
    </row>
    <row r="978" customFormat="false" ht="12.8" hidden="false" customHeight="false" outlineLevel="0" collapsed="false">
      <c r="A978" s="0" t="s">
        <v>6057</v>
      </c>
      <c r="B978" s="0" t="s">
        <v>1</v>
      </c>
      <c r="C978" s="0" t="s">
        <v>9</v>
      </c>
      <c r="E978" s="0" t="s">
        <v>10</v>
      </c>
      <c r="F978" s="0" t="s">
        <v>6058</v>
      </c>
      <c r="G978" s="0" t="n">
        <v>2</v>
      </c>
      <c r="H978" s="0" t="n">
        <v>0</v>
      </c>
      <c r="I978" s="0" t="n">
        <v>0</v>
      </c>
      <c r="J978" s="0" t="n">
        <v>0</v>
      </c>
      <c r="K978" s="0" t="n">
        <v>2</v>
      </c>
      <c r="L978" s="0" t="n">
        <v>1</v>
      </c>
      <c r="M978" s="0" t="n">
        <v>0</v>
      </c>
      <c r="N978" s="1" t="n">
        <f aca="false">IF(ISERROR(I978/(I978+J978)),0,(I978/(I978+J978)))</f>
        <v>0</v>
      </c>
      <c r="O978" s="1" t="n">
        <f aca="false">IF(ISERROR(I978/(I978+K978)),0,(I978/(I978+K978)))</f>
        <v>0</v>
      </c>
      <c r="P978" s="1" t="n">
        <f aca="false">IF(ISERROR((2*N978*O978)/(N978+O978)),0,(2*N978*O978)/(N978+O978))</f>
        <v>0</v>
      </c>
      <c r="Q978" s="0" t="n">
        <f aca="false">L769-M769</f>
        <v>1</v>
      </c>
      <c r="R978" s="17" t="str">
        <f aca="false">VLOOKUP(A978,s3_num_method!A978:B3477,2,0)</f>
        <v>num+count</v>
      </c>
    </row>
    <row r="979" customFormat="false" ht="12.8" hidden="false" customHeight="false" outlineLevel="0" collapsed="false">
      <c r="A979" s="0" t="s">
        <v>6059</v>
      </c>
      <c r="B979" s="0" t="s">
        <v>1</v>
      </c>
      <c r="C979" s="0" t="s">
        <v>9</v>
      </c>
      <c r="E979" s="0" t="s">
        <v>10</v>
      </c>
      <c r="F979" s="0" t="s">
        <v>6060</v>
      </c>
      <c r="G979" s="0" t="n">
        <v>2</v>
      </c>
      <c r="H979" s="0" t="n">
        <v>0</v>
      </c>
      <c r="I979" s="0" t="n">
        <v>0</v>
      </c>
      <c r="J979" s="0" t="n">
        <v>0</v>
      </c>
      <c r="K979" s="0" t="n">
        <v>2</v>
      </c>
      <c r="L979" s="0" t="n">
        <v>2</v>
      </c>
      <c r="M979" s="0" t="n">
        <v>0</v>
      </c>
      <c r="N979" s="1" t="n">
        <f aca="false">IF(ISERROR(I979/(I979+J979)),0,(I979/(I979+J979)))</f>
        <v>0</v>
      </c>
      <c r="O979" s="1" t="n">
        <f aca="false">IF(ISERROR(I979/(I979+K979)),0,(I979/(I979+K979)))</f>
        <v>0</v>
      </c>
      <c r="P979" s="1" t="n">
        <f aca="false">IF(ISERROR((2*N979*O979)/(N979+O979)),0,(2*N979*O979)/(N979+O979))</f>
        <v>0</v>
      </c>
      <c r="Q979" s="0" t="n">
        <f aca="false">L2376-M2376</f>
        <v>4</v>
      </c>
      <c r="R979" s="17" t="str">
        <f aca="false">VLOOKUP(A979,s3_num_method!A979:B3478,2,0)</f>
        <v>num+count</v>
      </c>
    </row>
    <row r="980" customFormat="false" ht="12.8" hidden="false" customHeight="false" outlineLevel="0" collapsed="false">
      <c r="A980" s="0" t="s">
        <v>6061</v>
      </c>
      <c r="B980" s="0" t="s">
        <v>1</v>
      </c>
      <c r="C980" s="0" t="s">
        <v>9</v>
      </c>
      <c r="E980" s="0" t="s">
        <v>10</v>
      </c>
      <c r="F980" s="0" t="s">
        <v>6062</v>
      </c>
      <c r="G980" s="0" t="n">
        <v>1</v>
      </c>
      <c r="H980" s="0" t="n">
        <v>1</v>
      </c>
      <c r="I980" s="0" t="n">
        <v>1</v>
      </c>
      <c r="J980" s="0" t="n">
        <v>0</v>
      </c>
      <c r="K980" s="0" t="n">
        <v>0</v>
      </c>
      <c r="L980" s="0" t="n">
        <v>2</v>
      </c>
      <c r="M980" s="0" t="n">
        <v>0</v>
      </c>
      <c r="N980" s="1" t="n">
        <f aca="false">IF(ISERROR(I980/(I980+J980)),0,(I980/(I980+J980)))</f>
        <v>1</v>
      </c>
      <c r="O980" s="1" t="n">
        <f aca="false">IF(ISERROR(I980/(I980+K980)),0,(I980/(I980+K980)))</f>
        <v>1</v>
      </c>
      <c r="P980" s="1" t="n">
        <f aca="false">IF(ISERROR((2*N980*O980)/(N980+O980)),0,(2*N980*O980)/(N980+O980))</f>
        <v>1</v>
      </c>
      <c r="Q980" s="0" t="n">
        <f aca="false">L2377-M2377</f>
        <v>3</v>
      </c>
      <c r="R980" s="17" t="str">
        <f aca="false">VLOOKUP(A980,s3_num_method!A980:B3479,2,0)</f>
        <v>count</v>
      </c>
    </row>
    <row r="981" customFormat="false" ht="12.8" hidden="false" customHeight="false" outlineLevel="0" collapsed="false">
      <c r="A981" s="0" t="s">
        <v>6063</v>
      </c>
      <c r="B981" s="0" t="s">
        <v>1</v>
      </c>
      <c r="D981" s="0" t="s">
        <v>27</v>
      </c>
      <c r="E981" s="0" t="s">
        <v>10</v>
      </c>
      <c r="F981" s="0" t="s">
        <v>6064</v>
      </c>
      <c r="G981" s="0" t="n">
        <v>4</v>
      </c>
      <c r="H981" s="0" t="n">
        <v>3</v>
      </c>
      <c r="I981" s="0" t="n">
        <v>3</v>
      </c>
      <c r="J981" s="0" t="n">
        <v>0</v>
      </c>
      <c r="K981" s="0" t="n">
        <v>1</v>
      </c>
      <c r="L981" s="0" t="n">
        <v>1</v>
      </c>
      <c r="M981" s="0" t="n">
        <v>3</v>
      </c>
      <c r="N981" s="1" t="n">
        <f aca="false">IF(ISERROR(I981/(I981+J981)),0,(I981/(I981+J981)))</f>
        <v>1</v>
      </c>
      <c r="O981" s="1" t="n">
        <f aca="false">IF(ISERROR(I981/(I981+K981)),0,(I981/(I981+K981)))</f>
        <v>0.75</v>
      </c>
      <c r="P981" s="1" t="n">
        <f aca="false">IF(ISERROR((2*N981*O981)/(N981+O981)),0,(2*N981*O981)/(N981+O981))</f>
        <v>0.857142857142857</v>
      </c>
      <c r="Q981" s="0" t="n">
        <f aca="false">L764-M764</f>
        <v>4</v>
      </c>
      <c r="R981" s="17" t="str">
        <f aca="false">VLOOKUP(A981,s3_num_method!A981:B3480,2,0)</f>
        <v>num+count</v>
      </c>
    </row>
    <row r="982" customFormat="false" ht="12.8" hidden="false" customHeight="false" outlineLevel="0" collapsed="false">
      <c r="A982" s="0" t="s">
        <v>6065</v>
      </c>
      <c r="B982" s="0" t="s">
        <v>1</v>
      </c>
      <c r="D982" s="0" t="s">
        <v>27</v>
      </c>
      <c r="E982" s="0" t="s">
        <v>10</v>
      </c>
      <c r="F982" s="0" t="s">
        <v>6066</v>
      </c>
      <c r="G982" s="0" t="n">
        <v>3</v>
      </c>
      <c r="H982" s="0" t="n">
        <v>4</v>
      </c>
      <c r="I982" s="0" t="n">
        <v>3</v>
      </c>
      <c r="J982" s="0" t="n">
        <v>1</v>
      </c>
      <c r="K982" s="0" t="n">
        <v>0</v>
      </c>
      <c r="L982" s="0" t="n">
        <v>1</v>
      </c>
      <c r="M982" s="0" t="n">
        <v>5</v>
      </c>
      <c r="N982" s="1" t="n">
        <f aca="false">IF(ISERROR(I982/(I982+J982)),0,(I982/(I982+J982)))</f>
        <v>0.75</v>
      </c>
      <c r="O982" s="1" t="n">
        <f aca="false">IF(ISERROR(I982/(I982+K982)),0,(I982/(I982+K982)))</f>
        <v>1</v>
      </c>
      <c r="P982" s="1" t="n">
        <f aca="false">IF(ISERROR((2*N982*O982)/(N982+O982)),0,(2*N982*O982)/(N982+O982))</f>
        <v>0.857142857142857</v>
      </c>
      <c r="Q982" s="0" t="n">
        <f aca="false">L1479-M1479</f>
        <v>0</v>
      </c>
      <c r="R982" s="17" t="str">
        <f aca="false">VLOOKUP(A982,s3_num_method!A982:B3481,2,0)</f>
        <v>num+count</v>
      </c>
    </row>
    <row r="983" customFormat="false" ht="12.8" hidden="false" customHeight="false" outlineLevel="0" collapsed="false">
      <c r="A983" s="0" t="s">
        <v>6067</v>
      </c>
      <c r="B983" s="0" t="s">
        <v>1</v>
      </c>
      <c r="D983" s="0" t="s">
        <v>27</v>
      </c>
      <c r="E983" s="0" t="s">
        <v>10</v>
      </c>
      <c r="F983" s="0" t="s">
        <v>6068</v>
      </c>
      <c r="G983" s="0" t="n">
        <v>1</v>
      </c>
      <c r="H983" s="0" t="n">
        <v>1</v>
      </c>
      <c r="I983" s="0" t="n">
        <v>1</v>
      </c>
      <c r="J983" s="0" t="n">
        <v>0</v>
      </c>
      <c r="K983" s="0" t="n">
        <v>0</v>
      </c>
      <c r="L983" s="0" t="n">
        <v>0</v>
      </c>
      <c r="M983" s="0" t="n">
        <v>0</v>
      </c>
      <c r="N983" s="1" t="n">
        <f aca="false">IF(ISERROR(I983/(I983+J983)),0,(I983/(I983+J983)))</f>
        <v>1</v>
      </c>
      <c r="O983" s="1" t="n">
        <f aca="false">IF(ISERROR(I983/(I983+K983)),0,(I983/(I983+K983)))</f>
        <v>1</v>
      </c>
      <c r="P983" s="1" t="n">
        <f aca="false">IF(ISERROR((2*N983*O983)/(N983+O983)),0,(2*N983*O983)/(N983+O983))</f>
        <v>1</v>
      </c>
      <c r="Q983" s="0" t="n">
        <f aca="false">L891-M891</f>
        <v>1</v>
      </c>
      <c r="R983" s="17" t="str">
        <f aca="false">VLOOKUP(A983,s3_num_method!A983:B3482,2,0)</f>
        <v>count</v>
      </c>
    </row>
    <row r="984" customFormat="false" ht="12.8" hidden="false" customHeight="false" outlineLevel="0" collapsed="false">
      <c r="A984" s="0" t="s">
        <v>6069</v>
      </c>
      <c r="B984" s="0" t="s">
        <v>1</v>
      </c>
      <c r="D984" s="0" t="s">
        <v>27</v>
      </c>
      <c r="E984" s="0" t="s">
        <v>10</v>
      </c>
      <c r="F984" s="0" t="s">
        <v>6070</v>
      </c>
      <c r="G984" s="0" t="n">
        <v>3</v>
      </c>
      <c r="H984" s="0" t="n">
        <v>1</v>
      </c>
      <c r="I984" s="0" t="n">
        <v>1</v>
      </c>
      <c r="J984" s="0" t="n">
        <v>0</v>
      </c>
      <c r="K984" s="0" t="n">
        <v>2</v>
      </c>
      <c r="L984" s="0" t="n">
        <v>1</v>
      </c>
      <c r="M984" s="0" t="n">
        <v>0</v>
      </c>
      <c r="N984" s="1" t="n">
        <f aca="false">IF(ISERROR(I984/(I984+J984)),0,(I984/(I984+J984)))</f>
        <v>1</v>
      </c>
      <c r="O984" s="1" t="n">
        <f aca="false">IF(ISERROR(I984/(I984+K984)),0,(I984/(I984+K984)))</f>
        <v>0.333333333333333</v>
      </c>
      <c r="P984" s="1" t="n">
        <f aca="false">IF(ISERROR((2*N984*O984)/(N984+O984)),0,(2*N984*O984)/(N984+O984))</f>
        <v>0.5</v>
      </c>
      <c r="Q984" s="0" t="n">
        <f aca="false">L378-M378</f>
        <v>1</v>
      </c>
      <c r="R984" s="17" t="str">
        <f aca="false">VLOOKUP(A984,s3_num_method!A984:B3483,2,0)</f>
        <v>count</v>
      </c>
    </row>
    <row r="985" customFormat="false" ht="12.8" hidden="false" customHeight="false" outlineLevel="0" collapsed="false">
      <c r="A985" s="0" t="s">
        <v>6071</v>
      </c>
      <c r="B985" s="0" t="s">
        <v>1</v>
      </c>
      <c r="D985" s="0" t="s">
        <v>27</v>
      </c>
      <c r="E985" s="0" t="s">
        <v>10</v>
      </c>
      <c r="F985" s="0" t="s">
        <v>6072</v>
      </c>
      <c r="G985" s="0" t="n">
        <v>3</v>
      </c>
      <c r="H985" s="0" t="n">
        <v>4</v>
      </c>
      <c r="I985" s="0" t="n">
        <v>1</v>
      </c>
      <c r="J985" s="0" t="n">
        <v>3</v>
      </c>
      <c r="K985" s="0" t="n">
        <v>2</v>
      </c>
      <c r="L985" s="0" t="n">
        <v>1</v>
      </c>
      <c r="M985" s="0" t="n">
        <v>3</v>
      </c>
      <c r="N985" s="1" t="n">
        <f aca="false">IF(ISERROR(I985/(I985+J985)),0,(I985/(I985+J985)))</f>
        <v>0.25</v>
      </c>
      <c r="O985" s="1" t="n">
        <f aca="false">IF(ISERROR(I985/(I985+K985)),0,(I985/(I985+K985)))</f>
        <v>0.333333333333333</v>
      </c>
      <c r="P985" s="1" t="n">
        <f aca="false">IF(ISERROR((2*N985*O985)/(N985+O985)),0,(2*N985*O985)/(N985+O985))</f>
        <v>0.285714285714286</v>
      </c>
      <c r="Q985" s="0" t="n">
        <f aca="false">L1943-M1943</f>
        <v>1</v>
      </c>
      <c r="R985" s="17" t="str">
        <f aca="false">VLOOKUP(A985,s3_num_method!A985:B3484,2,0)</f>
        <v>num+count</v>
      </c>
    </row>
    <row r="986" customFormat="false" ht="12.8" hidden="false" customHeight="false" outlineLevel="0" collapsed="false">
      <c r="A986" s="0" t="s">
        <v>6073</v>
      </c>
      <c r="B986" s="0" t="s">
        <v>1</v>
      </c>
      <c r="D986" s="0" t="s">
        <v>27</v>
      </c>
      <c r="E986" s="0" t="s">
        <v>10</v>
      </c>
      <c r="F986" s="0" t="s">
        <v>6074</v>
      </c>
      <c r="G986" s="0" t="n">
        <v>5</v>
      </c>
      <c r="H986" s="0" t="n">
        <v>3</v>
      </c>
      <c r="I986" s="0" t="n">
        <v>3</v>
      </c>
      <c r="J986" s="0" t="n">
        <v>0</v>
      </c>
      <c r="K986" s="0" t="n">
        <v>2</v>
      </c>
      <c r="L986" s="0" t="n">
        <v>2</v>
      </c>
      <c r="M986" s="0" t="n">
        <v>1</v>
      </c>
      <c r="N986" s="1" t="n">
        <f aca="false">IF(ISERROR(I986/(I986+J986)),0,(I986/(I986+J986)))</f>
        <v>1</v>
      </c>
      <c r="O986" s="1" t="n">
        <f aca="false">IF(ISERROR(I986/(I986+K986)),0,(I986/(I986+K986)))</f>
        <v>0.6</v>
      </c>
      <c r="P986" s="1" t="n">
        <f aca="false">IF(ISERROR((2*N986*O986)/(N986+O986)),0,(2*N986*O986)/(N986+O986))</f>
        <v>0.75</v>
      </c>
      <c r="Q986" s="0" t="n">
        <f aca="false">L408-M408</f>
        <v>0</v>
      </c>
      <c r="R986" s="17" t="str">
        <f aca="false">VLOOKUP(A986,s3_num_method!A986:B3485,2,0)</f>
        <v>num+count</v>
      </c>
    </row>
    <row r="987" customFormat="false" ht="12.8" hidden="false" customHeight="false" outlineLevel="0" collapsed="false">
      <c r="A987" s="0" t="s">
        <v>6075</v>
      </c>
      <c r="B987" s="0" t="s">
        <v>1</v>
      </c>
      <c r="D987" s="0" t="s">
        <v>27</v>
      </c>
      <c r="E987" s="0" t="s">
        <v>10</v>
      </c>
      <c r="F987" s="0" t="s">
        <v>6076</v>
      </c>
      <c r="G987" s="0" t="n">
        <v>2</v>
      </c>
      <c r="H987" s="0" t="n">
        <v>2</v>
      </c>
      <c r="I987" s="0" t="n">
        <v>1</v>
      </c>
      <c r="J987" s="0" t="n">
        <v>1</v>
      </c>
      <c r="K987" s="0" t="n">
        <v>1</v>
      </c>
      <c r="L987" s="0" t="n">
        <v>0</v>
      </c>
      <c r="M987" s="0" t="n">
        <v>3</v>
      </c>
      <c r="N987" s="1" t="n">
        <f aca="false">IF(ISERROR(I987/(I987+J987)),0,(I987/(I987+J987)))</f>
        <v>0.5</v>
      </c>
      <c r="O987" s="1" t="n">
        <f aca="false">IF(ISERROR(I987/(I987+K987)),0,(I987/(I987+K987)))</f>
        <v>0.5</v>
      </c>
      <c r="P987" s="1" t="n">
        <f aca="false">IF(ISERROR((2*N987*O987)/(N987+O987)),0,(2*N987*O987)/(N987+O987))</f>
        <v>0.5</v>
      </c>
      <c r="Q987" s="0" t="n">
        <f aca="false">L979-M979</f>
        <v>2</v>
      </c>
      <c r="R987" s="17" t="str">
        <f aca="false">VLOOKUP(A987,s3_num_method!A987:B3486,2,0)</f>
        <v>num</v>
      </c>
    </row>
    <row r="988" customFormat="false" ht="12.8" hidden="false" customHeight="false" outlineLevel="0" collapsed="false">
      <c r="A988" s="0" t="s">
        <v>6077</v>
      </c>
      <c r="B988" s="0" t="s">
        <v>1</v>
      </c>
      <c r="D988" s="0" t="s">
        <v>27</v>
      </c>
      <c r="E988" s="0" t="s">
        <v>10</v>
      </c>
      <c r="F988" s="0" t="s">
        <v>6078</v>
      </c>
      <c r="G988" s="0" t="n">
        <v>2</v>
      </c>
      <c r="H988" s="0" t="n">
        <v>3</v>
      </c>
      <c r="I988" s="0" t="n">
        <v>2</v>
      </c>
      <c r="J988" s="0" t="n">
        <v>1</v>
      </c>
      <c r="K988" s="0" t="n">
        <v>0</v>
      </c>
      <c r="L988" s="0" t="n">
        <v>2</v>
      </c>
      <c r="M988" s="0" t="n">
        <v>2</v>
      </c>
      <c r="N988" s="1" t="n">
        <f aca="false">IF(ISERROR(I988/(I988+J988)),0,(I988/(I988+J988)))</f>
        <v>0.666666666666667</v>
      </c>
      <c r="O988" s="1" t="n">
        <f aca="false">IF(ISERROR(I988/(I988+K988)),0,(I988/(I988+K988)))</f>
        <v>1</v>
      </c>
      <c r="P988" s="1" t="n">
        <f aca="false">IF(ISERROR((2*N988*O988)/(N988+O988)),0,(2*N988*O988)/(N988+O988))</f>
        <v>0.8</v>
      </c>
      <c r="Q988" s="0" t="n">
        <f aca="false">L493-M493</f>
        <v>0</v>
      </c>
      <c r="R988" s="17" t="str">
        <f aca="false">VLOOKUP(A988,s3_num_method!A988:B3487,2,0)</f>
        <v>num+count</v>
      </c>
    </row>
    <row r="989" customFormat="false" ht="12.8" hidden="false" customHeight="false" outlineLevel="0" collapsed="false">
      <c r="A989" s="0" t="s">
        <v>6079</v>
      </c>
      <c r="B989" s="0" t="s">
        <v>1</v>
      </c>
      <c r="D989" s="0" t="s">
        <v>27</v>
      </c>
      <c r="E989" s="0" t="s">
        <v>10</v>
      </c>
      <c r="F989" s="0" t="s">
        <v>6080</v>
      </c>
      <c r="G989" s="0" t="n">
        <v>8</v>
      </c>
      <c r="H989" s="0" t="n">
        <v>5</v>
      </c>
      <c r="I989" s="0" t="n">
        <v>4</v>
      </c>
      <c r="J989" s="0" t="n">
        <v>1</v>
      </c>
      <c r="K989" s="0" t="n">
        <v>4</v>
      </c>
      <c r="L989" s="0" t="n">
        <v>1</v>
      </c>
      <c r="M989" s="0" t="n">
        <v>0</v>
      </c>
      <c r="N989" s="1" t="n">
        <f aca="false">IF(ISERROR(I989/(I989+J989)),0,(I989/(I989+J989)))</f>
        <v>0.8</v>
      </c>
      <c r="O989" s="1" t="n">
        <f aca="false">IF(ISERROR(I989/(I989+K989)),0,(I989/(I989+K989)))</f>
        <v>0.5</v>
      </c>
      <c r="P989" s="1" t="n">
        <f aca="false">IF(ISERROR((2*N989*O989)/(N989+O989)),0,(2*N989*O989)/(N989+O989))</f>
        <v>0.615384615384615</v>
      </c>
      <c r="Q989" s="0" t="n">
        <f aca="false">L1390-M1390</f>
        <v>1</v>
      </c>
      <c r="R989" s="17" t="str">
        <f aca="false">VLOOKUP(A989,s3_num_method!A989:B3488,2,0)</f>
        <v>count</v>
      </c>
    </row>
    <row r="990" customFormat="false" ht="12.8" hidden="false" customHeight="false" outlineLevel="0" collapsed="false">
      <c r="A990" s="0" t="s">
        <v>6081</v>
      </c>
      <c r="B990" s="0" t="s">
        <v>1</v>
      </c>
      <c r="D990" s="0" t="s">
        <v>27</v>
      </c>
      <c r="E990" s="0" t="s">
        <v>10</v>
      </c>
      <c r="F990" s="0" t="s">
        <v>6082</v>
      </c>
      <c r="G990" s="0" t="n">
        <v>1</v>
      </c>
      <c r="H990" s="0" t="n">
        <v>0</v>
      </c>
      <c r="I990" s="0" t="n">
        <v>0</v>
      </c>
      <c r="J990" s="0" t="n">
        <v>0</v>
      </c>
      <c r="K990" s="0" t="n">
        <v>1</v>
      </c>
      <c r="L990" s="0" t="n">
        <v>1</v>
      </c>
      <c r="M990" s="0" t="n">
        <v>0</v>
      </c>
      <c r="N990" s="1" t="n">
        <f aca="false">IF(ISERROR(I990/(I990+J990)),0,(I990/(I990+J990)))</f>
        <v>0</v>
      </c>
      <c r="O990" s="1" t="n">
        <f aca="false">IF(ISERROR(I990/(I990+K990)),0,(I990/(I990+K990)))</f>
        <v>0</v>
      </c>
      <c r="P990" s="1" t="n">
        <f aca="false">IF(ISERROR((2*N990*O990)/(N990+O990)),0,(2*N990*O990)/(N990+O990))</f>
        <v>0</v>
      </c>
      <c r="Q990" s="0" t="n">
        <f aca="false">L978-M978</f>
        <v>1</v>
      </c>
      <c r="R990" s="17" t="str">
        <f aca="false">VLOOKUP(A990,s3_num_method!A990:B3489,2,0)</f>
        <v>num+count</v>
      </c>
    </row>
    <row r="991" customFormat="false" ht="12.8" hidden="false" customHeight="false" outlineLevel="0" collapsed="false">
      <c r="A991" s="0" t="s">
        <v>6083</v>
      </c>
      <c r="B991" s="0" t="s">
        <v>1</v>
      </c>
      <c r="D991" s="0" t="s">
        <v>27</v>
      </c>
      <c r="E991" s="0" t="s">
        <v>10</v>
      </c>
      <c r="F991" s="0" t="s">
        <v>6084</v>
      </c>
      <c r="G991" s="0" t="n">
        <v>1</v>
      </c>
      <c r="H991" s="0" t="n">
        <v>1</v>
      </c>
      <c r="I991" s="0" t="n">
        <v>1</v>
      </c>
      <c r="J991" s="0" t="n">
        <v>0</v>
      </c>
      <c r="K991" s="0" t="n">
        <v>0</v>
      </c>
      <c r="L991" s="0" t="n">
        <v>1</v>
      </c>
      <c r="M991" s="0" t="n">
        <v>2</v>
      </c>
      <c r="N991" s="1" t="n">
        <f aca="false">IF(ISERROR(I991/(I991+J991)),0,(I991/(I991+J991)))</f>
        <v>1</v>
      </c>
      <c r="O991" s="1" t="n">
        <f aca="false">IF(ISERROR(I991/(I991+K991)),0,(I991/(I991+K991)))</f>
        <v>1</v>
      </c>
      <c r="P991" s="1" t="n">
        <f aca="false">IF(ISERROR((2*N991*O991)/(N991+O991)),0,(2*N991*O991)/(N991+O991))</f>
        <v>1</v>
      </c>
      <c r="Q991" s="0" t="n">
        <f aca="false">L321-M321</f>
        <v>1</v>
      </c>
      <c r="R991" s="17" t="str">
        <f aca="false">VLOOKUP(A991,s3_num_method!A991:B3490,2,0)</f>
        <v>count</v>
      </c>
    </row>
    <row r="992" customFormat="false" ht="12.8" hidden="false" customHeight="false" outlineLevel="0" collapsed="false">
      <c r="A992" s="0" t="s">
        <v>6085</v>
      </c>
      <c r="B992" s="0" t="s">
        <v>1</v>
      </c>
      <c r="D992" s="0" t="s">
        <v>27</v>
      </c>
      <c r="E992" s="0" t="s">
        <v>10</v>
      </c>
      <c r="F992" s="0" t="s">
        <v>6086</v>
      </c>
      <c r="G992" s="0" t="n">
        <v>2</v>
      </c>
      <c r="H992" s="0" t="n">
        <v>1</v>
      </c>
      <c r="I992" s="0" t="n">
        <v>1</v>
      </c>
      <c r="J992" s="0" t="n">
        <v>0</v>
      </c>
      <c r="K992" s="0" t="n">
        <v>1</v>
      </c>
      <c r="L992" s="0" t="n">
        <v>1</v>
      </c>
      <c r="M992" s="0" t="n">
        <v>1</v>
      </c>
      <c r="N992" s="1" t="n">
        <f aca="false">IF(ISERROR(I992/(I992+J992)),0,(I992/(I992+J992)))</f>
        <v>1</v>
      </c>
      <c r="O992" s="1" t="n">
        <f aca="false">IF(ISERROR(I992/(I992+K992)),0,(I992/(I992+K992)))</f>
        <v>0.5</v>
      </c>
      <c r="P992" s="1" t="n">
        <f aca="false">IF(ISERROR((2*N992*O992)/(N992+O992)),0,(2*N992*O992)/(N992+O992))</f>
        <v>0.666666666666667</v>
      </c>
      <c r="Q992" s="0" t="n">
        <f aca="false">L808-M808</f>
        <v>2</v>
      </c>
      <c r="R992" s="17" t="str">
        <f aca="false">VLOOKUP(A992,s3_num_method!A992:B3491,2,0)</f>
        <v>count</v>
      </c>
    </row>
    <row r="993" customFormat="false" ht="12.8" hidden="false" customHeight="false" outlineLevel="0" collapsed="false">
      <c r="A993" s="0" t="s">
        <v>6087</v>
      </c>
      <c r="B993" s="0" t="s">
        <v>1</v>
      </c>
      <c r="D993" s="0" t="s">
        <v>27</v>
      </c>
      <c r="E993" s="0" t="s">
        <v>10</v>
      </c>
      <c r="F993" s="0" t="s">
        <v>6088</v>
      </c>
      <c r="G993" s="0" t="n">
        <v>1</v>
      </c>
      <c r="H993" s="0" t="n">
        <v>1</v>
      </c>
      <c r="I993" s="0" t="n">
        <v>1</v>
      </c>
      <c r="J993" s="0" t="n">
        <v>0</v>
      </c>
      <c r="K993" s="0" t="n">
        <v>0</v>
      </c>
      <c r="L993" s="0" t="n">
        <v>1</v>
      </c>
      <c r="M993" s="0" t="n">
        <v>1</v>
      </c>
      <c r="N993" s="1" t="n">
        <f aca="false">IF(ISERROR(I993/(I993+J993)),0,(I993/(I993+J993)))</f>
        <v>1</v>
      </c>
      <c r="O993" s="1" t="n">
        <f aca="false">IF(ISERROR(I993/(I993+K993)),0,(I993/(I993+K993)))</f>
        <v>1</v>
      </c>
      <c r="P993" s="1" t="n">
        <f aca="false">IF(ISERROR((2*N993*O993)/(N993+O993)),0,(2*N993*O993)/(N993+O993))</f>
        <v>1</v>
      </c>
      <c r="Q993" s="0" t="n">
        <f aca="false">L972-M972</f>
        <v>1</v>
      </c>
      <c r="R993" s="17" t="str">
        <f aca="false">VLOOKUP(A993,s3_num_method!A993:B3492,2,0)</f>
        <v>count</v>
      </c>
    </row>
    <row r="994" customFormat="false" ht="12.8" hidden="false" customHeight="false" outlineLevel="0" collapsed="false">
      <c r="A994" s="0" t="s">
        <v>6089</v>
      </c>
      <c r="B994" s="0" t="s">
        <v>1</v>
      </c>
      <c r="D994" s="0" t="s">
        <v>27</v>
      </c>
      <c r="E994" s="0" t="s">
        <v>10</v>
      </c>
      <c r="F994" s="0" t="s">
        <v>6090</v>
      </c>
      <c r="G994" s="0" t="n">
        <v>2</v>
      </c>
      <c r="H994" s="0" t="n">
        <v>2</v>
      </c>
      <c r="I994" s="0" t="n">
        <v>2</v>
      </c>
      <c r="J994" s="0" t="n">
        <v>0</v>
      </c>
      <c r="K994" s="0" t="n">
        <v>0</v>
      </c>
      <c r="L994" s="0" t="n">
        <v>0</v>
      </c>
      <c r="M994" s="0" t="n">
        <v>0</v>
      </c>
      <c r="N994" s="1" t="n">
        <f aca="false">IF(ISERROR(I994/(I994+J994)),0,(I994/(I994+J994)))</f>
        <v>1</v>
      </c>
      <c r="O994" s="1" t="n">
        <f aca="false">IF(ISERROR(I994/(I994+K994)),0,(I994/(I994+K994)))</f>
        <v>1</v>
      </c>
      <c r="P994" s="1" t="n">
        <f aca="false">IF(ISERROR((2*N994*O994)/(N994+O994)),0,(2*N994*O994)/(N994+O994))</f>
        <v>1</v>
      </c>
      <c r="Q994" s="0" t="n">
        <f aca="false">L1530-M1530</f>
        <v>0</v>
      </c>
      <c r="R994" s="17" t="str">
        <f aca="false">VLOOKUP(A994,s3_num_method!A994:B3493,2,0)</f>
        <v>count</v>
      </c>
    </row>
    <row r="995" customFormat="false" ht="12.8" hidden="false" customHeight="false" outlineLevel="0" collapsed="false">
      <c r="A995" s="0" t="s">
        <v>6091</v>
      </c>
      <c r="B995" s="0" t="s">
        <v>1</v>
      </c>
      <c r="D995" s="0" t="s">
        <v>27</v>
      </c>
      <c r="E995" s="0" t="s">
        <v>10</v>
      </c>
      <c r="F995" s="0" t="s">
        <v>6092</v>
      </c>
      <c r="G995" s="0" t="n">
        <v>1</v>
      </c>
      <c r="H995" s="0" t="n">
        <v>1</v>
      </c>
      <c r="I995" s="0" t="n">
        <v>1</v>
      </c>
      <c r="J995" s="0" t="n">
        <v>0</v>
      </c>
      <c r="K995" s="0" t="n">
        <v>0</v>
      </c>
      <c r="L995" s="0" t="n">
        <v>0</v>
      </c>
      <c r="M995" s="0" t="n">
        <v>1</v>
      </c>
      <c r="N995" s="1" t="n">
        <f aca="false">IF(ISERROR(I995/(I995+J995)),0,(I995/(I995+J995)))</f>
        <v>1</v>
      </c>
      <c r="O995" s="1" t="n">
        <f aca="false">IF(ISERROR(I995/(I995+K995)),0,(I995/(I995+K995)))</f>
        <v>1</v>
      </c>
      <c r="P995" s="1" t="n">
        <f aca="false">IF(ISERROR((2*N995*O995)/(N995+O995)),0,(2*N995*O995)/(N995+O995))</f>
        <v>1</v>
      </c>
      <c r="Q995" s="0" t="n">
        <f aca="false">L973-M973</f>
        <v>1</v>
      </c>
      <c r="R995" s="17" t="str">
        <f aca="false">VLOOKUP(A995,s3_num_method!A995:B3494,2,0)</f>
        <v>num</v>
      </c>
    </row>
    <row r="996" customFormat="false" ht="12.8" hidden="false" customHeight="false" outlineLevel="0" collapsed="false">
      <c r="A996" s="0" t="s">
        <v>6093</v>
      </c>
      <c r="B996" s="0" t="s">
        <v>1</v>
      </c>
      <c r="D996" s="0" t="s">
        <v>27</v>
      </c>
      <c r="E996" s="0" t="s">
        <v>10</v>
      </c>
      <c r="F996" s="0" t="s">
        <v>6094</v>
      </c>
      <c r="G996" s="0" t="n">
        <v>7</v>
      </c>
      <c r="H996" s="0" t="n">
        <v>2</v>
      </c>
      <c r="I996" s="0" t="n">
        <v>2</v>
      </c>
      <c r="J996" s="0" t="n">
        <v>0</v>
      </c>
      <c r="K996" s="0" t="n">
        <v>5</v>
      </c>
      <c r="L996" s="0" t="n">
        <v>0</v>
      </c>
      <c r="M996" s="0" t="n">
        <v>8</v>
      </c>
      <c r="N996" s="1" t="n">
        <f aca="false">IF(ISERROR(I996/(I996+J996)),0,(I996/(I996+J996)))</f>
        <v>1</v>
      </c>
      <c r="O996" s="1" t="n">
        <f aca="false">IF(ISERROR(I996/(I996+K996)),0,(I996/(I996+K996)))</f>
        <v>0.285714285714286</v>
      </c>
      <c r="P996" s="1" t="n">
        <f aca="false">IF(ISERROR((2*N996*O996)/(N996+O996)),0,(2*N996*O996)/(N996+O996))</f>
        <v>0.444444444444444</v>
      </c>
      <c r="Q996" s="0" t="n">
        <f aca="false">L1684-M1684</f>
        <v>3</v>
      </c>
      <c r="R996" s="17" t="str">
        <f aca="false">VLOOKUP(A996,s3_num_method!A996:B3495,2,0)</f>
        <v>num+count</v>
      </c>
    </row>
    <row r="997" customFormat="false" ht="12.8" hidden="false" customHeight="false" outlineLevel="0" collapsed="false">
      <c r="A997" s="0" t="s">
        <v>6095</v>
      </c>
      <c r="B997" s="0" t="s">
        <v>1</v>
      </c>
      <c r="D997" s="0" t="s">
        <v>27</v>
      </c>
      <c r="E997" s="0" t="s">
        <v>10</v>
      </c>
      <c r="F997" s="0" t="s">
        <v>6096</v>
      </c>
      <c r="G997" s="0" t="n">
        <v>3</v>
      </c>
      <c r="H997" s="0" t="n">
        <v>6</v>
      </c>
      <c r="I997" s="0" t="n">
        <v>3</v>
      </c>
      <c r="J997" s="0" t="n">
        <v>3</v>
      </c>
      <c r="K997" s="0" t="n">
        <v>0</v>
      </c>
      <c r="L997" s="0" t="n">
        <v>1</v>
      </c>
      <c r="M997" s="0" t="n">
        <v>6</v>
      </c>
      <c r="N997" s="1" t="n">
        <f aca="false">IF(ISERROR(I997/(I997+J997)),0,(I997/(I997+J997)))</f>
        <v>0.5</v>
      </c>
      <c r="O997" s="1" t="n">
        <f aca="false">IF(ISERROR(I997/(I997+K997)),0,(I997/(I997+K997)))</f>
        <v>1</v>
      </c>
      <c r="P997" s="1" t="n">
        <f aca="false">IF(ISERROR((2*N997*O997)/(N997+O997)),0,(2*N997*O997)/(N997+O997))</f>
        <v>0.666666666666667</v>
      </c>
      <c r="Q997" s="0" t="n">
        <f aca="false">L1349-M1349</f>
        <v>0</v>
      </c>
      <c r="R997" s="17" t="str">
        <f aca="false">VLOOKUP(A997,s3_num_method!A997:B3496,2,0)</f>
        <v>num+count</v>
      </c>
    </row>
    <row r="998" customFormat="false" ht="12.8" hidden="false" customHeight="false" outlineLevel="0" collapsed="false">
      <c r="A998" s="0" t="s">
        <v>6097</v>
      </c>
      <c r="B998" s="0" t="s">
        <v>1</v>
      </c>
      <c r="D998" s="0" t="s">
        <v>27</v>
      </c>
      <c r="E998" s="0" t="s">
        <v>10</v>
      </c>
      <c r="F998" s="0" t="s">
        <v>6098</v>
      </c>
      <c r="G998" s="0" t="n">
        <v>4</v>
      </c>
      <c r="H998" s="0" t="n">
        <v>3</v>
      </c>
      <c r="I998" s="0" t="n">
        <v>2</v>
      </c>
      <c r="J998" s="0" t="n">
        <v>1</v>
      </c>
      <c r="K998" s="0" t="n">
        <v>2</v>
      </c>
      <c r="L998" s="0" t="n">
        <v>1</v>
      </c>
      <c r="M998" s="0" t="n">
        <v>1</v>
      </c>
      <c r="N998" s="1" t="n">
        <f aca="false">IF(ISERROR(I998/(I998+J998)),0,(I998/(I998+J998)))</f>
        <v>0.666666666666667</v>
      </c>
      <c r="O998" s="1" t="n">
        <f aca="false">IF(ISERROR(I998/(I998+K998)),0,(I998/(I998+K998)))</f>
        <v>0.5</v>
      </c>
      <c r="P998" s="1" t="n">
        <f aca="false">IF(ISERROR((2*N998*O998)/(N998+O998)),0,(2*N998*O998)/(N998+O998))</f>
        <v>0.571428571428571</v>
      </c>
      <c r="Q998" s="0" t="n">
        <f aca="false">L1246-M1246</f>
        <v>1</v>
      </c>
      <c r="R998" s="17" t="str">
        <f aca="false">VLOOKUP(A998,s3_num_method!A998:B3497,2,0)</f>
        <v>num+count</v>
      </c>
    </row>
    <row r="999" customFormat="false" ht="12.8" hidden="false" customHeight="false" outlineLevel="0" collapsed="false">
      <c r="A999" s="0" t="s">
        <v>6099</v>
      </c>
      <c r="B999" s="0" t="s">
        <v>1</v>
      </c>
      <c r="D999" s="0" t="s">
        <v>27</v>
      </c>
      <c r="E999" s="0" t="s">
        <v>10</v>
      </c>
      <c r="F999" s="0" t="s">
        <v>6100</v>
      </c>
      <c r="G999" s="0" t="n">
        <v>1</v>
      </c>
      <c r="H999" s="0" t="n">
        <v>1</v>
      </c>
      <c r="I999" s="0" t="n">
        <v>1</v>
      </c>
      <c r="J999" s="0" t="n">
        <v>0</v>
      </c>
      <c r="K999" s="0" t="n">
        <v>0</v>
      </c>
      <c r="L999" s="0" t="n">
        <v>1</v>
      </c>
      <c r="M999" s="0" t="n">
        <v>2</v>
      </c>
      <c r="N999" s="1" t="n">
        <f aca="false">IF(ISERROR(I999/(I999+J999)),0,(I999/(I999+J999)))</f>
        <v>1</v>
      </c>
      <c r="O999" s="1" t="n">
        <f aca="false">IF(ISERROR(I999/(I999+K999)),0,(I999/(I999+K999)))</f>
        <v>1</v>
      </c>
      <c r="P999" s="1" t="n">
        <f aca="false">IF(ISERROR((2*N999*O999)/(N999+O999)),0,(2*N999*O999)/(N999+O999))</f>
        <v>1</v>
      </c>
      <c r="Q999" s="0" t="n">
        <f aca="false">L2012-M2012</f>
        <v>1</v>
      </c>
      <c r="R999" s="17" t="str">
        <f aca="false">VLOOKUP(A999,s3_num_method!A999:B3498,2,0)</f>
        <v>num</v>
      </c>
    </row>
    <row r="1000" customFormat="false" ht="12.8" hidden="false" customHeight="false" outlineLevel="0" collapsed="false">
      <c r="A1000" s="0" t="s">
        <v>6101</v>
      </c>
      <c r="B1000" s="0" t="s">
        <v>1</v>
      </c>
      <c r="D1000" s="0" t="s">
        <v>27</v>
      </c>
      <c r="E1000" s="0" t="s">
        <v>10</v>
      </c>
      <c r="F1000" s="0" t="s">
        <v>6102</v>
      </c>
      <c r="G1000" s="0" t="n">
        <v>3</v>
      </c>
      <c r="H1000" s="0" t="n">
        <v>3</v>
      </c>
      <c r="I1000" s="0" t="n">
        <v>1</v>
      </c>
      <c r="J1000" s="0" t="n">
        <v>2</v>
      </c>
      <c r="K1000" s="0" t="n">
        <v>2</v>
      </c>
      <c r="L1000" s="0" t="n">
        <v>0</v>
      </c>
      <c r="M1000" s="0" t="n">
        <v>0</v>
      </c>
      <c r="N1000" s="1" t="n">
        <f aca="false">IF(ISERROR(I1000/(I1000+J1000)),0,(I1000/(I1000+J1000)))</f>
        <v>0.333333333333333</v>
      </c>
      <c r="O1000" s="1" t="n">
        <f aca="false">IF(ISERROR(I1000/(I1000+K1000)),0,(I1000/(I1000+K1000)))</f>
        <v>0.333333333333333</v>
      </c>
      <c r="P1000" s="1" t="n">
        <f aca="false">IF(ISERROR((2*N1000*O1000)/(N1000+O1000)),0,(2*N1000*O1000)/(N1000+O1000))</f>
        <v>0.333333333333333</v>
      </c>
      <c r="Q1000" s="0" t="n">
        <f aca="false">L494-M494</f>
        <v>0</v>
      </c>
      <c r="R1000" s="17" t="str">
        <f aca="false">VLOOKUP(A1000,s3_num_method!A1000:B3499,2,0)</f>
        <v>count</v>
      </c>
    </row>
    <row r="1001" customFormat="false" ht="12.8" hidden="false" customHeight="false" outlineLevel="0" collapsed="false">
      <c r="A1001" s="0" t="s">
        <v>6103</v>
      </c>
      <c r="B1001" s="0" t="s">
        <v>1</v>
      </c>
      <c r="D1001" s="0" t="s">
        <v>27</v>
      </c>
      <c r="E1001" s="0" t="s">
        <v>10</v>
      </c>
      <c r="F1001" s="0" t="s">
        <v>6104</v>
      </c>
      <c r="G1001" s="0" t="n">
        <v>3</v>
      </c>
      <c r="H1001" s="0" t="n">
        <v>3</v>
      </c>
      <c r="I1001" s="0" t="n">
        <v>3</v>
      </c>
      <c r="J1001" s="0" t="n">
        <v>0</v>
      </c>
      <c r="K1001" s="0" t="n">
        <v>0</v>
      </c>
      <c r="L1001" s="0" t="n">
        <v>1</v>
      </c>
      <c r="M1001" s="0" t="n">
        <v>1</v>
      </c>
      <c r="N1001" s="1" t="n">
        <f aca="false">IF(ISERROR(I1001/(I1001+J1001)),0,(I1001/(I1001+J1001)))</f>
        <v>1</v>
      </c>
      <c r="O1001" s="1" t="n">
        <f aca="false">IF(ISERROR(I1001/(I1001+K1001)),0,(I1001/(I1001+K1001)))</f>
        <v>1</v>
      </c>
      <c r="P1001" s="1" t="n">
        <f aca="false">IF(ISERROR((2*N1001*O1001)/(N1001+O1001)),0,(2*N1001*O1001)/(N1001+O1001))</f>
        <v>1</v>
      </c>
      <c r="Q1001" s="0" t="n">
        <f aca="false">L2160-M2160</f>
        <v>3</v>
      </c>
      <c r="R1001" s="17" t="str">
        <f aca="false">VLOOKUP(A1001,s3_num_method!A1001:B3500,2,0)</f>
        <v>count</v>
      </c>
    </row>
    <row r="1002" customFormat="false" ht="12.8" hidden="false" customHeight="false" outlineLevel="0" collapsed="false">
      <c r="A1002" s="0" t="s">
        <v>6105</v>
      </c>
      <c r="B1002" s="0" t="s">
        <v>1</v>
      </c>
      <c r="D1002" s="0" t="s">
        <v>27</v>
      </c>
      <c r="E1002" s="0" t="s">
        <v>10</v>
      </c>
      <c r="F1002" s="0" t="s">
        <v>6106</v>
      </c>
      <c r="G1002" s="0" t="n">
        <v>1</v>
      </c>
      <c r="H1002" s="0" t="n">
        <v>1</v>
      </c>
      <c r="I1002" s="0" t="n">
        <v>1</v>
      </c>
      <c r="J1002" s="0" t="n">
        <v>0</v>
      </c>
      <c r="K1002" s="0" t="n">
        <v>0</v>
      </c>
      <c r="L1002" s="0" t="n">
        <v>0</v>
      </c>
      <c r="M1002" s="0" t="n">
        <v>2</v>
      </c>
      <c r="N1002" s="1" t="n">
        <f aca="false">IF(ISERROR(I1002/(I1002+J1002)),0,(I1002/(I1002+J1002)))</f>
        <v>1</v>
      </c>
      <c r="O1002" s="1" t="n">
        <f aca="false">IF(ISERROR(I1002/(I1002+K1002)),0,(I1002/(I1002+K1002)))</f>
        <v>1</v>
      </c>
      <c r="P1002" s="1" t="n">
        <f aca="false">IF(ISERROR((2*N1002*O1002)/(N1002+O1002)),0,(2*N1002*O1002)/(N1002+O1002))</f>
        <v>1</v>
      </c>
      <c r="Q1002" s="0" t="n">
        <f aca="false">L2011-M2011</f>
        <v>3</v>
      </c>
      <c r="R1002" s="17" t="str">
        <f aca="false">VLOOKUP(A1002,s3_num_method!A1002:B3501,2,0)</f>
        <v>count</v>
      </c>
    </row>
    <row r="1003" customFormat="false" ht="12.8" hidden="false" customHeight="false" outlineLevel="0" collapsed="false">
      <c r="A1003" s="0" t="s">
        <v>6107</v>
      </c>
      <c r="B1003" s="0" t="s">
        <v>1</v>
      </c>
      <c r="D1003" s="0" t="s">
        <v>27</v>
      </c>
      <c r="E1003" s="0" t="s">
        <v>10</v>
      </c>
      <c r="F1003" s="0" t="s">
        <v>6108</v>
      </c>
      <c r="G1003" s="0" t="n">
        <v>5</v>
      </c>
      <c r="H1003" s="0" t="n">
        <v>2</v>
      </c>
      <c r="I1003" s="0" t="n">
        <v>2</v>
      </c>
      <c r="J1003" s="0" t="n">
        <v>0</v>
      </c>
      <c r="K1003" s="0" t="n">
        <v>3</v>
      </c>
      <c r="L1003" s="0" t="n">
        <v>1</v>
      </c>
      <c r="M1003" s="0" t="n">
        <v>1</v>
      </c>
      <c r="N1003" s="1" t="n">
        <f aca="false">IF(ISERROR(I1003/(I1003+J1003)),0,(I1003/(I1003+J1003)))</f>
        <v>1</v>
      </c>
      <c r="O1003" s="1" t="n">
        <f aca="false">IF(ISERROR(I1003/(I1003+K1003)),0,(I1003/(I1003+K1003)))</f>
        <v>0.4</v>
      </c>
      <c r="P1003" s="1" t="n">
        <f aca="false">IF(ISERROR((2*N1003*O1003)/(N1003+O1003)),0,(2*N1003*O1003)/(N1003+O1003))</f>
        <v>0.571428571428571</v>
      </c>
      <c r="Q1003" s="0" t="n">
        <f aca="false">L709-M709</f>
        <v>2</v>
      </c>
      <c r="R1003" s="17" t="str">
        <f aca="false">VLOOKUP(A1003,s3_num_method!A1003:B3502,2,0)</f>
        <v>count</v>
      </c>
    </row>
    <row r="1004" customFormat="false" ht="12.8" hidden="false" customHeight="false" outlineLevel="0" collapsed="false">
      <c r="A1004" s="0" t="s">
        <v>6109</v>
      </c>
      <c r="B1004" s="0" t="s">
        <v>1</v>
      </c>
      <c r="D1004" s="0" t="s">
        <v>27</v>
      </c>
      <c r="E1004" s="0" t="s">
        <v>10</v>
      </c>
      <c r="F1004" s="0" t="s">
        <v>6110</v>
      </c>
      <c r="G1004" s="0" t="n">
        <v>4</v>
      </c>
      <c r="H1004" s="0" t="n">
        <v>5</v>
      </c>
      <c r="I1004" s="0" t="n">
        <v>3</v>
      </c>
      <c r="J1004" s="0" t="n">
        <v>2</v>
      </c>
      <c r="K1004" s="0" t="n">
        <v>1</v>
      </c>
      <c r="L1004" s="0" t="n">
        <v>1</v>
      </c>
      <c r="M1004" s="0" t="n">
        <v>0</v>
      </c>
      <c r="N1004" s="1" t="n">
        <f aca="false">IF(ISERROR(I1004/(I1004+J1004)),0,(I1004/(I1004+J1004)))</f>
        <v>0.6</v>
      </c>
      <c r="O1004" s="1" t="n">
        <f aca="false">IF(ISERROR(I1004/(I1004+K1004)),0,(I1004/(I1004+K1004)))</f>
        <v>0.75</v>
      </c>
      <c r="P1004" s="1" t="n">
        <f aca="false">IF(ISERROR((2*N1004*O1004)/(N1004+O1004)),0,(2*N1004*O1004)/(N1004+O1004))</f>
        <v>0.666666666666667</v>
      </c>
      <c r="Q1004" s="0" t="n">
        <f aca="false">L1569-M1569</f>
        <v>4</v>
      </c>
      <c r="R1004" s="17" t="str">
        <f aca="false">VLOOKUP(A1004,s3_num_method!A1004:B3503,2,0)</f>
        <v>count</v>
      </c>
    </row>
    <row r="1005" customFormat="false" ht="12.8" hidden="false" customHeight="false" outlineLevel="0" collapsed="false">
      <c r="A1005" s="0" t="s">
        <v>6111</v>
      </c>
      <c r="B1005" s="0" t="s">
        <v>1</v>
      </c>
      <c r="D1005" s="0" t="s">
        <v>27</v>
      </c>
      <c r="E1005" s="0" t="s">
        <v>10</v>
      </c>
      <c r="F1005" s="0" t="s">
        <v>6112</v>
      </c>
      <c r="G1005" s="0" t="n">
        <v>5</v>
      </c>
      <c r="H1005" s="0" t="n">
        <v>1</v>
      </c>
      <c r="I1005" s="0" t="n">
        <v>1</v>
      </c>
      <c r="J1005" s="0" t="n">
        <v>0</v>
      </c>
      <c r="K1005" s="0" t="n">
        <v>4</v>
      </c>
      <c r="L1005" s="0" t="n">
        <v>0</v>
      </c>
      <c r="M1005" s="0" t="n">
        <v>3</v>
      </c>
      <c r="N1005" s="1" t="n">
        <f aca="false">IF(ISERROR(I1005/(I1005+J1005)),0,(I1005/(I1005+J1005)))</f>
        <v>1</v>
      </c>
      <c r="O1005" s="1" t="n">
        <f aca="false">IF(ISERROR(I1005/(I1005+K1005)),0,(I1005/(I1005+K1005)))</f>
        <v>0.2</v>
      </c>
      <c r="P1005" s="1" t="n">
        <f aca="false">IF(ISERROR((2*N1005*O1005)/(N1005+O1005)),0,(2*N1005*O1005)/(N1005+O1005))</f>
        <v>0.333333333333333</v>
      </c>
      <c r="Q1005" s="0" t="n">
        <f aca="false">L1675-M1675</f>
        <v>11</v>
      </c>
      <c r="R1005" s="17" t="str">
        <f aca="false">VLOOKUP(A1005,s3_num_method!A1005:B3504,2,0)</f>
        <v>num</v>
      </c>
    </row>
    <row r="1006" customFormat="false" ht="12.8" hidden="false" customHeight="false" outlineLevel="0" collapsed="false">
      <c r="A1006" s="0" t="s">
        <v>6113</v>
      </c>
      <c r="B1006" s="0" t="s">
        <v>1</v>
      </c>
      <c r="D1006" s="0" t="s">
        <v>27</v>
      </c>
      <c r="E1006" s="0" t="s">
        <v>10</v>
      </c>
      <c r="F1006" s="0" t="s">
        <v>6114</v>
      </c>
      <c r="G1006" s="0" t="n">
        <v>3</v>
      </c>
      <c r="H1006" s="0" t="n">
        <v>1</v>
      </c>
      <c r="I1006" s="0" t="n">
        <v>0</v>
      </c>
      <c r="J1006" s="0" t="n">
        <v>1</v>
      </c>
      <c r="K1006" s="0" t="n">
        <v>3</v>
      </c>
      <c r="L1006" s="0" t="n">
        <v>0</v>
      </c>
      <c r="M1006" s="0" t="n">
        <v>5</v>
      </c>
      <c r="N1006" s="1" t="n">
        <f aca="false">IF(ISERROR(I1006/(I1006+J1006)),0,(I1006/(I1006+J1006)))</f>
        <v>0</v>
      </c>
      <c r="O1006" s="1" t="n">
        <f aca="false">IF(ISERROR(I1006/(I1006+K1006)),0,(I1006/(I1006+K1006)))</f>
        <v>0</v>
      </c>
      <c r="P1006" s="1" t="n">
        <f aca="false">IF(ISERROR((2*N1006*O1006)/(N1006+O1006)),0,(2*N1006*O1006)/(N1006+O1006))</f>
        <v>0</v>
      </c>
      <c r="Q1006" s="0" t="n">
        <f aca="false">L365-M365</f>
        <v>0</v>
      </c>
      <c r="R1006" s="17" t="str">
        <f aca="false">VLOOKUP(A1006,s3_num_method!A1006:B3505,2,0)</f>
        <v>num</v>
      </c>
    </row>
    <row r="1007" customFormat="false" ht="12.8" hidden="false" customHeight="false" outlineLevel="0" collapsed="false">
      <c r="A1007" s="0" t="s">
        <v>6115</v>
      </c>
      <c r="B1007" s="0" t="s">
        <v>1</v>
      </c>
      <c r="D1007" s="0" t="s">
        <v>27</v>
      </c>
      <c r="E1007" s="0" t="s">
        <v>10</v>
      </c>
      <c r="F1007" s="0" t="s">
        <v>6116</v>
      </c>
      <c r="G1007" s="0" t="n">
        <v>1</v>
      </c>
      <c r="H1007" s="0" t="n">
        <v>2</v>
      </c>
      <c r="I1007" s="0" t="n">
        <v>1</v>
      </c>
      <c r="J1007" s="0" t="n">
        <v>1</v>
      </c>
      <c r="K1007" s="0" t="n">
        <v>0</v>
      </c>
      <c r="L1007" s="0" t="n">
        <v>1</v>
      </c>
      <c r="M1007" s="0" t="n">
        <v>0</v>
      </c>
      <c r="N1007" s="1" t="n">
        <f aca="false">IF(ISERROR(I1007/(I1007+J1007)),0,(I1007/(I1007+J1007)))</f>
        <v>0.5</v>
      </c>
      <c r="O1007" s="1" t="n">
        <f aca="false">IF(ISERROR(I1007/(I1007+K1007)),0,(I1007/(I1007+K1007)))</f>
        <v>1</v>
      </c>
      <c r="P1007" s="1" t="n">
        <f aca="false">IF(ISERROR((2*N1007*O1007)/(N1007+O1007)),0,(2*N1007*O1007)/(N1007+O1007))</f>
        <v>0.666666666666667</v>
      </c>
      <c r="Q1007" s="0" t="n">
        <f aca="false">L1568-M1568</f>
        <v>4</v>
      </c>
      <c r="R1007" s="17" t="str">
        <f aca="false">VLOOKUP(A1007,s3_num_method!A1007:B3506,2,0)</f>
        <v>count</v>
      </c>
    </row>
    <row r="1008" customFormat="false" ht="12.8" hidden="false" customHeight="false" outlineLevel="0" collapsed="false">
      <c r="A1008" s="0" t="s">
        <v>6117</v>
      </c>
      <c r="B1008" s="0" t="s">
        <v>1</v>
      </c>
      <c r="D1008" s="0" t="s">
        <v>27</v>
      </c>
      <c r="E1008" s="0" t="s">
        <v>10</v>
      </c>
      <c r="F1008" s="0" t="s">
        <v>6118</v>
      </c>
      <c r="G1008" s="0" t="n">
        <v>4</v>
      </c>
      <c r="H1008" s="0" t="n">
        <v>1</v>
      </c>
      <c r="I1008" s="0" t="n">
        <v>1</v>
      </c>
      <c r="J1008" s="0" t="n">
        <v>0</v>
      </c>
      <c r="K1008" s="0" t="n">
        <v>3</v>
      </c>
      <c r="L1008" s="0" t="n">
        <v>0</v>
      </c>
      <c r="M1008" s="0" t="n">
        <v>0</v>
      </c>
      <c r="N1008" s="1" t="n">
        <f aca="false">IF(ISERROR(I1008/(I1008+J1008)),0,(I1008/(I1008+J1008)))</f>
        <v>1</v>
      </c>
      <c r="O1008" s="1" t="n">
        <f aca="false">IF(ISERROR(I1008/(I1008+K1008)),0,(I1008/(I1008+K1008)))</f>
        <v>0.25</v>
      </c>
      <c r="P1008" s="1" t="n">
        <f aca="false">IF(ISERROR((2*N1008*O1008)/(N1008+O1008)),0,(2*N1008*O1008)/(N1008+O1008))</f>
        <v>0.4</v>
      </c>
      <c r="Q1008" s="0" t="n">
        <f aca="false">L1791-M1791</f>
        <v>4</v>
      </c>
      <c r="R1008" s="17" t="str">
        <f aca="false">VLOOKUP(A1008,s3_num_method!A1008:B3507,2,0)</f>
        <v>count</v>
      </c>
    </row>
    <row r="1009" customFormat="false" ht="12.8" hidden="false" customHeight="false" outlineLevel="0" collapsed="false">
      <c r="A1009" s="0" t="s">
        <v>6119</v>
      </c>
      <c r="B1009" s="0" t="s">
        <v>1</v>
      </c>
      <c r="D1009" s="0" t="s">
        <v>27</v>
      </c>
      <c r="E1009" s="0" t="s">
        <v>10</v>
      </c>
      <c r="F1009" s="0" t="s">
        <v>6120</v>
      </c>
      <c r="G1009" s="0" t="n">
        <v>1</v>
      </c>
      <c r="H1009" s="0" t="n">
        <v>1</v>
      </c>
      <c r="I1009" s="0" t="n">
        <v>1</v>
      </c>
      <c r="J1009" s="0" t="n">
        <v>0</v>
      </c>
      <c r="K1009" s="0" t="n">
        <v>0</v>
      </c>
      <c r="L1009" s="0" t="n">
        <v>1</v>
      </c>
      <c r="M1009" s="0" t="n">
        <v>0</v>
      </c>
      <c r="N1009" s="1" t="n">
        <f aca="false">IF(ISERROR(I1009/(I1009+J1009)),0,(I1009/(I1009+J1009)))</f>
        <v>1</v>
      </c>
      <c r="O1009" s="1" t="n">
        <f aca="false">IF(ISERROR(I1009/(I1009+K1009)),0,(I1009/(I1009+K1009)))</f>
        <v>1</v>
      </c>
      <c r="P1009" s="1" t="n">
        <f aca="false">IF(ISERROR((2*N1009*O1009)/(N1009+O1009)),0,(2*N1009*O1009)/(N1009+O1009))</f>
        <v>1</v>
      </c>
      <c r="Q1009" s="0" t="n">
        <f aca="false">L1790-M1790</f>
        <v>4</v>
      </c>
      <c r="R1009" s="17" t="str">
        <f aca="false">VLOOKUP(A1009,s3_num_method!A1009:B3508,2,0)</f>
        <v>count</v>
      </c>
    </row>
    <row r="1010" customFormat="false" ht="12.8" hidden="false" customHeight="false" outlineLevel="0" collapsed="false">
      <c r="A1010" s="0" t="s">
        <v>6121</v>
      </c>
      <c r="B1010" s="0" t="s">
        <v>1</v>
      </c>
      <c r="D1010" s="0" t="s">
        <v>27</v>
      </c>
      <c r="E1010" s="0" t="s">
        <v>10</v>
      </c>
      <c r="F1010" s="0" t="s">
        <v>6122</v>
      </c>
      <c r="G1010" s="0" t="n">
        <v>2</v>
      </c>
      <c r="H1010" s="0" t="n">
        <v>1</v>
      </c>
      <c r="I1010" s="0" t="n">
        <v>1</v>
      </c>
      <c r="J1010" s="0" t="n">
        <v>0</v>
      </c>
      <c r="K1010" s="0" t="n">
        <v>1</v>
      </c>
      <c r="L1010" s="0" t="n">
        <v>1</v>
      </c>
      <c r="M1010" s="0" t="n">
        <v>0</v>
      </c>
      <c r="N1010" s="1" t="n">
        <f aca="false">IF(ISERROR(I1010/(I1010+J1010)),0,(I1010/(I1010+J1010)))</f>
        <v>1</v>
      </c>
      <c r="O1010" s="1" t="n">
        <f aca="false">IF(ISERROR(I1010/(I1010+K1010)),0,(I1010/(I1010+K1010)))</f>
        <v>0.5</v>
      </c>
      <c r="P1010" s="1" t="n">
        <f aca="false">IF(ISERROR((2*N1010*O1010)/(N1010+O1010)),0,(2*N1010*O1010)/(N1010+O1010))</f>
        <v>0.666666666666667</v>
      </c>
      <c r="Q1010" s="0" t="n">
        <f aca="false">L156-M156</f>
        <v>0</v>
      </c>
      <c r="R1010" s="17" t="str">
        <f aca="false">VLOOKUP(A1010,s3_num_method!A1010:B3509,2,0)</f>
        <v>count</v>
      </c>
    </row>
    <row r="1011" customFormat="false" ht="12.8" hidden="false" customHeight="false" outlineLevel="0" collapsed="false">
      <c r="A1011" s="0" t="s">
        <v>6123</v>
      </c>
      <c r="B1011" s="0" t="s">
        <v>1</v>
      </c>
      <c r="D1011" s="0" t="s">
        <v>27</v>
      </c>
      <c r="E1011" s="0" t="s">
        <v>10</v>
      </c>
      <c r="F1011" s="0" t="s">
        <v>6124</v>
      </c>
      <c r="G1011" s="0" t="n">
        <v>1</v>
      </c>
      <c r="H1011" s="0" t="n">
        <v>1</v>
      </c>
      <c r="I1011" s="0" t="n">
        <v>1</v>
      </c>
      <c r="J1011" s="0" t="n">
        <v>0</v>
      </c>
      <c r="K1011" s="0" t="n">
        <v>0</v>
      </c>
      <c r="L1011" s="0" t="n">
        <v>1</v>
      </c>
      <c r="M1011" s="0" t="n">
        <v>2</v>
      </c>
      <c r="N1011" s="1" t="n">
        <f aca="false">IF(ISERROR(I1011/(I1011+J1011)),0,(I1011/(I1011+J1011)))</f>
        <v>1</v>
      </c>
      <c r="O1011" s="1" t="n">
        <f aca="false">IF(ISERROR(I1011/(I1011+K1011)),0,(I1011/(I1011+K1011)))</f>
        <v>1</v>
      </c>
      <c r="P1011" s="1" t="n">
        <f aca="false">IF(ISERROR((2*N1011*O1011)/(N1011+O1011)),0,(2*N1011*O1011)/(N1011+O1011))</f>
        <v>1</v>
      </c>
      <c r="Q1011" s="0" t="n">
        <f aca="false">L1574-M1574</f>
        <v>1</v>
      </c>
      <c r="R1011" s="17" t="str">
        <f aca="false">VLOOKUP(A1011,s3_num_method!A1011:B3510,2,0)</f>
        <v>count</v>
      </c>
    </row>
    <row r="1012" customFormat="false" ht="12.8" hidden="false" customHeight="false" outlineLevel="0" collapsed="false">
      <c r="A1012" s="0" t="s">
        <v>6125</v>
      </c>
      <c r="B1012" s="0" t="s">
        <v>1</v>
      </c>
      <c r="D1012" s="0" t="s">
        <v>27</v>
      </c>
      <c r="E1012" s="0" t="s">
        <v>10</v>
      </c>
      <c r="F1012" s="0" t="s">
        <v>6126</v>
      </c>
      <c r="G1012" s="0" t="n">
        <v>1</v>
      </c>
      <c r="H1012" s="0" t="n">
        <v>0</v>
      </c>
      <c r="I1012" s="0" t="n">
        <v>0</v>
      </c>
      <c r="J1012" s="0" t="n">
        <v>0</v>
      </c>
      <c r="K1012" s="0" t="n">
        <v>1</v>
      </c>
      <c r="L1012" s="0" t="n">
        <v>0</v>
      </c>
      <c r="M1012" s="0" t="n">
        <v>0</v>
      </c>
      <c r="N1012" s="1" t="n">
        <f aca="false">IF(ISERROR(I1012/(I1012+J1012)),0,(I1012/(I1012+J1012)))</f>
        <v>0</v>
      </c>
      <c r="O1012" s="1" t="n">
        <f aca="false">IF(ISERROR(I1012/(I1012+K1012)),0,(I1012/(I1012+K1012)))</f>
        <v>0</v>
      </c>
      <c r="P1012" s="1" t="n">
        <f aca="false">IF(ISERROR((2*N1012*O1012)/(N1012+O1012)),0,(2*N1012*O1012)/(N1012+O1012))</f>
        <v>0</v>
      </c>
      <c r="Q1012" s="0" t="n">
        <f aca="false">L1508-M1508</f>
        <v>0</v>
      </c>
      <c r="R1012" s="17" t="str">
        <f aca="false">VLOOKUP(A1012,s3_num_method!A1012:B3511,2,0)</f>
        <v>num+count</v>
      </c>
    </row>
    <row r="1013" customFormat="false" ht="12.8" hidden="false" customHeight="false" outlineLevel="0" collapsed="false">
      <c r="A1013" s="0" t="s">
        <v>6127</v>
      </c>
      <c r="B1013" s="0" t="s">
        <v>1</v>
      </c>
      <c r="D1013" s="0" t="s">
        <v>27</v>
      </c>
      <c r="E1013" s="0" t="s">
        <v>10</v>
      </c>
      <c r="F1013" s="0" t="s">
        <v>6128</v>
      </c>
      <c r="G1013" s="0" t="n">
        <v>2</v>
      </c>
      <c r="H1013" s="0" t="n">
        <v>1</v>
      </c>
      <c r="I1013" s="0" t="n">
        <v>1</v>
      </c>
      <c r="J1013" s="0" t="n">
        <v>0</v>
      </c>
      <c r="K1013" s="0" t="n">
        <v>1</v>
      </c>
      <c r="L1013" s="0" t="n">
        <v>1</v>
      </c>
      <c r="M1013" s="0" t="n">
        <v>2</v>
      </c>
      <c r="N1013" s="1" t="n">
        <f aca="false">IF(ISERROR(I1013/(I1013+J1013)),0,(I1013/(I1013+J1013)))</f>
        <v>1</v>
      </c>
      <c r="O1013" s="1" t="n">
        <f aca="false">IF(ISERROR(I1013/(I1013+K1013)),0,(I1013/(I1013+K1013)))</f>
        <v>0.5</v>
      </c>
      <c r="P1013" s="1" t="n">
        <f aca="false">IF(ISERROR((2*N1013*O1013)/(N1013+O1013)),0,(2*N1013*O1013)/(N1013+O1013))</f>
        <v>0.666666666666667</v>
      </c>
      <c r="Q1013" s="0" t="n">
        <f aca="false">L1190-M1190</f>
        <v>1</v>
      </c>
      <c r="R1013" s="17" t="str">
        <f aca="false">VLOOKUP(A1013,s3_num_method!A1013:B3512,2,0)</f>
        <v>count</v>
      </c>
    </row>
    <row r="1014" customFormat="false" ht="12.8" hidden="false" customHeight="false" outlineLevel="0" collapsed="false">
      <c r="A1014" s="0" t="s">
        <v>6129</v>
      </c>
      <c r="B1014" s="0" t="s">
        <v>1</v>
      </c>
      <c r="D1014" s="0" t="s">
        <v>27</v>
      </c>
      <c r="E1014" s="0" t="s">
        <v>10</v>
      </c>
      <c r="F1014" s="0" t="s">
        <v>6130</v>
      </c>
      <c r="G1014" s="0" t="n">
        <v>2</v>
      </c>
      <c r="H1014" s="0" t="n">
        <v>1</v>
      </c>
      <c r="I1014" s="0" t="n">
        <v>1</v>
      </c>
      <c r="J1014" s="0" t="n">
        <v>0</v>
      </c>
      <c r="K1014" s="0" t="n">
        <v>1</v>
      </c>
      <c r="L1014" s="0" t="n">
        <v>1</v>
      </c>
      <c r="M1014" s="0" t="n">
        <v>2</v>
      </c>
      <c r="N1014" s="1" t="n">
        <f aca="false">IF(ISERROR(I1014/(I1014+J1014)),0,(I1014/(I1014+J1014)))</f>
        <v>1</v>
      </c>
      <c r="O1014" s="1" t="n">
        <f aca="false">IF(ISERROR(I1014/(I1014+K1014)),0,(I1014/(I1014+K1014)))</f>
        <v>0.5</v>
      </c>
      <c r="P1014" s="1" t="n">
        <f aca="false">IF(ISERROR((2*N1014*O1014)/(N1014+O1014)),0,(2*N1014*O1014)/(N1014+O1014))</f>
        <v>0.666666666666667</v>
      </c>
      <c r="Q1014" s="0" t="n">
        <f aca="false">L1164-M1164</f>
        <v>3</v>
      </c>
      <c r="R1014" s="17" t="str">
        <f aca="false">VLOOKUP(A1014,s3_num_method!A1014:B3513,2,0)</f>
        <v>count</v>
      </c>
    </row>
    <row r="1015" customFormat="false" ht="12.8" hidden="false" customHeight="false" outlineLevel="0" collapsed="false">
      <c r="A1015" s="0" t="s">
        <v>6131</v>
      </c>
      <c r="B1015" s="0" t="s">
        <v>1</v>
      </c>
      <c r="D1015" s="0" t="s">
        <v>27</v>
      </c>
      <c r="E1015" s="0" t="s">
        <v>10</v>
      </c>
      <c r="F1015" s="0" t="s">
        <v>6132</v>
      </c>
      <c r="G1015" s="0" t="n">
        <v>1</v>
      </c>
      <c r="H1015" s="0" t="n">
        <v>1</v>
      </c>
      <c r="I1015" s="0" t="n">
        <v>1</v>
      </c>
      <c r="J1015" s="0" t="n">
        <v>0</v>
      </c>
      <c r="K1015" s="0" t="n">
        <v>0</v>
      </c>
      <c r="L1015" s="0" t="n">
        <v>1</v>
      </c>
      <c r="M1015" s="0" t="n">
        <v>3</v>
      </c>
      <c r="N1015" s="1" t="n">
        <f aca="false">IF(ISERROR(I1015/(I1015+J1015)),0,(I1015/(I1015+J1015)))</f>
        <v>1</v>
      </c>
      <c r="O1015" s="1" t="n">
        <f aca="false">IF(ISERROR(I1015/(I1015+K1015)),0,(I1015/(I1015+K1015)))</f>
        <v>1</v>
      </c>
      <c r="P1015" s="1" t="n">
        <f aca="false">IF(ISERROR((2*N1015*O1015)/(N1015+O1015)),0,(2*N1015*O1015)/(N1015+O1015))</f>
        <v>1</v>
      </c>
      <c r="Q1015" s="0" t="n">
        <f aca="false">L1027-M1027</f>
        <v>1</v>
      </c>
      <c r="R1015" s="17" t="str">
        <f aca="false">VLOOKUP(A1015,s3_num_method!A1015:B3514,2,0)</f>
        <v>count</v>
      </c>
    </row>
    <row r="1016" customFormat="false" ht="12.8" hidden="false" customHeight="false" outlineLevel="0" collapsed="false">
      <c r="A1016" s="0" t="s">
        <v>6133</v>
      </c>
      <c r="B1016" s="0" t="s">
        <v>1</v>
      </c>
      <c r="D1016" s="0" t="s">
        <v>27</v>
      </c>
      <c r="E1016" s="0" t="s">
        <v>10</v>
      </c>
      <c r="F1016" s="0" t="s">
        <v>6134</v>
      </c>
      <c r="G1016" s="0" t="n">
        <v>5</v>
      </c>
      <c r="H1016" s="0" t="n">
        <v>2</v>
      </c>
      <c r="I1016" s="0" t="n">
        <v>1</v>
      </c>
      <c r="J1016" s="0" t="n">
        <v>1</v>
      </c>
      <c r="K1016" s="0" t="n">
        <v>4</v>
      </c>
      <c r="L1016" s="0" t="n">
        <v>1</v>
      </c>
      <c r="M1016" s="0" t="n">
        <v>0</v>
      </c>
      <c r="N1016" s="1" t="n">
        <f aca="false">IF(ISERROR(I1016/(I1016+J1016)),0,(I1016/(I1016+J1016)))</f>
        <v>0.5</v>
      </c>
      <c r="O1016" s="1" t="n">
        <f aca="false">IF(ISERROR(I1016/(I1016+K1016)),0,(I1016/(I1016+K1016)))</f>
        <v>0.2</v>
      </c>
      <c r="P1016" s="1" t="n">
        <f aca="false">IF(ISERROR((2*N1016*O1016)/(N1016+O1016)),0,(2*N1016*O1016)/(N1016+O1016))</f>
        <v>0.285714285714286</v>
      </c>
      <c r="Q1016" s="0" t="n">
        <f aca="false">L864-M864</f>
        <v>5</v>
      </c>
      <c r="R1016" s="17" t="str">
        <f aca="false">VLOOKUP(A1016,s3_num_method!A1016:B3515,2,0)</f>
        <v>count</v>
      </c>
    </row>
    <row r="1017" customFormat="false" ht="12.8" hidden="false" customHeight="false" outlineLevel="0" collapsed="false">
      <c r="A1017" s="0" t="s">
        <v>6135</v>
      </c>
      <c r="B1017" s="0" t="s">
        <v>1</v>
      </c>
      <c r="D1017" s="0" t="s">
        <v>27</v>
      </c>
      <c r="E1017" s="0" t="s">
        <v>10</v>
      </c>
      <c r="F1017" s="0" t="s">
        <v>6136</v>
      </c>
      <c r="G1017" s="0" t="n">
        <v>1</v>
      </c>
      <c r="H1017" s="0" t="n">
        <v>1</v>
      </c>
      <c r="I1017" s="0" t="n">
        <v>1</v>
      </c>
      <c r="J1017" s="0" t="n">
        <v>0</v>
      </c>
      <c r="K1017" s="0" t="n">
        <v>0</v>
      </c>
      <c r="L1017" s="0" t="n">
        <v>1</v>
      </c>
      <c r="M1017" s="0" t="n">
        <v>0</v>
      </c>
      <c r="N1017" s="1" t="n">
        <f aca="false">IF(ISERROR(I1017/(I1017+J1017)),0,(I1017/(I1017+J1017)))</f>
        <v>1</v>
      </c>
      <c r="O1017" s="1" t="n">
        <f aca="false">IF(ISERROR(I1017/(I1017+K1017)),0,(I1017/(I1017+K1017)))</f>
        <v>1</v>
      </c>
      <c r="P1017" s="1" t="n">
        <f aca="false">IF(ISERROR((2*N1017*O1017)/(N1017+O1017)),0,(2*N1017*O1017)/(N1017+O1017))</f>
        <v>1</v>
      </c>
      <c r="Q1017" s="0" t="n">
        <f aca="false">L1629-M1629</f>
        <v>0</v>
      </c>
      <c r="R1017" s="17" t="str">
        <f aca="false">VLOOKUP(A1017,s3_num_method!A1017:B3516,2,0)</f>
        <v>count</v>
      </c>
    </row>
    <row r="1018" customFormat="false" ht="12.8" hidden="false" customHeight="false" outlineLevel="0" collapsed="false">
      <c r="A1018" s="0" t="s">
        <v>6137</v>
      </c>
      <c r="B1018" s="0" t="s">
        <v>1</v>
      </c>
      <c r="D1018" s="0" t="s">
        <v>27</v>
      </c>
      <c r="E1018" s="0" t="s">
        <v>10</v>
      </c>
      <c r="F1018" s="0" t="s">
        <v>6138</v>
      </c>
      <c r="G1018" s="0" t="n">
        <v>2</v>
      </c>
      <c r="H1018" s="0" t="n">
        <v>1</v>
      </c>
      <c r="I1018" s="0" t="n">
        <v>1</v>
      </c>
      <c r="J1018" s="0" t="n">
        <v>0</v>
      </c>
      <c r="K1018" s="0" t="n">
        <v>1</v>
      </c>
      <c r="L1018" s="0" t="n">
        <v>0</v>
      </c>
      <c r="M1018" s="0" t="n">
        <v>0</v>
      </c>
      <c r="N1018" s="1" t="n">
        <f aca="false">IF(ISERROR(I1018/(I1018+J1018)),0,(I1018/(I1018+J1018)))</f>
        <v>1</v>
      </c>
      <c r="O1018" s="1" t="n">
        <f aca="false">IF(ISERROR(I1018/(I1018+K1018)),0,(I1018/(I1018+K1018)))</f>
        <v>0.5</v>
      </c>
      <c r="P1018" s="1" t="n">
        <f aca="false">IF(ISERROR((2*N1018*O1018)/(N1018+O1018)),0,(2*N1018*O1018)/(N1018+O1018))</f>
        <v>0.666666666666667</v>
      </c>
      <c r="Q1018" s="0" t="n">
        <f aca="false">L1013-M1013</f>
        <v>-1</v>
      </c>
      <c r="R1018" s="17" t="str">
        <f aca="false">VLOOKUP(A1018,s3_num_method!A1018:B3517,2,0)</f>
        <v>count</v>
      </c>
    </row>
    <row r="1019" customFormat="false" ht="12.8" hidden="false" customHeight="false" outlineLevel="0" collapsed="false">
      <c r="A1019" s="0" t="s">
        <v>6139</v>
      </c>
      <c r="B1019" s="0" t="s">
        <v>1</v>
      </c>
      <c r="D1019" s="0" t="s">
        <v>27</v>
      </c>
      <c r="E1019" s="0" t="s">
        <v>3</v>
      </c>
      <c r="F1019" s="0" t="s">
        <v>6140</v>
      </c>
      <c r="G1019" s="0" t="n">
        <v>2</v>
      </c>
      <c r="H1019" s="0" t="n">
        <v>0</v>
      </c>
      <c r="I1019" s="0" t="n">
        <v>0</v>
      </c>
      <c r="J1019" s="0" t="n">
        <v>0</v>
      </c>
      <c r="K1019" s="0" t="n">
        <v>2</v>
      </c>
      <c r="L1019" s="0" t="n">
        <v>1</v>
      </c>
      <c r="M1019" s="0" t="n">
        <v>0</v>
      </c>
      <c r="N1019" s="1" t="n">
        <f aca="false">IF(ISERROR(I1019/(I1019+J1019)),0,(I1019/(I1019+J1019)))</f>
        <v>0</v>
      </c>
      <c r="O1019" s="1" t="n">
        <f aca="false">IF(ISERROR(I1019/(I1019+K1019)),0,(I1019/(I1019+K1019)))</f>
        <v>0</v>
      </c>
      <c r="P1019" s="1" t="n">
        <f aca="false">IF(ISERROR((2*N1019*O1019)/(N1019+O1019)),0,(2*N1019*O1019)/(N1019+O1019))</f>
        <v>0</v>
      </c>
      <c r="Q1019" s="0" t="n">
        <f aca="false">L1805-M1805</f>
        <v>6</v>
      </c>
      <c r="R1019" s="17" t="str">
        <f aca="false">VLOOKUP(A1019,s3_num_method!A1019:B3518,2,0)</f>
        <v>num+count</v>
      </c>
    </row>
    <row r="1020" customFormat="false" ht="12.8" hidden="false" customHeight="false" outlineLevel="0" collapsed="false">
      <c r="A1020" s="0" t="s">
        <v>6141</v>
      </c>
      <c r="B1020" s="0" t="s">
        <v>1</v>
      </c>
      <c r="D1020" s="0" t="s">
        <v>27</v>
      </c>
      <c r="E1020" s="0" t="s">
        <v>3</v>
      </c>
      <c r="F1020" s="0" t="s">
        <v>6142</v>
      </c>
      <c r="G1020" s="0" t="n">
        <v>1</v>
      </c>
      <c r="H1020" s="0" t="n">
        <v>1</v>
      </c>
      <c r="I1020" s="0" t="n">
        <v>1</v>
      </c>
      <c r="J1020" s="0" t="n">
        <v>0</v>
      </c>
      <c r="K1020" s="0" t="n">
        <v>0</v>
      </c>
      <c r="L1020" s="0" t="n">
        <v>1</v>
      </c>
      <c r="M1020" s="0" t="n">
        <v>2</v>
      </c>
      <c r="N1020" s="1" t="n">
        <f aca="false">IF(ISERROR(I1020/(I1020+J1020)),0,(I1020/(I1020+J1020)))</f>
        <v>1</v>
      </c>
      <c r="O1020" s="1" t="n">
        <f aca="false">IF(ISERROR(I1020/(I1020+K1020)),0,(I1020/(I1020+K1020)))</f>
        <v>1</v>
      </c>
      <c r="P1020" s="1" t="n">
        <f aca="false">IF(ISERROR((2*N1020*O1020)/(N1020+O1020)),0,(2*N1020*O1020)/(N1020+O1020))</f>
        <v>1</v>
      </c>
      <c r="Q1020" s="0" t="n">
        <f aca="false">L1014-M1014</f>
        <v>-1</v>
      </c>
      <c r="R1020" s="17" t="str">
        <f aca="false">VLOOKUP(A1020,s3_num_method!A1020:B3519,2,0)</f>
        <v>count</v>
      </c>
    </row>
    <row r="1021" customFormat="false" ht="12.8" hidden="false" customHeight="false" outlineLevel="0" collapsed="false">
      <c r="A1021" s="0" t="s">
        <v>6143</v>
      </c>
      <c r="B1021" s="0" t="s">
        <v>1</v>
      </c>
      <c r="D1021" s="0" t="s">
        <v>27</v>
      </c>
      <c r="E1021" s="0" t="s">
        <v>3</v>
      </c>
      <c r="F1021" s="0" t="s">
        <v>6144</v>
      </c>
      <c r="G1021" s="0" t="n">
        <v>1</v>
      </c>
      <c r="H1021" s="0" t="n">
        <v>1</v>
      </c>
      <c r="I1021" s="0" t="n">
        <v>1</v>
      </c>
      <c r="J1021" s="0" t="n">
        <v>0</v>
      </c>
      <c r="K1021" s="0" t="n">
        <v>0</v>
      </c>
      <c r="L1021" s="0" t="n">
        <v>1</v>
      </c>
      <c r="M1021" s="0" t="n">
        <v>1</v>
      </c>
      <c r="N1021" s="1" t="n">
        <f aca="false">IF(ISERROR(I1021/(I1021+J1021)),0,(I1021/(I1021+J1021)))</f>
        <v>1</v>
      </c>
      <c r="O1021" s="1" t="n">
        <f aca="false">IF(ISERROR(I1021/(I1021+K1021)),0,(I1021/(I1021+K1021)))</f>
        <v>1</v>
      </c>
      <c r="P1021" s="1" t="n">
        <f aca="false">IF(ISERROR((2*N1021*O1021)/(N1021+O1021)),0,(2*N1021*O1021)/(N1021+O1021))</f>
        <v>1</v>
      </c>
      <c r="Q1021" s="0" t="n">
        <f aca="false">L1010-M1010</f>
        <v>1</v>
      </c>
      <c r="R1021" s="17" t="str">
        <f aca="false">VLOOKUP(A1021,s3_num_method!A1021:B3520,2,0)</f>
        <v>count</v>
      </c>
    </row>
    <row r="1022" customFormat="false" ht="12.8" hidden="false" customHeight="false" outlineLevel="0" collapsed="false">
      <c r="A1022" s="0" t="s">
        <v>6145</v>
      </c>
      <c r="B1022" s="0" t="s">
        <v>1</v>
      </c>
      <c r="D1022" s="0" t="s">
        <v>27</v>
      </c>
      <c r="E1022" s="0" t="s">
        <v>3</v>
      </c>
      <c r="F1022" s="0" t="s">
        <v>6146</v>
      </c>
      <c r="G1022" s="0" t="n">
        <v>1</v>
      </c>
      <c r="H1022" s="0" t="n">
        <v>1</v>
      </c>
      <c r="I1022" s="0" t="n">
        <v>1</v>
      </c>
      <c r="J1022" s="0" t="n">
        <v>0</v>
      </c>
      <c r="K1022" s="0" t="n">
        <v>0</v>
      </c>
      <c r="L1022" s="0" t="n">
        <v>1</v>
      </c>
      <c r="M1022" s="0" t="n">
        <v>0</v>
      </c>
      <c r="N1022" s="1" t="n">
        <f aca="false">IF(ISERROR(I1022/(I1022+J1022)),0,(I1022/(I1022+J1022)))</f>
        <v>1</v>
      </c>
      <c r="O1022" s="1" t="n">
        <f aca="false">IF(ISERROR(I1022/(I1022+K1022)),0,(I1022/(I1022+K1022)))</f>
        <v>1</v>
      </c>
      <c r="P1022" s="1" t="n">
        <f aca="false">IF(ISERROR((2*N1022*O1022)/(N1022+O1022)),0,(2*N1022*O1022)/(N1022+O1022))</f>
        <v>1</v>
      </c>
      <c r="Q1022" s="0" t="n">
        <f aca="false">L1622-M1622</f>
        <v>1</v>
      </c>
      <c r="R1022" s="17" t="str">
        <f aca="false">VLOOKUP(A1022,s3_num_method!A1022:B3521,2,0)</f>
        <v>count</v>
      </c>
    </row>
    <row r="1023" customFormat="false" ht="12.8" hidden="false" customHeight="false" outlineLevel="0" collapsed="false">
      <c r="A1023" s="0" t="s">
        <v>6147</v>
      </c>
      <c r="B1023" s="0" t="s">
        <v>22</v>
      </c>
      <c r="C1023" s="0" t="s">
        <v>9</v>
      </c>
      <c r="E1023" s="0" t="s">
        <v>33</v>
      </c>
      <c r="F1023" s="0" t="s">
        <v>6148</v>
      </c>
      <c r="G1023" s="0" t="n">
        <v>0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1" t="n">
        <v>1</v>
      </c>
      <c r="O1023" s="1" t="n">
        <v>1</v>
      </c>
      <c r="P1023" s="1" t="n">
        <f aca="false">IF(ISERROR((2*N1023*O1023)/(N1023+O1023)),0,(2*N1023*O1023)/(N1023+O1023))</f>
        <v>1</v>
      </c>
      <c r="Q1023" s="0" t="n">
        <f aca="false">L1096-M1096</f>
        <v>-1</v>
      </c>
      <c r="R1023" s="17" t="str">
        <f aca="false">VLOOKUP(A1023,s3_num_method!A1023:B3522,2,0)</f>
        <v>num+count</v>
      </c>
    </row>
    <row r="1024" customFormat="false" ht="12.8" hidden="false" customHeight="false" outlineLevel="0" collapsed="false">
      <c r="A1024" s="0" t="s">
        <v>6149</v>
      </c>
      <c r="B1024" s="0" t="s">
        <v>1</v>
      </c>
      <c r="D1024" s="0" t="s">
        <v>27</v>
      </c>
      <c r="E1024" s="0" t="s">
        <v>3</v>
      </c>
      <c r="F1024" s="0" t="s">
        <v>6150</v>
      </c>
      <c r="G1024" s="0" t="n">
        <v>3</v>
      </c>
      <c r="H1024" s="0" t="n">
        <v>0</v>
      </c>
      <c r="I1024" s="0" t="n">
        <v>0</v>
      </c>
      <c r="J1024" s="0" t="n">
        <v>0</v>
      </c>
      <c r="K1024" s="0" t="n">
        <v>3</v>
      </c>
      <c r="L1024" s="0" t="n">
        <v>1</v>
      </c>
      <c r="M1024" s="0" t="n">
        <v>0</v>
      </c>
      <c r="N1024" s="1" t="n">
        <f aca="false">IF(ISERROR(I1024/(I1024+J1024)),0,(I1024/(I1024+J1024)))</f>
        <v>0</v>
      </c>
      <c r="O1024" s="1" t="n">
        <f aca="false">IF(ISERROR(I1024/(I1024+K1024)),0,(I1024/(I1024+K1024)))</f>
        <v>0</v>
      </c>
      <c r="P1024" s="1" t="n">
        <f aca="false">IF(ISERROR((2*N1024*O1024)/(N1024+O1024)),0,(2*N1024*O1024)/(N1024+O1024))</f>
        <v>0</v>
      </c>
      <c r="Q1024" s="0" t="n">
        <f aca="false">L298-M298</f>
        <v>0</v>
      </c>
      <c r="R1024" s="17" t="str">
        <f aca="false">VLOOKUP(A1024,s3_num_method!A1024:B3523,2,0)</f>
        <v>num+count</v>
      </c>
    </row>
    <row r="1025" customFormat="false" ht="12.8" hidden="false" customHeight="false" outlineLevel="0" collapsed="false">
      <c r="A1025" s="0" t="s">
        <v>6151</v>
      </c>
      <c r="B1025" s="0" t="s">
        <v>1</v>
      </c>
      <c r="D1025" s="0" t="s">
        <v>27</v>
      </c>
      <c r="E1025" s="0" t="s">
        <v>3</v>
      </c>
      <c r="F1025" s="0" t="s">
        <v>6152</v>
      </c>
      <c r="G1025" s="0" t="n">
        <v>1</v>
      </c>
      <c r="H1025" s="0" t="n">
        <v>0</v>
      </c>
      <c r="I1025" s="0" t="n">
        <v>0</v>
      </c>
      <c r="J1025" s="0" t="n">
        <v>0</v>
      </c>
      <c r="K1025" s="0" t="n">
        <v>1</v>
      </c>
      <c r="L1025" s="0" t="n">
        <v>1</v>
      </c>
      <c r="M1025" s="0" t="n">
        <v>0</v>
      </c>
      <c r="N1025" s="1" t="n">
        <f aca="false">IF(ISERROR(I1025/(I1025+J1025)),0,(I1025/(I1025+J1025)))</f>
        <v>0</v>
      </c>
      <c r="O1025" s="1" t="n">
        <f aca="false">IF(ISERROR(I1025/(I1025+K1025)),0,(I1025/(I1025+K1025)))</f>
        <v>0</v>
      </c>
      <c r="P1025" s="1" t="n">
        <f aca="false">IF(ISERROR((2*N1025*O1025)/(N1025+O1025)),0,(2*N1025*O1025)/(N1025+O1025))</f>
        <v>0</v>
      </c>
      <c r="Q1025" s="0" t="n">
        <f aca="false">L204-M204</f>
        <v>-4</v>
      </c>
      <c r="R1025" s="17" t="str">
        <f aca="false">VLOOKUP(A1025,s3_num_method!A1025:B3524,2,0)</f>
        <v>num+count</v>
      </c>
    </row>
    <row r="1026" customFormat="false" ht="12.8" hidden="false" customHeight="false" outlineLevel="0" collapsed="false">
      <c r="A1026" s="0" t="s">
        <v>6153</v>
      </c>
      <c r="B1026" s="0" t="s">
        <v>1</v>
      </c>
      <c r="D1026" s="0" t="s">
        <v>27</v>
      </c>
      <c r="E1026" s="0" t="s">
        <v>3</v>
      </c>
      <c r="F1026" s="0" t="s">
        <v>6154</v>
      </c>
      <c r="G1026" s="0" t="n">
        <v>1</v>
      </c>
      <c r="H1026" s="0" t="n">
        <v>0</v>
      </c>
      <c r="I1026" s="0" t="n">
        <v>0</v>
      </c>
      <c r="J1026" s="0" t="n">
        <v>0</v>
      </c>
      <c r="K1026" s="0" t="n">
        <v>1</v>
      </c>
      <c r="L1026" s="0" t="n">
        <v>1</v>
      </c>
      <c r="M1026" s="0" t="n">
        <v>0</v>
      </c>
      <c r="N1026" s="1" t="n">
        <f aca="false">IF(ISERROR(I1026/(I1026+J1026)),0,(I1026/(I1026+J1026)))</f>
        <v>0</v>
      </c>
      <c r="O1026" s="1" t="n">
        <f aca="false">IF(ISERROR(I1026/(I1026+K1026)),0,(I1026/(I1026+K1026)))</f>
        <v>0</v>
      </c>
      <c r="P1026" s="1" t="n">
        <f aca="false">IF(ISERROR((2*N1026*O1026)/(N1026+O1026)),0,(2*N1026*O1026)/(N1026+O1026))</f>
        <v>0</v>
      </c>
      <c r="Q1026" s="0" t="n">
        <f aca="false">L2324-M2324</f>
        <v>1</v>
      </c>
      <c r="R1026" s="17" t="str">
        <f aca="false">VLOOKUP(A1026,s3_num_method!A1026:B3525,2,0)</f>
        <v>num+count</v>
      </c>
    </row>
    <row r="1027" customFormat="false" ht="12.8" hidden="false" customHeight="false" outlineLevel="0" collapsed="false">
      <c r="A1027" s="0" t="s">
        <v>6155</v>
      </c>
      <c r="B1027" s="0" t="s">
        <v>1</v>
      </c>
      <c r="D1027" s="0" t="s">
        <v>27</v>
      </c>
      <c r="E1027" s="0" t="s">
        <v>3</v>
      </c>
      <c r="F1027" s="0" t="s">
        <v>6156</v>
      </c>
      <c r="G1027" s="0" t="n">
        <v>2</v>
      </c>
      <c r="H1027" s="0" t="n">
        <v>1</v>
      </c>
      <c r="I1027" s="0" t="n">
        <v>1</v>
      </c>
      <c r="J1027" s="0" t="n">
        <v>0</v>
      </c>
      <c r="K1027" s="0" t="n">
        <v>1</v>
      </c>
      <c r="L1027" s="0" t="n">
        <v>1</v>
      </c>
      <c r="M1027" s="0" t="n">
        <v>0</v>
      </c>
      <c r="N1027" s="1" t="n">
        <f aca="false">IF(ISERROR(I1027/(I1027+J1027)),0,(I1027/(I1027+J1027)))</f>
        <v>1</v>
      </c>
      <c r="O1027" s="1" t="n">
        <f aca="false">IF(ISERROR(I1027/(I1027+K1027)),0,(I1027/(I1027+K1027)))</f>
        <v>0.5</v>
      </c>
      <c r="P1027" s="1" t="n">
        <f aca="false">IF(ISERROR((2*N1027*O1027)/(N1027+O1027)),0,(2*N1027*O1027)/(N1027+O1027))</f>
        <v>0.666666666666667</v>
      </c>
      <c r="Q1027" s="0" t="n">
        <f aca="false">L2322-M2322</f>
        <v>5</v>
      </c>
      <c r="R1027" s="17" t="str">
        <f aca="false">VLOOKUP(A1027,s3_num_method!A1027:B3526,2,0)</f>
        <v>count</v>
      </c>
    </row>
    <row r="1028" customFormat="false" ht="12.8" hidden="false" customHeight="false" outlineLevel="0" collapsed="false">
      <c r="A1028" s="0" t="s">
        <v>6157</v>
      </c>
      <c r="B1028" s="0" t="s">
        <v>1</v>
      </c>
      <c r="D1028" s="0" t="s">
        <v>27</v>
      </c>
      <c r="E1028" s="0" t="s">
        <v>3</v>
      </c>
      <c r="F1028" s="0" t="s">
        <v>6158</v>
      </c>
      <c r="G1028" s="0" t="n">
        <v>2</v>
      </c>
      <c r="H1028" s="0" t="n">
        <v>0</v>
      </c>
      <c r="I1028" s="0" t="n">
        <v>0</v>
      </c>
      <c r="J1028" s="0" t="n">
        <v>0</v>
      </c>
      <c r="K1028" s="0" t="n">
        <v>2</v>
      </c>
      <c r="L1028" s="0" t="n">
        <v>1</v>
      </c>
      <c r="M1028" s="0" t="n">
        <v>0</v>
      </c>
      <c r="N1028" s="1" t="n">
        <f aca="false">IF(ISERROR(I1028/(I1028+J1028)),0,(I1028/(I1028+J1028)))</f>
        <v>0</v>
      </c>
      <c r="O1028" s="1" t="n">
        <f aca="false">IF(ISERROR(I1028/(I1028+K1028)),0,(I1028/(I1028+K1028)))</f>
        <v>0</v>
      </c>
      <c r="P1028" s="1" t="n">
        <f aca="false">IF(ISERROR((2*N1028*O1028)/(N1028+O1028)),0,(2*N1028*O1028)/(N1028+O1028))</f>
        <v>0</v>
      </c>
      <c r="Q1028" s="0" t="n">
        <f aca="false">L855-M855</f>
        <v>1</v>
      </c>
      <c r="R1028" s="17" t="str">
        <f aca="false">VLOOKUP(A1028,s3_num_method!A1028:B3527,2,0)</f>
        <v>num+count</v>
      </c>
    </row>
    <row r="1029" customFormat="false" ht="12.8" hidden="false" customHeight="false" outlineLevel="0" collapsed="false">
      <c r="A1029" s="0" t="s">
        <v>6159</v>
      </c>
      <c r="B1029" s="0" t="s">
        <v>1</v>
      </c>
      <c r="D1029" s="0" t="s">
        <v>27</v>
      </c>
      <c r="E1029" s="0" t="s">
        <v>3</v>
      </c>
      <c r="F1029" s="0" t="s">
        <v>6160</v>
      </c>
      <c r="G1029" s="0" t="n">
        <v>1</v>
      </c>
      <c r="H1029" s="0" t="n">
        <v>1</v>
      </c>
      <c r="I1029" s="0" t="n">
        <v>1</v>
      </c>
      <c r="J1029" s="0" t="n">
        <v>0</v>
      </c>
      <c r="K1029" s="0" t="n">
        <v>0</v>
      </c>
      <c r="L1029" s="0" t="n">
        <v>1</v>
      </c>
      <c r="M1029" s="0" t="n">
        <v>3</v>
      </c>
      <c r="N1029" s="1" t="n">
        <f aca="false">IF(ISERROR(I1029/(I1029+J1029)),0,(I1029/(I1029+J1029)))</f>
        <v>1</v>
      </c>
      <c r="O1029" s="1" t="n">
        <f aca="false">IF(ISERROR(I1029/(I1029+K1029)),0,(I1029/(I1029+K1029)))</f>
        <v>1</v>
      </c>
      <c r="P1029" s="1" t="n">
        <f aca="false">IF(ISERROR((2*N1029*O1029)/(N1029+O1029)),0,(2*N1029*O1029)/(N1029+O1029))</f>
        <v>1</v>
      </c>
      <c r="Q1029" s="0" t="n">
        <f aca="false">L160-M160</f>
        <v>-6</v>
      </c>
      <c r="R1029" s="17" t="str">
        <f aca="false">VLOOKUP(A1029,s3_num_method!A1029:B3528,2,0)</f>
        <v>count</v>
      </c>
    </row>
    <row r="1030" customFormat="false" ht="12.8" hidden="false" customHeight="false" outlineLevel="0" collapsed="false">
      <c r="A1030" s="0" t="s">
        <v>6161</v>
      </c>
      <c r="B1030" s="0" t="s">
        <v>1</v>
      </c>
      <c r="D1030" s="0" t="s">
        <v>27</v>
      </c>
      <c r="E1030" s="0" t="s">
        <v>3</v>
      </c>
      <c r="F1030" s="0" t="s">
        <v>6162</v>
      </c>
      <c r="G1030" s="0" t="n">
        <v>3</v>
      </c>
      <c r="H1030" s="0" t="n">
        <v>2</v>
      </c>
      <c r="I1030" s="0" t="n">
        <v>2</v>
      </c>
      <c r="J1030" s="0" t="n">
        <v>0</v>
      </c>
      <c r="K1030" s="0" t="n">
        <v>1</v>
      </c>
      <c r="L1030" s="0" t="n">
        <v>0</v>
      </c>
      <c r="M1030" s="0" t="n">
        <v>0</v>
      </c>
      <c r="N1030" s="1" t="n">
        <f aca="false">IF(ISERROR(I1030/(I1030+J1030)),0,(I1030/(I1030+J1030)))</f>
        <v>1</v>
      </c>
      <c r="O1030" s="1" t="n">
        <f aca="false">IF(ISERROR(I1030/(I1030+K1030)),0,(I1030/(I1030+K1030)))</f>
        <v>0.666666666666667</v>
      </c>
      <c r="P1030" s="1" t="n">
        <f aca="false">IF(ISERROR((2*N1030*O1030)/(N1030+O1030)),0,(2*N1030*O1030)/(N1030+O1030))</f>
        <v>0.8</v>
      </c>
      <c r="Q1030" s="0" t="n">
        <f aca="false">L532-M532</f>
        <v>-2</v>
      </c>
      <c r="R1030" s="17" t="str">
        <f aca="false">VLOOKUP(A1030,s3_num_method!A1030:B3529,2,0)</f>
        <v>count</v>
      </c>
    </row>
    <row r="1031" customFormat="false" ht="12.8" hidden="false" customHeight="false" outlineLevel="0" collapsed="false">
      <c r="A1031" s="0" t="s">
        <v>6163</v>
      </c>
      <c r="B1031" s="0" t="s">
        <v>1</v>
      </c>
      <c r="D1031" s="0" t="s">
        <v>27</v>
      </c>
      <c r="E1031" s="0" t="s">
        <v>3</v>
      </c>
      <c r="F1031" s="0" t="s">
        <v>6164</v>
      </c>
      <c r="G1031" s="0" t="n">
        <v>1</v>
      </c>
      <c r="H1031" s="0" t="n">
        <v>1</v>
      </c>
      <c r="I1031" s="0" t="n">
        <v>1</v>
      </c>
      <c r="J1031" s="0" t="n">
        <v>0</v>
      </c>
      <c r="K1031" s="0" t="n">
        <v>0</v>
      </c>
      <c r="L1031" s="0" t="n">
        <v>0</v>
      </c>
      <c r="M1031" s="0" t="n">
        <v>0</v>
      </c>
      <c r="N1031" s="1" t="n">
        <f aca="false">IF(ISERROR(I1031/(I1031+J1031)),0,(I1031/(I1031+J1031)))</f>
        <v>1</v>
      </c>
      <c r="O1031" s="1" t="n">
        <f aca="false">IF(ISERROR(I1031/(I1031+K1031)),0,(I1031/(I1031+K1031)))</f>
        <v>1</v>
      </c>
      <c r="P1031" s="1" t="n">
        <f aca="false">IF(ISERROR((2*N1031*O1031)/(N1031+O1031)),0,(2*N1031*O1031)/(N1031+O1031))</f>
        <v>1</v>
      </c>
      <c r="Q1031" s="0" t="n">
        <f aca="false">L1458-M1458</f>
        <v>-1</v>
      </c>
      <c r="R1031" s="17" t="str">
        <f aca="false">VLOOKUP(A1031,s3_num_method!A1031:B3530,2,0)</f>
        <v>count</v>
      </c>
    </row>
    <row r="1032" customFormat="false" ht="12.8" hidden="false" customHeight="false" outlineLevel="0" collapsed="false">
      <c r="A1032" s="0" t="s">
        <v>6165</v>
      </c>
      <c r="B1032" s="0" t="s">
        <v>1</v>
      </c>
      <c r="D1032" s="0" t="s">
        <v>27</v>
      </c>
      <c r="E1032" s="0" t="s">
        <v>3</v>
      </c>
      <c r="F1032" s="0" t="s">
        <v>6166</v>
      </c>
      <c r="G1032" s="0" t="n">
        <v>1</v>
      </c>
      <c r="H1032" s="0" t="n">
        <v>1</v>
      </c>
      <c r="I1032" s="0" t="n">
        <v>1</v>
      </c>
      <c r="J1032" s="0" t="n">
        <v>0</v>
      </c>
      <c r="K1032" s="0" t="n">
        <v>0</v>
      </c>
      <c r="L1032" s="0" t="n">
        <v>0</v>
      </c>
      <c r="M1032" s="0" t="n">
        <v>0</v>
      </c>
      <c r="N1032" s="1" t="n">
        <f aca="false">IF(ISERROR(I1032/(I1032+J1032)),0,(I1032/(I1032+J1032)))</f>
        <v>1</v>
      </c>
      <c r="O1032" s="1" t="n">
        <f aca="false">IF(ISERROR(I1032/(I1032+K1032)),0,(I1032/(I1032+K1032)))</f>
        <v>1</v>
      </c>
      <c r="P1032" s="1" t="n">
        <f aca="false">IF(ISERROR((2*N1032*O1032)/(N1032+O1032)),0,(2*N1032*O1032)/(N1032+O1032))</f>
        <v>1</v>
      </c>
      <c r="Q1032" s="0" t="n">
        <f aca="false">L1392-M1392</f>
        <v>3</v>
      </c>
      <c r="R1032" s="17" t="str">
        <f aca="false">VLOOKUP(A1032,s3_num_method!A1032:B3531,2,0)</f>
        <v>count</v>
      </c>
    </row>
    <row r="1033" customFormat="false" ht="12.8" hidden="false" customHeight="false" outlineLevel="0" collapsed="false">
      <c r="A1033" s="0" t="s">
        <v>6167</v>
      </c>
      <c r="B1033" s="0" t="s">
        <v>1</v>
      </c>
      <c r="D1033" s="0" t="s">
        <v>27</v>
      </c>
      <c r="E1033" s="0" t="s">
        <v>3</v>
      </c>
      <c r="F1033" s="0" t="s">
        <v>6168</v>
      </c>
      <c r="G1033" s="0" t="n">
        <v>2</v>
      </c>
      <c r="H1033" s="0" t="n">
        <v>1</v>
      </c>
      <c r="I1033" s="0" t="n">
        <v>1</v>
      </c>
      <c r="J1033" s="0" t="n">
        <v>0</v>
      </c>
      <c r="K1033" s="0" t="n">
        <v>1</v>
      </c>
      <c r="L1033" s="0" t="n">
        <v>1</v>
      </c>
      <c r="M1033" s="0" t="n">
        <v>1</v>
      </c>
      <c r="N1033" s="1" t="n">
        <f aca="false">IF(ISERROR(I1033/(I1033+J1033)),0,(I1033/(I1033+J1033)))</f>
        <v>1</v>
      </c>
      <c r="O1033" s="1" t="n">
        <f aca="false">IF(ISERROR(I1033/(I1033+K1033)),0,(I1033/(I1033+K1033)))</f>
        <v>0.5</v>
      </c>
      <c r="P1033" s="1" t="n">
        <f aca="false">IF(ISERROR((2*N1033*O1033)/(N1033+O1033)),0,(2*N1033*O1033)/(N1033+O1033))</f>
        <v>0.666666666666667</v>
      </c>
      <c r="Q1033" s="0" t="n">
        <f aca="false">L2400-M2400</f>
        <v>5</v>
      </c>
      <c r="R1033" s="17" t="str">
        <f aca="false">VLOOKUP(A1033,s3_num_method!A1033:B3532,2,0)</f>
        <v>num</v>
      </c>
    </row>
    <row r="1034" customFormat="false" ht="12.8" hidden="false" customHeight="false" outlineLevel="0" collapsed="false">
      <c r="A1034" s="0" t="s">
        <v>6169</v>
      </c>
      <c r="B1034" s="0" t="s">
        <v>1</v>
      </c>
      <c r="D1034" s="0" t="s">
        <v>27</v>
      </c>
      <c r="E1034" s="0" t="s">
        <v>3</v>
      </c>
      <c r="F1034" s="0" t="s">
        <v>6170</v>
      </c>
      <c r="G1034" s="0" t="n">
        <v>2</v>
      </c>
      <c r="H1034" s="0" t="n">
        <v>2</v>
      </c>
      <c r="I1034" s="0" t="n">
        <v>2</v>
      </c>
      <c r="J1034" s="0" t="n">
        <v>0</v>
      </c>
      <c r="K1034" s="0" t="n">
        <v>0</v>
      </c>
      <c r="L1034" s="0" t="n">
        <v>1</v>
      </c>
      <c r="M1034" s="0" t="n">
        <v>0</v>
      </c>
      <c r="N1034" s="1" t="n">
        <f aca="false">IF(ISERROR(I1034/(I1034+J1034)),0,(I1034/(I1034+J1034)))</f>
        <v>1</v>
      </c>
      <c r="O1034" s="1" t="n">
        <f aca="false">IF(ISERROR(I1034/(I1034+K1034)),0,(I1034/(I1034+K1034)))</f>
        <v>1</v>
      </c>
      <c r="P1034" s="1" t="n">
        <f aca="false">IF(ISERROR((2*N1034*O1034)/(N1034+O1034)),0,(2*N1034*O1034)/(N1034+O1034))</f>
        <v>1</v>
      </c>
      <c r="Q1034" s="0" t="n">
        <f aca="false">L1106-M1106</f>
        <v>1</v>
      </c>
      <c r="R1034" s="17" t="str">
        <f aca="false">VLOOKUP(A1034,s3_num_method!A1034:B3533,2,0)</f>
        <v>count</v>
      </c>
    </row>
    <row r="1035" customFormat="false" ht="12.8" hidden="false" customHeight="false" outlineLevel="0" collapsed="false">
      <c r="A1035" s="0" t="s">
        <v>6171</v>
      </c>
      <c r="B1035" s="0" t="s">
        <v>1</v>
      </c>
      <c r="D1035" s="0" t="s">
        <v>27</v>
      </c>
      <c r="E1035" s="0" t="s">
        <v>3</v>
      </c>
      <c r="F1035" s="0" t="s">
        <v>6172</v>
      </c>
      <c r="G1035" s="0" t="n">
        <v>2</v>
      </c>
      <c r="H1035" s="0" t="n">
        <v>0</v>
      </c>
      <c r="I1035" s="0" t="n">
        <v>0</v>
      </c>
      <c r="J1035" s="0" t="n">
        <v>0</v>
      </c>
      <c r="K1035" s="0" t="n">
        <v>2</v>
      </c>
      <c r="L1035" s="0" t="n">
        <v>1</v>
      </c>
      <c r="M1035" s="0" t="n">
        <v>0</v>
      </c>
      <c r="N1035" s="1" t="n">
        <f aca="false">IF(ISERROR(I1035/(I1035+J1035)),0,(I1035/(I1035+J1035)))</f>
        <v>0</v>
      </c>
      <c r="O1035" s="1" t="n">
        <f aca="false">IF(ISERROR(I1035/(I1035+K1035)),0,(I1035/(I1035+K1035)))</f>
        <v>0</v>
      </c>
      <c r="P1035" s="1" t="n">
        <f aca="false">IF(ISERROR((2*N1035*O1035)/(N1035+O1035)),0,(2*N1035*O1035)/(N1035+O1035))</f>
        <v>0</v>
      </c>
      <c r="Q1035" s="0" t="n">
        <f aca="false">L2414-M2414</f>
        <v>-2</v>
      </c>
      <c r="R1035" s="17" t="str">
        <f aca="false">VLOOKUP(A1035,s3_num_method!A1035:B3534,2,0)</f>
        <v>num+count</v>
      </c>
    </row>
    <row r="1036" customFormat="false" ht="12.8" hidden="false" customHeight="false" outlineLevel="0" collapsed="false">
      <c r="A1036" s="0" t="s">
        <v>6173</v>
      </c>
      <c r="B1036" s="0" t="s">
        <v>1</v>
      </c>
      <c r="D1036" s="0" t="s">
        <v>27</v>
      </c>
      <c r="E1036" s="0" t="s">
        <v>3</v>
      </c>
      <c r="F1036" s="0" t="s">
        <v>6174</v>
      </c>
      <c r="G1036" s="0" t="n">
        <v>1</v>
      </c>
      <c r="H1036" s="0" t="n">
        <v>0</v>
      </c>
      <c r="I1036" s="0" t="n">
        <v>0</v>
      </c>
      <c r="J1036" s="0" t="n">
        <v>0</v>
      </c>
      <c r="K1036" s="0" t="n">
        <v>1</v>
      </c>
      <c r="L1036" s="0" t="n">
        <v>0</v>
      </c>
      <c r="M1036" s="0" t="n">
        <v>0</v>
      </c>
      <c r="N1036" s="1" t="n">
        <f aca="false">IF(ISERROR(I1036/(I1036+J1036)),0,(I1036/(I1036+J1036)))</f>
        <v>0</v>
      </c>
      <c r="O1036" s="1" t="n">
        <f aca="false">IF(ISERROR(I1036/(I1036+K1036)),0,(I1036/(I1036+K1036)))</f>
        <v>0</v>
      </c>
      <c r="P1036" s="1" t="n">
        <f aca="false">IF(ISERROR((2*N1036*O1036)/(N1036+O1036)),0,(2*N1036*O1036)/(N1036+O1036))</f>
        <v>0</v>
      </c>
      <c r="Q1036" s="0" t="n">
        <f aca="false">L428-M428</f>
        <v>0</v>
      </c>
      <c r="R1036" s="17" t="str">
        <f aca="false">VLOOKUP(A1036,s3_num_method!A1036:B3535,2,0)</f>
        <v>num+count</v>
      </c>
    </row>
    <row r="1037" customFormat="false" ht="12.8" hidden="false" customHeight="false" outlineLevel="0" collapsed="false">
      <c r="A1037" s="0" t="s">
        <v>6175</v>
      </c>
      <c r="B1037" s="0" t="s">
        <v>1</v>
      </c>
      <c r="D1037" s="0" t="s">
        <v>27</v>
      </c>
      <c r="E1037" s="0" t="s">
        <v>3</v>
      </c>
      <c r="F1037" s="0" t="s">
        <v>6176</v>
      </c>
      <c r="G1037" s="0" t="n">
        <v>2</v>
      </c>
      <c r="H1037" s="0" t="n">
        <v>0</v>
      </c>
      <c r="I1037" s="0" t="n">
        <v>0</v>
      </c>
      <c r="J1037" s="0" t="n">
        <v>0</v>
      </c>
      <c r="K1037" s="0" t="n">
        <v>2</v>
      </c>
      <c r="L1037" s="0" t="n">
        <v>0</v>
      </c>
      <c r="M1037" s="0" t="n">
        <v>0</v>
      </c>
      <c r="N1037" s="1" t="n">
        <f aca="false">IF(ISERROR(I1037/(I1037+J1037)),0,(I1037/(I1037+J1037)))</f>
        <v>0</v>
      </c>
      <c r="O1037" s="1" t="n">
        <f aca="false">IF(ISERROR(I1037/(I1037+K1037)),0,(I1037/(I1037+K1037)))</f>
        <v>0</v>
      </c>
      <c r="P1037" s="1" t="n">
        <f aca="false">IF(ISERROR((2*N1037*O1037)/(N1037+O1037)),0,(2*N1037*O1037)/(N1037+O1037))</f>
        <v>0</v>
      </c>
      <c r="Q1037" s="0" t="n">
        <f aca="false">L2413-M2413</f>
        <v>0</v>
      </c>
      <c r="R1037" s="17" t="str">
        <f aca="false">VLOOKUP(A1037,s3_num_method!A1037:B3536,2,0)</f>
        <v>num+count</v>
      </c>
    </row>
    <row r="1038" customFormat="false" ht="12.8" hidden="false" customHeight="false" outlineLevel="0" collapsed="false">
      <c r="A1038" s="0" t="s">
        <v>6177</v>
      </c>
      <c r="B1038" s="0" t="s">
        <v>1</v>
      </c>
      <c r="D1038" s="0" t="s">
        <v>27</v>
      </c>
      <c r="E1038" s="0" t="s">
        <v>3</v>
      </c>
      <c r="F1038" s="0" t="s">
        <v>6178</v>
      </c>
      <c r="G1038" s="0" t="n">
        <v>1</v>
      </c>
      <c r="H1038" s="0" t="n">
        <v>1</v>
      </c>
      <c r="I1038" s="0" t="n">
        <v>1</v>
      </c>
      <c r="J1038" s="0" t="n">
        <v>0</v>
      </c>
      <c r="K1038" s="0" t="n">
        <v>0</v>
      </c>
      <c r="L1038" s="0" t="n">
        <v>1</v>
      </c>
      <c r="M1038" s="0" t="n">
        <v>0</v>
      </c>
      <c r="N1038" s="1" t="n">
        <f aca="false">IF(ISERROR(I1038/(I1038+J1038)),0,(I1038/(I1038+J1038)))</f>
        <v>1</v>
      </c>
      <c r="O1038" s="1" t="n">
        <f aca="false">IF(ISERROR(I1038/(I1038+K1038)),0,(I1038/(I1038+K1038)))</f>
        <v>1</v>
      </c>
      <c r="P1038" s="1" t="n">
        <f aca="false">IF(ISERROR((2*N1038*O1038)/(N1038+O1038)),0,(2*N1038*O1038)/(N1038+O1038))</f>
        <v>1</v>
      </c>
      <c r="Q1038" s="0" t="n">
        <f aca="false">L1250-M1250</f>
        <v>1</v>
      </c>
      <c r="R1038" s="17" t="str">
        <f aca="false">VLOOKUP(A1038,s3_num_method!A1038:B3537,2,0)</f>
        <v>count</v>
      </c>
    </row>
    <row r="1039" customFormat="false" ht="12.8" hidden="false" customHeight="false" outlineLevel="0" collapsed="false">
      <c r="A1039" s="0" t="s">
        <v>6179</v>
      </c>
      <c r="B1039" s="0" t="s">
        <v>1</v>
      </c>
      <c r="D1039" s="0" t="s">
        <v>27</v>
      </c>
      <c r="E1039" s="0" t="s">
        <v>3</v>
      </c>
      <c r="F1039" s="0" t="s">
        <v>6180</v>
      </c>
      <c r="G1039" s="0" t="n">
        <v>2</v>
      </c>
      <c r="H1039" s="0" t="n">
        <v>0</v>
      </c>
      <c r="I1039" s="0" t="n">
        <v>0</v>
      </c>
      <c r="J1039" s="0" t="n">
        <v>0</v>
      </c>
      <c r="K1039" s="0" t="n">
        <v>2</v>
      </c>
      <c r="L1039" s="0" t="n">
        <v>1</v>
      </c>
      <c r="M1039" s="0" t="n">
        <v>0</v>
      </c>
      <c r="N1039" s="1" t="n">
        <f aca="false">IF(ISERROR(I1039/(I1039+J1039)),0,(I1039/(I1039+J1039)))</f>
        <v>0</v>
      </c>
      <c r="O1039" s="1" t="n">
        <f aca="false">IF(ISERROR(I1039/(I1039+K1039)),0,(I1039/(I1039+K1039)))</f>
        <v>0</v>
      </c>
      <c r="P1039" s="1" t="n">
        <f aca="false">IF(ISERROR((2*N1039*O1039)/(N1039+O1039)),0,(2*N1039*O1039)/(N1039+O1039))</f>
        <v>0</v>
      </c>
      <c r="Q1039" s="0" t="n">
        <f aca="false">L2106-M2106</f>
        <v>1</v>
      </c>
      <c r="R1039" s="17" t="str">
        <f aca="false">VLOOKUP(A1039,s3_num_method!A1039:B3538,2,0)</f>
        <v>num+count</v>
      </c>
    </row>
    <row r="1040" customFormat="false" ht="12.8" hidden="false" customHeight="false" outlineLevel="0" collapsed="false">
      <c r="A1040" s="0" t="s">
        <v>6181</v>
      </c>
      <c r="B1040" s="0" t="s">
        <v>1</v>
      </c>
      <c r="D1040" s="0" t="s">
        <v>27</v>
      </c>
      <c r="E1040" s="0" t="s">
        <v>3</v>
      </c>
      <c r="F1040" s="0" t="s">
        <v>6182</v>
      </c>
      <c r="G1040" s="0" t="n">
        <v>1</v>
      </c>
      <c r="H1040" s="0" t="n">
        <v>1</v>
      </c>
      <c r="I1040" s="0" t="n">
        <v>1</v>
      </c>
      <c r="J1040" s="0" t="n">
        <v>0</v>
      </c>
      <c r="K1040" s="0" t="n">
        <v>0</v>
      </c>
      <c r="L1040" s="0" t="n">
        <v>1</v>
      </c>
      <c r="M1040" s="0" t="n">
        <v>2</v>
      </c>
      <c r="N1040" s="1" t="n">
        <f aca="false">IF(ISERROR(I1040/(I1040+J1040)),0,(I1040/(I1040+J1040)))</f>
        <v>1</v>
      </c>
      <c r="O1040" s="1" t="n">
        <f aca="false">IF(ISERROR(I1040/(I1040+K1040)),0,(I1040/(I1040+K1040)))</f>
        <v>1</v>
      </c>
      <c r="P1040" s="1" t="n">
        <f aca="false">IF(ISERROR((2*N1040*O1040)/(N1040+O1040)),0,(2*N1040*O1040)/(N1040+O1040))</f>
        <v>1</v>
      </c>
      <c r="Q1040" s="0" t="n">
        <f aca="false">L818-M818</f>
        <v>1</v>
      </c>
      <c r="R1040" s="17" t="str">
        <f aca="false">VLOOKUP(A1040,s3_num_method!A1040:B3539,2,0)</f>
        <v>num</v>
      </c>
    </row>
    <row r="1041" customFormat="false" ht="12.8" hidden="false" customHeight="false" outlineLevel="0" collapsed="false">
      <c r="A1041" s="0" t="s">
        <v>6183</v>
      </c>
      <c r="B1041" s="0" t="s">
        <v>1</v>
      </c>
      <c r="D1041" s="0" t="s">
        <v>27</v>
      </c>
      <c r="E1041" s="0" t="s">
        <v>3</v>
      </c>
      <c r="F1041" s="0" t="s">
        <v>6184</v>
      </c>
      <c r="G1041" s="0" t="n">
        <v>2</v>
      </c>
      <c r="H1041" s="0" t="n">
        <v>0</v>
      </c>
      <c r="I1041" s="0" t="n">
        <v>0</v>
      </c>
      <c r="J1041" s="0" t="n">
        <v>0</v>
      </c>
      <c r="K1041" s="0" t="n">
        <v>2</v>
      </c>
      <c r="L1041" s="0" t="n">
        <v>0</v>
      </c>
      <c r="M1041" s="0" t="n">
        <v>0</v>
      </c>
      <c r="N1041" s="1" t="n">
        <f aca="false">IF(ISERROR(I1041/(I1041+J1041)),0,(I1041/(I1041+J1041)))</f>
        <v>0</v>
      </c>
      <c r="O1041" s="1" t="n">
        <f aca="false">IF(ISERROR(I1041/(I1041+K1041)),0,(I1041/(I1041+K1041)))</f>
        <v>0</v>
      </c>
      <c r="P1041" s="1" t="n">
        <f aca="false">IF(ISERROR((2*N1041*O1041)/(N1041+O1041)),0,(2*N1041*O1041)/(N1041+O1041))</f>
        <v>0</v>
      </c>
      <c r="Q1041" s="0" t="n">
        <f aca="false">L1178-M1178</f>
        <v>1</v>
      </c>
      <c r="R1041" s="17" t="str">
        <f aca="false">VLOOKUP(A1041,s3_num_method!A1041:B3540,2,0)</f>
        <v>num+count</v>
      </c>
    </row>
    <row r="1042" customFormat="false" ht="12.8" hidden="false" customHeight="false" outlineLevel="0" collapsed="false">
      <c r="A1042" s="0" t="s">
        <v>6185</v>
      </c>
      <c r="B1042" s="0" t="s">
        <v>1</v>
      </c>
      <c r="D1042" s="0" t="s">
        <v>27</v>
      </c>
      <c r="E1042" s="0" t="s">
        <v>3</v>
      </c>
      <c r="F1042" s="0" t="s">
        <v>6186</v>
      </c>
      <c r="G1042" s="0" t="n">
        <v>2</v>
      </c>
      <c r="H1042" s="0" t="n">
        <v>2</v>
      </c>
      <c r="I1042" s="0" t="n">
        <v>2</v>
      </c>
      <c r="J1042" s="0" t="n">
        <v>0</v>
      </c>
      <c r="K1042" s="0" t="n">
        <v>0</v>
      </c>
      <c r="L1042" s="0" t="n">
        <v>0</v>
      </c>
      <c r="M1042" s="0" t="n">
        <v>0</v>
      </c>
      <c r="N1042" s="1" t="n">
        <f aca="false">IF(ISERROR(I1042/(I1042+J1042)),0,(I1042/(I1042+J1042)))</f>
        <v>1</v>
      </c>
      <c r="O1042" s="1" t="n">
        <f aca="false">IF(ISERROR(I1042/(I1042+K1042)),0,(I1042/(I1042+K1042)))</f>
        <v>1</v>
      </c>
      <c r="P1042" s="1" t="n">
        <f aca="false">IF(ISERROR((2*N1042*O1042)/(N1042+O1042)),0,(2*N1042*O1042)/(N1042+O1042))</f>
        <v>1</v>
      </c>
      <c r="Q1042" s="0" t="n">
        <f aca="false">L176-M176</f>
        <v>-2</v>
      </c>
      <c r="R1042" s="17" t="str">
        <f aca="false">VLOOKUP(A1042,s3_num_method!A1042:B3541,2,0)</f>
        <v>count</v>
      </c>
    </row>
    <row r="1043" customFormat="false" ht="12.8" hidden="false" customHeight="false" outlineLevel="0" collapsed="false">
      <c r="A1043" s="0" t="s">
        <v>6187</v>
      </c>
      <c r="B1043" s="0" t="s">
        <v>1</v>
      </c>
      <c r="D1043" s="0" t="s">
        <v>30</v>
      </c>
      <c r="E1043" s="0" t="s">
        <v>33</v>
      </c>
      <c r="F1043" s="0" t="s">
        <v>6188</v>
      </c>
      <c r="G1043" s="0" t="n">
        <v>3</v>
      </c>
      <c r="H1043" s="0" t="n">
        <v>1</v>
      </c>
      <c r="I1043" s="0" t="n">
        <v>1</v>
      </c>
      <c r="J1043" s="0" t="n">
        <v>0</v>
      </c>
      <c r="K1043" s="0" t="n">
        <v>2</v>
      </c>
      <c r="L1043" s="0" t="n">
        <v>0</v>
      </c>
      <c r="M1043" s="0" t="n">
        <v>3</v>
      </c>
      <c r="N1043" s="1" t="n">
        <f aca="false">IF(ISERROR(I1043/(I1043+J1043)),0,(I1043/(I1043+J1043)))</f>
        <v>1</v>
      </c>
      <c r="O1043" s="1" t="n">
        <f aca="false">IF(ISERROR(I1043/(I1043+K1043)),0,(I1043/(I1043+K1043)))</f>
        <v>0.333333333333333</v>
      </c>
      <c r="P1043" s="1" t="n">
        <f aca="false">IF(ISERROR((2*N1043*O1043)/(N1043+O1043)),0,(2*N1043*O1043)/(N1043+O1043))</f>
        <v>0.5</v>
      </c>
      <c r="Q1043" s="0" t="n">
        <f aca="false">L1632-M1632</f>
        <v>1</v>
      </c>
      <c r="R1043" s="17" t="str">
        <f aca="false">VLOOKUP(A1043,s3_num_method!A1043:B3542,2,0)</f>
        <v>num</v>
      </c>
    </row>
    <row r="1044" customFormat="false" ht="12.8" hidden="false" customHeight="false" outlineLevel="0" collapsed="false">
      <c r="A1044" s="0" t="s">
        <v>6189</v>
      </c>
      <c r="B1044" s="0" t="s">
        <v>1</v>
      </c>
      <c r="D1044" s="0" t="s">
        <v>30</v>
      </c>
      <c r="E1044" s="0" t="s">
        <v>33</v>
      </c>
      <c r="F1044" s="0" t="s">
        <v>6190</v>
      </c>
      <c r="G1044" s="0" t="n">
        <v>2</v>
      </c>
      <c r="H1044" s="0" t="n">
        <v>0</v>
      </c>
      <c r="I1044" s="0" t="n">
        <v>0</v>
      </c>
      <c r="J1044" s="0" t="n">
        <v>0</v>
      </c>
      <c r="K1044" s="0" t="n">
        <v>2</v>
      </c>
      <c r="L1044" s="0" t="n">
        <v>0</v>
      </c>
      <c r="M1044" s="0" t="n">
        <v>0</v>
      </c>
      <c r="N1044" s="1" t="n">
        <f aca="false">IF(ISERROR(I1044/(I1044+J1044)),0,(I1044/(I1044+J1044)))</f>
        <v>0</v>
      </c>
      <c r="O1044" s="1" t="n">
        <f aca="false">IF(ISERROR(I1044/(I1044+K1044)),0,(I1044/(I1044+K1044)))</f>
        <v>0</v>
      </c>
      <c r="P1044" s="1" t="n">
        <f aca="false">IF(ISERROR((2*N1044*O1044)/(N1044+O1044)),0,(2*N1044*O1044)/(N1044+O1044))</f>
        <v>0</v>
      </c>
      <c r="Q1044" s="0" t="n">
        <f aca="false">L1056-M1056</f>
        <v>1</v>
      </c>
      <c r="R1044" s="17" t="str">
        <f aca="false">VLOOKUP(A1044,s3_num_method!A1044:B3543,2,0)</f>
        <v>num+count</v>
      </c>
    </row>
    <row r="1045" customFormat="false" ht="12.8" hidden="false" customHeight="false" outlineLevel="0" collapsed="false">
      <c r="A1045" s="0" t="s">
        <v>6191</v>
      </c>
      <c r="B1045" s="0" t="s">
        <v>1</v>
      </c>
      <c r="D1045" s="0" t="s">
        <v>30</v>
      </c>
      <c r="E1045" s="0" t="s">
        <v>33</v>
      </c>
      <c r="F1045" s="0" t="s">
        <v>6192</v>
      </c>
      <c r="G1045" s="0" t="n">
        <v>2</v>
      </c>
      <c r="H1045" s="0" t="n">
        <v>1</v>
      </c>
      <c r="I1045" s="0" t="n">
        <v>1</v>
      </c>
      <c r="J1045" s="0" t="n">
        <v>0</v>
      </c>
      <c r="K1045" s="0" t="n">
        <v>1</v>
      </c>
      <c r="L1045" s="0" t="n">
        <v>1</v>
      </c>
      <c r="M1045" s="0" t="n">
        <v>3</v>
      </c>
      <c r="N1045" s="1" t="n">
        <f aca="false">IF(ISERROR(I1045/(I1045+J1045)),0,(I1045/(I1045+J1045)))</f>
        <v>1</v>
      </c>
      <c r="O1045" s="1" t="n">
        <f aca="false">IF(ISERROR(I1045/(I1045+K1045)),0,(I1045/(I1045+K1045)))</f>
        <v>0.5</v>
      </c>
      <c r="P1045" s="1" t="n">
        <f aca="false">IF(ISERROR((2*N1045*O1045)/(N1045+O1045)),0,(2*N1045*O1045)/(N1045+O1045))</f>
        <v>0.666666666666667</v>
      </c>
      <c r="Q1045" s="0" t="n">
        <f aca="false">L2240-M2240</f>
        <v>5</v>
      </c>
      <c r="R1045" s="17" t="str">
        <f aca="false">VLOOKUP(A1045,s3_num_method!A1045:B3544,2,0)</f>
        <v>num</v>
      </c>
    </row>
    <row r="1046" customFormat="false" ht="12.8" hidden="false" customHeight="false" outlineLevel="0" collapsed="false">
      <c r="A1046" s="0" t="s">
        <v>6193</v>
      </c>
      <c r="B1046" s="0" t="s">
        <v>1</v>
      </c>
      <c r="D1046" s="0" t="s">
        <v>30</v>
      </c>
      <c r="E1046" s="0" t="s">
        <v>33</v>
      </c>
      <c r="F1046" s="0" t="s">
        <v>6194</v>
      </c>
      <c r="G1046" s="0" t="n">
        <v>1</v>
      </c>
      <c r="H1046" s="0" t="n">
        <v>1</v>
      </c>
      <c r="I1046" s="0" t="n">
        <v>1</v>
      </c>
      <c r="J1046" s="0" t="n">
        <v>0</v>
      </c>
      <c r="K1046" s="0" t="n">
        <v>0</v>
      </c>
      <c r="L1046" s="0" t="n">
        <v>0</v>
      </c>
      <c r="M1046" s="0" t="n">
        <v>0</v>
      </c>
      <c r="N1046" s="1" t="n">
        <f aca="false">IF(ISERROR(I1046/(I1046+J1046)),0,(I1046/(I1046+J1046)))</f>
        <v>1</v>
      </c>
      <c r="O1046" s="1" t="n">
        <f aca="false">IF(ISERROR(I1046/(I1046+K1046)),0,(I1046/(I1046+K1046)))</f>
        <v>1</v>
      </c>
      <c r="P1046" s="1" t="n">
        <f aca="false">IF(ISERROR((2*N1046*O1046)/(N1046+O1046)),0,(2*N1046*O1046)/(N1046+O1046))</f>
        <v>1</v>
      </c>
      <c r="Q1046" s="0" t="n">
        <f aca="false">L446-M446</f>
        <v>-2</v>
      </c>
      <c r="R1046" s="17" t="str">
        <f aca="false">VLOOKUP(A1046,s3_num_method!A1046:B3545,2,0)</f>
        <v>count</v>
      </c>
    </row>
    <row r="1047" customFormat="false" ht="12.8" hidden="false" customHeight="false" outlineLevel="0" collapsed="false">
      <c r="A1047" s="0" t="s">
        <v>6195</v>
      </c>
      <c r="B1047" s="0" t="s">
        <v>1</v>
      </c>
      <c r="D1047" s="0" t="s">
        <v>30</v>
      </c>
      <c r="E1047" s="0" t="s">
        <v>33</v>
      </c>
      <c r="F1047" s="0" t="s">
        <v>6196</v>
      </c>
      <c r="G1047" s="0" t="n">
        <v>3</v>
      </c>
      <c r="H1047" s="0" t="n">
        <v>1</v>
      </c>
      <c r="I1047" s="0" t="n">
        <v>1</v>
      </c>
      <c r="J1047" s="0" t="n">
        <v>0</v>
      </c>
      <c r="K1047" s="0" t="n">
        <v>2</v>
      </c>
      <c r="L1047" s="0" t="n">
        <v>0</v>
      </c>
      <c r="M1047" s="0" t="n">
        <v>2</v>
      </c>
      <c r="N1047" s="1" t="n">
        <f aca="false">IF(ISERROR(I1047/(I1047+J1047)),0,(I1047/(I1047+J1047)))</f>
        <v>1</v>
      </c>
      <c r="O1047" s="1" t="n">
        <f aca="false">IF(ISERROR(I1047/(I1047+K1047)),0,(I1047/(I1047+K1047)))</f>
        <v>0.333333333333333</v>
      </c>
      <c r="P1047" s="1" t="n">
        <f aca="false">IF(ISERROR((2*N1047*O1047)/(N1047+O1047)),0,(2*N1047*O1047)/(N1047+O1047))</f>
        <v>0.5</v>
      </c>
      <c r="Q1047" s="0" t="n">
        <f aca="false">L490-M490</f>
        <v>-2</v>
      </c>
      <c r="R1047" s="17" t="str">
        <f aca="false">VLOOKUP(A1047,s3_num_method!A1047:B3546,2,0)</f>
        <v>count</v>
      </c>
    </row>
    <row r="1048" customFormat="false" ht="12.8" hidden="false" customHeight="false" outlineLevel="0" collapsed="false">
      <c r="A1048" s="0" t="s">
        <v>6197</v>
      </c>
      <c r="B1048" s="0" t="s">
        <v>1</v>
      </c>
      <c r="D1048" s="0" t="s">
        <v>30</v>
      </c>
      <c r="E1048" s="0" t="s">
        <v>33</v>
      </c>
      <c r="F1048" s="0" t="s">
        <v>6198</v>
      </c>
      <c r="G1048" s="0" t="n">
        <v>1</v>
      </c>
      <c r="H1048" s="0" t="n">
        <v>1</v>
      </c>
      <c r="I1048" s="0" t="n">
        <v>1</v>
      </c>
      <c r="J1048" s="0" t="n">
        <v>0</v>
      </c>
      <c r="K1048" s="0" t="n">
        <v>0</v>
      </c>
      <c r="L1048" s="0" t="n">
        <v>1</v>
      </c>
      <c r="M1048" s="0" t="n">
        <v>0</v>
      </c>
      <c r="N1048" s="1" t="n">
        <f aca="false">IF(ISERROR(I1048/(I1048+J1048)),0,(I1048/(I1048+J1048)))</f>
        <v>1</v>
      </c>
      <c r="O1048" s="1" t="n">
        <f aca="false">IF(ISERROR(I1048/(I1048+K1048)),0,(I1048/(I1048+K1048)))</f>
        <v>1</v>
      </c>
      <c r="P1048" s="1" t="n">
        <f aca="false">IF(ISERROR((2*N1048*O1048)/(N1048+O1048)),0,(2*N1048*O1048)/(N1048+O1048))</f>
        <v>1</v>
      </c>
      <c r="Q1048" s="0" t="n">
        <f aca="false">L358-M358</f>
        <v>-4</v>
      </c>
      <c r="R1048" s="17" t="str">
        <f aca="false">VLOOKUP(A1048,s3_num_method!A1048:B3547,2,0)</f>
        <v>count</v>
      </c>
    </row>
    <row r="1049" customFormat="false" ht="12.8" hidden="false" customHeight="false" outlineLevel="0" collapsed="false">
      <c r="A1049" s="0" t="s">
        <v>6199</v>
      </c>
      <c r="B1049" s="0" t="s">
        <v>1</v>
      </c>
      <c r="D1049" s="0" t="s">
        <v>30</v>
      </c>
      <c r="E1049" s="0" t="s">
        <v>33</v>
      </c>
      <c r="F1049" s="0" t="s">
        <v>6200</v>
      </c>
      <c r="G1049" s="0" t="n">
        <v>2</v>
      </c>
      <c r="H1049" s="0" t="n">
        <v>2</v>
      </c>
      <c r="I1049" s="0" t="n">
        <v>2</v>
      </c>
      <c r="J1049" s="0" t="n">
        <v>0</v>
      </c>
      <c r="K1049" s="0" t="n">
        <v>0</v>
      </c>
      <c r="L1049" s="0" t="n">
        <v>1</v>
      </c>
      <c r="M1049" s="0" t="n">
        <v>0</v>
      </c>
      <c r="N1049" s="1" t="n">
        <f aca="false">IF(ISERROR(I1049/(I1049+J1049)),0,(I1049/(I1049+J1049)))</f>
        <v>1</v>
      </c>
      <c r="O1049" s="1" t="n">
        <f aca="false">IF(ISERROR(I1049/(I1049+K1049)),0,(I1049/(I1049+K1049)))</f>
        <v>1</v>
      </c>
      <c r="P1049" s="1" t="n">
        <f aca="false">IF(ISERROR((2*N1049*O1049)/(N1049+O1049)),0,(2*N1049*O1049)/(N1049+O1049))</f>
        <v>1</v>
      </c>
      <c r="Q1049" s="0" t="n">
        <f aca="false">L404-M404</f>
        <v>-3</v>
      </c>
      <c r="R1049" s="17" t="str">
        <f aca="false">VLOOKUP(A1049,s3_num_method!A1049:B3548,2,0)</f>
        <v>count</v>
      </c>
    </row>
    <row r="1050" customFormat="false" ht="12.8" hidden="false" customHeight="false" outlineLevel="0" collapsed="false">
      <c r="A1050" s="0" t="s">
        <v>6201</v>
      </c>
      <c r="B1050" s="0" t="s">
        <v>1</v>
      </c>
      <c r="D1050" s="0" t="s">
        <v>30</v>
      </c>
      <c r="E1050" s="0" t="s">
        <v>33</v>
      </c>
      <c r="F1050" s="0" t="s">
        <v>6202</v>
      </c>
      <c r="G1050" s="0" t="n">
        <v>4</v>
      </c>
      <c r="H1050" s="0" t="n">
        <v>0</v>
      </c>
      <c r="I1050" s="0" t="n">
        <v>0</v>
      </c>
      <c r="J1050" s="0" t="n">
        <v>0</v>
      </c>
      <c r="K1050" s="0" t="n">
        <v>4</v>
      </c>
      <c r="L1050" s="0" t="n">
        <v>0</v>
      </c>
      <c r="M1050" s="0" t="n">
        <v>0</v>
      </c>
      <c r="N1050" s="1" t="n">
        <f aca="false">IF(ISERROR(I1050/(I1050+J1050)),0,(I1050/(I1050+J1050)))</f>
        <v>0</v>
      </c>
      <c r="O1050" s="1" t="n">
        <f aca="false">IF(ISERROR(I1050/(I1050+K1050)),0,(I1050/(I1050+K1050)))</f>
        <v>0</v>
      </c>
      <c r="P1050" s="1" t="n">
        <f aca="false">IF(ISERROR((2*N1050*O1050)/(N1050+O1050)),0,(2*N1050*O1050)/(N1050+O1050))</f>
        <v>0</v>
      </c>
      <c r="Q1050" s="0" t="n">
        <f aca="false">L1281-M1281</f>
        <v>-1</v>
      </c>
      <c r="R1050" s="17" t="str">
        <f aca="false">VLOOKUP(A1050,s3_num_method!A1050:B3549,2,0)</f>
        <v>num+count</v>
      </c>
    </row>
    <row r="1051" customFormat="false" ht="12.8" hidden="false" customHeight="false" outlineLevel="0" collapsed="false">
      <c r="A1051" s="0" t="s">
        <v>6203</v>
      </c>
      <c r="B1051" s="0" t="s">
        <v>1</v>
      </c>
      <c r="D1051" s="0" t="s">
        <v>30</v>
      </c>
      <c r="E1051" s="0" t="s">
        <v>33</v>
      </c>
      <c r="F1051" s="0" t="s">
        <v>6204</v>
      </c>
      <c r="G1051" s="0" t="n">
        <v>2</v>
      </c>
      <c r="H1051" s="0" t="n">
        <v>1</v>
      </c>
      <c r="I1051" s="0" t="n">
        <v>1</v>
      </c>
      <c r="J1051" s="0" t="n">
        <v>0</v>
      </c>
      <c r="K1051" s="0" t="n">
        <v>1</v>
      </c>
      <c r="L1051" s="0" t="n">
        <v>0</v>
      </c>
      <c r="M1051" s="0" t="n">
        <v>1</v>
      </c>
      <c r="N1051" s="1" t="n">
        <f aca="false">IF(ISERROR(I1051/(I1051+J1051)),0,(I1051/(I1051+J1051)))</f>
        <v>1</v>
      </c>
      <c r="O1051" s="1" t="n">
        <f aca="false">IF(ISERROR(I1051/(I1051+K1051)),0,(I1051/(I1051+K1051)))</f>
        <v>0.5</v>
      </c>
      <c r="P1051" s="1" t="n">
        <f aca="false">IF(ISERROR((2*N1051*O1051)/(N1051+O1051)),0,(2*N1051*O1051)/(N1051+O1051))</f>
        <v>0.666666666666667</v>
      </c>
      <c r="Q1051" s="0" t="n">
        <f aca="false">L1075-M1075</f>
        <v>0</v>
      </c>
      <c r="R1051" s="17" t="str">
        <f aca="false">VLOOKUP(A1051,s3_num_method!A1051:B3550,2,0)</f>
        <v>num</v>
      </c>
    </row>
    <row r="1052" customFormat="false" ht="12.8" hidden="false" customHeight="false" outlineLevel="0" collapsed="false">
      <c r="A1052" s="0" t="s">
        <v>6205</v>
      </c>
      <c r="B1052" s="0" t="s">
        <v>1</v>
      </c>
      <c r="D1052" s="0" t="s">
        <v>30</v>
      </c>
      <c r="E1052" s="0" t="s">
        <v>33</v>
      </c>
      <c r="F1052" s="0" t="s">
        <v>6206</v>
      </c>
      <c r="G1052" s="0" t="n">
        <v>2</v>
      </c>
      <c r="H1052" s="0" t="n">
        <v>2</v>
      </c>
      <c r="I1052" s="0" t="n">
        <v>2</v>
      </c>
      <c r="J1052" s="0" t="n">
        <v>0</v>
      </c>
      <c r="K1052" s="0" t="n">
        <v>0</v>
      </c>
      <c r="L1052" s="0" t="n">
        <v>1</v>
      </c>
      <c r="M1052" s="0" t="n">
        <v>0</v>
      </c>
      <c r="N1052" s="1" t="n">
        <f aca="false">IF(ISERROR(I1052/(I1052+J1052)),0,(I1052/(I1052+J1052)))</f>
        <v>1</v>
      </c>
      <c r="O1052" s="1" t="n">
        <f aca="false">IF(ISERROR(I1052/(I1052+K1052)),0,(I1052/(I1052+K1052)))</f>
        <v>1</v>
      </c>
      <c r="P1052" s="1" t="n">
        <f aca="false">IF(ISERROR((2*N1052*O1052)/(N1052+O1052)),0,(2*N1052*O1052)/(N1052+O1052))</f>
        <v>1</v>
      </c>
      <c r="Q1052" s="0" t="n">
        <f aca="false">L256-M256</f>
        <v>-1</v>
      </c>
      <c r="R1052" s="17" t="str">
        <f aca="false">VLOOKUP(A1052,s3_num_method!A1052:B3551,2,0)</f>
        <v>count</v>
      </c>
    </row>
    <row r="1053" customFormat="false" ht="12.8" hidden="false" customHeight="false" outlineLevel="0" collapsed="false">
      <c r="A1053" s="0" t="s">
        <v>6207</v>
      </c>
      <c r="B1053" s="0" t="s">
        <v>1</v>
      </c>
      <c r="D1053" s="0" t="s">
        <v>30</v>
      </c>
      <c r="E1053" s="0" t="s">
        <v>33</v>
      </c>
      <c r="F1053" s="0" t="s">
        <v>6208</v>
      </c>
      <c r="G1053" s="0" t="n">
        <v>2</v>
      </c>
      <c r="H1053" s="0" t="n">
        <v>1</v>
      </c>
      <c r="I1053" s="0" t="n">
        <v>1</v>
      </c>
      <c r="J1053" s="0" t="n">
        <v>0</v>
      </c>
      <c r="K1053" s="0" t="n">
        <v>1</v>
      </c>
      <c r="L1053" s="0" t="n">
        <v>0</v>
      </c>
      <c r="M1053" s="0" t="n">
        <v>2</v>
      </c>
      <c r="N1053" s="1" t="n">
        <f aca="false">IF(ISERROR(I1053/(I1053+J1053)),0,(I1053/(I1053+J1053)))</f>
        <v>1</v>
      </c>
      <c r="O1053" s="1" t="n">
        <f aca="false">IF(ISERROR(I1053/(I1053+K1053)),0,(I1053/(I1053+K1053)))</f>
        <v>0.5</v>
      </c>
      <c r="P1053" s="1" t="n">
        <f aca="false">IF(ISERROR((2*N1053*O1053)/(N1053+O1053)),0,(2*N1053*O1053)/(N1053+O1053))</f>
        <v>0.666666666666667</v>
      </c>
      <c r="Q1053" s="0" t="n">
        <f aca="false">L355-M355</f>
        <v>1</v>
      </c>
      <c r="R1053" s="17" t="str">
        <f aca="false">VLOOKUP(A1053,s3_num_method!A1053:B3552,2,0)</f>
        <v>count</v>
      </c>
    </row>
    <row r="1054" customFormat="false" ht="12.8" hidden="false" customHeight="false" outlineLevel="0" collapsed="false">
      <c r="A1054" s="0" t="s">
        <v>6209</v>
      </c>
      <c r="B1054" s="0" t="s">
        <v>1</v>
      </c>
      <c r="D1054" s="0" t="s">
        <v>30</v>
      </c>
      <c r="E1054" s="0" t="s">
        <v>33</v>
      </c>
      <c r="F1054" s="0" t="s">
        <v>6210</v>
      </c>
      <c r="G1054" s="0" t="n">
        <v>2</v>
      </c>
      <c r="H1054" s="0" t="n">
        <v>2</v>
      </c>
      <c r="I1054" s="0" t="n">
        <v>2</v>
      </c>
      <c r="J1054" s="0" t="n">
        <v>0</v>
      </c>
      <c r="K1054" s="0" t="n">
        <v>0</v>
      </c>
      <c r="L1054" s="0" t="n">
        <v>0</v>
      </c>
      <c r="M1054" s="0" t="n">
        <v>0</v>
      </c>
      <c r="N1054" s="1" t="n">
        <f aca="false">IF(ISERROR(I1054/(I1054+J1054)),0,(I1054/(I1054+J1054)))</f>
        <v>1</v>
      </c>
      <c r="O1054" s="1" t="n">
        <f aca="false">IF(ISERROR(I1054/(I1054+K1054)),0,(I1054/(I1054+K1054)))</f>
        <v>1</v>
      </c>
      <c r="P1054" s="1" t="n">
        <f aca="false">IF(ISERROR((2*N1054*O1054)/(N1054+O1054)),0,(2*N1054*O1054)/(N1054+O1054))</f>
        <v>1</v>
      </c>
      <c r="Q1054" s="0" t="n">
        <f aca="false">L180-M180</f>
        <v>-7</v>
      </c>
      <c r="R1054" s="17" t="str">
        <f aca="false">VLOOKUP(A1054,s3_num_method!A1054:B3553,2,0)</f>
        <v>count</v>
      </c>
    </row>
    <row r="1055" customFormat="false" ht="12.8" hidden="false" customHeight="false" outlineLevel="0" collapsed="false">
      <c r="A1055" s="0" t="s">
        <v>6211</v>
      </c>
      <c r="B1055" s="0" t="s">
        <v>1</v>
      </c>
      <c r="D1055" s="0" t="s">
        <v>30</v>
      </c>
      <c r="E1055" s="0" t="s">
        <v>33</v>
      </c>
      <c r="F1055" s="0" t="s">
        <v>6212</v>
      </c>
      <c r="G1055" s="0" t="n">
        <v>1</v>
      </c>
      <c r="H1055" s="0" t="n">
        <v>1</v>
      </c>
      <c r="I1055" s="0" t="n">
        <v>1</v>
      </c>
      <c r="J1055" s="0" t="n">
        <v>0</v>
      </c>
      <c r="K1055" s="0" t="n">
        <v>0</v>
      </c>
      <c r="L1055" s="0" t="n">
        <v>1</v>
      </c>
      <c r="M1055" s="0" t="n">
        <v>2</v>
      </c>
      <c r="N1055" s="1" t="n">
        <f aca="false">IF(ISERROR(I1055/(I1055+J1055)),0,(I1055/(I1055+J1055)))</f>
        <v>1</v>
      </c>
      <c r="O1055" s="1" t="n">
        <f aca="false">IF(ISERROR(I1055/(I1055+K1055)),0,(I1055/(I1055+K1055)))</f>
        <v>1</v>
      </c>
      <c r="P1055" s="1" t="n">
        <f aca="false">IF(ISERROR((2*N1055*O1055)/(N1055+O1055)),0,(2*N1055*O1055)/(N1055+O1055))</f>
        <v>1</v>
      </c>
      <c r="Q1055" s="0" t="n">
        <f aca="false">L1053-M1053</f>
        <v>-2</v>
      </c>
      <c r="R1055" s="17" t="str">
        <f aca="false">VLOOKUP(A1055,s3_num_method!A1055:B3554,2,0)</f>
        <v>count</v>
      </c>
    </row>
    <row r="1056" customFormat="false" ht="12.8" hidden="false" customHeight="false" outlineLevel="0" collapsed="false">
      <c r="A1056" s="0" t="s">
        <v>6213</v>
      </c>
      <c r="B1056" s="0" t="s">
        <v>1</v>
      </c>
      <c r="D1056" s="0" t="s">
        <v>30</v>
      </c>
      <c r="E1056" s="0" t="s">
        <v>33</v>
      </c>
      <c r="F1056" s="0" t="s">
        <v>6214</v>
      </c>
      <c r="G1056" s="0" t="n">
        <v>2</v>
      </c>
      <c r="H1056" s="0" t="n">
        <v>1</v>
      </c>
      <c r="I1056" s="0" t="n">
        <v>1</v>
      </c>
      <c r="J1056" s="0" t="n">
        <v>0</v>
      </c>
      <c r="K1056" s="0" t="n">
        <v>1</v>
      </c>
      <c r="L1056" s="0" t="n">
        <v>1</v>
      </c>
      <c r="M1056" s="0" t="n">
        <v>0</v>
      </c>
      <c r="N1056" s="1" t="n">
        <f aca="false">IF(ISERROR(I1056/(I1056+J1056)),0,(I1056/(I1056+J1056)))</f>
        <v>1</v>
      </c>
      <c r="O1056" s="1" t="n">
        <f aca="false">IF(ISERROR(I1056/(I1056+K1056)),0,(I1056/(I1056+K1056)))</f>
        <v>0.5</v>
      </c>
      <c r="P1056" s="1" t="n">
        <f aca="false">IF(ISERROR((2*N1056*O1056)/(N1056+O1056)),0,(2*N1056*O1056)/(N1056+O1056))</f>
        <v>0.666666666666667</v>
      </c>
      <c r="Q1056" s="0" t="n">
        <f aca="false">L925-M925</f>
        <v>0</v>
      </c>
      <c r="R1056" s="17" t="str">
        <f aca="false">VLOOKUP(A1056,s3_num_method!A1056:B3555,2,0)</f>
        <v>count</v>
      </c>
    </row>
    <row r="1057" customFormat="false" ht="12.8" hidden="false" customHeight="false" outlineLevel="0" collapsed="false">
      <c r="A1057" s="0" t="s">
        <v>6215</v>
      </c>
      <c r="B1057" s="0" t="s">
        <v>1</v>
      </c>
      <c r="D1057" s="0" t="s">
        <v>30</v>
      </c>
      <c r="E1057" s="0" t="s">
        <v>33</v>
      </c>
      <c r="F1057" s="0" t="s">
        <v>6216</v>
      </c>
      <c r="G1057" s="0" t="n">
        <v>1</v>
      </c>
      <c r="H1057" s="0" t="n">
        <v>1</v>
      </c>
      <c r="I1057" s="0" t="n">
        <v>1</v>
      </c>
      <c r="J1057" s="0" t="n">
        <v>0</v>
      </c>
      <c r="K1057" s="0" t="n">
        <v>0</v>
      </c>
      <c r="L1057" s="0" t="n">
        <v>1</v>
      </c>
      <c r="M1057" s="0" t="n">
        <v>0</v>
      </c>
      <c r="N1057" s="1" t="n">
        <f aca="false">IF(ISERROR(I1057/(I1057+J1057)),0,(I1057/(I1057+J1057)))</f>
        <v>1</v>
      </c>
      <c r="O1057" s="1" t="n">
        <f aca="false">IF(ISERROR(I1057/(I1057+K1057)),0,(I1057/(I1057+K1057)))</f>
        <v>1</v>
      </c>
      <c r="P1057" s="1" t="n">
        <f aca="false">IF(ISERROR((2*N1057*O1057)/(N1057+O1057)),0,(2*N1057*O1057)/(N1057+O1057))</f>
        <v>1</v>
      </c>
      <c r="Q1057" s="0" t="n">
        <f aca="false">L474-M474</f>
        <v>-1</v>
      </c>
      <c r="R1057" s="17" t="str">
        <f aca="false">VLOOKUP(A1057,s3_num_method!A1057:B3556,2,0)</f>
        <v>count</v>
      </c>
    </row>
    <row r="1058" customFormat="false" ht="12.8" hidden="false" customHeight="false" outlineLevel="0" collapsed="false">
      <c r="A1058" s="0" t="s">
        <v>6217</v>
      </c>
      <c r="B1058" s="0" t="s">
        <v>1</v>
      </c>
      <c r="D1058" s="0" t="s">
        <v>30</v>
      </c>
      <c r="E1058" s="0" t="s">
        <v>33</v>
      </c>
      <c r="F1058" s="0" t="s">
        <v>6218</v>
      </c>
      <c r="G1058" s="0" t="n">
        <v>1</v>
      </c>
      <c r="H1058" s="0" t="n">
        <v>1</v>
      </c>
      <c r="I1058" s="0" t="n">
        <v>1</v>
      </c>
      <c r="J1058" s="0" t="n">
        <v>0</v>
      </c>
      <c r="K1058" s="0" t="n">
        <v>0</v>
      </c>
      <c r="L1058" s="0" t="n">
        <v>1</v>
      </c>
      <c r="M1058" s="0" t="n">
        <v>0</v>
      </c>
      <c r="N1058" s="1" t="n">
        <f aca="false">IF(ISERROR(I1058/(I1058+J1058)),0,(I1058/(I1058+J1058)))</f>
        <v>1</v>
      </c>
      <c r="O1058" s="1" t="n">
        <f aca="false">IF(ISERROR(I1058/(I1058+K1058)),0,(I1058/(I1058+K1058)))</f>
        <v>1</v>
      </c>
      <c r="P1058" s="1" t="n">
        <f aca="false">IF(ISERROR((2*N1058*O1058)/(N1058+O1058)),0,(2*N1058*O1058)/(N1058+O1058))</f>
        <v>1</v>
      </c>
      <c r="Q1058" s="0" t="n">
        <f aca="false">L1892-M1892</f>
        <v>0</v>
      </c>
      <c r="R1058" s="17" t="str">
        <f aca="false">VLOOKUP(A1058,s3_num_method!A1058:B3557,2,0)</f>
        <v>count</v>
      </c>
    </row>
    <row r="1059" customFormat="false" ht="12.8" hidden="false" customHeight="false" outlineLevel="0" collapsed="false">
      <c r="A1059" s="0" t="s">
        <v>6219</v>
      </c>
      <c r="B1059" s="0" t="s">
        <v>1</v>
      </c>
      <c r="D1059" s="0" t="s">
        <v>30</v>
      </c>
      <c r="E1059" s="0" t="s">
        <v>33</v>
      </c>
      <c r="F1059" s="0" t="s">
        <v>6220</v>
      </c>
      <c r="G1059" s="0" t="n">
        <v>2</v>
      </c>
      <c r="H1059" s="0" t="n">
        <v>1</v>
      </c>
      <c r="I1059" s="0" t="n">
        <v>1</v>
      </c>
      <c r="J1059" s="0" t="n">
        <v>0</v>
      </c>
      <c r="K1059" s="0" t="n">
        <v>1</v>
      </c>
      <c r="L1059" s="0" t="n">
        <v>0</v>
      </c>
      <c r="M1059" s="0" t="n">
        <v>0</v>
      </c>
      <c r="N1059" s="1" t="n">
        <f aca="false">IF(ISERROR(I1059/(I1059+J1059)),0,(I1059/(I1059+J1059)))</f>
        <v>1</v>
      </c>
      <c r="O1059" s="1" t="n">
        <f aca="false">IF(ISERROR(I1059/(I1059+K1059)),0,(I1059/(I1059+K1059)))</f>
        <v>0.5</v>
      </c>
      <c r="P1059" s="1" t="n">
        <f aca="false">IF(ISERROR((2*N1059*O1059)/(N1059+O1059)),0,(2*N1059*O1059)/(N1059+O1059))</f>
        <v>0.666666666666667</v>
      </c>
      <c r="Q1059" s="0" t="n">
        <f aca="false">L64-M64</f>
        <v>-2</v>
      </c>
      <c r="R1059" s="17" t="str">
        <f aca="false">VLOOKUP(A1059,s3_num_method!A1059:B3558,2,0)</f>
        <v>count</v>
      </c>
    </row>
    <row r="1060" customFormat="false" ht="12.8" hidden="false" customHeight="false" outlineLevel="0" collapsed="false">
      <c r="A1060" s="0" t="s">
        <v>6221</v>
      </c>
      <c r="B1060" s="0" t="s">
        <v>1</v>
      </c>
      <c r="D1060" s="0" t="s">
        <v>30</v>
      </c>
      <c r="E1060" s="0" t="s">
        <v>33</v>
      </c>
      <c r="F1060" s="0" t="s">
        <v>6222</v>
      </c>
      <c r="G1060" s="0" t="n">
        <v>2</v>
      </c>
      <c r="H1060" s="0" t="n">
        <v>1</v>
      </c>
      <c r="I1060" s="0" t="n">
        <v>1</v>
      </c>
      <c r="J1060" s="0" t="n">
        <v>0</v>
      </c>
      <c r="K1060" s="0" t="n">
        <v>1</v>
      </c>
      <c r="L1060" s="0" t="n">
        <v>1</v>
      </c>
      <c r="M1060" s="0" t="n">
        <v>0</v>
      </c>
      <c r="N1060" s="1" t="n">
        <f aca="false">IF(ISERROR(I1060/(I1060+J1060)),0,(I1060/(I1060+J1060)))</f>
        <v>1</v>
      </c>
      <c r="O1060" s="1" t="n">
        <f aca="false">IF(ISERROR(I1060/(I1060+K1060)),0,(I1060/(I1060+K1060)))</f>
        <v>0.5</v>
      </c>
      <c r="P1060" s="1" t="n">
        <f aca="false">IF(ISERROR((2*N1060*O1060)/(N1060+O1060)),0,(2*N1060*O1060)/(N1060+O1060))</f>
        <v>0.666666666666667</v>
      </c>
      <c r="Q1060" s="0" t="n">
        <f aca="false">L1512-M1512</f>
        <v>-1</v>
      </c>
      <c r="R1060" s="17" t="str">
        <f aca="false">VLOOKUP(A1060,s3_num_method!A1060:B3559,2,0)</f>
        <v>count</v>
      </c>
    </row>
    <row r="1061" customFormat="false" ht="12.8" hidden="false" customHeight="false" outlineLevel="0" collapsed="false">
      <c r="A1061" s="0" t="s">
        <v>6223</v>
      </c>
      <c r="B1061" s="0" t="s">
        <v>1</v>
      </c>
      <c r="D1061" s="0" t="s">
        <v>30</v>
      </c>
      <c r="E1061" s="0" t="s">
        <v>33</v>
      </c>
      <c r="F1061" s="0" t="s">
        <v>6224</v>
      </c>
      <c r="G1061" s="0" t="n">
        <v>2</v>
      </c>
      <c r="H1061" s="0" t="n">
        <v>2</v>
      </c>
      <c r="I1061" s="0" t="n">
        <v>2</v>
      </c>
      <c r="J1061" s="0" t="n">
        <v>0</v>
      </c>
      <c r="K1061" s="0" t="n">
        <v>0</v>
      </c>
      <c r="L1061" s="0" t="n">
        <v>0</v>
      </c>
      <c r="M1061" s="0" t="n">
        <v>5</v>
      </c>
      <c r="N1061" s="1" t="n">
        <f aca="false">IF(ISERROR(I1061/(I1061+J1061)),0,(I1061/(I1061+J1061)))</f>
        <v>1</v>
      </c>
      <c r="O1061" s="1" t="n">
        <f aca="false">IF(ISERROR(I1061/(I1061+K1061)),0,(I1061/(I1061+K1061)))</f>
        <v>1</v>
      </c>
      <c r="P1061" s="1" t="n">
        <f aca="false">IF(ISERROR((2*N1061*O1061)/(N1061+O1061)),0,(2*N1061*O1061)/(N1061+O1061))</f>
        <v>1</v>
      </c>
      <c r="Q1061" s="0" t="n">
        <f aca="false">L440-M440</f>
        <v>-3</v>
      </c>
      <c r="R1061" s="17" t="str">
        <f aca="false">VLOOKUP(A1061,s3_num_method!A1061:B3560,2,0)</f>
        <v>num</v>
      </c>
    </row>
    <row r="1062" customFormat="false" ht="12.8" hidden="false" customHeight="false" outlineLevel="0" collapsed="false">
      <c r="A1062" s="0" t="s">
        <v>6225</v>
      </c>
      <c r="B1062" s="0" t="s">
        <v>1</v>
      </c>
      <c r="D1062" s="0" t="s">
        <v>30</v>
      </c>
      <c r="E1062" s="0" t="s">
        <v>33</v>
      </c>
      <c r="F1062" s="0" t="s">
        <v>6226</v>
      </c>
      <c r="G1062" s="0" t="n">
        <v>2</v>
      </c>
      <c r="H1062" s="0" t="n">
        <v>2</v>
      </c>
      <c r="I1062" s="0" t="n">
        <v>2</v>
      </c>
      <c r="J1062" s="0" t="n">
        <v>0</v>
      </c>
      <c r="K1062" s="0" t="n">
        <v>0</v>
      </c>
      <c r="L1062" s="0" t="n">
        <v>1</v>
      </c>
      <c r="M1062" s="0" t="n">
        <v>4</v>
      </c>
      <c r="N1062" s="1" t="n">
        <f aca="false">IF(ISERROR(I1062/(I1062+J1062)),0,(I1062/(I1062+J1062)))</f>
        <v>1</v>
      </c>
      <c r="O1062" s="1" t="n">
        <f aca="false">IF(ISERROR(I1062/(I1062+K1062)),0,(I1062/(I1062+K1062)))</f>
        <v>1</v>
      </c>
      <c r="P1062" s="1" t="n">
        <f aca="false">IF(ISERROR((2*N1062*O1062)/(N1062+O1062)),0,(2*N1062*O1062)/(N1062+O1062))</f>
        <v>1</v>
      </c>
      <c r="Q1062" s="0" t="n">
        <f aca="false">L1471-M1471</f>
        <v>1</v>
      </c>
      <c r="R1062" s="17" t="str">
        <f aca="false">VLOOKUP(A1062,s3_num_method!A1062:B3561,2,0)</f>
        <v>num</v>
      </c>
    </row>
    <row r="1063" customFormat="false" ht="12.8" hidden="false" customHeight="false" outlineLevel="0" collapsed="false">
      <c r="A1063" s="0" t="s">
        <v>6227</v>
      </c>
      <c r="B1063" s="0" t="s">
        <v>1</v>
      </c>
      <c r="D1063" s="0" t="s">
        <v>30</v>
      </c>
      <c r="E1063" s="0" t="s">
        <v>33</v>
      </c>
      <c r="F1063" s="0" t="s">
        <v>6228</v>
      </c>
      <c r="G1063" s="0" t="n">
        <v>2</v>
      </c>
      <c r="H1063" s="0" t="n">
        <v>2</v>
      </c>
      <c r="I1063" s="0" t="n">
        <v>2</v>
      </c>
      <c r="J1063" s="0" t="n">
        <v>0</v>
      </c>
      <c r="K1063" s="0" t="n">
        <v>0</v>
      </c>
      <c r="L1063" s="0" t="n">
        <v>0</v>
      </c>
      <c r="M1063" s="0" t="n">
        <v>0</v>
      </c>
      <c r="N1063" s="1" t="n">
        <f aca="false">IF(ISERROR(I1063/(I1063+J1063)),0,(I1063/(I1063+J1063)))</f>
        <v>1</v>
      </c>
      <c r="O1063" s="1" t="n">
        <f aca="false">IF(ISERROR(I1063/(I1063+K1063)),0,(I1063/(I1063+K1063)))</f>
        <v>1</v>
      </c>
      <c r="P1063" s="1" t="n">
        <f aca="false">IF(ISERROR((2*N1063*O1063)/(N1063+O1063)),0,(2*N1063*O1063)/(N1063+O1063))</f>
        <v>1</v>
      </c>
      <c r="Q1063" s="0" t="n">
        <f aca="false">L154-M154</f>
        <v>-2</v>
      </c>
      <c r="R1063" s="17" t="str">
        <f aca="false">VLOOKUP(A1063,s3_num_method!A1063:B3562,2,0)</f>
        <v>count</v>
      </c>
    </row>
    <row r="1064" customFormat="false" ht="12.8" hidden="false" customHeight="false" outlineLevel="0" collapsed="false">
      <c r="A1064" s="0" t="s">
        <v>6229</v>
      </c>
      <c r="B1064" s="0" t="s">
        <v>1</v>
      </c>
      <c r="D1064" s="0" t="s">
        <v>30</v>
      </c>
      <c r="E1064" s="0" t="s">
        <v>33</v>
      </c>
      <c r="F1064" s="0" t="s">
        <v>6230</v>
      </c>
      <c r="G1064" s="0" t="n">
        <v>2</v>
      </c>
      <c r="H1064" s="0" t="n">
        <v>1</v>
      </c>
      <c r="I1064" s="0" t="n">
        <v>1</v>
      </c>
      <c r="J1064" s="0" t="n">
        <v>0</v>
      </c>
      <c r="K1064" s="0" t="n">
        <v>1</v>
      </c>
      <c r="L1064" s="0" t="n">
        <v>1</v>
      </c>
      <c r="M1064" s="0" t="n">
        <v>0</v>
      </c>
      <c r="N1064" s="1" t="n">
        <f aca="false">IF(ISERROR(I1064/(I1064+J1064)),0,(I1064/(I1064+J1064)))</f>
        <v>1</v>
      </c>
      <c r="O1064" s="1" t="n">
        <f aca="false">IF(ISERROR(I1064/(I1064+K1064)),0,(I1064/(I1064+K1064)))</f>
        <v>0.5</v>
      </c>
      <c r="P1064" s="1" t="n">
        <f aca="false">IF(ISERROR((2*N1064*O1064)/(N1064+O1064)),0,(2*N1064*O1064)/(N1064+O1064))</f>
        <v>0.666666666666667</v>
      </c>
      <c r="Q1064" s="0" t="n">
        <f aca="false">L245-M245</f>
        <v>0</v>
      </c>
      <c r="R1064" s="17" t="str">
        <f aca="false">VLOOKUP(A1064,s3_num_method!A1064:B3563,2,0)</f>
        <v>count</v>
      </c>
    </row>
    <row r="1065" customFormat="false" ht="12.8" hidden="false" customHeight="false" outlineLevel="0" collapsed="false">
      <c r="A1065" s="0" t="s">
        <v>6231</v>
      </c>
      <c r="B1065" s="0" t="s">
        <v>1</v>
      </c>
      <c r="D1065" s="0" t="s">
        <v>30</v>
      </c>
      <c r="E1065" s="0" t="s">
        <v>33</v>
      </c>
      <c r="F1065" s="0" t="s">
        <v>6232</v>
      </c>
      <c r="G1065" s="0" t="n">
        <v>4</v>
      </c>
      <c r="H1065" s="0" t="n">
        <v>1</v>
      </c>
      <c r="I1065" s="0" t="n">
        <v>1</v>
      </c>
      <c r="J1065" s="0" t="n">
        <v>0</v>
      </c>
      <c r="K1065" s="0" t="n">
        <v>3</v>
      </c>
      <c r="L1065" s="0" t="n">
        <v>1</v>
      </c>
      <c r="M1065" s="0" t="n">
        <v>0</v>
      </c>
      <c r="N1065" s="1" t="n">
        <f aca="false">IF(ISERROR(I1065/(I1065+J1065)),0,(I1065/(I1065+J1065)))</f>
        <v>1</v>
      </c>
      <c r="O1065" s="1" t="n">
        <f aca="false">IF(ISERROR(I1065/(I1065+K1065)),0,(I1065/(I1065+K1065)))</f>
        <v>0.25</v>
      </c>
      <c r="P1065" s="1" t="n">
        <f aca="false">IF(ISERROR((2*N1065*O1065)/(N1065+O1065)),0,(2*N1065*O1065)/(N1065+O1065))</f>
        <v>0.4</v>
      </c>
      <c r="Q1065" s="0" t="n">
        <f aca="false">L527-M527</f>
        <v>0</v>
      </c>
      <c r="R1065" s="17" t="str">
        <f aca="false">VLOOKUP(A1065,s3_num_method!A1065:B3564,2,0)</f>
        <v>count</v>
      </c>
    </row>
    <row r="1066" customFormat="false" ht="12.8" hidden="false" customHeight="false" outlineLevel="0" collapsed="false">
      <c r="A1066" s="0" t="s">
        <v>6233</v>
      </c>
      <c r="B1066" s="0" t="s">
        <v>1</v>
      </c>
      <c r="D1066" s="0" t="s">
        <v>30</v>
      </c>
      <c r="E1066" s="0" t="s">
        <v>33</v>
      </c>
      <c r="F1066" s="0" t="s">
        <v>6234</v>
      </c>
      <c r="G1066" s="0" t="n">
        <v>4</v>
      </c>
      <c r="H1066" s="0" t="n">
        <v>0</v>
      </c>
      <c r="I1066" s="0" t="n">
        <v>0</v>
      </c>
      <c r="J1066" s="0" t="n">
        <v>0</v>
      </c>
      <c r="K1066" s="0" t="n">
        <v>4</v>
      </c>
      <c r="L1066" s="0" t="n">
        <v>0</v>
      </c>
      <c r="M1066" s="0" t="n">
        <v>0</v>
      </c>
      <c r="N1066" s="1" t="n">
        <f aca="false">IF(ISERROR(I1066/(I1066+J1066)),0,(I1066/(I1066+J1066)))</f>
        <v>0</v>
      </c>
      <c r="O1066" s="1" t="n">
        <f aca="false">IF(ISERROR(I1066/(I1066+K1066)),0,(I1066/(I1066+K1066)))</f>
        <v>0</v>
      </c>
      <c r="P1066" s="1" t="n">
        <f aca="false">IF(ISERROR((2*N1066*O1066)/(N1066+O1066)),0,(2*N1066*O1066)/(N1066+O1066))</f>
        <v>0</v>
      </c>
      <c r="Q1066" s="0" t="n">
        <f aca="false">L1408-M1408</f>
        <v>0</v>
      </c>
      <c r="R1066" s="17" t="str">
        <f aca="false">VLOOKUP(A1066,s3_num_method!A1066:B3565,2,0)</f>
        <v>num+count</v>
      </c>
    </row>
    <row r="1067" customFormat="false" ht="12.8" hidden="false" customHeight="false" outlineLevel="0" collapsed="false">
      <c r="A1067" s="0" t="s">
        <v>6235</v>
      </c>
      <c r="B1067" s="0" t="s">
        <v>1</v>
      </c>
      <c r="D1067" s="0" t="s">
        <v>30</v>
      </c>
      <c r="E1067" s="0" t="s">
        <v>33</v>
      </c>
      <c r="F1067" s="0" t="s">
        <v>6236</v>
      </c>
      <c r="G1067" s="0" t="n">
        <v>2</v>
      </c>
      <c r="H1067" s="0" t="n">
        <v>1</v>
      </c>
      <c r="I1067" s="0" t="n">
        <v>1</v>
      </c>
      <c r="J1067" s="0" t="n">
        <v>0</v>
      </c>
      <c r="K1067" s="0" t="n">
        <v>1</v>
      </c>
      <c r="L1067" s="0" t="n">
        <v>1</v>
      </c>
      <c r="M1067" s="0" t="n">
        <v>1</v>
      </c>
      <c r="N1067" s="1" t="n">
        <f aca="false">IF(ISERROR(I1067/(I1067+J1067)),0,(I1067/(I1067+J1067)))</f>
        <v>1</v>
      </c>
      <c r="O1067" s="1" t="n">
        <f aca="false">IF(ISERROR(I1067/(I1067+K1067)),0,(I1067/(I1067+K1067)))</f>
        <v>0.5</v>
      </c>
      <c r="P1067" s="1" t="n">
        <f aca="false">IF(ISERROR((2*N1067*O1067)/(N1067+O1067)),0,(2*N1067*O1067)/(N1067+O1067))</f>
        <v>0.666666666666667</v>
      </c>
      <c r="Q1067" s="0" t="n">
        <f aca="false">L1447-M1447</f>
        <v>-1</v>
      </c>
      <c r="R1067" s="17" t="str">
        <f aca="false">VLOOKUP(A1067,s3_num_method!A1067:B3566,2,0)</f>
        <v>num</v>
      </c>
    </row>
    <row r="1068" customFormat="false" ht="12.8" hidden="false" customHeight="false" outlineLevel="0" collapsed="false">
      <c r="A1068" s="0" t="s">
        <v>6237</v>
      </c>
      <c r="B1068" s="0" t="s">
        <v>1</v>
      </c>
      <c r="D1068" s="0" t="s">
        <v>30</v>
      </c>
      <c r="E1068" s="0" t="s">
        <v>33</v>
      </c>
      <c r="F1068" s="0" t="s">
        <v>6238</v>
      </c>
      <c r="G1068" s="0" t="n">
        <v>1</v>
      </c>
      <c r="H1068" s="0" t="n">
        <v>1</v>
      </c>
      <c r="I1068" s="0" t="n">
        <v>1</v>
      </c>
      <c r="J1068" s="0" t="n">
        <v>0</v>
      </c>
      <c r="K1068" s="0" t="n">
        <v>0</v>
      </c>
      <c r="L1068" s="0" t="n">
        <v>1</v>
      </c>
      <c r="M1068" s="0" t="n">
        <v>0</v>
      </c>
      <c r="N1068" s="1" t="n">
        <f aca="false">IF(ISERROR(I1068/(I1068+J1068)),0,(I1068/(I1068+J1068)))</f>
        <v>1</v>
      </c>
      <c r="O1068" s="1" t="n">
        <f aca="false">IF(ISERROR(I1068/(I1068+K1068)),0,(I1068/(I1068+K1068)))</f>
        <v>1</v>
      </c>
      <c r="P1068" s="1" t="n">
        <f aca="false">IF(ISERROR((2*N1068*O1068)/(N1068+O1068)),0,(2*N1068*O1068)/(N1068+O1068))</f>
        <v>1</v>
      </c>
      <c r="Q1068" s="0" t="n">
        <f aca="false">L529-M529</f>
        <v>-4</v>
      </c>
      <c r="R1068" s="17" t="str">
        <f aca="false">VLOOKUP(A1068,s3_num_method!A1068:B3567,2,0)</f>
        <v>count</v>
      </c>
    </row>
    <row r="1069" customFormat="false" ht="12.8" hidden="false" customHeight="false" outlineLevel="0" collapsed="false">
      <c r="A1069" s="0" t="s">
        <v>6239</v>
      </c>
      <c r="B1069" s="0" t="s">
        <v>1</v>
      </c>
      <c r="D1069" s="0" t="s">
        <v>30</v>
      </c>
      <c r="E1069" s="0" t="s">
        <v>33</v>
      </c>
      <c r="F1069" s="0" t="s">
        <v>6240</v>
      </c>
      <c r="G1069" s="0" t="n">
        <v>1</v>
      </c>
      <c r="H1069" s="0" t="n">
        <v>1</v>
      </c>
      <c r="I1069" s="0" t="n">
        <v>1</v>
      </c>
      <c r="J1069" s="0" t="n">
        <v>0</v>
      </c>
      <c r="K1069" s="0" t="n">
        <v>0</v>
      </c>
      <c r="L1069" s="0" t="n">
        <v>0</v>
      </c>
      <c r="M1069" s="0" t="n">
        <v>0</v>
      </c>
      <c r="N1069" s="1" t="n">
        <f aca="false">IF(ISERROR(I1069/(I1069+J1069)),0,(I1069/(I1069+J1069)))</f>
        <v>1</v>
      </c>
      <c r="O1069" s="1" t="n">
        <f aca="false">IF(ISERROR(I1069/(I1069+K1069)),0,(I1069/(I1069+K1069)))</f>
        <v>1</v>
      </c>
      <c r="P1069" s="1" t="n">
        <f aca="false">IF(ISERROR((2*N1069*O1069)/(N1069+O1069)),0,(2*N1069*O1069)/(N1069+O1069))</f>
        <v>1</v>
      </c>
      <c r="Q1069" s="0" t="n">
        <f aca="false">L1018-M1018</f>
        <v>0</v>
      </c>
      <c r="R1069" s="17" t="str">
        <f aca="false">VLOOKUP(A1069,s3_num_method!A1069:B3568,2,0)</f>
        <v>count</v>
      </c>
    </row>
    <row r="1070" customFormat="false" ht="12.8" hidden="false" customHeight="false" outlineLevel="0" collapsed="false">
      <c r="A1070" s="0" t="s">
        <v>6241</v>
      </c>
      <c r="B1070" s="0" t="s">
        <v>1</v>
      </c>
      <c r="D1070" s="0" t="s">
        <v>30</v>
      </c>
      <c r="E1070" s="0" t="s">
        <v>33</v>
      </c>
      <c r="F1070" s="0" t="s">
        <v>6242</v>
      </c>
      <c r="G1070" s="0" t="n">
        <v>2</v>
      </c>
      <c r="H1070" s="0" t="n">
        <v>1</v>
      </c>
      <c r="I1070" s="0" t="n">
        <v>1</v>
      </c>
      <c r="J1070" s="0" t="n">
        <v>0</v>
      </c>
      <c r="K1070" s="0" t="n">
        <v>1</v>
      </c>
      <c r="L1070" s="0" t="n">
        <v>1</v>
      </c>
      <c r="M1070" s="0" t="n">
        <v>1</v>
      </c>
      <c r="N1070" s="1" t="n">
        <f aca="false">IF(ISERROR(I1070/(I1070+J1070)),0,(I1070/(I1070+J1070)))</f>
        <v>1</v>
      </c>
      <c r="O1070" s="1" t="n">
        <f aca="false">IF(ISERROR(I1070/(I1070+K1070)),0,(I1070/(I1070+K1070)))</f>
        <v>0.5</v>
      </c>
      <c r="P1070" s="1" t="n">
        <f aca="false">IF(ISERROR((2*N1070*O1070)/(N1070+O1070)),0,(2*N1070*O1070)/(N1070+O1070))</f>
        <v>0.666666666666667</v>
      </c>
      <c r="Q1070" s="0" t="n">
        <f aca="false">L2123-M2123</f>
        <v>11</v>
      </c>
      <c r="R1070" s="17" t="str">
        <f aca="false">VLOOKUP(A1070,s3_num_method!A1070:B3569,2,0)</f>
        <v>num</v>
      </c>
    </row>
    <row r="1071" customFormat="false" ht="12.8" hidden="false" customHeight="false" outlineLevel="0" collapsed="false">
      <c r="A1071" s="0" t="s">
        <v>6243</v>
      </c>
      <c r="B1071" s="0" t="s">
        <v>1</v>
      </c>
      <c r="D1071" s="0" t="s">
        <v>30</v>
      </c>
      <c r="E1071" s="0" t="s">
        <v>33</v>
      </c>
      <c r="F1071" s="0" t="s">
        <v>6244</v>
      </c>
      <c r="G1071" s="0" t="n">
        <v>3</v>
      </c>
      <c r="H1071" s="0" t="n">
        <v>1</v>
      </c>
      <c r="I1071" s="0" t="n">
        <v>1</v>
      </c>
      <c r="J1071" s="0" t="n">
        <v>0</v>
      </c>
      <c r="K1071" s="0" t="n">
        <v>2</v>
      </c>
      <c r="L1071" s="0" t="n">
        <v>1</v>
      </c>
      <c r="M1071" s="0" t="n">
        <v>0</v>
      </c>
      <c r="N1071" s="1" t="n">
        <f aca="false">IF(ISERROR(I1071/(I1071+J1071)),0,(I1071/(I1071+J1071)))</f>
        <v>1</v>
      </c>
      <c r="O1071" s="1" t="n">
        <f aca="false">IF(ISERROR(I1071/(I1071+K1071)),0,(I1071/(I1071+K1071)))</f>
        <v>0.333333333333333</v>
      </c>
      <c r="P1071" s="1" t="n">
        <f aca="false">IF(ISERROR((2*N1071*O1071)/(N1071+O1071)),0,(2*N1071*O1071)/(N1071+O1071))</f>
        <v>0.5</v>
      </c>
      <c r="Q1071" s="0" t="n">
        <f aca="false">L1288-M1288</f>
        <v>0</v>
      </c>
      <c r="R1071" s="17" t="str">
        <f aca="false">VLOOKUP(A1071,s3_num_method!A1071:B3570,2,0)</f>
        <v>count</v>
      </c>
    </row>
    <row r="1072" customFormat="false" ht="12.8" hidden="false" customHeight="false" outlineLevel="0" collapsed="false">
      <c r="A1072" s="0" t="s">
        <v>6245</v>
      </c>
      <c r="B1072" s="0" t="s">
        <v>1</v>
      </c>
      <c r="D1072" s="0" t="s">
        <v>30</v>
      </c>
      <c r="E1072" s="0" t="s">
        <v>33</v>
      </c>
      <c r="F1072" s="0" t="s">
        <v>6246</v>
      </c>
      <c r="G1072" s="0" t="n">
        <v>1</v>
      </c>
      <c r="H1072" s="0" t="n">
        <v>0</v>
      </c>
      <c r="I1072" s="0" t="n">
        <v>0</v>
      </c>
      <c r="J1072" s="0" t="n">
        <v>0</v>
      </c>
      <c r="K1072" s="0" t="n">
        <v>1</v>
      </c>
      <c r="L1072" s="0" t="n">
        <v>1</v>
      </c>
      <c r="M1072" s="0" t="n">
        <v>0</v>
      </c>
      <c r="N1072" s="1" t="n">
        <f aca="false">IF(ISERROR(I1072/(I1072+J1072)),0,(I1072/(I1072+J1072)))</f>
        <v>0</v>
      </c>
      <c r="O1072" s="1" t="n">
        <f aca="false">IF(ISERROR(I1072/(I1072+K1072)),0,(I1072/(I1072+K1072)))</f>
        <v>0</v>
      </c>
      <c r="P1072" s="1" t="n">
        <f aca="false">IF(ISERROR((2*N1072*O1072)/(N1072+O1072)),0,(2*N1072*O1072)/(N1072+O1072))</f>
        <v>0</v>
      </c>
      <c r="Q1072" s="0" t="n">
        <f aca="false">L1973-M1973</f>
        <v>1</v>
      </c>
      <c r="R1072" s="17" t="str">
        <f aca="false">VLOOKUP(A1072,s3_num_method!A1072:B3571,2,0)</f>
        <v>num+count</v>
      </c>
    </row>
    <row r="1073" customFormat="false" ht="12.8" hidden="false" customHeight="false" outlineLevel="0" collapsed="false">
      <c r="A1073" s="0" t="s">
        <v>6247</v>
      </c>
      <c r="B1073" s="0" t="s">
        <v>1</v>
      </c>
      <c r="D1073" s="0" t="s">
        <v>30</v>
      </c>
      <c r="E1073" s="0" t="s">
        <v>33</v>
      </c>
      <c r="F1073" s="0" t="s">
        <v>6248</v>
      </c>
      <c r="G1073" s="0" t="n">
        <v>1</v>
      </c>
      <c r="H1073" s="0" t="n">
        <v>1</v>
      </c>
      <c r="I1073" s="0" t="n">
        <v>1</v>
      </c>
      <c r="J1073" s="0" t="n">
        <v>0</v>
      </c>
      <c r="K1073" s="0" t="n">
        <v>0</v>
      </c>
      <c r="L1073" s="0" t="n">
        <v>0</v>
      </c>
      <c r="M1073" s="0" t="n">
        <v>0</v>
      </c>
      <c r="N1073" s="1" t="n">
        <f aca="false">IF(ISERROR(I1073/(I1073+J1073)),0,(I1073/(I1073+J1073)))</f>
        <v>1</v>
      </c>
      <c r="O1073" s="1" t="n">
        <f aca="false">IF(ISERROR(I1073/(I1073+K1073)),0,(I1073/(I1073+K1073)))</f>
        <v>1</v>
      </c>
      <c r="P1073" s="1" t="n">
        <f aca="false">IF(ISERROR((2*N1073*O1073)/(N1073+O1073)),0,(2*N1073*O1073)/(N1073+O1073))</f>
        <v>1</v>
      </c>
      <c r="Q1073" s="0" t="n">
        <f aca="false">L2121-M2121</f>
        <v>3</v>
      </c>
      <c r="R1073" s="17" t="str">
        <f aca="false">VLOOKUP(A1073,s3_num_method!A1073:B3572,2,0)</f>
        <v>count</v>
      </c>
    </row>
    <row r="1074" customFormat="false" ht="12.8" hidden="false" customHeight="false" outlineLevel="0" collapsed="false">
      <c r="A1074" s="0" t="s">
        <v>6249</v>
      </c>
      <c r="B1074" s="0" t="s">
        <v>1</v>
      </c>
      <c r="D1074" s="0" t="s">
        <v>30</v>
      </c>
      <c r="E1074" s="0" t="s">
        <v>33</v>
      </c>
      <c r="F1074" s="0" t="s">
        <v>6250</v>
      </c>
      <c r="G1074" s="0" t="n">
        <v>1</v>
      </c>
      <c r="H1074" s="0" t="n">
        <v>1</v>
      </c>
      <c r="I1074" s="0" t="n">
        <v>1</v>
      </c>
      <c r="J1074" s="0" t="n">
        <v>0</v>
      </c>
      <c r="K1074" s="0" t="n">
        <v>0</v>
      </c>
      <c r="L1074" s="0" t="n">
        <v>1</v>
      </c>
      <c r="M1074" s="0" t="n">
        <v>2</v>
      </c>
      <c r="N1074" s="1" t="n">
        <f aca="false">IF(ISERROR(I1074/(I1074+J1074)),0,(I1074/(I1074+J1074)))</f>
        <v>1</v>
      </c>
      <c r="O1074" s="1" t="n">
        <f aca="false">IF(ISERROR(I1074/(I1074+K1074)),0,(I1074/(I1074+K1074)))</f>
        <v>1</v>
      </c>
      <c r="P1074" s="1" t="n">
        <f aca="false">IF(ISERROR((2*N1074*O1074)/(N1074+O1074)),0,(2*N1074*O1074)/(N1074+O1074))</f>
        <v>1</v>
      </c>
      <c r="Q1074" s="0" t="n">
        <f aca="false">L31-M31</f>
        <v>0</v>
      </c>
      <c r="R1074" s="17" t="str">
        <f aca="false">VLOOKUP(A1074,s3_num_method!A1074:B3573,2,0)</f>
        <v>count</v>
      </c>
    </row>
    <row r="1075" customFormat="false" ht="12.8" hidden="false" customHeight="false" outlineLevel="0" collapsed="false">
      <c r="A1075" s="0" t="s">
        <v>6251</v>
      </c>
      <c r="B1075" s="0" t="s">
        <v>1</v>
      </c>
      <c r="D1075" s="0" t="s">
        <v>30</v>
      </c>
      <c r="E1075" s="0" t="s">
        <v>33</v>
      </c>
      <c r="F1075" s="0" t="s">
        <v>6252</v>
      </c>
      <c r="G1075" s="0" t="n">
        <v>2</v>
      </c>
      <c r="H1075" s="0" t="n">
        <v>1</v>
      </c>
      <c r="I1075" s="0" t="n">
        <v>1</v>
      </c>
      <c r="J1075" s="0" t="n">
        <v>0</v>
      </c>
      <c r="K1075" s="0" t="n">
        <v>1</v>
      </c>
      <c r="L1075" s="0" t="n">
        <v>0</v>
      </c>
      <c r="M1075" s="0" t="n">
        <v>0</v>
      </c>
      <c r="N1075" s="1" t="n">
        <f aca="false">IF(ISERROR(I1075/(I1075+J1075)),0,(I1075/(I1075+J1075)))</f>
        <v>1</v>
      </c>
      <c r="O1075" s="1" t="n">
        <f aca="false">IF(ISERROR(I1075/(I1075+K1075)),0,(I1075/(I1075+K1075)))</f>
        <v>0.5</v>
      </c>
      <c r="P1075" s="1" t="n">
        <f aca="false">IF(ISERROR((2*N1075*O1075)/(N1075+O1075)),0,(2*N1075*O1075)/(N1075+O1075))</f>
        <v>0.666666666666667</v>
      </c>
      <c r="Q1075" s="0" t="n">
        <f aca="false">L899-M899</f>
        <v>0</v>
      </c>
      <c r="R1075" s="17" t="str">
        <f aca="false">VLOOKUP(A1075,s3_num_method!A1075:B3574,2,0)</f>
        <v>count</v>
      </c>
    </row>
    <row r="1076" customFormat="false" ht="12.8" hidden="false" customHeight="false" outlineLevel="0" collapsed="false">
      <c r="A1076" s="0" t="s">
        <v>6253</v>
      </c>
      <c r="B1076" s="0" t="s">
        <v>1</v>
      </c>
      <c r="D1076" s="0" t="s">
        <v>30</v>
      </c>
      <c r="E1076" s="0" t="s">
        <v>33</v>
      </c>
      <c r="F1076" s="0" t="s">
        <v>6254</v>
      </c>
      <c r="G1076" s="0" t="n">
        <v>2</v>
      </c>
      <c r="H1076" s="0" t="n">
        <v>2</v>
      </c>
      <c r="I1076" s="0" t="n">
        <v>2</v>
      </c>
      <c r="J1076" s="0" t="n">
        <v>0</v>
      </c>
      <c r="K1076" s="0" t="n">
        <v>0</v>
      </c>
      <c r="L1076" s="0" t="n">
        <v>0</v>
      </c>
      <c r="M1076" s="0" t="n">
        <v>0</v>
      </c>
      <c r="N1076" s="1" t="n">
        <f aca="false">IF(ISERROR(I1076/(I1076+J1076)),0,(I1076/(I1076+J1076)))</f>
        <v>1</v>
      </c>
      <c r="O1076" s="1" t="n">
        <f aca="false">IF(ISERROR(I1076/(I1076+K1076)),0,(I1076/(I1076+K1076)))</f>
        <v>1</v>
      </c>
      <c r="P1076" s="1" t="n">
        <f aca="false">IF(ISERROR((2*N1076*O1076)/(N1076+O1076)),0,(2*N1076*O1076)/(N1076+O1076))</f>
        <v>1</v>
      </c>
      <c r="Q1076" s="0" t="n">
        <f aca="false">L111-M111</f>
        <v>-2</v>
      </c>
      <c r="R1076" s="17" t="str">
        <f aca="false">VLOOKUP(A1076,s3_num_method!A1076:B3575,2,0)</f>
        <v>count</v>
      </c>
    </row>
    <row r="1077" customFormat="false" ht="12.8" hidden="false" customHeight="false" outlineLevel="0" collapsed="false">
      <c r="A1077" s="0" t="s">
        <v>6255</v>
      </c>
      <c r="B1077" s="0" t="s">
        <v>1</v>
      </c>
      <c r="D1077" s="0" t="s">
        <v>30</v>
      </c>
      <c r="E1077" s="0" t="s">
        <v>33</v>
      </c>
      <c r="F1077" s="0" t="s">
        <v>6256</v>
      </c>
      <c r="G1077" s="0" t="n">
        <v>2</v>
      </c>
      <c r="H1077" s="0" t="n">
        <v>1</v>
      </c>
      <c r="I1077" s="0" t="n">
        <v>1</v>
      </c>
      <c r="J1077" s="0" t="n">
        <v>0</v>
      </c>
      <c r="K1077" s="0" t="n">
        <v>1</v>
      </c>
      <c r="L1077" s="0" t="n">
        <v>0</v>
      </c>
      <c r="M1077" s="0" t="n">
        <v>0</v>
      </c>
      <c r="N1077" s="1" t="n">
        <f aca="false">IF(ISERROR(I1077/(I1077+J1077)),0,(I1077/(I1077+J1077)))</f>
        <v>1</v>
      </c>
      <c r="O1077" s="1" t="n">
        <f aca="false">IF(ISERROR(I1077/(I1077+K1077)),0,(I1077/(I1077+K1077)))</f>
        <v>0.5</v>
      </c>
      <c r="P1077" s="1" t="n">
        <f aca="false">IF(ISERROR((2*N1077*O1077)/(N1077+O1077)),0,(2*N1077*O1077)/(N1077+O1077))</f>
        <v>0.666666666666667</v>
      </c>
      <c r="Q1077" s="0" t="n">
        <f aca="false">L1969-M1969</f>
        <v>5</v>
      </c>
      <c r="R1077" s="17" t="str">
        <f aca="false">VLOOKUP(A1077,s3_num_method!A1077:B3576,2,0)</f>
        <v>count</v>
      </c>
    </row>
    <row r="1078" customFormat="false" ht="12.8" hidden="false" customHeight="false" outlineLevel="0" collapsed="false">
      <c r="A1078" s="0" t="s">
        <v>6257</v>
      </c>
      <c r="B1078" s="0" t="s">
        <v>1</v>
      </c>
      <c r="D1078" s="0" t="s">
        <v>30</v>
      </c>
      <c r="E1078" s="0" t="s">
        <v>33</v>
      </c>
      <c r="F1078" s="0" t="s">
        <v>6258</v>
      </c>
      <c r="G1078" s="0" t="n">
        <v>1</v>
      </c>
      <c r="H1078" s="0" t="n">
        <v>1</v>
      </c>
      <c r="I1078" s="0" t="n">
        <v>1</v>
      </c>
      <c r="J1078" s="0" t="n">
        <v>0</v>
      </c>
      <c r="K1078" s="0" t="n">
        <v>0</v>
      </c>
      <c r="L1078" s="0" t="n">
        <v>0</v>
      </c>
      <c r="M1078" s="0" t="n">
        <v>1</v>
      </c>
      <c r="N1078" s="1" t="n">
        <f aca="false">IF(ISERROR(I1078/(I1078+J1078)),0,(I1078/(I1078+J1078)))</f>
        <v>1</v>
      </c>
      <c r="O1078" s="1" t="n">
        <f aca="false">IF(ISERROR(I1078/(I1078+K1078)),0,(I1078/(I1078+K1078)))</f>
        <v>1</v>
      </c>
      <c r="P1078" s="1" t="n">
        <f aca="false">IF(ISERROR((2*N1078*O1078)/(N1078+O1078)),0,(2*N1078*O1078)/(N1078+O1078))</f>
        <v>1</v>
      </c>
      <c r="Q1078" s="0" t="n">
        <f aca="false">L506-M506</f>
        <v>-9</v>
      </c>
      <c r="R1078" s="17" t="str">
        <f aca="false">VLOOKUP(A1078,s3_num_method!A1078:B3577,2,0)</f>
        <v>num</v>
      </c>
    </row>
    <row r="1079" customFormat="false" ht="12.8" hidden="false" customHeight="false" outlineLevel="0" collapsed="false">
      <c r="A1079" s="0" t="s">
        <v>6259</v>
      </c>
      <c r="B1079" s="0" t="s">
        <v>1</v>
      </c>
      <c r="D1079" s="0" t="s">
        <v>30</v>
      </c>
      <c r="E1079" s="0" t="s">
        <v>33</v>
      </c>
      <c r="F1079" s="0" t="s">
        <v>6260</v>
      </c>
      <c r="G1079" s="0" t="n">
        <v>1</v>
      </c>
      <c r="H1079" s="0" t="n">
        <v>1</v>
      </c>
      <c r="I1079" s="0" t="n">
        <v>1</v>
      </c>
      <c r="J1079" s="0" t="n">
        <v>0</v>
      </c>
      <c r="K1079" s="0" t="n">
        <v>0</v>
      </c>
      <c r="L1079" s="0" t="n">
        <v>1</v>
      </c>
      <c r="M1079" s="0" t="n">
        <v>1</v>
      </c>
      <c r="N1079" s="1" t="n">
        <f aca="false">IF(ISERROR(I1079/(I1079+J1079)),0,(I1079/(I1079+J1079)))</f>
        <v>1</v>
      </c>
      <c r="O1079" s="1" t="n">
        <f aca="false">IF(ISERROR(I1079/(I1079+K1079)),0,(I1079/(I1079+K1079)))</f>
        <v>1</v>
      </c>
      <c r="P1079" s="1" t="n">
        <f aca="false">IF(ISERROR((2*N1079*O1079)/(N1079+O1079)),0,(2*N1079*O1079)/(N1079+O1079))</f>
        <v>1</v>
      </c>
      <c r="Q1079" s="0" t="n">
        <f aca="false">L275-M275</f>
        <v>-3</v>
      </c>
      <c r="R1079" s="17" t="str">
        <f aca="false">VLOOKUP(A1079,s3_num_method!A1079:B3578,2,0)</f>
        <v>num</v>
      </c>
    </row>
    <row r="1080" customFormat="false" ht="12.8" hidden="false" customHeight="false" outlineLevel="0" collapsed="false">
      <c r="A1080" s="0" t="s">
        <v>6261</v>
      </c>
      <c r="B1080" s="0" t="s">
        <v>1</v>
      </c>
      <c r="D1080" s="0" t="s">
        <v>23</v>
      </c>
      <c r="E1080" s="0" t="s">
        <v>33</v>
      </c>
      <c r="F1080" s="0" t="s">
        <v>6262</v>
      </c>
      <c r="G1080" s="0" t="n">
        <v>4</v>
      </c>
      <c r="H1080" s="0" t="n">
        <v>3</v>
      </c>
      <c r="I1080" s="0" t="n">
        <v>2</v>
      </c>
      <c r="J1080" s="0" t="n">
        <v>1</v>
      </c>
      <c r="K1080" s="0" t="n">
        <v>2</v>
      </c>
      <c r="L1080" s="0" t="n">
        <v>1</v>
      </c>
      <c r="M1080" s="0" t="n">
        <v>6</v>
      </c>
      <c r="N1080" s="1" t="n">
        <f aca="false">IF(ISERROR(I1080/(I1080+J1080)),0,(I1080/(I1080+J1080)))</f>
        <v>0.666666666666667</v>
      </c>
      <c r="O1080" s="1" t="n">
        <f aca="false">IF(ISERROR(I1080/(I1080+K1080)),0,(I1080/(I1080+K1080)))</f>
        <v>0.5</v>
      </c>
      <c r="P1080" s="1" t="n">
        <f aca="false">IF(ISERROR((2*N1080*O1080)/(N1080+O1080)),0,(2*N1080*O1080)/(N1080+O1080))</f>
        <v>0.571428571428571</v>
      </c>
      <c r="Q1080" s="0" t="n">
        <f aca="false">L172-M172</f>
        <v>-4</v>
      </c>
      <c r="R1080" s="17" t="str">
        <f aca="false">VLOOKUP(A1080,s3_num_method!A1080:B3579,2,0)</f>
        <v>count</v>
      </c>
    </row>
    <row r="1081" customFormat="false" ht="12.8" hidden="false" customHeight="false" outlineLevel="0" collapsed="false">
      <c r="A1081" s="0" t="s">
        <v>6263</v>
      </c>
      <c r="B1081" s="0" t="s">
        <v>1</v>
      </c>
      <c r="D1081" s="0" t="s">
        <v>23</v>
      </c>
      <c r="E1081" s="0" t="s">
        <v>33</v>
      </c>
      <c r="F1081" s="0" t="s">
        <v>6264</v>
      </c>
      <c r="G1081" s="0" t="n">
        <v>12</v>
      </c>
      <c r="H1081" s="0" t="n">
        <v>19</v>
      </c>
      <c r="I1081" s="0" t="n">
        <v>11</v>
      </c>
      <c r="J1081" s="0" t="n">
        <v>8</v>
      </c>
      <c r="K1081" s="0" t="n">
        <v>1</v>
      </c>
      <c r="L1081" s="0" t="n">
        <v>4</v>
      </c>
      <c r="M1081" s="0" t="n">
        <v>31</v>
      </c>
      <c r="N1081" s="1" t="n">
        <f aca="false">IF(ISERROR(I1081/(I1081+J1081)),0,(I1081/(I1081+J1081)))</f>
        <v>0.578947368421053</v>
      </c>
      <c r="O1081" s="1" t="n">
        <f aca="false">IF(ISERROR(I1081/(I1081+K1081)),0,(I1081/(I1081+K1081)))</f>
        <v>0.916666666666667</v>
      </c>
      <c r="P1081" s="1" t="n">
        <f aca="false">IF(ISERROR((2*N1081*O1081)/(N1081+O1081)),0,(2*N1081*O1081)/(N1081+O1081))</f>
        <v>0.709677419354839</v>
      </c>
      <c r="Q1081" s="0" t="n">
        <f aca="false">L633-M633</f>
        <v>1</v>
      </c>
      <c r="R1081" s="17" t="str">
        <f aca="false">VLOOKUP(A1081,s3_num_method!A1081:B3580,2,0)</f>
        <v>num+count</v>
      </c>
    </row>
    <row r="1082" customFormat="false" ht="12.8" hidden="false" customHeight="false" outlineLevel="0" collapsed="false">
      <c r="A1082" s="0" t="s">
        <v>6265</v>
      </c>
      <c r="B1082" s="0" t="s">
        <v>1</v>
      </c>
      <c r="D1082" s="0" t="s">
        <v>23</v>
      </c>
      <c r="E1082" s="0" t="s">
        <v>33</v>
      </c>
      <c r="F1082" s="0" t="s">
        <v>6266</v>
      </c>
      <c r="G1082" s="0" t="n">
        <v>6</v>
      </c>
      <c r="H1082" s="0" t="n">
        <v>15</v>
      </c>
      <c r="I1082" s="0" t="n">
        <v>3</v>
      </c>
      <c r="J1082" s="0" t="n">
        <v>12</v>
      </c>
      <c r="K1082" s="0" t="n">
        <v>3</v>
      </c>
      <c r="L1082" s="0" t="n">
        <v>5</v>
      </c>
      <c r="M1082" s="0" t="n">
        <v>16</v>
      </c>
      <c r="N1082" s="1" t="n">
        <f aca="false">IF(ISERROR(I1082/(I1082+J1082)),0,(I1082/(I1082+J1082)))</f>
        <v>0.2</v>
      </c>
      <c r="O1082" s="1" t="n">
        <f aca="false">IF(ISERROR(I1082/(I1082+K1082)),0,(I1082/(I1082+K1082)))</f>
        <v>0.5</v>
      </c>
      <c r="P1082" s="1" t="n">
        <f aca="false">IF(ISERROR((2*N1082*O1082)/(N1082+O1082)),0,(2*N1082*O1082)/(N1082+O1082))</f>
        <v>0.285714285714286</v>
      </c>
      <c r="Q1082" s="0" t="n">
        <f aca="false">L2134-M2134</f>
        <v>5</v>
      </c>
      <c r="R1082" s="17" t="str">
        <f aca="false">VLOOKUP(A1082,s3_num_method!A1082:B3581,2,0)</f>
        <v>num+count</v>
      </c>
    </row>
    <row r="1083" customFormat="false" ht="12.8" hidden="false" customHeight="false" outlineLevel="0" collapsed="false">
      <c r="A1083" s="0" t="s">
        <v>6267</v>
      </c>
      <c r="B1083" s="0" t="s">
        <v>1</v>
      </c>
      <c r="D1083" s="0" t="s">
        <v>23</v>
      </c>
      <c r="E1083" s="0" t="s">
        <v>33</v>
      </c>
      <c r="F1083" s="0" t="s">
        <v>6268</v>
      </c>
      <c r="G1083" s="0" t="n">
        <v>4</v>
      </c>
      <c r="H1083" s="0" t="n">
        <v>5</v>
      </c>
      <c r="I1083" s="0" t="n">
        <v>3</v>
      </c>
      <c r="J1083" s="0" t="n">
        <v>2</v>
      </c>
      <c r="K1083" s="0" t="n">
        <v>1</v>
      </c>
      <c r="L1083" s="0" t="n">
        <v>2</v>
      </c>
      <c r="M1083" s="0" t="n">
        <v>5</v>
      </c>
      <c r="N1083" s="1" t="n">
        <f aca="false">IF(ISERROR(I1083/(I1083+J1083)),0,(I1083/(I1083+J1083)))</f>
        <v>0.6</v>
      </c>
      <c r="O1083" s="1" t="n">
        <f aca="false">IF(ISERROR(I1083/(I1083+K1083)),0,(I1083/(I1083+K1083)))</f>
        <v>0.75</v>
      </c>
      <c r="P1083" s="1" t="n">
        <f aca="false">IF(ISERROR((2*N1083*O1083)/(N1083+O1083)),0,(2*N1083*O1083)/(N1083+O1083))</f>
        <v>0.666666666666667</v>
      </c>
      <c r="Q1083" s="0" t="n">
        <f aca="false">L1400-M1400</f>
        <v>1</v>
      </c>
      <c r="R1083" s="17" t="str">
        <f aca="false">VLOOKUP(A1083,s3_num_method!A1083:B3582,2,0)</f>
        <v>num+count</v>
      </c>
    </row>
    <row r="1084" customFormat="false" ht="12.8" hidden="false" customHeight="false" outlineLevel="0" collapsed="false">
      <c r="A1084" s="0" t="s">
        <v>6269</v>
      </c>
      <c r="B1084" s="0" t="s">
        <v>1</v>
      </c>
      <c r="D1084" s="0" t="s">
        <v>23</v>
      </c>
      <c r="E1084" s="0" t="s">
        <v>33</v>
      </c>
      <c r="F1084" s="0" t="s">
        <v>6270</v>
      </c>
      <c r="G1084" s="0" t="n">
        <v>1</v>
      </c>
      <c r="H1084" s="0" t="n">
        <v>1</v>
      </c>
      <c r="I1084" s="0" t="n">
        <v>1</v>
      </c>
      <c r="J1084" s="0" t="n">
        <v>0</v>
      </c>
      <c r="K1084" s="0" t="n">
        <v>0</v>
      </c>
      <c r="L1084" s="0" t="n">
        <v>2</v>
      </c>
      <c r="M1084" s="0" t="n">
        <v>2</v>
      </c>
      <c r="N1084" s="1" t="n">
        <f aca="false">IF(ISERROR(I1084/(I1084+J1084)),0,(I1084/(I1084+J1084)))</f>
        <v>1</v>
      </c>
      <c r="O1084" s="1" t="n">
        <f aca="false">IF(ISERROR(I1084/(I1084+K1084)),0,(I1084/(I1084+K1084)))</f>
        <v>1</v>
      </c>
      <c r="P1084" s="1" t="n">
        <f aca="false">IF(ISERROR((2*N1084*O1084)/(N1084+O1084)),0,(2*N1084*O1084)/(N1084+O1084))</f>
        <v>1</v>
      </c>
      <c r="Q1084" s="0" t="n">
        <f aca="false">L1114-M1114</f>
        <v>0</v>
      </c>
      <c r="R1084" s="17" t="str">
        <f aca="false">VLOOKUP(A1084,s3_num_method!A1084:B3583,2,0)</f>
        <v>count</v>
      </c>
    </row>
    <row r="1085" customFormat="false" ht="12.8" hidden="false" customHeight="false" outlineLevel="0" collapsed="false">
      <c r="A1085" s="0" t="s">
        <v>6271</v>
      </c>
      <c r="B1085" s="0" t="s">
        <v>1</v>
      </c>
      <c r="D1085" s="0" t="s">
        <v>23</v>
      </c>
      <c r="E1085" s="0" t="s">
        <v>33</v>
      </c>
      <c r="F1085" s="0" t="s">
        <v>6272</v>
      </c>
      <c r="G1085" s="0" t="n">
        <v>4</v>
      </c>
      <c r="H1085" s="0" t="n">
        <v>4</v>
      </c>
      <c r="I1085" s="0" t="n">
        <v>2</v>
      </c>
      <c r="J1085" s="0" t="n">
        <v>2</v>
      </c>
      <c r="K1085" s="0" t="n">
        <v>2</v>
      </c>
      <c r="L1085" s="0" t="n">
        <v>0</v>
      </c>
      <c r="M1085" s="0" t="n">
        <v>0</v>
      </c>
      <c r="N1085" s="1" t="n">
        <f aca="false">IF(ISERROR(I1085/(I1085+J1085)),0,(I1085/(I1085+J1085)))</f>
        <v>0.5</v>
      </c>
      <c r="O1085" s="1" t="n">
        <f aca="false">IF(ISERROR(I1085/(I1085+K1085)),0,(I1085/(I1085+K1085)))</f>
        <v>0.5</v>
      </c>
      <c r="P1085" s="1" t="n">
        <f aca="false">IF(ISERROR((2*N1085*O1085)/(N1085+O1085)),0,(2*N1085*O1085)/(N1085+O1085))</f>
        <v>0.5</v>
      </c>
      <c r="Q1085" s="0" t="n">
        <f aca="false">L2130-M2130</f>
        <v>1</v>
      </c>
      <c r="R1085" s="17" t="str">
        <f aca="false">VLOOKUP(A1085,s3_num_method!A1085:B3584,2,0)</f>
        <v>count</v>
      </c>
    </row>
    <row r="1086" customFormat="false" ht="12.8" hidden="false" customHeight="false" outlineLevel="0" collapsed="false">
      <c r="A1086" s="0" t="s">
        <v>6273</v>
      </c>
      <c r="B1086" s="0" t="s">
        <v>1</v>
      </c>
      <c r="D1086" s="0" t="s">
        <v>23</v>
      </c>
      <c r="E1086" s="0" t="s">
        <v>33</v>
      </c>
      <c r="F1086" s="0" t="s">
        <v>6274</v>
      </c>
      <c r="G1086" s="0" t="n">
        <v>4</v>
      </c>
      <c r="H1086" s="0" t="n">
        <v>9</v>
      </c>
      <c r="I1086" s="0" t="n">
        <v>4</v>
      </c>
      <c r="J1086" s="0" t="n">
        <v>5</v>
      </c>
      <c r="K1086" s="0" t="n">
        <v>0</v>
      </c>
      <c r="L1086" s="0" t="n">
        <v>2</v>
      </c>
      <c r="M1086" s="0" t="n">
        <v>17</v>
      </c>
      <c r="N1086" s="1" t="n">
        <f aca="false">IF(ISERROR(I1086/(I1086+J1086)),0,(I1086/(I1086+J1086)))</f>
        <v>0.444444444444444</v>
      </c>
      <c r="O1086" s="1" t="n">
        <f aca="false">IF(ISERROR(I1086/(I1086+K1086)),0,(I1086/(I1086+K1086)))</f>
        <v>1</v>
      </c>
      <c r="P1086" s="1" t="n">
        <f aca="false">IF(ISERROR((2*N1086*O1086)/(N1086+O1086)),0,(2*N1086*O1086)/(N1086+O1086))</f>
        <v>0.615384615384615</v>
      </c>
      <c r="Q1086" s="0" t="n">
        <f aca="false">L1377-M1377</f>
        <v>0</v>
      </c>
      <c r="R1086" s="17" t="str">
        <f aca="false">VLOOKUP(A1086,s3_num_method!A1086:B3585,2,0)</f>
        <v>num+count</v>
      </c>
    </row>
    <row r="1087" customFormat="false" ht="12.8" hidden="false" customHeight="false" outlineLevel="0" collapsed="false">
      <c r="A1087" s="0" t="s">
        <v>6275</v>
      </c>
      <c r="B1087" s="0" t="s">
        <v>1</v>
      </c>
      <c r="D1087" s="0" t="s">
        <v>23</v>
      </c>
      <c r="E1087" s="0" t="s">
        <v>33</v>
      </c>
      <c r="F1087" s="0" t="s">
        <v>6276</v>
      </c>
      <c r="G1087" s="0" t="n">
        <v>9</v>
      </c>
      <c r="H1087" s="0" t="n">
        <v>4</v>
      </c>
      <c r="I1087" s="0" t="n">
        <v>4</v>
      </c>
      <c r="J1087" s="0" t="n">
        <v>0</v>
      </c>
      <c r="K1087" s="0" t="n">
        <v>5</v>
      </c>
      <c r="L1087" s="0" t="n">
        <v>0</v>
      </c>
      <c r="M1087" s="0" t="n">
        <v>0</v>
      </c>
      <c r="N1087" s="1" t="n">
        <f aca="false">IF(ISERROR(I1087/(I1087+J1087)),0,(I1087/(I1087+J1087)))</f>
        <v>1</v>
      </c>
      <c r="O1087" s="1" t="n">
        <f aca="false">IF(ISERROR(I1087/(I1087+K1087)),0,(I1087/(I1087+K1087)))</f>
        <v>0.444444444444444</v>
      </c>
      <c r="P1087" s="1" t="n">
        <f aca="false">IF(ISERROR((2*N1087*O1087)/(N1087+O1087)),0,(2*N1087*O1087)/(N1087+O1087))</f>
        <v>0.615384615384615</v>
      </c>
      <c r="Q1087" s="0" t="n">
        <f aca="false">L1979-M1979</f>
        <v>1</v>
      </c>
      <c r="R1087" s="17" t="str">
        <f aca="false">VLOOKUP(A1087,s3_num_method!A1087:B3586,2,0)</f>
        <v>count</v>
      </c>
    </row>
    <row r="1088" customFormat="false" ht="12.8" hidden="false" customHeight="false" outlineLevel="0" collapsed="false">
      <c r="A1088" s="0" t="s">
        <v>6277</v>
      </c>
      <c r="B1088" s="0" t="s">
        <v>1</v>
      </c>
      <c r="D1088" s="0" t="s">
        <v>23</v>
      </c>
      <c r="E1088" s="0" t="s">
        <v>33</v>
      </c>
      <c r="F1088" s="0" t="s">
        <v>6278</v>
      </c>
      <c r="G1088" s="0" t="n">
        <v>4</v>
      </c>
      <c r="H1088" s="0" t="n">
        <v>4</v>
      </c>
      <c r="I1088" s="0" t="n">
        <v>4</v>
      </c>
      <c r="J1088" s="0" t="n">
        <v>0</v>
      </c>
      <c r="K1088" s="0" t="n">
        <v>0</v>
      </c>
      <c r="L1088" s="0" t="n">
        <v>1</v>
      </c>
      <c r="M1088" s="0" t="n">
        <v>2</v>
      </c>
      <c r="N1088" s="1" t="n">
        <f aca="false">IF(ISERROR(I1088/(I1088+J1088)),0,(I1088/(I1088+J1088)))</f>
        <v>1</v>
      </c>
      <c r="O1088" s="1" t="n">
        <f aca="false">IF(ISERROR(I1088/(I1088+K1088)),0,(I1088/(I1088+K1088)))</f>
        <v>1</v>
      </c>
      <c r="P1088" s="1" t="n">
        <f aca="false">IF(ISERROR((2*N1088*O1088)/(N1088+O1088)),0,(2*N1088*O1088)/(N1088+O1088))</f>
        <v>1</v>
      </c>
      <c r="Q1088" s="0" t="n">
        <f aca="false">L296-M296</f>
        <v>-6</v>
      </c>
      <c r="R1088" s="17" t="str">
        <f aca="false">VLOOKUP(A1088,s3_num_method!A1088:B3587,2,0)</f>
        <v>num+count</v>
      </c>
    </row>
    <row r="1089" customFormat="false" ht="12.8" hidden="false" customHeight="false" outlineLevel="0" collapsed="false">
      <c r="A1089" s="0" t="s">
        <v>6279</v>
      </c>
      <c r="B1089" s="0" t="s">
        <v>1</v>
      </c>
      <c r="D1089" s="0" t="s">
        <v>23</v>
      </c>
      <c r="E1089" s="0" t="s">
        <v>33</v>
      </c>
      <c r="F1089" s="0" t="s">
        <v>6280</v>
      </c>
      <c r="G1089" s="0" t="n">
        <v>5</v>
      </c>
      <c r="H1089" s="0" t="n">
        <v>5</v>
      </c>
      <c r="I1089" s="0" t="n">
        <v>2</v>
      </c>
      <c r="J1089" s="0" t="n">
        <v>3</v>
      </c>
      <c r="K1089" s="0" t="n">
        <v>3</v>
      </c>
      <c r="L1089" s="0" t="n">
        <v>2</v>
      </c>
      <c r="M1089" s="0" t="n">
        <v>1</v>
      </c>
      <c r="N1089" s="1" t="n">
        <f aca="false">IF(ISERROR(I1089/(I1089+J1089)),0,(I1089/(I1089+J1089)))</f>
        <v>0.4</v>
      </c>
      <c r="O1089" s="1" t="n">
        <f aca="false">IF(ISERROR(I1089/(I1089+K1089)),0,(I1089/(I1089+K1089)))</f>
        <v>0.4</v>
      </c>
      <c r="P1089" s="1" t="n">
        <f aca="false">IF(ISERROR((2*N1089*O1089)/(N1089+O1089)),0,(2*N1089*O1089)/(N1089+O1089))</f>
        <v>0.4</v>
      </c>
      <c r="Q1089" s="0" t="n">
        <f aca="false">L273-M273</f>
        <v>0</v>
      </c>
      <c r="R1089" s="17" t="str">
        <f aca="false">VLOOKUP(A1089,s3_num_method!A1089:B3588,2,0)</f>
        <v>num+count</v>
      </c>
    </row>
    <row r="1090" customFormat="false" ht="12.8" hidden="false" customHeight="false" outlineLevel="0" collapsed="false">
      <c r="A1090" s="0" t="s">
        <v>6281</v>
      </c>
      <c r="B1090" s="0" t="s">
        <v>1</v>
      </c>
      <c r="D1090" s="0" t="s">
        <v>23</v>
      </c>
      <c r="E1090" s="0" t="s">
        <v>33</v>
      </c>
      <c r="F1090" s="0" t="s">
        <v>6282</v>
      </c>
      <c r="G1090" s="0" t="n">
        <v>7</v>
      </c>
      <c r="H1090" s="0" t="n">
        <v>2</v>
      </c>
      <c r="I1090" s="0" t="n">
        <v>1</v>
      </c>
      <c r="J1090" s="0" t="n">
        <v>1</v>
      </c>
      <c r="K1090" s="0" t="n">
        <v>6</v>
      </c>
      <c r="L1090" s="0" t="n">
        <v>1</v>
      </c>
      <c r="M1090" s="0" t="n">
        <v>2</v>
      </c>
      <c r="N1090" s="1" t="n">
        <f aca="false">IF(ISERROR(I1090/(I1090+J1090)),0,(I1090/(I1090+J1090)))</f>
        <v>0.5</v>
      </c>
      <c r="O1090" s="1" t="n">
        <f aca="false">IF(ISERROR(I1090/(I1090+K1090)),0,(I1090/(I1090+K1090)))</f>
        <v>0.142857142857143</v>
      </c>
      <c r="P1090" s="1" t="n">
        <f aca="false">IF(ISERROR((2*N1090*O1090)/(N1090+O1090)),0,(2*N1090*O1090)/(N1090+O1090))</f>
        <v>0.222222222222222</v>
      </c>
      <c r="Q1090" s="0" t="n">
        <f aca="false">L272-M272</f>
        <v>0</v>
      </c>
      <c r="R1090" s="17" t="str">
        <f aca="false">VLOOKUP(A1090,s3_num_method!A1090:B3589,2,0)</f>
        <v>num+count</v>
      </c>
    </row>
    <row r="1091" customFormat="false" ht="12.8" hidden="false" customHeight="false" outlineLevel="0" collapsed="false">
      <c r="A1091" s="0" t="s">
        <v>6283</v>
      </c>
      <c r="B1091" s="0" t="s">
        <v>1</v>
      </c>
      <c r="D1091" s="0" t="s">
        <v>23</v>
      </c>
      <c r="E1091" s="0" t="s">
        <v>33</v>
      </c>
      <c r="F1091" s="0" t="s">
        <v>6284</v>
      </c>
      <c r="G1091" s="0" t="n">
        <v>3</v>
      </c>
      <c r="H1091" s="0" t="n">
        <v>3</v>
      </c>
      <c r="I1091" s="0" t="n">
        <v>3</v>
      </c>
      <c r="J1091" s="0" t="n">
        <v>0</v>
      </c>
      <c r="K1091" s="0" t="n">
        <v>0</v>
      </c>
      <c r="L1091" s="0" t="n">
        <v>1</v>
      </c>
      <c r="M1091" s="0" t="n">
        <v>0</v>
      </c>
      <c r="N1091" s="1" t="n">
        <f aca="false">IF(ISERROR(I1091/(I1091+J1091)),0,(I1091/(I1091+J1091)))</f>
        <v>1</v>
      </c>
      <c r="O1091" s="1" t="n">
        <f aca="false">IF(ISERROR(I1091/(I1091+K1091)),0,(I1091/(I1091+K1091)))</f>
        <v>1</v>
      </c>
      <c r="P1091" s="1" t="n">
        <f aca="false">IF(ISERROR((2*N1091*O1091)/(N1091+O1091)),0,(2*N1091*O1091)/(N1091+O1091))</f>
        <v>1</v>
      </c>
      <c r="Q1091" s="0" t="n">
        <f aca="false">L1650-M1650</f>
        <v>3</v>
      </c>
      <c r="R1091" s="17" t="str">
        <f aca="false">VLOOKUP(A1091,s3_num_method!A1091:B3590,2,0)</f>
        <v>count</v>
      </c>
    </row>
    <row r="1092" customFormat="false" ht="12.8" hidden="false" customHeight="false" outlineLevel="0" collapsed="false">
      <c r="A1092" s="0" t="s">
        <v>6285</v>
      </c>
      <c r="B1092" s="0" t="s">
        <v>1</v>
      </c>
      <c r="D1092" s="0" t="s">
        <v>23</v>
      </c>
      <c r="E1092" s="0" t="s">
        <v>33</v>
      </c>
      <c r="F1092" s="0" t="s">
        <v>6286</v>
      </c>
      <c r="G1092" s="0" t="n">
        <v>14</v>
      </c>
      <c r="H1092" s="0" t="n">
        <v>29</v>
      </c>
      <c r="I1092" s="0" t="n">
        <v>11</v>
      </c>
      <c r="J1092" s="0" t="n">
        <v>18</v>
      </c>
      <c r="K1092" s="0" t="n">
        <v>3</v>
      </c>
      <c r="L1092" s="0" t="n">
        <v>4</v>
      </c>
      <c r="M1092" s="0" t="n">
        <v>33</v>
      </c>
      <c r="N1092" s="1" t="n">
        <f aca="false">IF(ISERROR(I1092/(I1092+J1092)),0,(I1092/(I1092+J1092)))</f>
        <v>0.379310344827586</v>
      </c>
      <c r="O1092" s="1" t="n">
        <f aca="false">IF(ISERROR(I1092/(I1092+K1092)),0,(I1092/(I1092+K1092)))</f>
        <v>0.785714285714286</v>
      </c>
      <c r="P1092" s="1" t="n">
        <f aca="false">IF(ISERROR((2*N1092*O1092)/(N1092+O1092)),0,(2*N1092*O1092)/(N1092+O1092))</f>
        <v>0.511627906976744</v>
      </c>
      <c r="Q1092" s="0" t="n">
        <f aca="false">L294-M294</f>
        <v>1</v>
      </c>
      <c r="R1092" s="17" t="str">
        <f aca="false">VLOOKUP(A1092,s3_num_method!A1092:B3591,2,0)</f>
        <v>num+count</v>
      </c>
    </row>
    <row r="1093" customFormat="false" ht="12.8" hidden="false" customHeight="false" outlineLevel="0" collapsed="false">
      <c r="A1093" s="0" t="s">
        <v>6287</v>
      </c>
      <c r="B1093" s="0" t="s">
        <v>1</v>
      </c>
      <c r="D1093" s="0" t="s">
        <v>23</v>
      </c>
      <c r="E1093" s="0" t="s">
        <v>33</v>
      </c>
      <c r="F1093" s="0" t="s">
        <v>6288</v>
      </c>
      <c r="G1093" s="0" t="n">
        <v>5</v>
      </c>
      <c r="H1093" s="0" t="n">
        <v>8</v>
      </c>
      <c r="I1093" s="0" t="n">
        <v>2</v>
      </c>
      <c r="J1093" s="0" t="n">
        <v>6</v>
      </c>
      <c r="K1093" s="0" t="n">
        <v>3</v>
      </c>
      <c r="L1093" s="0" t="n">
        <v>2</v>
      </c>
      <c r="M1093" s="0" t="n">
        <v>3</v>
      </c>
      <c r="N1093" s="1" t="n">
        <f aca="false">IF(ISERROR(I1093/(I1093+J1093)),0,(I1093/(I1093+J1093)))</f>
        <v>0.25</v>
      </c>
      <c r="O1093" s="1" t="n">
        <f aca="false">IF(ISERROR(I1093/(I1093+K1093)),0,(I1093/(I1093+K1093)))</f>
        <v>0.4</v>
      </c>
      <c r="P1093" s="1" t="n">
        <f aca="false">IF(ISERROR((2*N1093*O1093)/(N1093+O1093)),0,(2*N1093*O1093)/(N1093+O1093))</f>
        <v>0.307692307692308</v>
      </c>
      <c r="Q1093" s="0" t="n">
        <f aca="false">L1651-M1651</f>
        <v>3</v>
      </c>
      <c r="R1093" s="17" t="str">
        <f aca="false">VLOOKUP(A1093,s3_num_method!A1093:B3592,2,0)</f>
        <v>num+count</v>
      </c>
    </row>
    <row r="1094" customFormat="false" ht="12.8" hidden="false" customHeight="false" outlineLevel="0" collapsed="false">
      <c r="A1094" s="0" t="s">
        <v>6289</v>
      </c>
      <c r="B1094" s="0" t="s">
        <v>1</v>
      </c>
      <c r="D1094" s="0" t="s">
        <v>23</v>
      </c>
      <c r="E1094" s="0" t="s">
        <v>33</v>
      </c>
      <c r="F1094" s="0" t="s">
        <v>6290</v>
      </c>
      <c r="G1094" s="0" t="n">
        <v>3</v>
      </c>
      <c r="H1094" s="0" t="n">
        <v>1</v>
      </c>
      <c r="I1094" s="0" t="n">
        <v>1</v>
      </c>
      <c r="J1094" s="0" t="n">
        <v>0</v>
      </c>
      <c r="K1094" s="0" t="n">
        <v>2</v>
      </c>
      <c r="L1094" s="0" t="n">
        <v>0</v>
      </c>
      <c r="M1094" s="0" t="n">
        <v>0</v>
      </c>
      <c r="N1094" s="1" t="n">
        <f aca="false">IF(ISERROR(I1094/(I1094+J1094)),0,(I1094/(I1094+J1094)))</f>
        <v>1</v>
      </c>
      <c r="O1094" s="1" t="n">
        <f aca="false">IF(ISERROR(I1094/(I1094+K1094)),0,(I1094/(I1094+K1094)))</f>
        <v>0.333333333333333</v>
      </c>
      <c r="P1094" s="1" t="n">
        <f aca="false">IF(ISERROR((2*N1094*O1094)/(N1094+O1094)),0,(2*N1094*O1094)/(N1094+O1094))</f>
        <v>0.5</v>
      </c>
      <c r="Q1094" s="0" t="n">
        <f aca="false">L1538-M1538</f>
        <v>-2</v>
      </c>
      <c r="R1094" s="17" t="str">
        <f aca="false">VLOOKUP(A1094,s3_num_method!A1094:B3593,2,0)</f>
        <v>count</v>
      </c>
    </row>
    <row r="1095" customFormat="false" ht="12.8" hidden="false" customHeight="false" outlineLevel="0" collapsed="false">
      <c r="A1095" s="0" t="s">
        <v>6291</v>
      </c>
      <c r="B1095" s="0" t="s">
        <v>1</v>
      </c>
      <c r="D1095" s="0" t="s">
        <v>23</v>
      </c>
      <c r="E1095" s="0" t="s">
        <v>33</v>
      </c>
      <c r="F1095" s="0" t="s">
        <v>6292</v>
      </c>
      <c r="G1095" s="0" t="n">
        <v>1</v>
      </c>
      <c r="H1095" s="0" t="n">
        <v>1</v>
      </c>
      <c r="I1095" s="0" t="n">
        <v>1</v>
      </c>
      <c r="J1095" s="0" t="n">
        <v>0</v>
      </c>
      <c r="K1095" s="0" t="n">
        <v>0</v>
      </c>
      <c r="L1095" s="0" t="n">
        <v>0</v>
      </c>
      <c r="M1095" s="0" t="n">
        <v>0</v>
      </c>
      <c r="N1095" s="1" t="n">
        <f aca="false">IF(ISERROR(I1095/(I1095+J1095)),0,(I1095/(I1095+J1095)))</f>
        <v>1</v>
      </c>
      <c r="O1095" s="1" t="n">
        <f aca="false">IF(ISERROR(I1095/(I1095+K1095)),0,(I1095/(I1095+K1095)))</f>
        <v>1</v>
      </c>
      <c r="P1095" s="1" t="n">
        <f aca="false">IF(ISERROR((2*N1095*O1095)/(N1095+O1095)),0,(2*N1095*O1095)/(N1095+O1095))</f>
        <v>1</v>
      </c>
      <c r="Q1095" s="0" t="n">
        <f aca="false">L200-M200</f>
        <v>-3</v>
      </c>
      <c r="R1095" s="17" t="str">
        <f aca="false">VLOOKUP(A1095,s3_num_method!A1095:B3594,2,0)</f>
        <v>count</v>
      </c>
    </row>
    <row r="1096" customFormat="false" ht="12.8" hidden="false" customHeight="false" outlineLevel="0" collapsed="false">
      <c r="A1096" s="0" t="s">
        <v>6293</v>
      </c>
      <c r="B1096" s="0" t="s">
        <v>1</v>
      </c>
      <c r="D1096" s="0" t="s">
        <v>23</v>
      </c>
      <c r="E1096" s="0" t="s">
        <v>33</v>
      </c>
      <c r="F1096" s="0" t="s">
        <v>6294</v>
      </c>
      <c r="G1096" s="0" t="n">
        <v>2</v>
      </c>
      <c r="H1096" s="0" t="n">
        <v>1</v>
      </c>
      <c r="I1096" s="0" t="n">
        <v>1</v>
      </c>
      <c r="J1096" s="0" t="n">
        <v>0</v>
      </c>
      <c r="K1096" s="0" t="n">
        <v>1</v>
      </c>
      <c r="L1096" s="0" t="n">
        <v>1</v>
      </c>
      <c r="M1096" s="0" t="n">
        <v>2</v>
      </c>
      <c r="N1096" s="1" t="n">
        <f aca="false">IF(ISERROR(I1096/(I1096+J1096)),0,(I1096/(I1096+J1096)))</f>
        <v>1</v>
      </c>
      <c r="O1096" s="1" t="n">
        <f aca="false">IF(ISERROR(I1096/(I1096+K1096)),0,(I1096/(I1096+K1096)))</f>
        <v>0.5</v>
      </c>
      <c r="P1096" s="1" t="n">
        <f aca="false">IF(ISERROR((2*N1096*O1096)/(N1096+O1096)),0,(2*N1096*O1096)/(N1096+O1096))</f>
        <v>0.666666666666667</v>
      </c>
      <c r="Q1096" s="0" t="n">
        <f aca="false">L1397-M1397</f>
        <v>0</v>
      </c>
      <c r="R1096" s="17" t="str">
        <f aca="false">VLOOKUP(A1096,s3_num_method!A1096:B3595,2,0)</f>
        <v>count</v>
      </c>
    </row>
    <row r="1097" customFormat="false" ht="12.8" hidden="false" customHeight="false" outlineLevel="0" collapsed="false">
      <c r="A1097" s="0" t="s">
        <v>6295</v>
      </c>
      <c r="B1097" s="0" t="s">
        <v>1</v>
      </c>
      <c r="D1097" s="0" t="s">
        <v>23</v>
      </c>
      <c r="E1097" s="0" t="s">
        <v>33</v>
      </c>
      <c r="F1097" s="0" t="s">
        <v>6296</v>
      </c>
      <c r="G1097" s="0" t="n">
        <v>7</v>
      </c>
      <c r="H1097" s="0" t="n">
        <v>12</v>
      </c>
      <c r="I1097" s="0" t="n">
        <v>2</v>
      </c>
      <c r="J1097" s="0" t="n">
        <v>10</v>
      </c>
      <c r="K1097" s="0" t="n">
        <v>5</v>
      </c>
      <c r="L1097" s="0" t="n">
        <v>1</v>
      </c>
      <c r="M1097" s="0" t="n">
        <v>12</v>
      </c>
      <c r="N1097" s="1" t="n">
        <f aca="false">IF(ISERROR(I1097/(I1097+J1097)),0,(I1097/(I1097+J1097)))</f>
        <v>0.166666666666667</v>
      </c>
      <c r="O1097" s="1" t="n">
        <f aca="false">IF(ISERROR(I1097/(I1097+K1097)),0,(I1097/(I1097+K1097)))</f>
        <v>0.285714285714286</v>
      </c>
      <c r="P1097" s="1" t="n">
        <f aca="false">IF(ISERROR((2*N1097*O1097)/(N1097+O1097)),0,(2*N1097*O1097)/(N1097+O1097))</f>
        <v>0.210526315789474</v>
      </c>
      <c r="Q1097" s="0" t="n">
        <f aca="false">L1183-M1183</f>
        <v>1</v>
      </c>
      <c r="R1097" s="17" t="str">
        <f aca="false">VLOOKUP(A1097,s3_num_method!A1097:B3596,2,0)</f>
        <v>num+count</v>
      </c>
    </row>
    <row r="1098" customFormat="false" ht="12.8" hidden="false" customHeight="false" outlineLevel="0" collapsed="false">
      <c r="A1098" s="0" t="s">
        <v>6297</v>
      </c>
      <c r="B1098" s="0" t="s">
        <v>1</v>
      </c>
      <c r="D1098" s="0" t="s">
        <v>23</v>
      </c>
      <c r="E1098" s="0" t="s">
        <v>33</v>
      </c>
      <c r="F1098" s="0" t="s">
        <v>6298</v>
      </c>
      <c r="G1098" s="0" t="n">
        <v>4</v>
      </c>
      <c r="H1098" s="0" t="n">
        <v>2</v>
      </c>
      <c r="I1098" s="0" t="n">
        <v>2</v>
      </c>
      <c r="J1098" s="0" t="n">
        <v>0</v>
      </c>
      <c r="K1098" s="0" t="n">
        <v>2</v>
      </c>
      <c r="L1098" s="0" t="n">
        <v>1</v>
      </c>
      <c r="M1098" s="0" t="n">
        <v>5</v>
      </c>
      <c r="N1098" s="1" t="n">
        <f aca="false">IF(ISERROR(I1098/(I1098+J1098)),0,(I1098/(I1098+J1098)))</f>
        <v>1</v>
      </c>
      <c r="O1098" s="1" t="n">
        <f aca="false">IF(ISERROR(I1098/(I1098+K1098)),0,(I1098/(I1098+K1098)))</f>
        <v>0.5</v>
      </c>
      <c r="P1098" s="1" t="n">
        <f aca="false">IF(ISERROR((2*N1098*O1098)/(N1098+O1098)),0,(2*N1098*O1098)/(N1098+O1098))</f>
        <v>0.666666666666667</v>
      </c>
      <c r="Q1098" s="0" t="n">
        <f aca="false">L515-M515</f>
        <v>-3</v>
      </c>
      <c r="R1098" s="17" t="str">
        <f aca="false">VLOOKUP(A1098,s3_num_method!A1098:B3597,2,0)</f>
        <v>num+count</v>
      </c>
    </row>
    <row r="1099" customFormat="false" ht="12.8" hidden="false" customHeight="false" outlineLevel="0" collapsed="false">
      <c r="A1099" s="0" t="s">
        <v>6299</v>
      </c>
      <c r="B1099" s="0" t="s">
        <v>1</v>
      </c>
      <c r="D1099" s="0" t="s">
        <v>23</v>
      </c>
      <c r="E1099" s="0" t="s">
        <v>33</v>
      </c>
      <c r="F1099" s="0" t="s">
        <v>6300</v>
      </c>
      <c r="G1099" s="0" t="n">
        <v>4</v>
      </c>
      <c r="H1099" s="0" t="n">
        <v>4</v>
      </c>
      <c r="I1099" s="0" t="n">
        <v>2</v>
      </c>
      <c r="J1099" s="0" t="n">
        <v>2</v>
      </c>
      <c r="K1099" s="0" t="n">
        <v>2</v>
      </c>
      <c r="L1099" s="0" t="n">
        <v>3</v>
      </c>
      <c r="M1099" s="0" t="n">
        <v>4</v>
      </c>
      <c r="N1099" s="1" t="n">
        <f aca="false">IF(ISERROR(I1099/(I1099+J1099)),0,(I1099/(I1099+J1099)))</f>
        <v>0.5</v>
      </c>
      <c r="O1099" s="1" t="n">
        <f aca="false">IF(ISERROR(I1099/(I1099+K1099)),0,(I1099/(I1099+K1099)))</f>
        <v>0.5</v>
      </c>
      <c r="P1099" s="1" t="n">
        <f aca="false">IF(ISERROR((2*N1099*O1099)/(N1099+O1099)),0,(2*N1099*O1099)/(N1099+O1099))</f>
        <v>0.5</v>
      </c>
      <c r="Q1099" s="0" t="n">
        <f aca="false">L1726-M1726</f>
        <v>2</v>
      </c>
      <c r="R1099" s="17" t="str">
        <f aca="false">VLOOKUP(A1099,s3_num_method!A1099:B3598,2,0)</f>
        <v>num+count</v>
      </c>
    </row>
    <row r="1100" customFormat="false" ht="12.8" hidden="false" customHeight="false" outlineLevel="0" collapsed="false">
      <c r="A1100" s="0" t="s">
        <v>6301</v>
      </c>
      <c r="B1100" s="0" t="s">
        <v>1</v>
      </c>
      <c r="D1100" s="0" t="s">
        <v>23</v>
      </c>
      <c r="E1100" s="0" t="s">
        <v>33</v>
      </c>
      <c r="F1100" s="0" t="s">
        <v>6302</v>
      </c>
      <c r="G1100" s="0" t="n">
        <v>2</v>
      </c>
      <c r="H1100" s="0" t="n">
        <v>5</v>
      </c>
      <c r="I1100" s="0" t="n">
        <v>2</v>
      </c>
      <c r="J1100" s="0" t="n">
        <v>3</v>
      </c>
      <c r="K1100" s="0" t="n">
        <v>0</v>
      </c>
      <c r="L1100" s="0" t="n">
        <v>3</v>
      </c>
      <c r="M1100" s="0" t="n">
        <v>4</v>
      </c>
      <c r="N1100" s="1" t="n">
        <f aca="false">IF(ISERROR(I1100/(I1100+J1100)),0,(I1100/(I1100+J1100)))</f>
        <v>0.4</v>
      </c>
      <c r="O1100" s="1" t="n">
        <f aca="false">IF(ISERROR(I1100/(I1100+K1100)),0,(I1100/(I1100+K1100)))</f>
        <v>1</v>
      </c>
      <c r="P1100" s="1" t="n">
        <f aca="false">IF(ISERROR((2*N1100*O1100)/(N1100+O1100)),0,(2*N1100*O1100)/(N1100+O1100))</f>
        <v>0.571428571428571</v>
      </c>
      <c r="Q1100" s="0" t="n">
        <f aca="false">L735-M735</f>
        <v>2</v>
      </c>
      <c r="R1100" s="17" t="str">
        <f aca="false">VLOOKUP(A1100,s3_num_method!A1100:B3599,2,0)</f>
        <v>count</v>
      </c>
    </row>
    <row r="1101" customFormat="false" ht="12.8" hidden="false" customHeight="false" outlineLevel="0" collapsed="false">
      <c r="A1101" s="0" t="s">
        <v>6303</v>
      </c>
      <c r="B1101" s="0" t="s">
        <v>1</v>
      </c>
      <c r="D1101" s="0" t="s">
        <v>23</v>
      </c>
      <c r="E1101" s="0" t="s">
        <v>33</v>
      </c>
      <c r="F1101" s="0" t="s">
        <v>6304</v>
      </c>
      <c r="G1101" s="0" t="n">
        <v>7</v>
      </c>
      <c r="H1101" s="0" t="n">
        <v>3</v>
      </c>
      <c r="I1101" s="0" t="n">
        <v>3</v>
      </c>
      <c r="J1101" s="0" t="n">
        <v>0</v>
      </c>
      <c r="K1101" s="0" t="n">
        <v>4</v>
      </c>
      <c r="L1101" s="0" t="n">
        <v>2</v>
      </c>
      <c r="M1101" s="0" t="n">
        <v>5</v>
      </c>
      <c r="N1101" s="1" t="n">
        <f aca="false">IF(ISERROR(I1101/(I1101+J1101)),0,(I1101/(I1101+J1101)))</f>
        <v>1</v>
      </c>
      <c r="O1101" s="1" t="n">
        <f aca="false">IF(ISERROR(I1101/(I1101+K1101)),0,(I1101/(I1101+K1101)))</f>
        <v>0.428571428571429</v>
      </c>
      <c r="P1101" s="1" t="n">
        <f aca="false">IF(ISERROR((2*N1101*O1101)/(N1101+O1101)),0,(2*N1101*O1101)/(N1101+O1101))</f>
        <v>0.6</v>
      </c>
      <c r="Q1101" s="0" t="n">
        <f aca="false">L1060-M1060</f>
        <v>1</v>
      </c>
      <c r="R1101" s="17" t="str">
        <f aca="false">VLOOKUP(A1101,s3_num_method!A1101:B3600,2,0)</f>
        <v>num+count</v>
      </c>
    </row>
    <row r="1102" customFormat="false" ht="12.8" hidden="false" customHeight="false" outlineLevel="0" collapsed="false">
      <c r="A1102" s="0" t="s">
        <v>6305</v>
      </c>
      <c r="B1102" s="0" t="s">
        <v>1</v>
      </c>
      <c r="D1102" s="0" t="s">
        <v>23</v>
      </c>
      <c r="E1102" s="0" t="s">
        <v>33</v>
      </c>
      <c r="F1102" s="0" t="s">
        <v>6306</v>
      </c>
      <c r="G1102" s="0" t="n">
        <v>5</v>
      </c>
      <c r="H1102" s="0" t="n">
        <v>1</v>
      </c>
      <c r="I1102" s="0" t="n">
        <v>0</v>
      </c>
      <c r="J1102" s="0" t="n">
        <v>1</v>
      </c>
      <c r="K1102" s="0" t="n">
        <v>5</v>
      </c>
      <c r="L1102" s="0" t="n">
        <v>1</v>
      </c>
      <c r="M1102" s="0" t="n">
        <v>0</v>
      </c>
      <c r="N1102" s="1" t="n">
        <f aca="false">IF(ISERROR(I1102/(I1102+J1102)),0,(I1102/(I1102+J1102)))</f>
        <v>0</v>
      </c>
      <c r="O1102" s="1" t="n">
        <f aca="false">IF(ISERROR(I1102/(I1102+K1102)),0,(I1102/(I1102+K1102)))</f>
        <v>0</v>
      </c>
      <c r="P1102" s="1" t="n">
        <f aca="false">IF(ISERROR((2*N1102*O1102)/(N1102+O1102)),0,(2*N1102*O1102)/(N1102+O1102))</f>
        <v>0</v>
      </c>
      <c r="Q1102" s="0" t="n">
        <f aca="false">L1059-M1059</f>
        <v>0</v>
      </c>
      <c r="R1102" s="17" t="str">
        <f aca="false">VLOOKUP(A1102,s3_num_method!A1102:B3601,2,0)</f>
        <v>count</v>
      </c>
    </row>
    <row r="1103" customFormat="false" ht="12.8" hidden="false" customHeight="false" outlineLevel="0" collapsed="false">
      <c r="A1103" s="0" t="s">
        <v>6307</v>
      </c>
      <c r="B1103" s="0" t="s">
        <v>1</v>
      </c>
      <c r="D1103" s="0" t="s">
        <v>23</v>
      </c>
      <c r="E1103" s="0" t="s">
        <v>33</v>
      </c>
      <c r="F1103" s="0" t="s">
        <v>6308</v>
      </c>
      <c r="G1103" s="0" t="n">
        <v>1</v>
      </c>
      <c r="H1103" s="0" t="n">
        <v>5</v>
      </c>
      <c r="I1103" s="0" t="n">
        <v>1</v>
      </c>
      <c r="J1103" s="0" t="n">
        <v>4</v>
      </c>
      <c r="K1103" s="0" t="n">
        <v>0</v>
      </c>
      <c r="L1103" s="0" t="n">
        <v>2</v>
      </c>
      <c r="M1103" s="0" t="n">
        <v>2</v>
      </c>
      <c r="N1103" s="1" t="n">
        <f aca="false">IF(ISERROR(I1103/(I1103+J1103)),0,(I1103/(I1103+J1103)))</f>
        <v>0.2</v>
      </c>
      <c r="O1103" s="1" t="n">
        <f aca="false">IF(ISERROR(I1103/(I1103+K1103)),0,(I1103/(I1103+K1103)))</f>
        <v>1</v>
      </c>
      <c r="P1103" s="1" t="n">
        <f aca="false">IF(ISERROR((2*N1103*O1103)/(N1103+O1103)),0,(2*N1103*O1103)/(N1103+O1103))</f>
        <v>0.333333333333333</v>
      </c>
      <c r="Q1103" s="0" t="n">
        <f aca="false">L1198-M1198</f>
        <v>0</v>
      </c>
      <c r="R1103" s="17" t="str">
        <f aca="false">VLOOKUP(A1103,s3_num_method!A1103:B3602,2,0)</f>
        <v>num+count</v>
      </c>
    </row>
    <row r="1104" customFormat="false" ht="12.8" hidden="false" customHeight="false" outlineLevel="0" collapsed="false">
      <c r="A1104" s="0" t="s">
        <v>6309</v>
      </c>
      <c r="B1104" s="0" t="s">
        <v>1</v>
      </c>
      <c r="D1104" s="0" t="s">
        <v>23</v>
      </c>
      <c r="E1104" s="0" t="s">
        <v>33</v>
      </c>
      <c r="F1104" s="0" t="s">
        <v>6310</v>
      </c>
      <c r="G1104" s="0" t="n">
        <v>4</v>
      </c>
      <c r="H1104" s="0" t="n">
        <v>8</v>
      </c>
      <c r="I1104" s="0" t="n">
        <v>4</v>
      </c>
      <c r="J1104" s="0" t="n">
        <v>4</v>
      </c>
      <c r="K1104" s="0" t="n">
        <v>0</v>
      </c>
      <c r="L1104" s="0" t="n">
        <v>1</v>
      </c>
      <c r="M1104" s="0" t="n">
        <v>3</v>
      </c>
      <c r="N1104" s="1" t="n">
        <f aca="false">IF(ISERROR(I1104/(I1104+J1104)),0,(I1104/(I1104+J1104)))</f>
        <v>0.5</v>
      </c>
      <c r="O1104" s="1" t="n">
        <f aca="false">IF(ISERROR(I1104/(I1104+K1104)),0,(I1104/(I1104+K1104)))</f>
        <v>1</v>
      </c>
      <c r="P1104" s="1" t="n">
        <f aca="false">IF(ISERROR((2*N1104*O1104)/(N1104+O1104)),0,(2*N1104*O1104)/(N1104+O1104))</f>
        <v>0.666666666666667</v>
      </c>
      <c r="Q1104" s="0" t="n">
        <f aca="false">L1033-M1033</f>
        <v>0</v>
      </c>
      <c r="R1104" s="17" t="str">
        <f aca="false">VLOOKUP(A1104,s3_num_method!A1104:B3603,2,0)</f>
        <v>count</v>
      </c>
    </row>
    <row r="1105" customFormat="false" ht="12.8" hidden="false" customHeight="false" outlineLevel="0" collapsed="false">
      <c r="A1105" s="0" t="s">
        <v>6311</v>
      </c>
      <c r="B1105" s="0" t="s">
        <v>1</v>
      </c>
      <c r="D1105" s="0" t="s">
        <v>23</v>
      </c>
      <c r="E1105" s="0" t="s">
        <v>33</v>
      </c>
      <c r="F1105" s="0" t="s">
        <v>6312</v>
      </c>
      <c r="G1105" s="0" t="n">
        <v>5</v>
      </c>
      <c r="H1105" s="0" t="n">
        <v>10</v>
      </c>
      <c r="I1105" s="0" t="n">
        <v>5</v>
      </c>
      <c r="J1105" s="0" t="n">
        <v>5</v>
      </c>
      <c r="K1105" s="0" t="n">
        <v>0</v>
      </c>
      <c r="L1105" s="0" t="n">
        <v>2</v>
      </c>
      <c r="M1105" s="0" t="n">
        <v>10</v>
      </c>
      <c r="N1105" s="1" t="n">
        <f aca="false">IF(ISERROR(I1105/(I1105+J1105)),0,(I1105/(I1105+J1105)))</f>
        <v>0.5</v>
      </c>
      <c r="O1105" s="1" t="n">
        <f aca="false">IF(ISERROR(I1105/(I1105+K1105)),0,(I1105/(I1105+K1105)))</f>
        <v>1</v>
      </c>
      <c r="P1105" s="1" t="n">
        <f aca="false">IF(ISERROR((2*N1105*O1105)/(N1105+O1105)),0,(2*N1105*O1105)/(N1105+O1105))</f>
        <v>0.666666666666667</v>
      </c>
      <c r="Q1105" s="0" t="n">
        <f aca="false">L1197-M1197</f>
        <v>1</v>
      </c>
      <c r="R1105" s="17" t="str">
        <f aca="false">VLOOKUP(A1105,s3_num_method!A1105:B3604,2,0)</f>
        <v>num+count</v>
      </c>
    </row>
    <row r="1106" customFormat="false" ht="12.8" hidden="false" customHeight="false" outlineLevel="0" collapsed="false">
      <c r="A1106" s="0" t="s">
        <v>6313</v>
      </c>
      <c r="B1106" s="0" t="s">
        <v>1</v>
      </c>
      <c r="D1106" s="0" t="s">
        <v>23</v>
      </c>
      <c r="E1106" s="0" t="s">
        <v>33</v>
      </c>
      <c r="F1106" s="0" t="s">
        <v>6314</v>
      </c>
      <c r="G1106" s="0" t="n">
        <v>2</v>
      </c>
      <c r="H1106" s="0" t="n">
        <v>1</v>
      </c>
      <c r="I1106" s="0" t="n">
        <v>1</v>
      </c>
      <c r="J1106" s="0" t="n">
        <v>0</v>
      </c>
      <c r="K1106" s="0" t="n">
        <v>1</v>
      </c>
      <c r="L1106" s="0" t="n">
        <v>1</v>
      </c>
      <c r="M1106" s="0" t="n">
        <v>0</v>
      </c>
      <c r="N1106" s="1" t="n">
        <f aca="false">IF(ISERROR(I1106/(I1106+J1106)),0,(I1106/(I1106+J1106)))</f>
        <v>1</v>
      </c>
      <c r="O1106" s="1" t="n">
        <f aca="false">IF(ISERROR(I1106/(I1106+K1106)),0,(I1106/(I1106+K1106)))</f>
        <v>0.5</v>
      </c>
      <c r="P1106" s="1" t="n">
        <f aca="false">IF(ISERROR((2*N1106*O1106)/(N1106+O1106)),0,(2*N1106*O1106)/(N1106+O1106))</f>
        <v>0.666666666666667</v>
      </c>
      <c r="Q1106" s="0" t="n">
        <f aca="false">L166-M166</f>
        <v>0</v>
      </c>
      <c r="R1106" s="17" t="str">
        <f aca="false">VLOOKUP(A1106,s3_num_method!A1106:B3605,2,0)</f>
        <v>count</v>
      </c>
    </row>
    <row r="1107" customFormat="false" ht="12.8" hidden="false" customHeight="false" outlineLevel="0" collapsed="false">
      <c r="A1107" s="0" t="s">
        <v>6315</v>
      </c>
      <c r="B1107" s="0" t="s">
        <v>1</v>
      </c>
      <c r="D1107" s="0" t="s">
        <v>23</v>
      </c>
      <c r="E1107" s="0" t="s">
        <v>33</v>
      </c>
      <c r="F1107" s="0" t="s">
        <v>6316</v>
      </c>
      <c r="G1107" s="0" t="n">
        <v>4</v>
      </c>
      <c r="H1107" s="0" t="n">
        <v>28</v>
      </c>
      <c r="I1107" s="0" t="n">
        <v>3</v>
      </c>
      <c r="J1107" s="0" t="n">
        <v>25</v>
      </c>
      <c r="K1107" s="0" t="n">
        <v>1</v>
      </c>
      <c r="L1107" s="0" t="n">
        <v>3</v>
      </c>
      <c r="M1107" s="0" t="n">
        <v>32</v>
      </c>
      <c r="N1107" s="1" t="n">
        <f aca="false">IF(ISERROR(I1107/(I1107+J1107)),0,(I1107/(I1107+J1107)))</f>
        <v>0.107142857142857</v>
      </c>
      <c r="O1107" s="1" t="n">
        <f aca="false">IF(ISERROR(I1107/(I1107+K1107)),0,(I1107/(I1107+K1107)))</f>
        <v>0.75</v>
      </c>
      <c r="P1107" s="1" t="n">
        <f aca="false">IF(ISERROR((2*N1107*O1107)/(N1107+O1107)),0,(2*N1107*O1107)/(N1107+O1107))</f>
        <v>0.1875</v>
      </c>
      <c r="Q1107" s="0" t="n">
        <f aca="false">L1064-M1064</f>
        <v>1</v>
      </c>
      <c r="R1107" s="17" t="str">
        <f aca="false">VLOOKUP(A1107,s3_num_method!A1107:B3606,2,0)</f>
        <v>num+count</v>
      </c>
    </row>
    <row r="1108" customFormat="false" ht="12.8" hidden="false" customHeight="false" outlineLevel="0" collapsed="false">
      <c r="A1108" s="0" t="s">
        <v>6317</v>
      </c>
      <c r="B1108" s="0" t="s">
        <v>1</v>
      </c>
      <c r="D1108" s="0" t="s">
        <v>23</v>
      </c>
      <c r="E1108" s="0" t="s">
        <v>33</v>
      </c>
      <c r="F1108" s="0" t="s">
        <v>6318</v>
      </c>
      <c r="G1108" s="0" t="n">
        <v>9</v>
      </c>
      <c r="H1108" s="0" t="n">
        <v>5</v>
      </c>
      <c r="I1108" s="0" t="n">
        <v>5</v>
      </c>
      <c r="J1108" s="0" t="n">
        <v>0</v>
      </c>
      <c r="K1108" s="0" t="n">
        <v>4</v>
      </c>
      <c r="L1108" s="0" t="n">
        <v>2</v>
      </c>
      <c r="M1108" s="0" t="n">
        <v>7</v>
      </c>
      <c r="N1108" s="1" t="n">
        <f aca="false">IF(ISERROR(I1108/(I1108+J1108)),0,(I1108/(I1108+J1108)))</f>
        <v>1</v>
      </c>
      <c r="O1108" s="1" t="n">
        <f aca="false">IF(ISERROR(I1108/(I1108+K1108)),0,(I1108/(I1108+K1108)))</f>
        <v>0.555555555555556</v>
      </c>
      <c r="P1108" s="1" t="n">
        <f aca="false">IF(ISERROR((2*N1108*O1108)/(N1108+O1108)),0,(2*N1108*O1108)/(N1108+O1108))</f>
        <v>0.714285714285714</v>
      </c>
      <c r="Q1108" s="0" t="n">
        <f aca="false">L104-M104</f>
        <v>0</v>
      </c>
      <c r="R1108" s="17" t="str">
        <f aca="false">VLOOKUP(A1108,s3_num_method!A1108:B3607,2,0)</f>
        <v>count</v>
      </c>
    </row>
    <row r="1109" customFormat="false" ht="12.8" hidden="false" customHeight="false" outlineLevel="0" collapsed="false">
      <c r="A1109" s="0" t="s">
        <v>6319</v>
      </c>
      <c r="B1109" s="0" t="s">
        <v>1</v>
      </c>
      <c r="D1109" s="0" t="s">
        <v>23</v>
      </c>
      <c r="E1109" s="0" t="s">
        <v>33</v>
      </c>
      <c r="F1109" s="0" t="s">
        <v>6320</v>
      </c>
      <c r="G1109" s="0" t="n">
        <v>3</v>
      </c>
      <c r="H1109" s="0" t="n">
        <v>4</v>
      </c>
      <c r="I1109" s="0" t="n">
        <v>2</v>
      </c>
      <c r="J1109" s="0" t="n">
        <v>2</v>
      </c>
      <c r="K1109" s="0" t="n">
        <v>1</v>
      </c>
      <c r="L1109" s="0" t="n">
        <v>2</v>
      </c>
      <c r="M1109" s="0" t="n">
        <v>2</v>
      </c>
      <c r="N1109" s="1" t="n">
        <f aca="false">IF(ISERROR(I1109/(I1109+J1109)),0,(I1109/(I1109+J1109)))</f>
        <v>0.5</v>
      </c>
      <c r="O1109" s="1" t="n">
        <f aca="false">IF(ISERROR(I1109/(I1109+K1109)),0,(I1109/(I1109+K1109)))</f>
        <v>0.666666666666667</v>
      </c>
      <c r="P1109" s="1" t="n">
        <f aca="false">IF(ISERROR((2*N1109*O1109)/(N1109+O1109)),0,(2*N1109*O1109)/(N1109+O1109))</f>
        <v>0.571428571428571</v>
      </c>
      <c r="Q1109" s="0" t="n">
        <f aca="false">L761-M761</f>
        <v>1</v>
      </c>
      <c r="R1109" s="17" t="str">
        <f aca="false">VLOOKUP(A1109,s3_num_method!A1109:B3608,2,0)</f>
        <v>num+count</v>
      </c>
    </row>
    <row r="1110" customFormat="false" ht="12.8" hidden="false" customHeight="false" outlineLevel="0" collapsed="false">
      <c r="A1110" s="0" t="s">
        <v>6321</v>
      </c>
      <c r="B1110" s="0" t="s">
        <v>1</v>
      </c>
      <c r="D1110" s="0" t="s">
        <v>23</v>
      </c>
      <c r="E1110" s="0" t="s">
        <v>33</v>
      </c>
      <c r="F1110" s="0" t="s">
        <v>6322</v>
      </c>
      <c r="G1110" s="0" t="n">
        <v>5</v>
      </c>
      <c r="H1110" s="0" t="n">
        <v>8</v>
      </c>
      <c r="I1110" s="0" t="n">
        <v>3</v>
      </c>
      <c r="J1110" s="0" t="n">
        <v>5</v>
      </c>
      <c r="K1110" s="0" t="n">
        <v>2</v>
      </c>
      <c r="L1110" s="0" t="n">
        <v>2</v>
      </c>
      <c r="M1110" s="0" t="n">
        <v>8</v>
      </c>
      <c r="N1110" s="1" t="n">
        <f aca="false">IF(ISERROR(I1110/(I1110+J1110)),0,(I1110/(I1110+J1110)))</f>
        <v>0.375</v>
      </c>
      <c r="O1110" s="1" t="n">
        <f aca="false">IF(ISERROR(I1110/(I1110+K1110)),0,(I1110/(I1110+K1110)))</f>
        <v>0.6</v>
      </c>
      <c r="P1110" s="1" t="n">
        <f aca="false">IF(ISERROR((2*N1110*O1110)/(N1110+O1110)),0,(2*N1110*O1110)/(N1110+O1110))</f>
        <v>0.461538461538462</v>
      </c>
      <c r="Q1110" s="0" t="n">
        <f aca="false">L1364-M1364</f>
        <v>1</v>
      </c>
      <c r="R1110" s="17" t="str">
        <f aca="false">VLOOKUP(A1110,s3_num_method!A1110:B3609,2,0)</f>
        <v>num+count</v>
      </c>
    </row>
    <row r="1111" customFormat="false" ht="12.8" hidden="false" customHeight="false" outlineLevel="0" collapsed="false">
      <c r="A1111" s="0" t="s">
        <v>6323</v>
      </c>
      <c r="B1111" s="0" t="s">
        <v>1</v>
      </c>
      <c r="D1111" s="0" t="s">
        <v>23</v>
      </c>
      <c r="E1111" s="0" t="s">
        <v>33</v>
      </c>
      <c r="F1111" s="0" t="s">
        <v>6324</v>
      </c>
      <c r="G1111" s="0" t="n">
        <v>3</v>
      </c>
      <c r="H1111" s="0" t="n">
        <v>1</v>
      </c>
      <c r="I1111" s="0" t="n">
        <v>1</v>
      </c>
      <c r="J1111" s="0" t="n">
        <v>0</v>
      </c>
      <c r="K1111" s="0" t="n">
        <v>2</v>
      </c>
      <c r="L1111" s="0" t="n">
        <v>1</v>
      </c>
      <c r="M1111" s="0" t="n">
        <v>0</v>
      </c>
      <c r="N1111" s="1" t="n">
        <f aca="false">IF(ISERROR(I1111/(I1111+J1111)),0,(I1111/(I1111+J1111)))</f>
        <v>1</v>
      </c>
      <c r="O1111" s="1" t="n">
        <f aca="false">IF(ISERROR(I1111/(I1111+K1111)),0,(I1111/(I1111+K1111)))</f>
        <v>0.333333333333333</v>
      </c>
      <c r="P1111" s="1" t="n">
        <f aca="false">IF(ISERROR((2*N1111*O1111)/(N1111+O1111)),0,(2*N1111*O1111)/(N1111+O1111))</f>
        <v>0.5</v>
      </c>
      <c r="Q1111" s="0" t="n">
        <f aca="false">L1517-M1517</f>
        <v>1</v>
      </c>
      <c r="R1111" s="17" t="str">
        <f aca="false">VLOOKUP(A1111,s3_num_method!A1111:B3610,2,0)</f>
        <v>count</v>
      </c>
    </row>
    <row r="1112" customFormat="false" ht="12.8" hidden="false" customHeight="false" outlineLevel="0" collapsed="false">
      <c r="A1112" s="0" t="s">
        <v>6325</v>
      </c>
      <c r="B1112" s="0" t="s">
        <v>1</v>
      </c>
      <c r="D1112" s="0" t="s">
        <v>23</v>
      </c>
      <c r="E1112" s="0" t="s">
        <v>33</v>
      </c>
      <c r="F1112" s="0" t="s">
        <v>6326</v>
      </c>
      <c r="G1112" s="0" t="n">
        <v>4</v>
      </c>
      <c r="H1112" s="0" t="n">
        <v>2</v>
      </c>
      <c r="I1112" s="0" t="n">
        <v>1</v>
      </c>
      <c r="J1112" s="0" t="n">
        <v>1</v>
      </c>
      <c r="K1112" s="0" t="n">
        <v>3</v>
      </c>
      <c r="L1112" s="0" t="n">
        <v>1</v>
      </c>
      <c r="M1112" s="0" t="n">
        <v>0</v>
      </c>
      <c r="N1112" s="1" t="n">
        <f aca="false">IF(ISERROR(I1112/(I1112+J1112)),0,(I1112/(I1112+J1112)))</f>
        <v>0.5</v>
      </c>
      <c r="O1112" s="1" t="n">
        <f aca="false">IF(ISERROR(I1112/(I1112+K1112)),0,(I1112/(I1112+K1112)))</f>
        <v>0.25</v>
      </c>
      <c r="P1112" s="1" t="n">
        <f aca="false">IF(ISERROR((2*N1112*O1112)/(N1112+O1112)),0,(2*N1112*O1112)/(N1112+O1112))</f>
        <v>0.333333333333333</v>
      </c>
      <c r="Q1112" s="0" t="n">
        <f aca="false">L1077-M1077</f>
        <v>0</v>
      </c>
      <c r="R1112" s="17" t="str">
        <f aca="false">VLOOKUP(A1112,s3_num_method!A1112:B3611,2,0)</f>
        <v>count</v>
      </c>
    </row>
    <row r="1113" customFormat="false" ht="12.8" hidden="false" customHeight="false" outlineLevel="0" collapsed="false">
      <c r="A1113" s="0" t="s">
        <v>6327</v>
      </c>
      <c r="B1113" s="0" t="s">
        <v>1</v>
      </c>
      <c r="D1113" s="0" t="s">
        <v>23</v>
      </c>
      <c r="E1113" s="0" t="s">
        <v>33</v>
      </c>
      <c r="F1113" s="0" t="s">
        <v>6328</v>
      </c>
      <c r="G1113" s="0" t="n">
        <v>3</v>
      </c>
      <c r="H1113" s="0" t="n">
        <v>1</v>
      </c>
      <c r="I1113" s="0" t="n">
        <v>1</v>
      </c>
      <c r="J1113" s="0" t="n">
        <v>0</v>
      </c>
      <c r="K1113" s="0" t="n">
        <v>2</v>
      </c>
      <c r="L1113" s="0" t="n">
        <v>1</v>
      </c>
      <c r="M1113" s="0" t="n">
        <v>0</v>
      </c>
      <c r="N1113" s="1" t="n">
        <f aca="false">IF(ISERROR(I1113/(I1113+J1113)),0,(I1113/(I1113+J1113)))</f>
        <v>1</v>
      </c>
      <c r="O1113" s="1" t="n">
        <f aca="false">IF(ISERROR(I1113/(I1113+K1113)),0,(I1113/(I1113+K1113)))</f>
        <v>0.333333333333333</v>
      </c>
      <c r="P1113" s="1" t="n">
        <f aca="false">IF(ISERROR((2*N1113*O1113)/(N1113+O1113)),0,(2*N1113*O1113)/(N1113+O1113))</f>
        <v>0.5</v>
      </c>
      <c r="Q1113" s="0" t="n">
        <f aca="false">L2291-M2291</f>
        <v>1</v>
      </c>
      <c r="R1113" s="17" t="str">
        <f aca="false">VLOOKUP(A1113,s3_num_method!A1113:B3612,2,0)</f>
        <v>count</v>
      </c>
    </row>
    <row r="1114" customFormat="false" ht="12.8" hidden="false" customHeight="false" outlineLevel="0" collapsed="false">
      <c r="A1114" s="0" t="s">
        <v>6329</v>
      </c>
      <c r="B1114" s="0" t="s">
        <v>1</v>
      </c>
      <c r="D1114" s="0" t="s">
        <v>23</v>
      </c>
      <c r="E1114" s="0" t="s">
        <v>33</v>
      </c>
      <c r="F1114" s="0" t="s">
        <v>6330</v>
      </c>
      <c r="G1114" s="0" t="n">
        <v>2</v>
      </c>
      <c r="H1114" s="0" t="n">
        <v>1</v>
      </c>
      <c r="I1114" s="0" t="n">
        <v>1</v>
      </c>
      <c r="J1114" s="0" t="n">
        <v>0</v>
      </c>
      <c r="K1114" s="0" t="n">
        <v>1</v>
      </c>
      <c r="L1114" s="0" t="n">
        <v>2</v>
      </c>
      <c r="M1114" s="0" t="n">
        <v>2</v>
      </c>
      <c r="N1114" s="1" t="n">
        <f aca="false">IF(ISERROR(I1114/(I1114+J1114)),0,(I1114/(I1114+J1114)))</f>
        <v>1</v>
      </c>
      <c r="O1114" s="1" t="n">
        <f aca="false">IF(ISERROR(I1114/(I1114+K1114)),0,(I1114/(I1114+K1114)))</f>
        <v>0.5</v>
      </c>
      <c r="P1114" s="1" t="n">
        <f aca="false">IF(ISERROR((2*N1114*O1114)/(N1114+O1114)),0,(2*N1114*O1114)/(N1114+O1114))</f>
        <v>0.666666666666667</v>
      </c>
      <c r="Q1114" s="0" t="n">
        <f aca="false">L1045-M1045</f>
        <v>-2</v>
      </c>
      <c r="R1114" s="17" t="str">
        <f aca="false">VLOOKUP(A1114,s3_num_method!A1114:B3613,2,0)</f>
        <v>num</v>
      </c>
    </row>
    <row r="1115" customFormat="false" ht="12.8" hidden="false" customHeight="false" outlineLevel="0" collapsed="false">
      <c r="A1115" s="0" t="s">
        <v>6331</v>
      </c>
      <c r="B1115" s="0" t="s">
        <v>1</v>
      </c>
      <c r="D1115" s="0" t="s">
        <v>23</v>
      </c>
      <c r="E1115" s="0" t="s">
        <v>33</v>
      </c>
      <c r="F1115" s="0" t="s">
        <v>6332</v>
      </c>
      <c r="G1115" s="0" t="n">
        <v>5</v>
      </c>
      <c r="H1115" s="0" t="n">
        <v>11</v>
      </c>
      <c r="I1115" s="0" t="n">
        <v>3</v>
      </c>
      <c r="J1115" s="0" t="n">
        <v>8</v>
      </c>
      <c r="K1115" s="0" t="n">
        <v>2</v>
      </c>
      <c r="L1115" s="0" t="n">
        <v>2</v>
      </c>
      <c r="M1115" s="0" t="n">
        <v>11</v>
      </c>
      <c r="N1115" s="1" t="n">
        <f aca="false">IF(ISERROR(I1115/(I1115+J1115)),0,(I1115/(I1115+J1115)))</f>
        <v>0.272727272727273</v>
      </c>
      <c r="O1115" s="1" t="n">
        <f aca="false">IF(ISERROR(I1115/(I1115+K1115)),0,(I1115/(I1115+K1115)))</f>
        <v>0.6</v>
      </c>
      <c r="P1115" s="1" t="n">
        <f aca="false">IF(ISERROR((2*N1115*O1115)/(N1115+O1115)),0,(2*N1115*O1115)/(N1115+O1115))</f>
        <v>0.375</v>
      </c>
      <c r="Q1115" s="0" t="n">
        <f aca="false">L1473-M1473</f>
        <v>-2</v>
      </c>
      <c r="R1115" s="17" t="str">
        <f aca="false">VLOOKUP(A1115,s3_num_method!A1115:B3614,2,0)</f>
        <v>num+count</v>
      </c>
    </row>
    <row r="1116" customFormat="false" ht="12.8" hidden="false" customHeight="false" outlineLevel="0" collapsed="false">
      <c r="A1116" s="0" t="s">
        <v>6333</v>
      </c>
      <c r="B1116" s="0" t="s">
        <v>1</v>
      </c>
      <c r="D1116" s="0" t="s">
        <v>23</v>
      </c>
      <c r="E1116" s="0" t="s">
        <v>33</v>
      </c>
      <c r="F1116" s="0" t="s">
        <v>6334</v>
      </c>
      <c r="G1116" s="0" t="n">
        <v>3</v>
      </c>
      <c r="H1116" s="0" t="n">
        <v>7</v>
      </c>
      <c r="I1116" s="0" t="n">
        <v>1</v>
      </c>
      <c r="J1116" s="0" t="n">
        <v>6</v>
      </c>
      <c r="K1116" s="0" t="n">
        <v>2</v>
      </c>
      <c r="L1116" s="0" t="n">
        <v>2</v>
      </c>
      <c r="M1116" s="0" t="n">
        <v>1</v>
      </c>
      <c r="N1116" s="1" t="n">
        <f aca="false">IF(ISERROR(I1116/(I1116+J1116)),0,(I1116/(I1116+J1116)))</f>
        <v>0.142857142857143</v>
      </c>
      <c r="O1116" s="1" t="n">
        <f aca="false">IF(ISERROR(I1116/(I1116+K1116)),0,(I1116/(I1116+K1116)))</f>
        <v>0.333333333333333</v>
      </c>
      <c r="P1116" s="1" t="n">
        <f aca="false">IF(ISERROR((2*N1116*O1116)/(N1116+O1116)),0,(2*N1116*O1116)/(N1116+O1116))</f>
        <v>0.2</v>
      </c>
      <c r="Q1116" s="0" t="n">
        <f aca="false">L25-M25</f>
        <v>-2</v>
      </c>
      <c r="R1116" s="17" t="str">
        <f aca="false">VLOOKUP(A1116,s3_num_method!A1116:B3615,2,0)</f>
        <v>count</v>
      </c>
    </row>
    <row r="1117" customFormat="false" ht="12.8" hidden="false" customHeight="false" outlineLevel="0" collapsed="false">
      <c r="A1117" s="0" t="s">
        <v>6335</v>
      </c>
      <c r="B1117" s="0" t="s">
        <v>1</v>
      </c>
      <c r="D1117" s="0" t="s">
        <v>23</v>
      </c>
      <c r="E1117" s="0" t="s">
        <v>33</v>
      </c>
      <c r="F1117" s="0" t="s">
        <v>6336</v>
      </c>
      <c r="G1117" s="0" t="n">
        <v>4</v>
      </c>
      <c r="H1117" s="0" t="n">
        <v>16</v>
      </c>
      <c r="I1117" s="0" t="n">
        <v>4</v>
      </c>
      <c r="J1117" s="0" t="n">
        <v>12</v>
      </c>
      <c r="K1117" s="0" t="n">
        <v>0</v>
      </c>
      <c r="L1117" s="0" t="n">
        <v>2</v>
      </c>
      <c r="M1117" s="0" t="n">
        <v>7</v>
      </c>
      <c r="N1117" s="1" t="n">
        <f aca="false">IF(ISERROR(I1117/(I1117+J1117)),0,(I1117/(I1117+J1117)))</f>
        <v>0.25</v>
      </c>
      <c r="O1117" s="1" t="n">
        <f aca="false">IF(ISERROR(I1117/(I1117+K1117)),0,(I1117/(I1117+K1117)))</f>
        <v>1</v>
      </c>
      <c r="P1117" s="1" t="n">
        <f aca="false">IF(ISERROR((2*N1117*O1117)/(N1117+O1117)),0,(2*N1117*O1117)/(N1117+O1117))</f>
        <v>0.4</v>
      </c>
      <c r="Q1117" s="0" t="n">
        <f aca="false">L501-M501</f>
        <v>-4</v>
      </c>
      <c r="R1117" s="17" t="str">
        <f aca="false">VLOOKUP(A1117,s3_num_method!A1117:B3616,2,0)</f>
        <v>num+count</v>
      </c>
    </row>
    <row r="1118" customFormat="false" ht="12.8" hidden="false" customHeight="false" outlineLevel="0" collapsed="false">
      <c r="A1118" s="0" t="s">
        <v>6337</v>
      </c>
      <c r="B1118" s="0" t="s">
        <v>1</v>
      </c>
      <c r="D1118" s="0" t="s">
        <v>23</v>
      </c>
      <c r="E1118" s="0" t="s">
        <v>33</v>
      </c>
      <c r="F1118" s="0" t="s">
        <v>6338</v>
      </c>
      <c r="G1118" s="0" t="n">
        <v>2</v>
      </c>
      <c r="H1118" s="0" t="n">
        <v>1</v>
      </c>
      <c r="I1118" s="0" t="n">
        <v>1</v>
      </c>
      <c r="J1118" s="0" t="n">
        <v>0</v>
      </c>
      <c r="K1118" s="0" t="n">
        <v>1</v>
      </c>
      <c r="L1118" s="0" t="n">
        <v>0</v>
      </c>
      <c r="M1118" s="0" t="n">
        <v>0</v>
      </c>
      <c r="N1118" s="1" t="n">
        <f aca="false">IF(ISERROR(I1118/(I1118+J1118)),0,(I1118/(I1118+J1118)))</f>
        <v>1</v>
      </c>
      <c r="O1118" s="1" t="n">
        <f aca="false">IF(ISERROR(I1118/(I1118+K1118)),0,(I1118/(I1118+K1118)))</f>
        <v>0.5</v>
      </c>
      <c r="P1118" s="1" t="n">
        <f aca="false">IF(ISERROR((2*N1118*O1118)/(N1118+O1118)),0,(2*N1118*O1118)/(N1118+O1118))</f>
        <v>0.666666666666667</v>
      </c>
      <c r="Q1118" s="0" t="n">
        <f aca="false">L878-M878</f>
        <v>1</v>
      </c>
      <c r="R1118" s="17" t="str">
        <f aca="false">VLOOKUP(A1118,s3_num_method!A1118:B3617,2,0)</f>
        <v>count</v>
      </c>
    </row>
    <row r="1119" customFormat="false" ht="12.8" hidden="false" customHeight="false" outlineLevel="0" collapsed="false">
      <c r="A1119" s="0" t="s">
        <v>6339</v>
      </c>
      <c r="B1119" s="0" t="s">
        <v>1</v>
      </c>
      <c r="D1119" s="0" t="s">
        <v>23</v>
      </c>
      <c r="E1119" s="0" t="s">
        <v>33</v>
      </c>
      <c r="F1119" s="0" t="s">
        <v>6340</v>
      </c>
      <c r="G1119" s="0" t="n">
        <v>6</v>
      </c>
      <c r="H1119" s="0" t="n">
        <v>12</v>
      </c>
      <c r="I1119" s="0" t="n">
        <v>6</v>
      </c>
      <c r="J1119" s="0" t="n">
        <v>6</v>
      </c>
      <c r="K1119" s="0" t="n">
        <v>0</v>
      </c>
      <c r="L1119" s="0" t="n">
        <v>2</v>
      </c>
      <c r="M1119" s="0" t="n">
        <v>8</v>
      </c>
      <c r="N1119" s="1" t="n">
        <f aca="false">IF(ISERROR(I1119/(I1119+J1119)),0,(I1119/(I1119+J1119)))</f>
        <v>0.5</v>
      </c>
      <c r="O1119" s="1" t="n">
        <f aca="false">IF(ISERROR(I1119/(I1119+K1119)),0,(I1119/(I1119+K1119)))</f>
        <v>1</v>
      </c>
      <c r="P1119" s="1" t="n">
        <f aca="false">IF(ISERROR((2*N1119*O1119)/(N1119+O1119)),0,(2*N1119*O1119)/(N1119+O1119))</f>
        <v>0.666666666666667</v>
      </c>
      <c r="Q1119" s="0" t="n">
        <f aca="false">L545-M545</f>
        <v>0</v>
      </c>
      <c r="R1119" s="17" t="str">
        <f aca="false">VLOOKUP(A1119,s3_num_method!A1119:B3618,2,0)</f>
        <v>num+count</v>
      </c>
    </row>
    <row r="1120" customFormat="false" ht="12.8" hidden="false" customHeight="false" outlineLevel="0" collapsed="false">
      <c r="A1120" s="0" t="s">
        <v>6341</v>
      </c>
      <c r="B1120" s="0" t="s">
        <v>1</v>
      </c>
      <c r="D1120" s="0" t="s">
        <v>23</v>
      </c>
      <c r="E1120" s="0" t="s">
        <v>33</v>
      </c>
      <c r="F1120" s="0" t="s">
        <v>6342</v>
      </c>
      <c r="G1120" s="0" t="n">
        <v>1</v>
      </c>
      <c r="H1120" s="0" t="n">
        <v>0</v>
      </c>
      <c r="I1120" s="0" t="n">
        <v>0</v>
      </c>
      <c r="J1120" s="0" t="n">
        <v>0</v>
      </c>
      <c r="K1120" s="0" t="n">
        <v>1</v>
      </c>
      <c r="L1120" s="0" t="n">
        <v>3</v>
      </c>
      <c r="M1120" s="0" t="n">
        <v>0</v>
      </c>
      <c r="N1120" s="1" t="n">
        <f aca="false">IF(ISERROR(I1120/(I1120+J1120)),0,(I1120/(I1120+J1120)))</f>
        <v>0</v>
      </c>
      <c r="O1120" s="1" t="n">
        <f aca="false">IF(ISERROR(I1120/(I1120+K1120)),0,(I1120/(I1120+K1120)))</f>
        <v>0</v>
      </c>
      <c r="P1120" s="1" t="n">
        <f aca="false">IF(ISERROR((2*N1120*O1120)/(N1120+O1120)),0,(2*N1120*O1120)/(N1120+O1120))</f>
        <v>0</v>
      </c>
      <c r="Q1120" s="0" t="n">
        <f aca="false">L546-M546</f>
        <v>1</v>
      </c>
      <c r="R1120" s="17" t="str">
        <f aca="false">VLOOKUP(A1120,s3_num_method!A1120:B3619,2,0)</f>
        <v>num+count</v>
      </c>
    </row>
    <row r="1121" customFormat="false" ht="12.8" hidden="false" customHeight="false" outlineLevel="0" collapsed="false">
      <c r="A1121" s="0" t="s">
        <v>6343</v>
      </c>
      <c r="B1121" s="0" t="s">
        <v>1</v>
      </c>
      <c r="D1121" s="0" t="s">
        <v>23</v>
      </c>
      <c r="E1121" s="0" t="s">
        <v>33</v>
      </c>
      <c r="F1121" s="0" t="s">
        <v>6344</v>
      </c>
      <c r="G1121" s="0" t="n">
        <v>6</v>
      </c>
      <c r="H1121" s="0" t="n">
        <v>17</v>
      </c>
      <c r="I1121" s="0" t="n">
        <v>3</v>
      </c>
      <c r="J1121" s="0" t="n">
        <v>14</v>
      </c>
      <c r="K1121" s="0" t="n">
        <v>3</v>
      </c>
      <c r="L1121" s="0" t="n">
        <v>1</v>
      </c>
      <c r="M1121" s="0" t="n">
        <v>21</v>
      </c>
      <c r="N1121" s="1" t="n">
        <f aca="false">IF(ISERROR(I1121/(I1121+J1121)),0,(I1121/(I1121+J1121)))</f>
        <v>0.176470588235294</v>
      </c>
      <c r="O1121" s="1" t="n">
        <f aca="false">IF(ISERROR(I1121/(I1121+K1121)),0,(I1121/(I1121+K1121)))</f>
        <v>0.5</v>
      </c>
      <c r="P1121" s="1" t="n">
        <f aca="false">IF(ISERROR((2*N1121*O1121)/(N1121+O1121)),0,(2*N1121*O1121)/(N1121+O1121))</f>
        <v>0.260869565217391</v>
      </c>
      <c r="Q1121" s="0" t="n">
        <f aca="false">L1929-M1929</f>
        <v>0</v>
      </c>
      <c r="R1121" s="17" t="str">
        <f aca="false">VLOOKUP(A1121,s3_num_method!A1121:B3620,2,0)</f>
        <v>num+count</v>
      </c>
    </row>
    <row r="1122" customFormat="false" ht="12.8" hidden="false" customHeight="false" outlineLevel="0" collapsed="false">
      <c r="A1122" s="0" t="s">
        <v>6345</v>
      </c>
      <c r="B1122" s="0" t="s">
        <v>1</v>
      </c>
      <c r="D1122" s="0" t="s">
        <v>23</v>
      </c>
      <c r="E1122" s="0" t="s">
        <v>33</v>
      </c>
      <c r="F1122" s="0" t="s">
        <v>6346</v>
      </c>
      <c r="G1122" s="0" t="n">
        <v>2</v>
      </c>
      <c r="H1122" s="0" t="n">
        <v>1</v>
      </c>
      <c r="I1122" s="0" t="n">
        <v>1</v>
      </c>
      <c r="J1122" s="0" t="n">
        <v>0</v>
      </c>
      <c r="K1122" s="0" t="n">
        <v>1</v>
      </c>
      <c r="L1122" s="0" t="n">
        <v>0</v>
      </c>
      <c r="M1122" s="0" t="n">
        <v>1</v>
      </c>
      <c r="N1122" s="1" t="n">
        <f aca="false">IF(ISERROR(I1122/(I1122+J1122)),0,(I1122/(I1122+J1122)))</f>
        <v>1</v>
      </c>
      <c r="O1122" s="1" t="n">
        <f aca="false">IF(ISERROR(I1122/(I1122+K1122)),0,(I1122/(I1122+K1122)))</f>
        <v>0.5</v>
      </c>
      <c r="P1122" s="1" t="n">
        <f aca="false">IF(ISERROR((2*N1122*O1122)/(N1122+O1122)),0,(2*N1122*O1122)/(N1122+O1122))</f>
        <v>0.666666666666667</v>
      </c>
      <c r="Q1122" s="0" t="n">
        <f aca="false">L909-M909</f>
        <v>5</v>
      </c>
      <c r="R1122" s="17" t="str">
        <f aca="false">VLOOKUP(A1122,s3_num_method!A1122:B3621,2,0)</f>
        <v>num</v>
      </c>
    </row>
    <row r="1123" customFormat="false" ht="12.8" hidden="false" customHeight="false" outlineLevel="0" collapsed="false">
      <c r="A1123" s="0" t="s">
        <v>6347</v>
      </c>
      <c r="B1123" s="0" t="s">
        <v>1</v>
      </c>
      <c r="D1123" s="0" t="s">
        <v>23</v>
      </c>
      <c r="E1123" s="0" t="s">
        <v>33</v>
      </c>
      <c r="F1123" s="0" t="s">
        <v>6348</v>
      </c>
      <c r="G1123" s="0" t="n">
        <v>7</v>
      </c>
      <c r="H1123" s="0" t="n">
        <v>3</v>
      </c>
      <c r="I1123" s="0" t="n">
        <v>3</v>
      </c>
      <c r="J1123" s="0" t="n">
        <v>0</v>
      </c>
      <c r="K1123" s="0" t="n">
        <v>4</v>
      </c>
      <c r="L1123" s="0" t="n">
        <v>3</v>
      </c>
      <c r="M1123" s="0" t="n">
        <v>4</v>
      </c>
      <c r="N1123" s="1" t="n">
        <f aca="false">IF(ISERROR(I1123/(I1123+J1123)),0,(I1123/(I1123+J1123)))</f>
        <v>1</v>
      </c>
      <c r="O1123" s="1" t="n">
        <f aca="false">IF(ISERROR(I1123/(I1123+K1123)),0,(I1123/(I1123+K1123)))</f>
        <v>0.428571428571429</v>
      </c>
      <c r="P1123" s="1" t="n">
        <f aca="false">IF(ISERROR((2*N1123*O1123)/(N1123+O1123)),0,(2*N1123*O1123)/(N1123+O1123))</f>
        <v>0.6</v>
      </c>
      <c r="Q1123" s="0" t="n">
        <f aca="false">L2148-M2148</f>
        <v>1</v>
      </c>
      <c r="R1123" s="17" t="str">
        <f aca="false">VLOOKUP(A1123,s3_num_method!A1123:B3622,2,0)</f>
        <v>num+count</v>
      </c>
    </row>
    <row r="1124" customFormat="false" ht="12.8" hidden="false" customHeight="false" outlineLevel="0" collapsed="false">
      <c r="A1124" s="0" t="s">
        <v>6349</v>
      </c>
      <c r="B1124" s="0" t="s">
        <v>1</v>
      </c>
      <c r="D1124" s="0" t="s">
        <v>23</v>
      </c>
      <c r="E1124" s="0" t="s">
        <v>33</v>
      </c>
      <c r="F1124" s="0" t="s">
        <v>6350</v>
      </c>
      <c r="G1124" s="0" t="n">
        <v>11</v>
      </c>
      <c r="H1124" s="0" t="n">
        <v>8</v>
      </c>
      <c r="I1124" s="0" t="n">
        <v>4</v>
      </c>
      <c r="J1124" s="0" t="n">
        <v>4</v>
      </c>
      <c r="K1124" s="0" t="n">
        <v>7</v>
      </c>
      <c r="L1124" s="0" t="n">
        <v>2</v>
      </c>
      <c r="M1124" s="0" t="n">
        <v>17</v>
      </c>
      <c r="N1124" s="1" t="n">
        <f aca="false">IF(ISERROR(I1124/(I1124+J1124)),0,(I1124/(I1124+J1124)))</f>
        <v>0.5</v>
      </c>
      <c r="O1124" s="1" t="n">
        <f aca="false">IF(ISERROR(I1124/(I1124+K1124)),0,(I1124/(I1124+K1124)))</f>
        <v>0.363636363636364</v>
      </c>
      <c r="P1124" s="1" t="n">
        <f aca="false">IF(ISERROR((2*N1124*O1124)/(N1124+O1124)),0,(2*N1124*O1124)/(N1124+O1124))</f>
        <v>0.421052631578947</v>
      </c>
      <c r="Q1124" s="0" t="n">
        <f aca="false">L126-M126</f>
        <v>-1</v>
      </c>
      <c r="R1124" s="17" t="str">
        <f aca="false">VLOOKUP(A1124,s3_num_method!A1124:B3623,2,0)</f>
        <v>num+count</v>
      </c>
    </row>
    <row r="1125" customFormat="false" ht="12.8" hidden="false" customHeight="false" outlineLevel="0" collapsed="false">
      <c r="A1125" s="0" t="s">
        <v>6351</v>
      </c>
      <c r="B1125" s="0" t="s">
        <v>1</v>
      </c>
      <c r="D1125" s="0" t="s">
        <v>23</v>
      </c>
      <c r="E1125" s="0" t="s">
        <v>33</v>
      </c>
      <c r="F1125" s="0" t="s">
        <v>6352</v>
      </c>
      <c r="G1125" s="0" t="n">
        <v>1</v>
      </c>
      <c r="H1125" s="0" t="n">
        <v>4</v>
      </c>
      <c r="I1125" s="0" t="n">
        <v>1</v>
      </c>
      <c r="J1125" s="0" t="n">
        <v>3</v>
      </c>
      <c r="K1125" s="0" t="n">
        <v>0</v>
      </c>
      <c r="L1125" s="0" t="n">
        <v>0</v>
      </c>
      <c r="M1125" s="0" t="n">
        <v>5</v>
      </c>
      <c r="N1125" s="1" t="n">
        <f aca="false">IF(ISERROR(I1125/(I1125+J1125)),0,(I1125/(I1125+J1125)))</f>
        <v>0.25</v>
      </c>
      <c r="O1125" s="1" t="n">
        <f aca="false">IF(ISERROR(I1125/(I1125+K1125)),0,(I1125/(I1125+K1125)))</f>
        <v>1</v>
      </c>
      <c r="P1125" s="1" t="n">
        <f aca="false">IF(ISERROR((2*N1125*O1125)/(N1125+O1125)),0,(2*N1125*O1125)/(N1125+O1125))</f>
        <v>0.4</v>
      </c>
      <c r="Q1125" s="0" t="n">
        <f aca="false">L689-M689</f>
        <v>2</v>
      </c>
      <c r="R1125" s="17" t="str">
        <f aca="false">VLOOKUP(A1125,s3_num_method!A1125:B3624,2,0)</f>
        <v>num+count</v>
      </c>
    </row>
    <row r="1126" customFormat="false" ht="12.8" hidden="false" customHeight="false" outlineLevel="0" collapsed="false">
      <c r="A1126" s="0" t="s">
        <v>6353</v>
      </c>
      <c r="B1126" s="0" t="s">
        <v>1</v>
      </c>
      <c r="D1126" s="0" t="s">
        <v>23</v>
      </c>
      <c r="E1126" s="0" t="s">
        <v>33</v>
      </c>
      <c r="F1126" s="0" t="s">
        <v>6354</v>
      </c>
      <c r="G1126" s="0" t="n">
        <v>14</v>
      </c>
      <c r="H1126" s="0" t="n">
        <v>25</v>
      </c>
      <c r="I1126" s="0" t="n">
        <v>10</v>
      </c>
      <c r="J1126" s="0" t="n">
        <v>15</v>
      </c>
      <c r="K1126" s="0" t="n">
        <v>4</v>
      </c>
      <c r="L1126" s="0" t="n">
        <v>3</v>
      </c>
      <c r="M1126" s="0" t="n">
        <v>16</v>
      </c>
      <c r="N1126" s="1" t="n">
        <f aca="false">IF(ISERROR(I1126/(I1126+J1126)),0,(I1126/(I1126+J1126)))</f>
        <v>0.4</v>
      </c>
      <c r="O1126" s="1" t="n">
        <f aca="false">IF(ISERROR(I1126/(I1126+K1126)),0,(I1126/(I1126+K1126)))</f>
        <v>0.714285714285714</v>
      </c>
      <c r="P1126" s="1" t="n">
        <f aca="false">IF(ISERROR((2*N1126*O1126)/(N1126+O1126)),0,(2*N1126*O1126)/(N1126+O1126))</f>
        <v>0.512820512820513</v>
      </c>
      <c r="Q1126" s="0" t="n">
        <f aca="false">L416-M416</f>
        <v>0</v>
      </c>
      <c r="R1126" s="17" t="str">
        <f aca="false">VLOOKUP(A1126,s3_num_method!A1126:B3625,2,0)</f>
        <v>num+count</v>
      </c>
    </row>
    <row r="1127" customFormat="false" ht="12.8" hidden="false" customHeight="false" outlineLevel="0" collapsed="false">
      <c r="A1127" s="0" t="s">
        <v>6355</v>
      </c>
      <c r="B1127" s="0" t="s">
        <v>1</v>
      </c>
      <c r="D1127" s="0" t="s">
        <v>23</v>
      </c>
      <c r="E1127" s="0" t="s">
        <v>33</v>
      </c>
      <c r="F1127" s="0" t="s">
        <v>6356</v>
      </c>
      <c r="G1127" s="0" t="n">
        <v>12</v>
      </c>
      <c r="H1127" s="0" t="n">
        <v>14</v>
      </c>
      <c r="I1127" s="0" t="n">
        <v>12</v>
      </c>
      <c r="J1127" s="0" t="n">
        <v>2</v>
      </c>
      <c r="K1127" s="0" t="n">
        <v>0</v>
      </c>
      <c r="L1127" s="0" t="n">
        <v>6</v>
      </c>
      <c r="M1127" s="0" t="n">
        <v>8</v>
      </c>
      <c r="N1127" s="1" t="n">
        <f aca="false">IF(ISERROR(I1127/(I1127+J1127)),0,(I1127/(I1127+J1127)))</f>
        <v>0.857142857142857</v>
      </c>
      <c r="O1127" s="1" t="n">
        <f aca="false">IF(ISERROR(I1127/(I1127+K1127)),0,(I1127/(I1127+K1127)))</f>
        <v>1</v>
      </c>
      <c r="P1127" s="1" t="n">
        <f aca="false">IF(ISERROR((2*N1127*O1127)/(N1127+O1127)),0,(2*N1127*O1127)/(N1127+O1127))</f>
        <v>0.923076923076923</v>
      </c>
      <c r="Q1127" s="0" t="n">
        <f aca="false">L2452-M2452</f>
        <v>-4</v>
      </c>
      <c r="R1127" s="17" t="str">
        <f aca="false">VLOOKUP(A1127,s3_num_method!A1127:B3626,2,0)</f>
        <v>num+count</v>
      </c>
    </row>
    <row r="1128" customFormat="false" ht="12.8" hidden="false" customHeight="false" outlineLevel="0" collapsed="false">
      <c r="A1128" s="0" t="s">
        <v>6357</v>
      </c>
      <c r="B1128" s="0" t="s">
        <v>1</v>
      </c>
      <c r="D1128" s="0" t="s">
        <v>23</v>
      </c>
      <c r="E1128" s="0" t="s">
        <v>33</v>
      </c>
      <c r="F1128" s="0" t="s">
        <v>6358</v>
      </c>
      <c r="G1128" s="0" t="n">
        <v>13</v>
      </c>
      <c r="H1128" s="0" t="n">
        <v>17</v>
      </c>
      <c r="I1128" s="0" t="n">
        <v>7</v>
      </c>
      <c r="J1128" s="0" t="n">
        <v>10</v>
      </c>
      <c r="K1128" s="0" t="n">
        <v>6</v>
      </c>
      <c r="L1128" s="0" t="n">
        <v>4</v>
      </c>
      <c r="M1128" s="0" t="n">
        <v>23</v>
      </c>
      <c r="N1128" s="1" t="n">
        <f aca="false">IF(ISERROR(I1128/(I1128+J1128)),0,(I1128/(I1128+J1128)))</f>
        <v>0.411764705882353</v>
      </c>
      <c r="O1128" s="1" t="n">
        <f aca="false">IF(ISERROR(I1128/(I1128+K1128)),0,(I1128/(I1128+K1128)))</f>
        <v>0.538461538461538</v>
      </c>
      <c r="P1128" s="1" t="n">
        <f aca="false">IF(ISERROR((2*N1128*O1128)/(N1128+O1128)),0,(2*N1128*O1128)/(N1128+O1128))</f>
        <v>0.466666666666667</v>
      </c>
      <c r="Q1128" s="0" t="n">
        <f aca="false">L2146-M2146</f>
        <v>0</v>
      </c>
      <c r="R1128" s="17" t="str">
        <f aca="false">VLOOKUP(A1128,s3_num_method!A1128:B3627,2,0)</f>
        <v>num+count</v>
      </c>
    </row>
    <row r="1129" customFormat="false" ht="12.8" hidden="false" customHeight="false" outlineLevel="0" collapsed="false">
      <c r="A1129" s="0" t="s">
        <v>6359</v>
      </c>
      <c r="B1129" s="0" t="s">
        <v>1</v>
      </c>
      <c r="D1129" s="0" t="s">
        <v>23</v>
      </c>
      <c r="E1129" s="0" t="s">
        <v>33</v>
      </c>
      <c r="F1129" s="0" t="s">
        <v>6360</v>
      </c>
      <c r="G1129" s="0" t="n">
        <v>4</v>
      </c>
      <c r="H1129" s="0" t="n">
        <v>3</v>
      </c>
      <c r="I1129" s="0" t="n">
        <v>2</v>
      </c>
      <c r="J1129" s="0" t="n">
        <v>1</v>
      </c>
      <c r="K1129" s="0" t="n">
        <v>2</v>
      </c>
      <c r="L1129" s="0" t="n">
        <v>1</v>
      </c>
      <c r="M1129" s="0" t="n">
        <v>2</v>
      </c>
      <c r="N1129" s="1" t="n">
        <f aca="false">IF(ISERROR(I1129/(I1129+J1129)),0,(I1129/(I1129+J1129)))</f>
        <v>0.666666666666667</v>
      </c>
      <c r="O1129" s="1" t="n">
        <f aca="false">IF(ISERROR(I1129/(I1129+K1129)),0,(I1129/(I1129+K1129)))</f>
        <v>0.5</v>
      </c>
      <c r="P1129" s="1" t="n">
        <f aca="false">IF(ISERROR((2*N1129*O1129)/(N1129+O1129)),0,(2*N1129*O1129)/(N1129+O1129))</f>
        <v>0.571428571428571</v>
      </c>
      <c r="Q1129" s="0" t="n">
        <f aca="false">L1669-M1669</f>
        <v>4</v>
      </c>
      <c r="R1129" s="17" t="str">
        <f aca="false">VLOOKUP(A1129,s3_num_method!A1129:B3628,2,0)</f>
        <v>count</v>
      </c>
    </row>
    <row r="1130" customFormat="false" ht="12.8" hidden="false" customHeight="false" outlineLevel="0" collapsed="false">
      <c r="A1130" s="0" t="s">
        <v>6361</v>
      </c>
      <c r="B1130" s="0" t="s">
        <v>1</v>
      </c>
      <c r="D1130" s="0" t="s">
        <v>23</v>
      </c>
      <c r="E1130" s="0" t="s">
        <v>33</v>
      </c>
      <c r="F1130" s="0" t="s">
        <v>6362</v>
      </c>
      <c r="G1130" s="0" t="n">
        <v>19</v>
      </c>
      <c r="H1130" s="0" t="n">
        <v>28</v>
      </c>
      <c r="I1130" s="0" t="n">
        <v>11</v>
      </c>
      <c r="J1130" s="0" t="n">
        <v>17</v>
      </c>
      <c r="K1130" s="0" t="n">
        <v>8</v>
      </c>
      <c r="L1130" s="0" t="n">
        <v>6</v>
      </c>
      <c r="M1130" s="0" t="n">
        <v>27</v>
      </c>
      <c r="N1130" s="1" t="n">
        <f aca="false">IF(ISERROR(I1130/(I1130+J1130)),0,(I1130/(I1130+J1130)))</f>
        <v>0.392857142857143</v>
      </c>
      <c r="O1130" s="1" t="n">
        <f aca="false">IF(ISERROR(I1130/(I1130+K1130)),0,(I1130/(I1130+K1130)))</f>
        <v>0.578947368421053</v>
      </c>
      <c r="P1130" s="1" t="n">
        <f aca="false">IF(ISERROR((2*N1130*O1130)/(N1130+O1130)),0,(2*N1130*O1130)/(N1130+O1130))</f>
        <v>0.468085106382979</v>
      </c>
      <c r="Q1130" s="0" t="n">
        <f aca="false">L908-M908</f>
        <v>1</v>
      </c>
      <c r="R1130" s="17" t="str">
        <f aca="false">VLOOKUP(A1130,s3_num_method!A1130:B3629,2,0)</f>
        <v>num+count</v>
      </c>
    </row>
    <row r="1131" customFormat="false" ht="12.8" hidden="false" customHeight="false" outlineLevel="0" collapsed="false">
      <c r="A1131" s="0" t="s">
        <v>6363</v>
      </c>
      <c r="B1131" s="0" t="s">
        <v>1</v>
      </c>
      <c r="D1131" s="0" t="s">
        <v>23</v>
      </c>
      <c r="E1131" s="0" t="s">
        <v>33</v>
      </c>
      <c r="F1131" s="0" t="s">
        <v>6364</v>
      </c>
      <c r="G1131" s="0" t="n">
        <v>3</v>
      </c>
      <c r="H1131" s="0" t="n">
        <v>9</v>
      </c>
      <c r="I1131" s="0" t="n">
        <v>2</v>
      </c>
      <c r="J1131" s="0" t="n">
        <v>7</v>
      </c>
      <c r="K1131" s="0" t="n">
        <v>1</v>
      </c>
      <c r="L1131" s="0" t="n">
        <v>2</v>
      </c>
      <c r="M1131" s="0" t="n">
        <v>2</v>
      </c>
      <c r="N1131" s="1" t="n">
        <f aca="false">IF(ISERROR(I1131/(I1131+J1131)),0,(I1131/(I1131+J1131)))</f>
        <v>0.222222222222222</v>
      </c>
      <c r="O1131" s="1" t="n">
        <f aca="false">IF(ISERROR(I1131/(I1131+K1131)),0,(I1131/(I1131+K1131)))</f>
        <v>0.666666666666667</v>
      </c>
      <c r="P1131" s="1" t="n">
        <f aca="false">IF(ISERROR((2*N1131*O1131)/(N1131+O1131)),0,(2*N1131*O1131)/(N1131+O1131))</f>
        <v>0.333333333333333</v>
      </c>
      <c r="Q1131" s="0" t="n">
        <f aca="false">L383-M383</f>
        <v>-5</v>
      </c>
      <c r="R1131" s="17" t="str">
        <f aca="false">VLOOKUP(A1131,s3_num_method!A1131:B3630,2,0)</f>
        <v>num+count</v>
      </c>
    </row>
    <row r="1132" customFormat="false" ht="12.8" hidden="false" customHeight="false" outlineLevel="0" collapsed="false">
      <c r="A1132" s="0" t="s">
        <v>6365</v>
      </c>
      <c r="B1132" s="0" t="s">
        <v>1</v>
      </c>
      <c r="D1132" s="0" t="s">
        <v>23</v>
      </c>
      <c r="E1132" s="0" t="s">
        <v>33</v>
      </c>
      <c r="F1132" s="0" t="s">
        <v>6366</v>
      </c>
      <c r="G1132" s="0" t="n">
        <v>4</v>
      </c>
      <c r="H1132" s="0" t="n">
        <v>4</v>
      </c>
      <c r="I1132" s="0" t="n">
        <v>3</v>
      </c>
      <c r="J1132" s="0" t="n">
        <v>1</v>
      </c>
      <c r="K1132" s="0" t="n">
        <v>1</v>
      </c>
      <c r="L1132" s="0" t="n">
        <v>2</v>
      </c>
      <c r="M1132" s="0" t="n">
        <v>1</v>
      </c>
      <c r="N1132" s="1" t="n">
        <f aca="false">IF(ISERROR(I1132/(I1132+J1132)),0,(I1132/(I1132+J1132)))</f>
        <v>0.75</v>
      </c>
      <c r="O1132" s="1" t="n">
        <f aca="false">IF(ISERROR(I1132/(I1132+K1132)),0,(I1132/(I1132+K1132)))</f>
        <v>0.75</v>
      </c>
      <c r="P1132" s="1" t="n">
        <f aca="false">IF(ISERROR((2*N1132*O1132)/(N1132+O1132)),0,(2*N1132*O1132)/(N1132+O1132))</f>
        <v>0.75</v>
      </c>
      <c r="Q1132" s="0" t="n">
        <f aca="false">L291-M291</f>
        <v>-5</v>
      </c>
      <c r="R1132" s="17" t="str">
        <f aca="false">VLOOKUP(A1132,s3_num_method!A1132:B3631,2,0)</f>
        <v>count</v>
      </c>
    </row>
    <row r="1133" customFormat="false" ht="12.8" hidden="false" customHeight="false" outlineLevel="0" collapsed="false">
      <c r="A1133" s="0" t="s">
        <v>6367</v>
      </c>
      <c r="B1133" s="0" t="s">
        <v>1</v>
      </c>
      <c r="D1133" s="0" t="s">
        <v>23</v>
      </c>
      <c r="E1133" s="0" t="s">
        <v>33</v>
      </c>
      <c r="F1133" s="0" t="s">
        <v>6368</v>
      </c>
      <c r="G1133" s="0" t="n">
        <v>3</v>
      </c>
      <c r="H1133" s="0" t="n">
        <v>6</v>
      </c>
      <c r="I1133" s="0" t="n">
        <v>3</v>
      </c>
      <c r="J1133" s="0" t="n">
        <v>3</v>
      </c>
      <c r="K1133" s="0" t="n">
        <v>0</v>
      </c>
      <c r="L1133" s="0" t="n">
        <v>2</v>
      </c>
      <c r="M1133" s="0" t="n">
        <v>5</v>
      </c>
      <c r="N1133" s="1" t="n">
        <f aca="false">IF(ISERROR(I1133/(I1133+J1133)),0,(I1133/(I1133+J1133)))</f>
        <v>0.5</v>
      </c>
      <c r="O1133" s="1" t="n">
        <f aca="false">IF(ISERROR(I1133/(I1133+K1133)),0,(I1133/(I1133+K1133)))</f>
        <v>1</v>
      </c>
      <c r="P1133" s="1" t="n">
        <f aca="false">IF(ISERROR((2*N1133*O1133)/(N1133+O1133)),0,(2*N1133*O1133)/(N1133+O1133))</f>
        <v>0.666666666666667</v>
      </c>
      <c r="Q1133" s="0" t="n">
        <f aca="false">L1992-M1992</f>
        <v>2</v>
      </c>
      <c r="R1133" s="17" t="str">
        <f aca="false">VLOOKUP(A1133,s3_num_method!A1133:B3632,2,0)</f>
        <v>num+count</v>
      </c>
    </row>
    <row r="1134" customFormat="false" ht="12.8" hidden="false" customHeight="false" outlineLevel="0" collapsed="false">
      <c r="A1134" s="0" t="s">
        <v>6369</v>
      </c>
      <c r="B1134" s="0" t="s">
        <v>1</v>
      </c>
      <c r="D1134" s="0" t="s">
        <v>23</v>
      </c>
      <c r="E1134" s="0" t="s">
        <v>33</v>
      </c>
      <c r="F1134" s="0" t="s">
        <v>6370</v>
      </c>
      <c r="G1134" s="0" t="n">
        <v>4</v>
      </c>
      <c r="H1134" s="0" t="n">
        <v>8</v>
      </c>
      <c r="I1134" s="0" t="n">
        <v>4</v>
      </c>
      <c r="J1134" s="0" t="n">
        <v>4</v>
      </c>
      <c r="K1134" s="0" t="n">
        <v>0</v>
      </c>
      <c r="L1134" s="0" t="n">
        <v>1</v>
      </c>
      <c r="M1134" s="0" t="n">
        <v>14</v>
      </c>
      <c r="N1134" s="1" t="n">
        <f aca="false">IF(ISERROR(I1134/(I1134+J1134)),0,(I1134/(I1134+J1134)))</f>
        <v>0.5</v>
      </c>
      <c r="O1134" s="1" t="n">
        <f aca="false">IF(ISERROR(I1134/(I1134+K1134)),0,(I1134/(I1134+K1134)))</f>
        <v>1</v>
      </c>
      <c r="P1134" s="1" t="n">
        <f aca="false">IF(ISERROR((2*N1134*O1134)/(N1134+O1134)),0,(2*N1134*O1134)/(N1134+O1134))</f>
        <v>0.666666666666667</v>
      </c>
      <c r="Q1134" s="0" t="n">
        <f aca="false">L497-M497</f>
        <v>2</v>
      </c>
      <c r="R1134" s="17" t="str">
        <f aca="false">VLOOKUP(A1134,s3_num_method!A1134:B3633,2,0)</f>
        <v>num+count</v>
      </c>
    </row>
    <row r="1135" customFormat="false" ht="12.8" hidden="false" customHeight="false" outlineLevel="0" collapsed="false">
      <c r="A1135" s="0" t="s">
        <v>6371</v>
      </c>
      <c r="B1135" s="0" t="s">
        <v>1</v>
      </c>
      <c r="D1135" s="0" t="s">
        <v>23</v>
      </c>
      <c r="E1135" s="0" t="s">
        <v>33</v>
      </c>
      <c r="F1135" s="0" t="s">
        <v>6372</v>
      </c>
      <c r="G1135" s="0" t="n">
        <v>8</v>
      </c>
      <c r="H1135" s="0" t="n">
        <v>2</v>
      </c>
      <c r="I1135" s="0" t="n">
        <v>2</v>
      </c>
      <c r="J1135" s="0" t="n">
        <v>0</v>
      </c>
      <c r="K1135" s="0" t="n">
        <v>6</v>
      </c>
      <c r="L1135" s="0" t="n">
        <v>2</v>
      </c>
      <c r="M1135" s="0" t="n">
        <v>5</v>
      </c>
      <c r="N1135" s="1" t="n">
        <f aca="false">IF(ISERROR(I1135/(I1135+J1135)),0,(I1135/(I1135+J1135)))</f>
        <v>1</v>
      </c>
      <c r="O1135" s="1" t="n">
        <f aca="false">IF(ISERROR(I1135/(I1135+K1135)),0,(I1135/(I1135+K1135)))</f>
        <v>0.25</v>
      </c>
      <c r="P1135" s="1" t="n">
        <f aca="false">IF(ISERROR((2*N1135*O1135)/(N1135+O1135)),0,(2*N1135*O1135)/(N1135+O1135))</f>
        <v>0.4</v>
      </c>
      <c r="Q1135" s="0" t="n">
        <f aca="false">L2442-M2442</f>
        <v>3</v>
      </c>
      <c r="R1135" s="17" t="str">
        <f aca="false">VLOOKUP(A1135,s3_num_method!A1135:B3634,2,0)</f>
        <v>num+count</v>
      </c>
    </row>
    <row r="1136" customFormat="false" ht="12.8" hidden="false" customHeight="false" outlineLevel="0" collapsed="false">
      <c r="A1136" s="0" t="s">
        <v>6373</v>
      </c>
      <c r="B1136" s="0" t="s">
        <v>1</v>
      </c>
      <c r="D1136" s="0" t="s">
        <v>23</v>
      </c>
      <c r="E1136" s="0" t="s">
        <v>33</v>
      </c>
      <c r="F1136" s="0" t="s">
        <v>6374</v>
      </c>
      <c r="G1136" s="0" t="n">
        <v>8</v>
      </c>
      <c r="H1136" s="0" t="n">
        <v>15</v>
      </c>
      <c r="I1136" s="0" t="n">
        <v>6</v>
      </c>
      <c r="J1136" s="0" t="n">
        <v>9</v>
      </c>
      <c r="K1136" s="0" t="n">
        <v>2</v>
      </c>
      <c r="L1136" s="0" t="n">
        <v>2</v>
      </c>
      <c r="M1136" s="0" t="n">
        <v>16</v>
      </c>
      <c r="N1136" s="1" t="n">
        <f aca="false">IF(ISERROR(I1136/(I1136+J1136)),0,(I1136/(I1136+J1136)))</f>
        <v>0.4</v>
      </c>
      <c r="O1136" s="1" t="n">
        <f aca="false">IF(ISERROR(I1136/(I1136+K1136)),0,(I1136/(I1136+K1136)))</f>
        <v>0.75</v>
      </c>
      <c r="P1136" s="1" t="n">
        <f aca="false">IF(ISERROR((2*N1136*O1136)/(N1136+O1136)),0,(2*N1136*O1136)/(N1136+O1136))</f>
        <v>0.521739130434783</v>
      </c>
      <c r="Q1136" s="0" t="n">
        <f aca="false">L1187-M1187</f>
        <v>0</v>
      </c>
      <c r="R1136" s="17" t="str">
        <f aca="false">VLOOKUP(A1136,s3_num_method!A1136:B3635,2,0)</f>
        <v>num+count</v>
      </c>
    </row>
    <row r="1137" customFormat="false" ht="12.8" hidden="false" customHeight="false" outlineLevel="0" collapsed="false">
      <c r="A1137" s="0" t="s">
        <v>6375</v>
      </c>
      <c r="B1137" s="0" t="s">
        <v>1</v>
      </c>
      <c r="D1137" s="0" t="s">
        <v>23</v>
      </c>
      <c r="E1137" s="0" t="s">
        <v>33</v>
      </c>
      <c r="F1137" s="0" t="s">
        <v>6376</v>
      </c>
      <c r="G1137" s="0" t="n">
        <v>2</v>
      </c>
      <c r="H1137" s="0" t="n">
        <v>2</v>
      </c>
      <c r="I1137" s="0" t="n">
        <v>2</v>
      </c>
      <c r="J1137" s="0" t="n">
        <v>0</v>
      </c>
      <c r="K1137" s="0" t="n">
        <v>0</v>
      </c>
      <c r="L1137" s="0" t="n">
        <v>0</v>
      </c>
      <c r="M1137" s="0" t="n">
        <v>2</v>
      </c>
      <c r="N1137" s="1" t="n">
        <f aca="false">IF(ISERROR(I1137/(I1137+J1137)),0,(I1137/(I1137+J1137)))</f>
        <v>1</v>
      </c>
      <c r="O1137" s="1" t="n">
        <f aca="false">IF(ISERROR(I1137/(I1137+K1137)),0,(I1137/(I1137+K1137)))</f>
        <v>1</v>
      </c>
      <c r="P1137" s="1" t="n">
        <f aca="false">IF(ISERROR((2*N1137*O1137)/(N1137+O1137)),0,(2*N1137*O1137)/(N1137+O1137))</f>
        <v>1</v>
      </c>
      <c r="Q1137" s="0" t="n">
        <f aca="false">L1118-M1118</f>
        <v>0</v>
      </c>
      <c r="R1137" s="17" t="str">
        <f aca="false">VLOOKUP(A1137,s3_num_method!A1137:B3636,2,0)</f>
        <v>num+count</v>
      </c>
    </row>
    <row r="1138" customFormat="false" ht="12.8" hidden="false" customHeight="false" outlineLevel="0" collapsed="false">
      <c r="A1138" s="0" t="s">
        <v>6377</v>
      </c>
      <c r="B1138" s="0" t="s">
        <v>1</v>
      </c>
      <c r="D1138" s="0" t="s">
        <v>23</v>
      </c>
      <c r="E1138" s="0" t="s">
        <v>33</v>
      </c>
      <c r="F1138" s="0" t="s">
        <v>6378</v>
      </c>
      <c r="G1138" s="0" t="n">
        <v>4</v>
      </c>
      <c r="H1138" s="0" t="n">
        <v>3</v>
      </c>
      <c r="I1138" s="0" t="n">
        <v>3</v>
      </c>
      <c r="J1138" s="0" t="n">
        <v>0</v>
      </c>
      <c r="K1138" s="0" t="n">
        <v>1</v>
      </c>
      <c r="L1138" s="0" t="n">
        <v>2</v>
      </c>
      <c r="M1138" s="0" t="n">
        <v>2</v>
      </c>
      <c r="N1138" s="1" t="n">
        <f aca="false">IF(ISERROR(I1138/(I1138+J1138)),0,(I1138/(I1138+J1138)))</f>
        <v>1</v>
      </c>
      <c r="O1138" s="1" t="n">
        <f aca="false">IF(ISERROR(I1138/(I1138+K1138)),0,(I1138/(I1138+K1138)))</f>
        <v>0.75</v>
      </c>
      <c r="P1138" s="1" t="n">
        <f aca="false">IF(ISERROR((2*N1138*O1138)/(N1138+O1138)),0,(2*N1138*O1138)/(N1138+O1138))</f>
        <v>0.857142857142857</v>
      </c>
      <c r="Q1138" s="0" t="n">
        <f aca="false">L1927-M1927</f>
        <v>1</v>
      </c>
      <c r="R1138" s="17" t="str">
        <f aca="false">VLOOKUP(A1138,s3_num_method!A1138:B3637,2,0)</f>
        <v>count</v>
      </c>
    </row>
    <row r="1139" customFormat="false" ht="12.8" hidden="false" customHeight="false" outlineLevel="0" collapsed="false">
      <c r="A1139" s="0" t="s">
        <v>6379</v>
      </c>
      <c r="B1139" s="0" t="s">
        <v>1</v>
      </c>
      <c r="D1139" s="0" t="s">
        <v>23</v>
      </c>
      <c r="E1139" s="0" t="s">
        <v>33</v>
      </c>
      <c r="F1139" s="0" t="s">
        <v>6380</v>
      </c>
      <c r="G1139" s="0" t="n">
        <v>4</v>
      </c>
      <c r="H1139" s="0" t="n">
        <v>4</v>
      </c>
      <c r="I1139" s="0" t="n">
        <v>3</v>
      </c>
      <c r="J1139" s="0" t="n">
        <v>1</v>
      </c>
      <c r="K1139" s="0" t="n">
        <v>1</v>
      </c>
      <c r="L1139" s="0" t="n">
        <v>3</v>
      </c>
      <c r="M1139" s="0" t="n">
        <v>0</v>
      </c>
      <c r="N1139" s="1" t="n">
        <f aca="false">IF(ISERROR(I1139/(I1139+J1139)),0,(I1139/(I1139+J1139)))</f>
        <v>0.75</v>
      </c>
      <c r="O1139" s="1" t="n">
        <f aca="false">IF(ISERROR(I1139/(I1139+K1139)),0,(I1139/(I1139+K1139)))</f>
        <v>0.75</v>
      </c>
      <c r="P1139" s="1" t="n">
        <f aca="false">IF(ISERROR((2*N1139*O1139)/(N1139+O1139)),0,(2*N1139*O1139)/(N1139+O1139))</f>
        <v>0.75</v>
      </c>
      <c r="Q1139" s="0" t="n">
        <f aca="false">L268-M268</f>
        <v>-5</v>
      </c>
      <c r="R1139" s="17" t="str">
        <f aca="false">VLOOKUP(A1139,s3_num_method!A1139:B3638,2,0)</f>
        <v>count</v>
      </c>
    </row>
    <row r="1140" customFormat="false" ht="12.8" hidden="false" customHeight="false" outlineLevel="0" collapsed="false">
      <c r="A1140" s="0" t="s">
        <v>6381</v>
      </c>
      <c r="B1140" s="0" t="s">
        <v>1</v>
      </c>
      <c r="D1140" s="0" t="s">
        <v>23</v>
      </c>
      <c r="E1140" s="0" t="s">
        <v>33</v>
      </c>
      <c r="F1140" s="0" t="s">
        <v>6382</v>
      </c>
      <c r="G1140" s="0" t="n">
        <v>3</v>
      </c>
      <c r="H1140" s="0" t="n">
        <v>4</v>
      </c>
      <c r="I1140" s="0" t="n">
        <v>3</v>
      </c>
      <c r="J1140" s="0" t="n">
        <v>1</v>
      </c>
      <c r="K1140" s="0" t="n">
        <v>0</v>
      </c>
      <c r="L1140" s="0" t="n">
        <v>1</v>
      </c>
      <c r="M1140" s="0" t="n">
        <v>8</v>
      </c>
      <c r="N1140" s="1" t="n">
        <f aca="false">IF(ISERROR(I1140/(I1140+J1140)),0,(I1140/(I1140+J1140)))</f>
        <v>0.75</v>
      </c>
      <c r="O1140" s="1" t="n">
        <f aca="false">IF(ISERROR(I1140/(I1140+K1140)),0,(I1140/(I1140+K1140)))</f>
        <v>1</v>
      </c>
      <c r="P1140" s="1" t="n">
        <f aca="false">IF(ISERROR((2*N1140*O1140)/(N1140+O1140)),0,(2*N1140*O1140)/(N1140+O1140))</f>
        <v>0.857142857142857</v>
      </c>
      <c r="Q1140" s="0" t="n">
        <f aca="false">L1611-M1611</f>
        <v>4</v>
      </c>
      <c r="R1140" s="17" t="str">
        <f aca="false">VLOOKUP(A1140,s3_num_method!A1140:B3639,2,0)</f>
        <v>num+count</v>
      </c>
    </row>
    <row r="1141" customFormat="false" ht="12.8" hidden="false" customHeight="false" outlineLevel="0" collapsed="false">
      <c r="A1141" s="0" t="s">
        <v>6383</v>
      </c>
      <c r="B1141" s="0" t="s">
        <v>1</v>
      </c>
      <c r="D1141" s="0" t="s">
        <v>23</v>
      </c>
      <c r="E1141" s="0" t="s">
        <v>33</v>
      </c>
      <c r="F1141" s="0" t="s">
        <v>6384</v>
      </c>
      <c r="G1141" s="0" t="n">
        <v>3</v>
      </c>
      <c r="H1141" s="0" t="n">
        <v>4</v>
      </c>
      <c r="I1141" s="0" t="n">
        <v>2</v>
      </c>
      <c r="J1141" s="0" t="n">
        <v>2</v>
      </c>
      <c r="K1141" s="0" t="n">
        <v>1</v>
      </c>
      <c r="L1141" s="0" t="n">
        <v>0</v>
      </c>
      <c r="M1141" s="0" t="n">
        <v>7</v>
      </c>
      <c r="N1141" s="1" t="n">
        <f aca="false">IF(ISERROR(I1141/(I1141+J1141)),0,(I1141/(I1141+J1141)))</f>
        <v>0.5</v>
      </c>
      <c r="O1141" s="1" t="n">
        <f aca="false">IF(ISERROR(I1141/(I1141+K1141)),0,(I1141/(I1141+K1141)))</f>
        <v>0.666666666666667</v>
      </c>
      <c r="P1141" s="1" t="n">
        <f aca="false">IF(ISERROR((2*N1141*O1141)/(N1141+O1141)),0,(2*N1141*O1141)/(N1141+O1141))</f>
        <v>0.571428571428571</v>
      </c>
      <c r="Q1141" s="0" t="n">
        <f aca="false">L1540-M1540</f>
        <v>0</v>
      </c>
      <c r="R1141" s="17" t="str">
        <f aca="false">VLOOKUP(A1141,s3_num_method!A1141:B3640,2,0)</f>
        <v>num+count</v>
      </c>
    </row>
    <row r="1142" customFormat="false" ht="12.8" hidden="false" customHeight="false" outlineLevel="0" collapsed="false">
      <c r="A1142" s="0" t="s">
        <v>6385</v>
      </c>
      <c r="B1142" s="0" t="s">
        <v>1</v>
      </c>
      <c r="D1142" s="0" t="s">
        <v>23</v>
      </c>
      <c r="E1142" s="0" t="s">
        <v>33</v>
      </c>
      <c r="F1142" s="0" t="s">
        <v>6386</v>
      </c>
      <c r="G1142" s="0" t="n">
        <v>6</v>
      </c>
      <c r="H1142" s="0" t="n">
        <v>0</v>
      </c>
      <c r="I1142" s="0" t="n">
        <v>0</v>
      </c>
      <c r="J1142" s="0" t="n">
        <v>0</v>
      </c>
      <c r="K1142" s="0" t="n">
        <v>6</v>
      </c>
      <c r="L1142" s="0" t="n">
        <v>1</v>
      </c>
      <c r="M1142" s="0" t="n">
        <v>0</v>
      </c>
      <c r="N1142" s="1" t="n">
        <f aca="false">IF(ISERROR(I1142/(I1142+J1142)),0,(I1142/(I1142+J1142)))</f>
        <v>0</v>
      </c>
      <c r="O1142" s="1" t="n">
        <f aca="false">IF(ISERROR(I1142/(I1142+K1142)),0,(I1142/(I1142+K1142)))</f>
        <v>0</v>
      </c>
      <c r="P1142" s="1" t="n">
        <f aca="false">IF(ISERROR((2*N1142*O1142)/(N1142+O1142)),0,(2*N1142*O1142)/(N1142+O1142))</f>
        <v>0</v>
      </c>
      <c r="Q1142" s="0" t="n">
        <f aca="false">L1185-M1185</f>
        <v>1</v>
      </c>
      <c r="R1142" s="17" t="str">
        <f aca="false">VLOOKUP(A1142,s3_num_method!A1142:B3641,2,0)</f>
        <v>num+count</v>
      </c>
    </row>
    <row r="1143" customFormat="false" ht="12.8" hidden="false" customHeight="false" outlineLevel="0" collapsed="false">
      <c r="A1143" s="0" t="s">
        <v>6387</v>
      </c>
      <c r="B1143" s="0" t="s">
        <v>1</v>
      </c>
      <c r="D1143" s="0" t="s">
        <v>23</v>
      </c>
      <c r="E1143" s="0" t="s">
        <v>33</v>
      </c>
      <c r="F1143" s="0" t="s">
        <v>6388</v>
      </c>
      <c r="G1143" s="0" t="n">
        <v>10</v>
      </c>
      <c r="H1143" s="0" t="n">
        <v>5</v>
      </c>
      <c r="I1143" s="0" t="n">
        <v>3</v>
      </c>
      <c r="J1143" s="0" t="n">
        <v>2</v>
      </c>
      <c r="K1143" s="0" t="n">
        <v>7</v>
      </c>
      <c r="L1143" s="0" t="n">
        <v>0</v>
      </c>
      <c r="M1143" s="0" t="n">
        <v>1</v>
      </c>
      <c r="N1143" s="1" t="n">
        <f aca="false">IF(ISERROR(I1143/(I1143+J1143)),0,(I1143/(I1143+J1143)))</f>
        <v>0.6</v>
      </c>
      <c r="O1143" s="1" t="n">
        <f aca="false">IF(ISERROR(I1143/(I1143+K1143)),0,(I1143/(I1143+K1143)))</f>
        <v>0.3</v>
      </c>
      <c r="P1143" s="1" t="n">
        <f aca="false">IF(ISERROR((2*N1143*O1143)/(N1143+O1143)),0,(2*N1143*O1143)/(N1143+O1143))</f>
        <v>0.4</v>
      </c>
      <c r="Q1143" s="0" t="n">
        <f aca="false">L1189-M1189</f>
        <v>-1</v>
      </c>
      <c r="R1143" s="17" t="str">
        <f aca="false">VLOOKUP(A1143,s3_num_method!A1143:B3642,2,0)</f>
        <v>num+count</v>
      </c>
    </row>
    <row r="1144" customFormat="false" ht="12.8" hidden="false" customHeight="false" outlineLevel="0" collapsed="false">
      <c r="A1144" s="0" t="s">
        <v>6389</v>
      </c>
      <c r="B1144" s="0" t="s">
        <v>1</v>
      </c>
      <c r="D1144" s="0" t="s">
        <v>23</v>
      </c>
      <c r="E1144" s="0" t="s">
        <v>33</v>
      </c>
      <c r="F1144" s="0" t="s">
        <v>6390</v>
      </c>
      <c r="G1144" s="0" t="n">
        <v>10</v>
      </c>
      <c r="H1144" s="0" t="n">
        <v>13</v>
      </c>
      <c r="I1144" s="0" t="n">
        <v>4</v>
      </c>
      <c r="J1144" s="0" t="n">
        <v>9</v>
      </c>
      <c r="K1144" s="0" t="n">
        <v>6</v>
      </c>
      <c r="L1144" s="0" t="n">
        <v>2</v>
      </c>
      <c r="M1144" s="0" t="n">
        <v>6</v>
      </c>
      <c r="N1144" s="1" t="n">
        <f aca="false">IF(ISERROR(I1144/(I1144+J1144)),0,(I1144/(I1144+J1144)))</f>
        <v>0.307692307692308</v>
      </c>
      <c r="O1144" s="1" t="n">
        <f aca="false">IF(ISERROR(I1144/(I1144+K1144)),0,(I1144/(I1144+K1144)))</f>
        <v>0.4</v>
      </c>
      <c r="P1144" s="1" t="n">
        <f aca="false">IF(ISERROR((2*N1144*O1144)/(N1144+O1144)),0,(2*N1144*O1144)/(N1144+O1144))</f>
        <v>0.347826086956522</v>
      </c>
      <c r="Q1144" s="0" t="n">
        <f aca="false">L1070-M1070</f>
        <v>0</v>
      </c>
      <c r="R1144" s="17" t="str">
        <f aca="false">VLOOKUP(A1144,s3_num_method!A1144:B3643,2,0)</f>
        <v>num+count</v>
      </c>
    </row>
    <row r="1145" customFormat="false" ht="12.8" hidden="false" customHeight="false" outlineLevel="0" collapsed="false">
      <c r="A1145" s="0" t="s">
        <v>6391</v>
      </c>
      <c r="B1145" s="0" t="s">
        <v>1</v>
      </c>
      <c r="D1145" s="0" t="s">
        <v>23</v>
      </c>
      <c r="E1145" s="0" t="s">
        <v>33</v>
      </c>
      <c r="F1145" s="0" t="s">
        <v>6392</v>
      </c>
      <c r="G1145" s="0" t="n">
        <v>5</v>
      </c>
      <c r="H1145" s="0" t="n">
        <v>7</v>
      </c>
      <c r="I1145" s="0" t="n">
        <v>3</v>
      </c>
      <c r="J1145" s="0" t="n">
        <v>4</v>
      </c>
      <c r="K1145" s="0" t="n">
        <v>2</v>
      </c>
      <c r="L1145" s="0" t="n">
        <v>2</v>
      </c>
      <c r="M1145" s="0" t="n">
        <v>6</v>
      </c>
      <c r="N1145" s="1" t="n">
        <f aca="false">IF(ISERROR(I1145/(I1145+J1145)),0,(I1145/(I1145+J1145)))</f>
        <v>0.428571428571429</v>
      </c>
      <c r="O1145" s="1" t="n">
        <f aca="false">IF(ISERROR(I1145/(I1145+K1145)),0,(I1145/(I1145+K1145)))</f>
        <v>0.6</v>
      </c>
      <c r="P1145" s="1" t="n">
        <f aca="false">IF(ISERROR((2*N1145*O1145)/(N1145+O1145)),0,(2*N1145*O1145)/(N1145+O1145))</f>
        <v>0.5</v>
      </c>
      <c r="Q1145" s="0" t="n">
        <f aca="false">L1620-M1620</f>
        <v>0</v>
      </c>
      <c r="R1145" s="17" t="str">
        <f aca="false">VLOOKUP(A1145,s3_num_method!A1145:B3644,2,0)</f>
        <v>num+count</v>
      </c>
    </row>
    <row r="1146" customFormat="false" ht="12.8" hidden="false" customHeight="false" outlineLevel="0" collapsed="false">
      <c r="A1146" s="0" t="s">
        <v>6393</v>
      </c>
      <c r="B1146" s="0" t="s">
        <v>1</v>
      </c>
      <c r="D1146" s="0" t="s">
        <v>23</v>
      </c>
      <c r="E1146" s="0" t="s">
        <v>33</v>
      </c>
      <c r="F1146" s="0" t="s">
        <v>6394</v>
      </c>
      <c r="G1146" s="0" t="n">
        <v>4</v>
      </c>
      <c r="H1146" s="0" t="n">
        <v>4</v>
      </c>
      <c r="I1146" s="0" t="n">
        <v>2</v>
      </c>
      <c r="J1146" s="0" t="n">
        <v>2</v>
      </c>
      <c r="K1146" s="0" t="n">
        <v>2</v>
      </c>
      <c r="L1146" s="0" t="n">
        <v>2</v>
      </c>
      <c r="M1146" s="0" t="n">
        <v>4</v>
      </c>
      <c r="N1146" s="1" t="n">
        <f aca="false">IF(ISERROR(I1146/(I1146+J1146)),0,(I1146/(I1146+J1146)))</f>
        <v>0.5</v>
      </c>
      <c r="O1146" s="1" t="n">
        <f aca="false">IF(ISERROR(I1146/(I1146+K1146)),0,(I1146/(I1146+K1146)))</f>
        <v>0.5</v>
      </c>
      <c r="P1146" s="1" t="n">
        <f aca="false">IF(ISERROR((2*N1146*O1146)/(N1146+O1146)),0,(2*N1146*O1146)/(N1146+O1146))</f>
        <v>0.5</v>
      </c>
      <c r="Q1146" s="0" t="n">
        <f aca="false">L1067-M1067</f>
        <v>0</v>
      </c>
      <c r="R1146" s="17" t="str">
        <f aca="false">VLOOKUP(A1146,s3_num_method!A1146:B3645,2,0)</f>
        <v>count</v>
      </c>
    </row>
    <row r="1147" customFormat="false" ht="12.8" hidden="false" customHeight="false" outlineLevel="0" collapsed="false">
      <c r="A1147" s="0" t="s">
        <v>6395</v>
      </c>
      <c r="B1147" s="0" t="s">
        <v>1</v>
      </c>
      <c r="D1147" s="0" t="s">
        <v>23</v>
      </c>
      <c r="E1147" s="0" t="s">
        <v>33</v>
      </c>
      <c r="F1147" s="0" t="s">
        <v>6396</v>
      </c>
      <c r="G1147" s="0" t="n">
        <v>7</v>
      </c>
      <c r="H1147" s="0" t="n">
        <v>9</v>
      </c>
      <c r="I1147" s="0" t="n">
        <v>5</v>
      </c>
      <c r="J1147" s="0" t="n">
        <v>4</v>
      </c>
      <c r="K1147" s="0" t="n">
        <v>2</v>
      </c>
      <c r="L1147" s="0" t="n">
        <v>4</v>
      </c>
      <c r="M1147" s="0" t="n">
        <v>14</v>
      </c>
      <c r="N1147" s="1" t="n">
        <f aca="false">IF(ISERROR(I1147/(I1147+J1147)),0,(I1147/(I1147+J1147)))</f>
        <v>0.555555555555556</v>
      </c>
      <c r="O1147" s="1" t="n">
        <f aca="false">IF(ISERROR(I1147/(I1147+K1147)),0,(I1147/(I1147+K1147)))</f>
        <v>0.714285714285714</v>
      </c>
      <c r="P1147" s="1" t="n">
        <f aca="false">IF(ISERROR((2*N1147*O1147)/(N1147+O1147)),0,(2*N1147*O1147)/(N1147+O1147))</f>
        <v>0.625</v>
      </c>
      <c r="Q1147" s="0" t="n">
        <f aca="false">L1503-M1503</f>
        <v>-1</v>
      </c>
      <c r="R1147" s="17" t="str">
        <f aca="false">VLOOKUP(A1147,s3_num_method!A1147:B3646,2,0)</f>
        <v>num+count</v>
      </c>
    </row>
    <row r="1148" customFormat="false" ht="12.8" hidden="false" customHeight="false" outlineLevel="0" collapsed="false">
      <c r="A1148" s="0" t="s">
        <v>6397</v>
      </c>
      <c r="B1148" s="0" t="s">
        <v>1</v>
      </c>
      <c r="D1148" s="0" t="s">
        <v>23</v>
      </c>
      <c r="E1148" s="0" t="s">
        <v>33</v>
      </c>
      <c r="F1148" s="0" t="s">
        <v>6398</v>
      </c>
      <c r="G1148" s="0" t="n">
        <v>4</v>
      </c>
      <c r="H1148" s="0" t="n">
        <v>3</v>
      </c>
      <c r="I1148" s="0" t="n">
        <v>3</v>
      </c>
      <c r="J1148" s="0" t="n">
        <v>0</v>
      </c>
      <c r="K1148" s="0" t="n">
        <v>1</v>
      </c>
      <c r="L1148" s="0" t="n">
        <v>2</v>
      </c>
      <c r="M1148" s="0" t="n">
        <v>5</v>
      </c>
      <c r="N1148" s="1" t="n">
        <f aca="false">IF(ISERROR(I1148/(I1148+J1148)),0,(I1148/(I1148+J1148)))</f>
        <v>1</v>
      </c>
      <c r="O1148" s="1" t="n">
        <f aca="false">IF(ISERROR(I1148/(I1148+K1148)),0,(I1148/(I1148+K1148)))</f>
        <v>0.75</v>
      </c>
      <c r="P1148" s="1" t="n">
        <f aca="false">IF(ISERROR((2*N1148*O1148)/(N1148+O1148)),0,(2*N1148*O1148)/(N1148+O1148))</f>
        <v>0.857142857142857</v>
      </c>
      <c r="Q1148" s="0" t="n">
        <f aca="false">L992-M992</f>
        <v>0</v>
      </c>
      <c r="R1148" s="17" t="str">
        <f aca="false">VLOOKUP(A1148,s3_num_method!A1148:B3647,2,0)</f>
        <v>count</v>
      </c>
    </row>
    <row r="1149" customFormat="false" ht="12.8" hidden="false" customHeight="false" outlineLevel="0" collapsed="false">
      <c r="A1149" s="0" t="s">
        <v>6399</v>
      </c>
      <c r="B1149" s="0" t="s">
        <v>1</v>
      </c>
      <c r="D1149" s="0" t="s">
        <v>23</v>
      </c>
      <c r="E1149" s="0" t="s">
        <v>33</v>
      </c>
      <c r="F1149" s="0" t="s">
        <v>6400</v>
      </c>
      <c r="G1149" s="0" t="n">
        <v>1</v>
      </c>
      <c r="H1149" s="0" t="n">
        <v>1</v>
      </c>
      <c r="I1149" s="0" t="n">
        <v>1</v>
      </c>
      <c r="J1149" s="0" t="n">
        <v>0</v>
      </c>
      <c r="K1149" s="0" t="n">
        <v>0</v>
      </c>
      <c r="L1149" s="0" t="n">
        <v>3</v>
      </c>
      <c r="M1149" s="0" t="n">
        <v>3</v>
      </c>
      <c r="N1149" s="1" t="n">
        <f aca="false">IF(ISERROR(I1149/(I1149+J1149)),0,(I1149/(I1149+J1149)))</f>
        <v>1</v>
      </c>
      <c r="O1149" s="1" t="n">
        <f aca="false">IF(ISERROR(I1149/(I1149+K1149)),0,(I1149/(I1149+K1149)))</f>
        <v>1</v>
      </c>
      <c r="P1149" s="1" t="n">
        <f aca="false">IF(ISERROR((2*N1149*O1149)/(N1149+O1149)),0,(2*N1149*O1149)/(N1149+O1149))</f>
        <v>1</v>
      </c>
      <c r="Q1149" s="0" t="n">
        <f aca="false">L1504-M1504</f>
        <v>0</v>
      </c>
      <c r="R1149" s="17" t="str">
        <f aca="false">VLOOKUP(A1149,s3_num_method!A1149:B3648,2,0)</f>
        <v>num</v>
      </c>
    </row>
    <row r="1150" customFormat="false" ht="12.8" hidden="false" customHeight="false" outlineLevel="0" collapsed="false">
      <c r="A1150" s="0" t="s">
        <v>6401</v>
      </c>
      <c r="B1150" s="0" t="s">
        <v>1</v>
      </c>
      <c r="D1150" s="0" t="s">
        <v>23</v>
      </c>
      <c r="E1150" s="0" t="s">
        <v>33</v>
      </c>
      <c r="F1150" s="0" t="s">
        <v>6402</v>
      </c>
      <c r="G1150" s="0" t="n">
        <v>7</v>
      </c>
      <c r="H1150" s="0" t="n">
        <v>4</v>
      </c>
      <c r="I1150" s="0" t="n">
        <v>4</v>
      </c>
      <c r="J1150" s="0" t="n">
        <v>0</v>
      </c>
      <c r="K1150" s="0" t="n">
        <v>3</v>
      </c>
      <c r="L1150" s="0" t="n">
        <v>1</v>
      </c>
      <c r="M1150" s="0" t="n">
        <v>5</v>
      </c>
      <c r="N1150" s="1" t="n">
        <f aca="false">IF(ISERROR(I1150/(I1150+J1150)),0,(I1150/(I1150+J1150)))</f>
        <v>1</v>
      </c>
      <c r="O1150" s="1" t="n">
        <f aca="false">IF(ISERROR(I1150/(I1150+K1150)),0,(I1150/(I1150+K1150)))</f>
        <v>0.571428571428571</v>
      </c>
      <c r="P1150" s="1" t="n">
        <f aca="false">IF(ISERROR((2*N1150*O1150)/(N1150+O1150)),0,(2*N1150*O1150)/(N1150+O1150))</f>
        <v>0.727272727272727</v>
      </c>
      <c r="Q1150" s="0" t="n">
        <f aca="false">L360-M360</f>
        <v>1</v>
      </c>
      <c r="R1150" s="17" t="str">
        <f aca="false">VLOOKUP(A1150,s3_num_method!A1150:B3649,2,0)</f>
        <v>num+count</v>
      </c>
    </row>
    <row r="1151" customFormat="false" ht="12.8" hidden="false" customHeight="false" outlineLevel="0" collapsed="false">
      <c r="A1151" s="0" t="s">
        <v>6403</v>
      </c>
      <c r="B1151" s="0" t="s">
        <v>1</v>
      </c>
      <c r="D1151" s="0" t="s">
        <v>23</v>
      </c>
      <c r="E1151" s="0" t="s">
        <v>33</v>
      </c>
      <c r="F1151" s="0" t="s">
        <v>6404</v>
      </c>
      <c r="G1151" s="0" t="n">
        <v>4</v>
      </c>
      <c r="H1151" s="0" t="n">
        <v>5</v>
      </c>
      <c r="I1151" s="0" t="n">
        <v>2</v>
      </c>
      <c r="J1151" s="0" t="n">
        <v>3</v>
      </c>
      <c r="K1151" s="0" t="n">
        <v>2</v>
      </c>
      <c r="L1151" s="0" t="n">
        <v>1</v>
      </c>
      <c r="M1151" s="0" t="n">
        <v>6</v>
      </c>
      <c r="N1151" s="1" t="n">
        <f aca="false">IF(ISERROR(I1151/(I1151+J1151)),0,(I1151/(I1151+J1151)))</f>
        <v>0.4</v>
      </c>
      <c r="O1151" s="1" t="n">
        <f aca="false">IF(ISERROR(I1151/(I1151+K1151)),0,(I1151/(I1151+K1151)))</f>
        <v>0.5</v>
      </c>
      <c r="P1151" s="1" t="n">
        <f aca="false">IF(ISERROR((2*N1151*O1151)/(N1151+O1151)),0,(2*N1151*O1151)/(N1151+O1151))</f>
        <v>0.444444444444444</v>
      </c>
      <c r="Q1151" s="0" t="n">
        <f aca="false">L1455-M1455</f>
        <v>0</v>
      </c>
      <c r="R1151" s="17" t="str">
        <f aca="false">VLOOKUP(A1151,s3_num_method!A1151:B3650,2,0)</f>
        <v>num+count</v>
      </c>
    </row>
    <row r="1152" customFormat="false" ht="12.8" hidden="false" customHeight="false" outlineLevel="0" collapsed="false">
      <c r="A1152" s="0" t="s">
        <v>6405</v>
      </c>
      <c r="B1152" s="0" t="s">
        <v>1</v>
      </c>
      <c r="D1152" s="0" t="s">
        <v>23</v>
      </c>
      <c r="E1152" s="0" t="s">
        <v>33</v>
      </c>
      <c r="F1152" s="0" t="s">
        <v>6406</v>
      </c>
      <c r="G1152" s="0" t="n">
        <v>4</v>
      </c>
      <c r="H1152" s="0" t="n">
        <v>4</v>
      </c>
      <c r="I1152" s="0" t="n">
        <v>2</v>
      </c>
      <c r="J1152" s="0" t="n">
        <v>2</v>
      </c>
      <c r="K1152" s="0" t="n">
        <v>2</v>
      </c>
      <c r="L1152" s="0" t="n">
        <v>1</v>
      </c>
      <c r="M1152" s="0" t="n">
        <v>1</v>
      </c>
      <c r="N1152" s="1" t="n">
        <f aca="false">IF(ISERROR(I1152/(I1152+J1152)),0,(I1152/(I1152+J1152)))</f>
        <v>0.5</v>
      </c>
      <c r="O1152" s="1" t="n">
        <f aca="false">IF(ISERROR(I1152/(I1152+K1152)),0,(I1152/(I1152+K1152)))</f>
        <v>0.5</v>
      </c>
      <c r="P1152" s="1" t="n">
        <f aca="false">IF(ISERROR((2*N1152*O1152)/(N1152+O1152)),0,(2*N1152*O1152)/(N1152+O1152))</f>
        <v>0.5</v>
      </c>
      <c r="Q1152" s="0" t="n">
        <f aca="false">L1493-M1493</f>
        <v>-1</v>
      </c>
      <c r="R1152" s="17" t="str">
        <f aca="false">VLOOKUP(A1152,s3_num_method!A1152:B3651,2,0)</f>
        <v>num+count</v>
      </c>
    </row>
    <row r="1153" customFormat="false" ht="12.8" hidden="false" customHeight="false" outlineLevel="0" collapsed="false">
      <c r="A1153" s="0" t="s">
        <v>6407</v>
      </c>
      <c r="B1153" s="0" t="s">
        <v>1</v>
      </c>
      <c r="D1153" s="0" t="s">
        <v>23</v>
      </c>
      <c r="E1153" s="0" t="s">
        <v>33</v>
      </c>
      <c r="F1153" s="0" t="s">
        <v>6408</v>
      </c>
      <c r="G1153" s="0" t="n">
        <v>9</v>
      </c>
      <c r="H1153" s="0" t="n">
        <v>9</v>
      </c>
      <c r="I1153" s="0" t="n">
        <v>7</v>
      </c>
      <c r="J1153" s="0" t="n">
        <v>2</v>
      </c>
      <c r="K1153" s="0" t="n">
        <v>2</v>
      </c>
      <c r="L1153" s="0" t="n">
        <v>1</v>
      </c>
      <c r="M1153" s="0" t="n">
        <v>15</v>
      </c>
      <c r="N1153" s="1" t="n">
        <f aca="false">IF(ISERROR(I1153/(I1153+J1153)),0,(I1153/(I1153+J1153)))</f>
        <v>0.777777777777778</v>
      </c>
      <c r="O1153" s="1" t="n">
        <f aca="false">IF(ISERROR(I1153/(I1153+K1153)),0,(I1153/(I1153+K1153)))</f>
        <v>0.777777777777778</v>
      </c>
      <c r="P1153" s="1" t="n">
        <f aca="false">IF(ISERROR((2*N1153*O1153)/(N1153+O1153)),0,(2*N1153*O1153)/(N1153+O1153))</f>
        <v>0.777777777777778</v>
      </c>
      <c r="Q1153" s="0" t="n">
        <f aca="false">L2082-M2082</f>
        <v>12</v>
      </c>
      <c r="R1153" s="17" t="str">
        <f aca="false">VLOOKUP(A1153,s3_num_method!A1153:B3652,2,0)</f>
        <v>num+count</v>
      </c>
    </row>
    <row r="1154" customFormat="false" ht="12.8" hidden="false" customHeight="false" outlineLevel="0" collapsed="false">
      <c r="A1154" s="0" t="s">
        <v>6409</v>
      </c>
      <c r="B1154" s="0" t="s">
        <v>1</v>
      </c>
      <c r="D1154" s="0" t="s">
        <v>23</v>
      </c>
      <c r="E1154" s="0" t="s">
        <v>33</v>
      </c>
      <c r="F1154" s="0" t="s">
        <v>6410</v>
      </c>
      <c r="G1154" s="0" t="n">
        <v>4</v>
      </c>
      <c r="H1154" s="0" t="n">
        <v>7</v>
      </c>
      <c r="I1154" s="0" t="n">
        <v>4</v>
      </c>
      <c r="J1154" s="0" t="n">
        <v>3</v>
      </c>
      <c r="K1154" s="0" t="n">
        <v>0</v>
      </c>
      <c r="L1154" s="0" t="n">
        <v>3</v>
      </c>
      <c r="M1154" s="0" t="n">
        <v>5</v>
      </c>
      <c r="N1154" s="1" t="n">
        <f aca="false">IF(ISERROR(I1154/(I1154+J1154)),0,(I1154/(I1154+J1154)))</f>
        <v>0.571428571428571</v>
      </c>
      <c r="O1154" s="1" t="n">
        <f aca="false">IF(ISERROR(I1154/(I1154+K1154)),0,(I1154/(I1154+K1154)))</f>
        <v>1</v>
      </c>
      <c r="P1154" s="1" t="n">
        <f aca="false">IF(ISERROR((2*N1154*O1154)/(N1154+O1154)),0,(2*N1154*O1154)/(N1154+O1154))</f>
        <v>0.727272727272727</v>
      </c>
      <c r="Q1154" s="0" t="n">
        <f aca="false">L335-M335</f>
        <v>-4</v>
      </c>
      <c r="R1154" s="17" t="str">
        <f aca="false">VLOOKUP(A1154,s3_num_method!A1154:B3653,2,0)</f>
        <v>num+count</v>
      </c>
    </row>
    <row r="1155" customFormat="false" ht="12.8" hidden="false" customHeight="false" outlineLevel="0" collapsed="false">
      <c r="A1155" s="0" t="s">
        <v>6411</v>
      </c>
      <c r="B1155" s="0" t="s">
        <v>1</v>
      </c>
      <c r="D1155" s="0" t="s">
        <v>23</v>
      </c>
      <c r="E1155" s="0" t="s">
        <v>33</v>
      </c>
      <c r="F1155" s="0" t="s">
        <v>6412</v>
      </c>
      <c r="G1155" s="0" t="n">
        <v>2</v>
      </c>
      <c r="H1155" s="0" t="n">
        <v>2</v>
      </c>
      <c r="I1155" s="0" t="n">
        <v>2</v>
      </c>
      <c r="J1155" s="0" t="n">
        <v>0</v>
      </c>
      <c r="K1155" s="0" t="n">
        <v>0</v>
      </c>
      <c r="L1155" s="0" t="n">
        <v>1</v>
      </c>
      <c r="M1155" s="0" t="n">
        <v>1</v>
      </c>
      <c r="N1155" s="1" t="n">
        <f aca="false">IF(ISERROR(I1155/(I1155+J1155)),0,(I1155/(I1155+J1155)))</f>
        <v>1</v>
      </c>
      <c r="O1155" s="1" t="n">
        <f aca="false">IF(ISERROR(I1155/(I1155+K1155)),0,(I1155/(I1155+K1155)))</f>
        <v>1</v>
      </c>
      <c r="P1155" s="1" t="n">
        <f aca="false">IF(ISERROR((2*N1155*O1155)/(N1155+O1155)),0,(2*N1155*O1155)/(N1155+O1155))</f>
        <v>1</v>
      </c>
      <c r="Q1155" s="0" t="n">
        <f aca="false">L2385-M2385</f>
        <v>0</v>
      </c>
      <c r="R1155" s="17" t="str">
        <f aca="false">VLOOKUP(A1155,s3_num_method!A1155:B3654,2,0)</f>
        <v>num</v>
      </c>
    </row>
    <row r="1156" customFormat="false" ht="12.8" hidden="false" customHeight="false" outlineLevel="0" collapsed="false">
      <c r="A1156" s="0" t="s">
        <v>6413</v>
      </c>
      <c r="B1156" s="0" t="s">
        <v>1</v>
      </c>
      <c r="D1156" s="0" t="s">
        <v>23</v>
      </c>
      <c r="E1156" s="0" t="s">
        <v>33</v>
      </c>
      <c r="F1156" s="0" t="s">
        <v>6414</v>
      </c>
      <c r="G1156" s="0" t="n">
        <v>3</v>
      </c>
      <c r="H1156" s="0" t="n">
        <v>3</v>
      </c>
      <c r="I1156" s="0" t="n">
        <v>3</v>
      </c>
      <c r="J1156" s="0" t="n">
        <v>0</v>
      </c>
      <c r="K1156" s="0" t="n">
        <v>0</v>
      </c>
      <c r="L1156" s="0" t="n">
        <v>1</v>
      </c>
      <c r="M1156" s="0" t="n">
        <v>2</v>
      </c>
      <c r="N1156" s="1" t="n">
        <f aca="false">IF(ISERROR(I1156/(I1156+J1156)),0,(I1156/(I1156+J1156)))</f>
        <v>1</v>
      </c>
      <c r="O1156" s="1" t="n">
        <f aca="false">IF(ISERROR(I1156/(I1156+K1156)),0,(I1156/(I1156+K1156)))</f>
        <v>1</v>
      </c>
      <c r="P1156" s="1" t="n">
        <f aca="false">IF(ISERROR((2*N1156*O1156)/(N1156+O1156)),0,(2*N1156*O1156)/(N1156+O1156))</f>
        <v>1</v>
      </c>
      <c r="Q1156" s="0" t="n">
        <f aca="false">L1205-M1205</f>
        <v>0</v>
      </c>
      <c r="R1156" s="17" t="str">
        <f aca="false">VLOOKUP(A1156,s3_num_method!A1156:B3655,2,0)</f>
        <v>count</v>
      </c>
    </row>
    <row r="1157" customFormat="false" ht="12.8" hidden="false" customHeight="false" outlineLevel="0" collapsed="false">
      <c r="A1157" s="0" t="s">
        <v>6415</v>
      </c>
      <c r="B1157" s="0" t="s">
        <v>1</v>
      </c>
      <c r="D1157" s="0" t="s">
        <v>23</v>
      </c>
      <c r="E1157" s="0" t="s">
        <v>33</v>
      </c>
      <c r="F1157" s="0" t="s">
        <v>6416</v>
      </c>
      <c r="G1157" s="0" t="n">
        <v>3</v>
      </c>
      <c r="H1157" s="0" t="n">
        <v>9</v>
      </c>
      <c r="I1157" s="0" t="n">
        <v>3</v>
      </c>
      <c r="J1157" s="0" t="n">
        <v>6</v>
      </c>
      <c r="K1157" s="0" t="n">
        <v>0</v>
      </c>
      <c r="L1157" s="0" t="n">
        <v>1</v>
      </c>
      <c r="M1157" s="0" t="n">
        <v>6</v>
      </c>
      <c r="N1157" s="1" t="n">
        <f aca="false">IF(ISERROR(I1157/(I1157+J1157)),0,(I1157/(I1157+J1157)))</f>
        <v>0.333333333333333</v>
      </c>
      <c r="O1157" s="1" t="n">
        <f aca="false">IF(ISERROR(I1157/(I1157+K1157)),0,(I1157/(I1157+K1157)))</f>
        <v>1</v>
      </c>
      <c r="P1157" s="1" t="n">
        <f aca="false">IF(ISERROR((2*N1157*O1157)/(N1157+O1157)),0,(2*N1157*O1157)/(N1157+O1157))</f>
        <v>0.5</v>
      </c>
      <c r="Q1157" s="0" t="n">
        <f aca="false">L483-M483</f>
        <v>-8</v>
      </c>
      <c r="R1157" s="17" t="str">
        <f aca="false">VLOOKUP(A1157,s3_num_method!A1157:B3656,2,0)</f>
        <v>num+count</v>
      </c>
    </row>
    <row r="1158" customFormat="false" ht="12.8" hidden="false" customHeight="false" outlineLevel="0" collapsed="false">
      <c r="A1158" s="0" t="s">
        <v>6417</v>
      </c>
      <c r="B1158" s="0" t="s">
        <v>1</v>
      </c>
      <c r="D1158" s="0" t="s">
        <v>23</v>
      </c>
      <c r="E1158" s="0" t="s">
        <v>33</v>
      </c>
      <c r="F1158" s="0" t="s">
        <v>6418</v>
      </c>
      <c r="G1158" s="0" t="n">
        <v>3</v>
      </c>
      <c r="H1158" s="0" t="n">
        <v>6</v>
      </c>
      <c r="I1158" s="0" t="n">
        <v>2</v>
      </c>
      <c r="J1158" s="0" t="n">
        <v>4</v>
      </c>
      <c r="K1158" s="0" t="n">
        <v>1</v>
      </c>
      <c r="L1158" s="0" t="n">
        <v>2</v>
      </c>
      <c r="M1158" s="0" t="n">
        <v>2</v>
      </c>
      <c r="N1158" s="1" t="n">
        <f aca="false">IF(ISERROR(I1158/(I1158+J1158)),0,(I1158/(I1158+J1158)))</f>
        <v>0.333333333333333</v>
      </c>
      <c r="O1158" s="1" t="n">
        <f aca="false">IF(ISERROR(I1158/(I1158+K1158)),0,(I1158/(I1158+K1158)))</f>
        <v>0.666666666666667</v>
      </c>
      <c r="P1158" s="1" t="n">
        <f aca="false">IF(ISERROR((2*N1158*O1158)/(N1158+O1158)),0,(2*N1158*O1158)/(N1158+O1158))</f>
        <v>0.444444444444444</v>
      </c>
      <c r="Q1158" s="0" t="n">
        <f aca="false">L102-M102</f>
        <v>0</v>
      </c>
      <c r="R1158" s="17" t="str">
        <f aca="false">VLOOKUP(A1158,s3_num_method!A1158:B3657,2,0)</f>
        <v>num+count</v>
      </c>
    </row>
    <row r="1159" customFormat="false" ht="12.8" hidden="false" customHeight="false" outlineLevel="0" collapsed="false">
      <c r="A1159" s="0" t="s">
        <v>6419</v>
      </c>
      <c r="B1159" s="0" t="s">
        <v>1</v>
      </c>
      <c r="D1159" s="0" t="s">
        <v>23</v>
      </c>
      <c r="E1159" s="0" t="s">
        <v>33</v>
      </c>
      <c r="F1159" s="0" t="s">
        <v>6420</v>
      </c>
      <c r="G1159" s="0" t="n">
        <v>5</v>
      </c>
      <c r="H1159" s="0" t="n">
        <v>4</v>
      </c>
      <c r="I1159" s="0" t="n">
        <v>3</v>
      </c>
      <c r="J1159" s="0" t="n">
        <v>1</v>
      </c>
      <c r="K1159" s="0" t="n">
        <v>2</v>
      </c>
      <c r="L1159" s="0" t="n">
        <v>0</v>
      </c>
      <c r="M1159" s="0" t="n">
        <v>1</v>
      </c>
      <c r="N1159" s="1" t="n">
        <f aca="false">IF(ISERROR(I1159/(I1159+J1159)),0,(I1159/(I1159+J1159)))</f>
        <v>0.75</v>
      </c>
      <c r="O1159" s="1" t="n">
        <f aca="false">IF(ISERROR(I1159/(I1159+K1159)),0,(I1159/(I1159+K1159)))</f>
        <v>0.6</v>
      </c>
      <c r="P1159" s="1" t="n">
        <f aca="false">IF(ISERROR((2*N1159*O1159)/(N1159+O1159)),0,(2*N1159*O1159)/(N1159+O1159))</f>
        <v>0.666666666666667</v>
      </c>
      <c r="Q1159" s="0" t="n">
        <f aca="false">L1522-M1522</f>
        <v>0</v>
      </c>
      <c r="R1159" s="17" t="str">
        <f aca="false">VLOOKUP(A1159,s3_num_method!A1159:B3658,2,0)</f>
        <v>num+count</v>
      </c>
    </row>
    <row r="1160" customFormat="false" ht="12.8" hidden="false" customHeight="false" outlineLevel="0" collapsed="false">
      <c r="A1160" s="0" t="s">
        <v>6421</v>
      </c>
      <c r="B1160" s="0" t="s">
        <v>1</v>
      </c>
      <c r="D1160" s="0" t="s">
        <v>23</v>
      </c>
      <c r="E1160" s="0" t="s">
        <v>33</v>
      </c>
      <c r="F1160" s="0" t="s">
        <v>6422</v>
      </c>
      <c r="G1160" s="0" t="n">
        <v>4</v>
      </c>
      <c r="H1160" s="0" t="n">
        <v>7</v>
      </c>
      <c r="I1160" s="0" t="n">
        <v>3</v>
      </c>
      <c r="J1160" s="0" t="n">
        <v>4</v>
      </c>
      <c r="K1160" s="0" t="n">
        <v>1</v>
      </c>
      <c r="L1160" s="0" t="n">
        <v>0</v>
      </c>
      <c r="M1160" s="0" t="n">
        <v>9</v>
      </c>
      <c r="N1160" s="1" t="n">
        <f aca="false">IF(ISERROR(I1160/(I1160+J1160)),0,(I1160/(I1160+J1160)))</f>
        <v>0.428571428571429</v>
      </c>
      <c r="O1160" s="1" t="n">
        <f aca="false">IF(ISERROR(I1160/(I1160+K1160)),0,(I1160/(I1160+K1160)))</f>
        <v>0.75</v>
      </c>
      <c r="P1160" s="1" t="n">
        <f aca="false">IF(ISERROR((2*N1160*O1160)/(N1160+O1160)),0,(2*N1160*O1160)/(N1160+O1160))</f>
        <v>0.545454545454545</v>
      </c>
      <c r="Q1160" s="0" t="n">
        <f aca="false">L803-M803</f>
        <v>0</v>
      </c>
      <c r="R1160" s="17" t="str">
        <f aca="false">VLOOKUP(A1160,s3_num_method!A1160:B3659,2,0)</f>
        <v>num+count</v>
      </c>
    </row>
    <row r="1161" customFormat="false" ht="12.8" hidden="false" customHeight="false" outlineLevel="0" collapsed="false">
      <c r="A1161" s="0" t="s">
        <v>6423</v>
      </c>
      <c r="B1161" s="0" t="s">
        <v>1</v>
      </c>
      <c r="D1161" s="0" t="s">
        <v>23</v>
      </c>
      <c r="E1161" s="0" t="s">
        <v>33</v>
      </c>
      <c r="F1161" s="0" t="s">
        <v>6424</v>
      </c>
      <c r="G1161" s="0" t="n">
        <v>9</v>
      </c>
      <c r="H1161" s="0" t="n">
        <v>2</v>
      </c>
      <c r="I1161" s="0" t="n">
        <v>2</v>
      </c>
      <c r="J1161" s="0" t="n">
        <v>0</v>
      </c>
      <c r="K1161" s="0" t="n">
        <v>7</v>
      </c>
      <c r="L1161" s="0" t="n">
        <v>1</v>
      </c>
      <c r="M1161" s="0" t="n">
        <v>1</v>
      </c>
      <c r="N1161" s="1" t="n">
        <f aca="false">IF(ISERROR(I1161/(I1161+J1161)),0,(I1161/(I1161+J1161)))</f>
        <v>1</v>
      </c>
      <c r="O1161" s="1" t="n">
        <f aca="false">IF(ISERROR(I1161/(I1161+K1161)),0,(I1161/(I1161+K1161)))</f>
        <v>0.222222222222222</v>
      </c>
      <c r="P1161" s="1" t="n">
        <f aca="false">IF(ISERROR((2*N1161*O1161)/(N1161+O1161)),0,(2*N1161*O1161)/(N1161+O1161))</f>
        <v>0.363636363636364</v>
      </c>
      <c r="Q1161" s="0" t="n">
        <f aca="false">L2158-M2158</f>
        <v>-1</v>
      </c>
      <c r="R1161" s="17" t="str">
        <f aca="false">VLOOKUP(A1161,s3_num_method!A1161:B3660,2,0)</f>
        <v>num+count</v>
      </c>
    </row>
    <row r="1162" customFormat="false" ht="12.8" hidden="false" customHeight="false" outlineLevel="0" collapsed="false">
      <c r="A1162" s="0" t="s">
        <v>6425</v>
      </c>
      <c r="B1162" s="0" t="s">
        <v>1</v>
      </c>
      <c r="D1162" s="0" t="s">
        <v>23</v>
      </c>
      <c r="E1162" s="0" t="s">
        <v>33</v>
      </c>
      <c r="F1162" s="0" t="s">
        <v>6426</v>
      </c>
      <c r="G1162" s="0" t="n">
        <v>2</v>
      </c>
      <c r="H1162" s="0" t="n">
        <v>3</v>
      </c>
      <c r="I1162" s="0" t="n">
        <v>2</v>
      </c>
      <c r="J1162" s="0" t="n">
        <v>1</v>
      </c>
      <c r="K1162" s="0" t="n">
        <v>0</v>
      </c>
      <c r="L1162" s="0" t="n">
        <v>2</v>
      </c>
      <c r="M1162" s="0" t="n">
        <v>3</v>
      </c>
      <c r="N1162" s="1" t="n">
        <f aca="false">IF(ISERROR(I1162/(I1162+J1162)),0,(I1162/(I1162+J1162)))</f>
        <v>0.666666666666667</v>
      </c>
      <c r="O1162" s="1" t="n">
        <f aca="false">IF(ISERROR(I1162/(I1162+K1162)),0,(I1162/(I1162+K1162)))</f>
        <v>1</v>
      </c>
      <c r="P1162" s="1" t="n">
        <f aca="false">IF(ISERROR((2*N1162*O1162)/(N1162+O1162)),0,(2*N1162*O1162)/(N1162+O1162))</f>
        <v>0.8</v>
      </c>
      <c r="Q1162" s="0" t="n">
        <f aca="false">L2373-M2373</f>
        <v>3</v>
      </c>
      <c r="R1162" s="17" t="str">
        <f aca="false">VLOOKUP(A1162,s3_num_method!A1162:B3661,2,0)</f>
        <v>count</v>
      </c>
    </row>
    <row r="1163" customFormat="false" ht="12.8" hidden="false" customHeight="false" outlineLevel="0" collapsed="false">
      <c r="A1163" s="0" t="s">
        <v>6427</v>
      </c>
      <c r="B1163" s="0" t="s">
        <v>1</v>
      </c>
      <c r="D1163" s="0" t="s">
        <v>23</v>
      </c>
      <c r="E1163" s="0" t="s">
        <v>33</v>
      </c>
      <c r="F1163" s="0" t="s">
        <v>6428</v>
      </c>
      <c r="G1163" s="0" t="n">
        <v>1</v>
      </c>
      <c r="H1163" s="0" t="n">
        <v>2</v>
      </c>
      <c r="I1163" s="0" t="n">
        <v>1</v>
      </c>
      <c r="J1163" s="0" t="n">
        <v>1</v>
      </c>
      <c r="K1163" s="0" t="n">
        <v>0</v>
      </c>
      <c r="L1163" s="0" t="n">
        <v>1</v>
      </c>
      <c r="M1163" s="0" t="n">
        <v>3</v>
      </c>
      <c r="N1163" s="1" t="n">
        <f aca="false">IF(ISERROR(I1163/(I1163+J1163)),0,(I1163/(I1163+J1163)))</f>
        <v>0.5</v>
      </c>
      <c r="O1163" s="1" t="n">
        <f aca="false">IF(ISERROR(I1163/(I1163+K1163)),0,(I1163/(I1163+K1163)))</f>
        <v>1</v>
      </c>
      <c r="P1163" s="1" t="n">
        <f aca="false">IF(ISERROR((2*N1163*O1163)/(N1163+O1163)),0,(2*N1163*O1163)/(N1163+O1163))</f>
        <v>0.666666666666667</v>
      </c>
      <c r="Q1163" s="0" t="n">
        <f aca="false">L1478-M1478</f>
        <v>1</v>
      </c>
      <c r="R1163" s="17" t="str">
        <f aca="false">VLOOKUP(A1163,s3_num_method!A1163:B3662,2,0)</f>
        <v>num+count</v>
      </c>
    </row>
    <row r="1164" customFormat="false" ht="12.8" hidden="false" customHeight="false" outlineLevel="0" collapsed="false">
      <c r="A1164" s="0" t="s">
        <v>6429</v>
      </c>
      <c r="B1164" s="0" t="s">
        <v>1</v>
      </c>
      <c r="D1164" s="0" t="s">
        <v>23</v>
      </c>
      <c r="E1164" s="0" t="s">
        <v>3</v>
      </c>
      <c r="F1164" s="0" t="s">
        <v>6430</v>
      </c>
      <c r="G1164" s="0" t="n">
        <v>2</v>
      </c>
      <c r="H1164" s="0" t="n">
        <v>1</v>
      </c>
      <c r="I1164" s="0" t="n">
        <v>1</v>
      </c>
      <c r="J1164" s="0" t="n">
        <v>0</v>
      </c>
      <c r="K1164" s="0" t="n">
        <v>1</v>
      </c>
      <c r="L1164" s="0" t="n">
        <v>3</v>
      </c>
      <c r="M1164" s="0" t="n">
        <v>0</v>
      </c>
      <c r="N1164" s="1" t="n">
        <f aca="false">IF(ISERROR(I1164/(I1164+J1164)),0,(I1164/(I1164+J1164)))</f>
        <v>1</v>
      </c>
      <c r="O1164" s="1" t="n">
        <f aca="false">IF(ISERROR(I1164/(I1164+K1164)),0,(I1164/(I1164+K1164)))</f>
        <v>0.5</v>
      </c>
      <c r="P1164" s="1" t="n">
        <f aca="false">IF(ISERROR((2*N1164*O1164)/(N1164+O1164)),0,(2*N1164*O1164)/(N1164+O1164))</f>
        <v>0.666666666666667</v>
      </c>
      <c r="Q1164" s="0" t="n">
        <f aca="false">L1249-M1249</f>
        <v>0</v>
      </c>
      <c r="R1164" s="17" t="str">
        <f aca="false">VLOOKUP(A1164,s3_num_method!A1164:B3663,2,0)</f>
        <v>count</v>
      </c>
    </row>
    <row r="1165" customFormat="false" ht="12.8" hidden="false" customHeight="false" outlineLevel="0" collapsed="false">
      <c r="A1165" s="0" t="s">
        <v>6431</v>
      </c>
      <c r="B1165" s="0" t="s">
        <v>1</v>
      </c>
      <c r="D1165" s="0" t="s">
        <v>23</v>
      </c>
      <c r="E1165" s="0" t="s">
        <v>3</v>
      </c>
      <c r="F1165" s="0" t="s">
        <v>6432</v>
      </c>
      <c r="G1165" s="0" t="n">
        <v>3</v>
      </c>
      <c r="H1165" s="0" t="n">
        <v>2</v>
      </c>
      <c r="I1165" s="0" t="n">
        <v>2</v>
      </c>
      <c r="J1165" s="0" t="n">
        <v>0</v>
      </c>
      <c r="K1165" s="0" t="n">
        <v>1</v>
      </c>
      <c r="L1165" s="0" t="n">
        <v>2</v>
      </c>
      <c r="M1165" s="0" t="n">
        <v>3</v>
      </c>
      <c r="N1165" s="1" t="n">
        <f aca="false">IF(ISERROR(I1165/(I1165+J1165)),0,(I1165/(I1165+J1165)))</f>
        <v>1</v>
      </c>
      <c r="O1165" s="1" t="n">
        <f aca="false">IF(ISERROR(I1165/(I1165+K1165)),0,(I1165/(I1165+K1165)))</f>
        <v>0.666666666666667</v>
      </c>
      <c r="P1165" s="1" t="n">
        <f aca="false">IF(ISERROR((2*N1165*O1165)/(N1165+O1165)),0,(2*N1165*O1165)/(N1165+O1165))</f>
        <v>0.8</v>
      </c>
      <c r="Q1165" s="0" t="n">
        <f aca="false">L1417-M1417</f>
        <v>1</v>
      </c>
      <c r="R1165" s="17" t="str">
        <f aca="false">VLOOKUP(A1165,s3_num_method!A1165:B3664,2,0)</f>
        <v>count</v>
      </c>
    </row>
    <row r="1166" customFormat="false" ht="12.8" hidden="false" customHeight="false" outlineLevel="0" collapsed="false">
      <c r="A1166" s="0" t="s">
        <v>6433</v>
      </c>
      <c r="B1166" s="0" t="s">
        <v>1</v>
      </c>
      <c r="D1166" s="0" t="s">
        <v>23</v>
      </c>
      <c r="E1166" s="0" t="s">
        <v>3</v>
      </c>
      <c r="F1166" s="0" t="s">
        <v>6434</v>
      </c>
      <c r="G1166" s="0" t="n">
        <v>3</v>
      </c>
      <c r="H1166" s="0" t="n">
        <v>1</v>
      </c>
      <c r="I1166" s="0" t="n">
        <v>1</v>
      </c>
      <c r="J1166" s="0" t="n">
        <v>0</v>
      </c>
      <c r="K1166" s="0" t="n">
        <v>2</v>
      </c>
      <c r="L1166" s="0" t="n">
        <v>1</v>
      </c>
      <c r="M1166" s="0" t="n">
        <v>1</v>
      </c>
      <c r="N1166" s="1" t="n">
        <f aca="false">IF(ISERROR(I1166/(I1166+J1166)),0,(I1166/(I1166+J1166)))</f>
        <v>1</v>
      </c>
      <c r="O1166" s="1" t="n">
        <f aca="false">IF(ISERROR(I1166/(I1166+K1166)),0,(I1166/(I1166+K1166)))</f>
        <v>0.333333333333333</v>
      </c>
      <c r="P1166" s="1" t="n">
        <f aca="false">IF(ISERROR((2*N1166*O1166)/(N1166+O1166)),0,(2*N1166*O1166)/(N1166+O1166))</f>
        <v>0.5</v>
      </c>
      <c r="Q1166" s="0" t="n">
        <f aca="false">L1456-M1456</f>
        <v>1</v>
      </c>
      <c r="R1166" s="17" t="str">
        <f aca="false">VLOOKUP(A1166,s3_num_method!A1166:B3665,2,0)</f>
        <v>count</v>
      </c>
    </row>
    <row r="1167" customFormat="false" ht="12.8" hidden="false" customHeight="false" outlineLevel="0" collapsed="false">
      <c r="A1167" s="0" t="s">
        <v>6435</v>
      </c>
      <c r="B1167" s="0" t="s">
        <v>1</v>
      </c>
      <c r="D1167" s="0" t="s">
        <v>23</v>
      </c>
      <c r="E1167" s="0" t="s">
        <v>3</v>
      </c>
      <c r="F1167" s="0" t="s">
        <v>6436</v>
      </c>
      <c r="G1167" s="0" t="n">
        <v>1</v>
      </c>
      <c r="H1167" s="0" t="n">
        <v>1</v>
      </c>
      <c r="I1167" s="0" t="n">
        <v>1</v>
      </c>
      <c r="J1167" s="0" t="n">
        <v>0</v>
      </c>
      <c r="K1167" s="0" t="n">
        <v>0</v>
      </c>
      <c r="L1167" s="0" t="n">
        <v>3</v>
      </c>
      <c r="M1167" s="0" t="n">
        <v>0</v>
      </c>
      <c r="N1167" s="1" t="n">
        <f aca="false">IF(ISERROR(I1167/(I1167+J1167)),0,(I1167/(I1167+J1167)))</f>
        <v>1</v>
      </c>
      <c r="O1167" s="1" t="n">
        <f aca="false">IF(ISERROR(I1167/(I1167+K1167)),0,(I1167/(I1167+K1167)))</f>
        <v>1</v>
      </c>
      <c r="P1167" s="1" t="n">
        <f aca="false">IF(ISERROR((2*N1167*O1167)/(N1167+O1167)),0,(2*N1167*O1167)/(N1167+O1167))</f>
        <v>1</v>
      </c>
      <c r="Q1167" s="0" t="n">
        <f aca="false">L2393-M2393</f>
        <v>0</v>
      </c>
      <c r="R1167" s="17" t="str">
        <f aca="false">VLOOKUP(A1167,s3_num_method!A1167:B3666,2,0)</f>
        <v>count</v>
      </c>
    </row>
    <row r="1168" customFormat="false" ht="12.8" hidden="false" customHeight="false" outlineLevel="0" collapsed="false">
      <c r="A1168" s="0" t="s">
        <v>6437</v>
      </c>
      <c r="B1168" s="0" t="s">
        <v>1</v>
      </c>
      <c r="D1168" s="0" t="s">
        <v>23</v>
      </c>
      <c r="E1168" s="0" t="s">
        <v>3</v>
      </c>
      <c r="F1168" s="0" t="s">
        <v>6438</v>
      </c>
      <c r="G1168" s="0" t="n">
        <v>1</v>
      </c>
      <c r="H1168" s="0" t="n">
        <v>1</v>
      </c>
      <c r="I1168" s="0" t="n">
        <v>1</v>
      </c>
      <c r="J1168" s="0" t="n">
        <v>0</v>
      </c>
      <c r="K1168" s="0" t="n">
        <v>0</v>
      </c>
      <c r="L1168" s="0" t="n">
        <v>0</v>
      </c>
      <c r="M1168" s="0" t="n">
        <v>0</v>
      </c>
      <c r="N1168" s="1" t="n">
        <f aca="false">IF(ISERROR(I1168/(I1168+J1168)),0,(I1168/(I1168+J1168)))</f>
        <v>1</v>
      </c>
      <c r="O1168" s="1" t="n">
        <f aca="false">IF(ISERROR(I1168/(I1168+K1168)),0,(I1168/(I1168+K1168)))</f>
        <v>1</v>
      </c>
      <c r="P1168" s="1" t="n">
        <f aca="false">IF(ISERROR((2*N1168*O1168)/(N1168+O1168)),0,(2*N1168*O1168)/(N1168+O1168))</f>
        <v>1</v>
      </c>
      <c r="Q1168" s="0" t="n">
        <f aca="false">L465-M465</f>
        <v>-4</v>
      </c>
      <c r="R1168" s="17" t="str">
        <f aca="false">VLOOKUP(A1168,s3_num_method!A1168:B3667,2,0)</f>
        <v>count</v>
      </c>
    </row>
    <row r="1169" customFormat="false" ht="12.8" hidden="false" customHeight="false" outlineLevel="0" collapsed="false">
      <c r="A1169" s="0" t="s">
        <v>6439</v>
      </c>
      <c r="B1169" s="0" t="s">
        <v>1</v>
      </c>
      <c r="D1169" s="0" t="s">
        <v>23</v>
      </c>
      <c r="E1169" s="0" t="s">
        <v>3</v>
      </c>
      <c r="F1169" s="0" t="s">
        <v>6440</v>
      </c>
      <c r="G1169" s="0" t="n">
        <v>2</v>
      </c>
      <c r="H1169" s="0" t="n">
        <v>0</v>
      </c>
      <c r="I1169" s="0" t="n">
        <v>0</v>
      </c>
      <c r="J1169" s="0" t="n">
        <v>0</v>
      </c>
      <c r="K1169" s="0" t="n">
        <v>2</v>
      </c>
      <c r="L1169" s="0" t="n">
        <v>1</v>
      </c>
      <c r="M1169" s="0" t="n">
        <v>0</v>
      </c>
      <c r="N1169" s="1" t="n">
        <f aca="false">IF(ISERROR(I1169/(I1169+J1169)),0,(I1169/(I1169+J1169)))</f>
        <v>0</v>
      </c>
      <c r="O1169" s="1" t="n">
        <f aca="false">IF(ISERROR(I1169/(I1169+K1169)),0,(I1169/(I1169+K1169)))</f>
        <v>0</v>
      </c>
      <c r="P1169" s="1" t="n">
        <f aca="false">IF(ISERROR((2*N1169*O1169)/(N1169+O1169)),0,(2*N1169*O1169)/(N1169+O1169))</f>
        <v>0</v>
      </c>
      <c r="Q1169" s="0" t="n">
        <f aca="false">L2020-M2020</f>
        <v>1</v>
      </c>
      <c r="R1169" s="17" t="str">
        <f aca="false">VLOOKUP(A1169,s3_num_method!A1169:B3668,2,0)</f>
        <v>num+count</v>
      </c>
    </row>
    <row r="1170" customFormat="false" ht="12.8" hidden="false" customHeight="false" outlineLevel="0" collapsed="false">
      <c r="A1170" s="0" t="s">
        <v>6441</v>
      </c>
      <c r="B1170" s="0" t="s">
        <v>1</v>
      </c>
      <c r="D1170" s="0" t="s">
        <v>23</v>
      </c>
      <c r="E1170" s="0" t="s">
        <v>3</v>
      </c>
      <c r="F1170" s="0" t="s">
        <v>6442</v>
      </c>
      <c r="G1170" s="0" t="n">
        <v>3</v>
      </c>
      <c r="H1170" s="0" t="n">
        <v>3</v>
      </c>
      <c r="I1170" s="0" t="n">
        <v>3</v>
      </c>
      <c r="J1170" s="0" t="n">
        <v>0</v>
      </c>
      <c r="K1170" s="0" t="n">
        <v>0</v>
      </c>
      <c r="L1170" s="0" t="n">
        <v>2</v>
      </c>
      <c r="M1170" s="0" t="n">
        <v>2</v>
      </c>
      <c r="N1170" s="1" t="n">
        <f aca="false">IF(ISERROR(I1170/(I1170+J1170)),0,(I1170/(I1170+J1170)))</f>
        <v>1</v>
      </c>
      <c r="O1170" s="1" t="n">
        <f aca="false">IF(ISERROR(I1170/(I1170+K1170)),0,(I1170/(I1170+K1170)))</f>
        <v>1</v>
      </c>
      <c r="P1170" s="1" t="n">
        <f aca="false">IF(ISERROR((2*N1170*O1170)/(N1170+O1170)),0,(2*N1170*O1170)/(N1170+O1170))</f>
        <v>1</v>
      </c>
      <c r="Q1170" s="0" t="n">
        <f aca="false">L284-M284</f>
        <v>0</v>
      </c>
      <c r="R1170" s="17" t="str">
        <f aca="false">VLOOKUP(A1170,s3_num_method!A1170:B3669,2,0)</f>
        <v>num</v>
      </c>
    </row>
    <row r="1171" customFormat="false" ht="12.8" hidden="false" customHeight="false" outlineLevel="0" collapsed="false">
      <c r="A1171" s="0" t="s">
        <v>6443</v>
      </c>
      <c r="B1171" s="0" t="s">
        <v>1</v>
      </c>
      <c r="D1171" s="0" t="s">
        <v>23</v>
      </c>
      <c r="E1171" s="0" t="s">
        <v>3</v>
      </c>
      <c r="F1171" s="0" t="s">
        <v>6444</v>
      </c>
      <c r="G1171" s="0" t="n">
        <v>1</v>
      </c>
      <c r="H1171" s="0" t="n">
        <v>1</v>
      </c>
      <c r="I1171" s="0" t="n">
        <v>1</v>
      </c>
      <c r="J1171" s="0" t="n">
        <v>0</v>
      </c>
      <c r="K1171" s="0" t="n">
        <v>0</v>
      </c>
      <c r="L1171" s="0" t="n">
        <v>2</v>
      </c>
      <c r="M1171" s="0" t="n">
        <v>3</v>
      </c>
      <c r="N1171" s="1" t="n">
        <f aca="false">IF(ISERROR(I1171/(I1171+J1171)),0,(I1171/(I1171+J1171)))</f>
        <v>1</v>
      </c>
      <c r="O1171" s="1" t="n">
        <f aca="false">IF(ISERROR(I1171/(I1171+K1171)),0,(I1171/(I1171+K1171)))</f>
        <v>1</v>
      </c>
      <c r="P1171" s="1" t="n">
        <f aca="false">IF(ISERROR((2*N1171*O1171)/(N1171+O1171)),0,(2*N1171*O1171)/(N1171+O1171))</f>
        <v>1</v>
      </c>
      <c r="Q1171" s="0" t="n">
        <f aca="false">L1051-M1051</f>
        <v>-1</v>
      </c>
      <c r="R1171" s="17" t="str">
        <f aca="false">VLOOKUP(A1171,s3_num_method!A1171:B3670,2,0)</f>
        <v>num</v>
      </c>
    </row>
    <row r="1172" customFormat="false" ht="12.8" hidden="false" customHeight="false" outlineLevel="0" collapsed="false">
      <c r="A1172" s="0" t="s">
        <v>6445</v>
      </c>
      <c r="B1172" s="0" t="s">
        <v>1</v>
      </c>
      <c r="D1172" s="0" t="s">
        <v>23</v>
      </c>
      <c r="E1172" s="0" t="s">
        <v>3</v>
      </c>
      <c r="F1172" s="0" t="s">
        <v>6446</v>
      </c>
      <c r="G1172" s="0" t="n">
        <v>1</v>
      </c>
      <c r="H1172" s="0" t="n">
        <v>1</v>
      </c>
      <c r="I1172" s="0" t="n">
        <v>1</v>
      </c>
      <c r="J1172" s="0" t="n">
        <v>0</v>
      </c>
      <c r="K1172" s="0" t="n">
        <v>0</v>
      </c>
      <c r="L1172" s="0" t="n">
        <v>2</v>
      </c>
      <c r="M1172" s="0" t="n">
        <v>2</v>
      </c>
      <c r="N1172" s="1" t="n">
        <f aca="false">IF(ISERROR(I1172/(I1172+J1172)),0,(I1172/(I1172+J1172)))</f>
        <v>1</v>
      </c>
      <c r="O1172" s="1" t="n">
        <f aca="false">IF(ISERROR(I1172/(I1172+K1172)),0,(I1172/(I1172+K1172)))</f>
        <v>1</v>
      </c>
      <c r="P1172" s="1" t="n">
        <f aca="false">IF(ISERROR((2*N1172*O1172)/(N1172+O1172)),0,(2*N1172*O1172)/(N1172+O1172))</f>
        <v>1</v>
      </c>
      <c r="Q1172" s="0" t="n">
        <f aca="false">L1431-M1431</f>
        <v>1</v>
      </c>
      <c r="R1172" s="17" t="str">
        <f aca="false">VLOOKUP(A1172,s3_num_method!A1172:B3671,2,0)</f>
        <v>num</v>
      </c>
    </row>
    <row r="1173" customFormat="false" ht="12.8" hidden="false" customHeight="false" outlineLevel="0" collapsed="false">
      <c r="A1173" s="0" t="s">
        <v>6447</v>
      </c>
      <c r="B1173" s="0" t="s">
        <v>1</v>
      </c>
      <c r="D1173" s="0" t="s">
        <v>23</v>
      </c>
      <c r="E1173" s="0" t="s">
        <v>3</v>
      </c>
      <c r="F1173" s="0" t="s">
        <v>6448</v>
      </c>
      <c r="G1173" s="0" t="n">
        <v>1</v>
      </c>
      <c r="H1173" s="0" t="n">
        <v>0</v>
      </c>
      <c r="I1173" s="0" t="n">
        <v>0</v>
      </c>
      <c r="J1173" s="0" t="n">
        <v>0</v>
      </c>
      <c r="K1173" s="0" t="n">
        <v>1</v>
      </c>
      <c r="L1173" s="0" t="n">
        <v>2</v>
      </c>
      <c r="M1173" s="0" t="n">
        <v>0</v>
      </c>
      <c r="N1173" s="1" t="n">
        <f aca="false">IF(ISERROR(I1173/(I1173+J1173)),0,(I1173/(I1173+J1173)))</f>
        <v>0</v>
      </c>
      <c r="O1173" s="1" t="n">
        <f aca="false">IF(ISERROR(I1173/(I1173+K1173)),0,(I1173/(I1173+K1173)))</f>
        <v>0</v>
      </c>
      <c r="P1173" s="1" t="n">
        <f aca="false">IF(ISERROR((2*N1173*O1173)/(N1173+O1173)),0,(2*N1173*O1173)/(N1173+O1173))</f>
        <v>0</v>
      </c>
      <c r="Q1173" s="0" t="n">
        <f aca="false">L282-M282</f>
        <v>-3</v>
      </c>
      <c r="R1173" s="17" t="str">
        <f aca="false">VLOOKUP(A1173,s3_num_method!A1173:B3672,2,0)</f>
        <v>num+count</v>
      </c>
    </row>
    <row r="1174" customFormat="false" ht="12.8" hidden="false" customHeight="false" outlineLevel="0" collapsed="false">
      <c r="A1174" s="0" t="s">
        <v>6449</v>
      </c>
      <c r="B1174" s="0" t="s">
        <v>1</v>
      </c>
      <c r="D1174" s="0" t="s">
        <v>23</v>
      </c>
      <c r="E1174" s="0" t="s">
        <v>3</v>
      </c>
      <c r="F1174" s="0" t="s">
        <v>6450</v>
      </c>
      <c r="G1174" s="0" t="n">
        <v>3</v>
      </c>
      <c r="H1174" s="0" t="n">
        <v>2</v>
      </c>
      <c r="I1174" s="0" t="n">
        <v>2</v>
      </c>
      <c r="J1174" s="0" t="n">
        <v>0</v>
      </c>
      <c r="K1174" s="0" t="n">
        <v>1</v>
      </c>
      <c r="L1174" s="0" t="n">
        <v>3</v>
      </c>
      <c r="M1174" s="0" t="n">
        <v>5</v>
      </c>
      <c r="N1174" s="1" t="n">
        <f aca="false">IF(ISERROR(I1174/(I1174+J1174)),0,(I1174/(I1174+J1174)))</f>
        <v>1</v>
      </c>
      <c r="O1174" s="1" t="n">
        <f aca="false">IF(ISERROR(I1174/(I1174+K1174)),0,(I1174/(I1174+K1174)))</f>
        <v>0.666666666666667</v>
      </c>
      <c r="P1174" s="1" t="n">
        <f aca="false">IF(ISERROR((2*N1174*O1174)/(N1174+O1174)),0,(2*N1174*O1174)/(N1174+O1174))</f>
        <v>0.8</v>
      </c>
      <c r="Q1174" s="0" t="n">
        <f aca="false">L281-M281</f>
        <v>-5</v>
      </c>
      <c r="R1174" s="17" t="str">
        <f aca="false">VLOOKUP(A1174,s3_num_method!A1174:B3673,2,0)</f>
        <v>num</v>
      </c>
    </row>
    <row r="1175" customFormat="false" ht="12.8" hidden="false" customHeight="false" outlineLevel="0" collapsed="false">
      <c r="A1175" s="0" t="s">
        <v>6451</v>
      </c>
      <c r="B1175" s="0" t="s">
        <v>1</v>
      </c>
      <c r="D1175" s="0" t="s">
        <v>23</v>
      </c>
      <c r="E1175" s="0" t="s">
        <v>3</v>
      </c>
      <c r="F1175" s="0" t="s">
        <v>6452</v>
      </c>
      <c r="G1175" s="0" t="n">
        <v>2</v>
      </c>
      <c r="H1175" s="0" t="n">
        <v>0</v>
      </c>
      <c r="I1175" s="0" t="n">
        <v>0</v>
      </c>
      <c r="J1175" s="0" t="n">
        <v>0</v>
      </c>
      <c r="K1175" s="0" t="n">
        <v>2</v>
      </c>
      <c r="L1175" s="0" t="n">
        <v>2</v>
      </c>
      <c r="M1175" s="0" t="n">
        <v>0</v>
      </c>
      <c r="N1175" s="1" t="n">
        <f aca="false">IF(ISERROR(I1175/(I1175+J1175)),0,(I1175/(I1175+J1175)))</f>
        <v>0</v>
      </c>
      <c r="O1175" s="1" t="n">
        <f aca="false">IF(ISERROR(I1175/(I1175+K1175)),0,(I1175/(I1175+K1175)))</f>
        <v>0</v>
      </c>
      <c r="P1175" s="1" t="n">
        <f aca="false">IF(ISERROR((2*N1175*O1175)/(N1175+O1175)),0,(2*N1175*O1175)/(N1175+O1175))</f>
        <v>0</v>
      </c>
      <c r="Q1175" s="0" t="n">
        <f aca="false">L809-M809</f>
        <v>1</v>
      </c>
      <c r="R1175" s="17" t="str">
        <f aca="false">VLOOKUP(A1175,s3_num_method!A1175:B3674,2,0)</f>
        <v>num+count</v>
      </c>
    </row>
    <row r="1176" customFormat="false" ht="12.8" hidden="false" customHeight="false" outlineLevel="0" collapsed="false">
      <c r="A1176" s="0" t="s">
        <v>6453</v>
      </c>
      <c r="B1176" s="0" t="s">
        <v>1</v>
      </c>
      <c r="D1176" s="0" t="s">
        <v>23</v>
      </c>
      <c r="E1176" s="0" t="s">
        <v>3</v>
      </c>
      <c r="F1176" s="0" t="s">
        <v>6454</v>
      </c>
      <c r="G1176" s="0" t="n">
        <v>3</v>
      </c>
      <c r="H1176" s="0" t="n">
        <v>3</v>
      </c>
      <c r="I1176" s="0" t="n">
        <v>3</v>
      </c>
      <c r="J1176" s="0" t="n">
        <v>0</v>
      </c>
      <c r="K1176" s="0" t="n">
        <v>0</v>
      </c>
      <c r="L1176" s="0" t="n">
        <v>0</v>
      </c>
      <c r="M1176" s="0" t="n">
        <v>0</v>
      </c>
      <c r="N1176" s="1" t="n">
        <f aca="false">IF(ISERROR(I1176/(I1176+J1176)),0,(I1176/(I1176+J1176)))</f>
        <v>1</v>
      </c>
      <c r="O1176" s="1" t="n">
        <f aca="false">IF(ISERROR(I1176/(I1176+K1176)),0,(I1176/(I1176+K1176)))</f>
        <v>1</v>
      </c>
      <c r="P1176" s="1" t="n">
        <f aca="false">IF(ISERROR((2*N1176*O1176)/(N1176+O1176)),0,(2*N1176*O1176)/(N1176+O1176))</f>
        <v>1</v>
      </c>
      <c r="Q1176" s="0" t="n">
        <f aca="false">L123-M123</f>
        <v>-5</v>
      </c>
      <c r="R1176" s="17" t="str">
        <f aca="false">VLOOKUP(A1176,s3_num_method!A1176:B3675,2,0)</f>
        <v>count</v>
      </c>
    </row>
    <row r="1177" customFormat="false" ht="12.8" hidden="false" customHeight="false" outlineLevel="0" collapsed="false">
      <c r="A1177" s="0" t="s">
        <v>6455</v>
      </c>
      <c r="B1177" s="0" t="s">
        <v>1</v>
      </c>
      <c r="D1177" s="0" t="s">
        <v>23</v>
      </c>
      <c r="E1177" s="0" t="s">
        <v>3</v>
      </c>
      <c r="F1177" s="0" t="s">
        <v>6456</v>
      </c>
      <c r="G1177" s="0" t="n">
        <v>2</v>
      </c>
      <c r="H1177" s="0" t="n">
        <v>2</v>
      </c>
      <c r="I1177" s="0" t="n">
        <v>2</v>
      </c>
      <c r="J1177" s="0" t="n">
        <v>0</v>
      </c>
      <c r="K1177" s="0" t="n">
        <v>0</v>
      </c>
      <c r="L1177" s="0" t="n">
        <v>1</v>
      </c>
      <c r="M1177" s="0" t="n">
        <v>2</v>
      </c>
      <c r="N1177" s="1" t="n">
        <f aca="false">IF(ISERROR(I1177/(I1177+J1177)),0,(I1177/(I1177+J1177)))</f>
        <v>1</v>
      </c>
      <c r="O1177" s="1" t="n">
        <f aca="false">IF(ISERROR(I1177/(I1177+K1177)),0,(I1177/(I1177+K1177)))</f>
        <v>1</v>
      </c>
      <c r="P1177" s="1" t="n">
        <f aca="false">IF(ISERROR((2*N1177*O1177)/(N1177+O1177)),0,(2*N1177*O1177)/(N1177+O1177))</f>
        <v>1</v>
      </c>
      <c r="Q1177" s="0" t="n">
        <f aca="false">L2161-M2161</f>
        <v>2</v>
      </c>
      <c r="R1177" s="17" t="str">
        <f aca="false">VLOOKUP(A1177,s3_num_method!A1177:B3676,2,0)</f>
        <v>num</v>
      </c>
    </row>
    <row r="1178" customFormat="false" ht="12.8" hidden="false" customHeight="false" outlineLevel="0" collapsed="false">
      <c r="A1178" s="0" t="s">
        <v>6457</v>
      </c>
      <c r="B1178" s="0" t="s">
        <v>1</v>
      </c>
      <c r="D1178" s="0" t="s">
        <v>23</v>
      </c>
      <c r="E1178" s="0" t="s">
        <v>3</v>
      </c>
      <c r="F1178" s="0" t="s">
        <v>6458</v>
      </c>
      <c r="G1178" s="0" t="n">
        <v>2</v>
      </c>
      <c r="H1178" s="0" t="n">
        <v>1</v>
      </c>
      <c r="I1178" s="0" t="n">
        <v>1</v>
      </c>
      <c r="J1178" s="0" t="n">
        <v>0</v>
      </c>
      <c r="K1178" s="0" t="n">
        <v>1</v>
      </c>
      <c r="L1178" s="0" t="n">
        <v>1</v>
      </c>
      <c r="M1178" s="0" t="n">
        <v>0</v>
      </c>
      <c r="N1178" s="1" t="n">
        <f aca="false">IF(ISERROR(I1178/(I1178+J1178)),0,(I1178/(I1178+J1178)))</f>
        <v>1</v>
      </c>
      <c r="O1178" s="1" t="n">
        <f aca="false">IF(ISERROR(I1178/(I1178+K1178)),0,(I1178/(I1178+K1178)))</f>
        <v>0.5</v>
      </c>
      <c r="P1178" s="1" t="n">
        <f aca="false">IF(ISERROR((2*N1178*O1178)/(N1178+O1178)),0,(2*N1178*O1178)/(N1178+O1178))</f>
        <v>0.666666666666667</v>
      </c>
      <c r="Q1178" s="0" t="n">
        <f aca="false">L413-M413</f>
        <v>0</v>
      </c>
      <c r="R1178" s="17" t="str">
        <f aca="false">VLOOKUP(A1178,s3_num_method!A1178:B3677,2,0)</f>
        <v>count</v>
      </c>
    </row>
    <row r="1179" customFormat="false" ht="12.8" hidden="false" customHeight="false" outlineLevel="0" collapsed="false">
      <c r="A1179" s="0" t="s">
        <v>6459</v>
      </c>
      <c r="B1179" s="0" t="s">
        <v>1</v>
      </c>
      <c r="D1179" s="0" t="s">
        <v>23</v>
      </c>
      <c r="E1179" s="0" t="s">
        <v>3</v>
      </c>
      <c r="F1179" s="0" t="s">
        <v>6460</v>
      </c>
      <c r="G1179" s="0" t="n">
        <v>1</v>
      </c>
      <c r="H1179" s="0" t="n">
        <v>1</v>
      </c>
      <c r="I1179" s="0" t="n">
        <v>1</v>
      </c>
      <c r="J1179" s="0" t="n">
        <v>0</v>
      </c>
      <c r="K1179" s="0" t="n">
        <v>0</v>
      </c>
      <c r="L1179" s="0" t="n">
        <v>1</v>
      </c>
      <c r="M1179" s="0" t="n">
        <v>0</v>
      </c>
      <c r="N1179" s="1" t="n">
        <f aca="false">IF(ISERROR(I1179/(I1179+J1179)),0,(I1179/(I1179+J1179)))</f>
        <v>1</v>
      </c>
      <c r="O1179" s="1" t="n">
        <f aca="false">IF(ISERROR(I1179/(I1179+K1179)),0,(I1179/(I1179+K1179)))</f>
        <v>1</v>
      </c>
      <c r="P1179" s="1" t="n">
        <f aca="false">IF(ISERROR((2*N1179*O1179)/(N1179+O1179)),0,(2*N1179*O1179)/(N1179+O1179))</f>
        <v>1</v>
      </c>
      <c r="Q1179" s="0" t="n">
        <f aca="false">L1873-M1873</f>
        <v>0</v>
      </c>
      <c r="R1179" s="17" t="str">
        <f aca="false">VLOOKUP(A1179,s3_num_method!A1179:B3678,2,0)</f>
        <v>count</v>
      </c>
    </row>
    <row r="1180" customFormat="false" ht="12.8" hidden="false" customHeight="false" outlineLevel="0" collapsed="false">
      <c r="A1180" s="0" t="s">
        <v>6461</v>
      </c>
      <c r="B1180" s="0" t="s">
        <v>1</v>
      </c>
      <c r="D1180" s="0" t="s">
        <v>23</v>
      </c>
      <c r="E1180" s="0" t="s">
        <v>3</v>
      </c>
      <c r="F1180" s="0" t="s">
        <v>6462</v>
      </c>
      <c r="G1180" s="0" t="n">
        <v>1</v>
      </c>
      <c r="H1180" s="0" t="n">
        <v>1</v>
      </c>
      <c r="I1180" s="0" t="n">
        <v>1</v>
      </c>
      <c r="J1180" s="0" t="n">
        <v>0</v>
      </c>
      <c r="K1180" s="0" t="n">
        <v>0</v>
      </c>
      <c r="L1180" s="0" t="n">
        <v>1</v>
      </c>
      <c r="M1180" s="0" t="n">
        <v>2</v>
      </c>
      <c r="N1180" s="1" t="n">
        <f aca="false">IF(ISERROR(I1180/(I1180+J1180)),0,(I1180/(I1180+J1180)))</f>
        <v>1</v>
      </c>
      <c r="O1180" s="1" t="n">
        <f aca="false">IF(ISERROR(I1180/(I1180+K1180)),0,(I1180/(I1180+K1180)))</f>
        <v>1</v>
      </c>
      <c r="P1180" s="1" t="n">
        <f aca="false">IF(ISERROR((2*N1180*O1180)/(N1180+O1180)),0,(2*N1180*O1180)/(N1180+O1180))</f>
        <v>1</v>
      </c>
      <c r="Q1180" s="0" t="n">
        <f aca="false">L302-M302</f>
        <v>-3</v>
      </c>
      <c r="R1180" s="17" t="str">
        <f aca="false">VLOOKUP(A1180,s3_num_method!A1180:B3679,2,0)</f>
        <v>count</v>
      </c>
    </row>
    <row r="1181" customFormat="false" ht="12.8" hidden="false" customHeight="false" outlineLevel="0" collapsed="false">
      <c r="A1181" s="0" t="s">
        <v>6463</v>
      </c>
      <c r="B1181" s="0" t="s">
        <v>1</v>
      </c>
      <c r="D1181" s="0" t="s">
        <v>23</v>
      </c>
      <c r="E1181" s="0" t="s">
        <v>3</v>
      </c>
      <c r="F1181" s="0" t="s">
        <v>6464</v>
      </c>
      <c r="G1181" s="0" t="n">
        <v>1</v>
      </c>
      <c r="H1181" s="0" t="n">
        <v>1</v>
      </c>
      <c r="I1181" s="0" t="n">
        <v>1</v>
      </c>
      <c r="J1181" s="0" t="n">
        <v>0</v>
      </c>
      <c r="K1181" s="0" t="n">
        <v>0</v>
      </c>
      <c r="L1181" s="0" t="n">
        <v>2</v>
      </c>
      <c r="M1181" s="0" t="n">
        <v>2</v>
      </c>
      <c r="N1181" s="1" t="n">
        <f aca="false">IF(ISERROR(I1181/(I1181+J1181)),0,(I1181/(I1181+J1181)))</f>
        <v>1</v>
      </c>
      <c r="O1181" s="1" t="n">
        <f aca="false">IF(ISERROR(I1181/(I1181+K1181)),0,(I1181/(I1181+K1181)))</f>
        <v>1</v>
      </c>
      <c r="P1181" s="1" t="n">
        <f aca="false">IF(ISERROR((2*N1181*O1181)/(N1181+O1181)),0,(2*N1181*O1181)/(N1181+O1181))</f>
        <v>1</v>
      </c>
      <c r="Q1181" s="0" t="n">
        <f aca="false">L1275-M1275</f>
        <v>-1</v>
      </c>
      <c r="R1181" s="17" t="str">
        <f aca="false">VLOOKUP(A1181,s3_num_method!A1181:B3680,2,0)</f>
        <v>num</v>
      </c>
    </row>
    <row r="1182" customFormat="false" ht="12.8" hidden="false" customHeight="false" outlineLevel="0" collapsed="false">
      <c r="A1182" s="0" t="s">
        <v>6465</v>
      </c>
      <c r="B1182" s="0" t="s">
        <v>1</v>
      </c>
      <c r="D1182" s="0" t="s">
        <v>23</v>
      </c>
      <c r="E1182" s="0" t="s">
        <v>3</v>
      </c>
      <c r="F1182" s="0" t="s">
        <v>6466</v>
      </c>
      <c r="G1182" s="0" t="n">
        <v>1</v>
      </c>
      <c r="H1182" s="0" t="n">
        <v>0</v>
      </c>
      <c r="I1182" s="0" t="n">
        <v>0</v>
      </c>
      <c r="J1182" s="0" t="n">
        <v>0</v>
      </c>
      <c r="K1182" s="0" t="n">
        <v>1</v>
      </c>
      <c r="L1182" s="0" t="n">
        <v>1</v>
      </c>
      <c r="M1182" s="0" t="n">
        <v>0</v>
      </c>
      <c r="N1182" s="1" t="n">
        <f aca="false">IF(ISERROR(I1182/(I1182+J1182)),0,(I1182/(I1182+J1182)))</f>
        <v>0</v>
      </c>
      <c r="O1182" s="1" t="n">
        <f aca="false">IF(ISERROR(I1182/(I1182+K1182)),0,(I1182/(I1182+K1182)))</f>
        <v>0</v>
      </c>
      <c r="P1182" s="1" t="n">
        <f aca="false">IF(ISERROR((2*N1182*O1182)/(N1182+O1182)),0,(2*N1182*O1182)/(N1182+O1182))</f>
        <v>0</v>
      </c>
      <c r="Q1182" s="0" t="n">
        <f aca="false">L1676-M1676</f>
        <v>-2</v>
      </c>
      <c r="R1182" s="17" t="str">
        <f aca="false">VLOOKUP(A1182,s3_num_method!A1182:B3681,2,0)</f>
        <v>num+count</v>
      </c>
    </row>
    <row r="1183" customFormat="false" ht="12.8" hidden="false" customHeight="false" outlineLevel="0" collapsed="false">
      <c r="A1183" s="0" t="s">
        <v>6467</v>
      </c>
      <c r="B1183" s="0" t="s">
        <v>1</v>
      </c>
      <c r="D1183" s="0" t="s">
        <v>23</v>
      </c>
      <c r="E1183" s="0" t="s">
        <v>3</v>
      </c>
      <c r="F1183" s="0" t="s">
        <v>6468</v>
      </c>
      <c r="G1183" s="0" t="n">
        <v>2</v>
      </c>
      <c r="H1183" s="0" t="n">
        <v>1</v>
      </c>
      <c r="I1183" s="0" t="n">
        <v>1</v>
      </c>
      <c r="J1183" s="0" t="n">
        <v>0</v>
      </c>
      <c r="K1183" s="0" t="n">
        <v>1</v>
      </c>
      <c r="L1183" s="0" t="n">
        <v>1</v>
      </c>
      <c r="M1183" s="0" t="n">
        <v>0</v>
      </c>
      <c r="N1183" s="1" t="n">
        <f aca="false">IF(ISERROR(I1183/(I1183+J1183)),0,(I1183/(I1183+J1183)))</f>
        <v>1</v>
      </c>
      <c r="O1183" s="1" t="n">
        <f aca="false">IF(ISERROR(I1183/(I1183+K1183)),0,(I1183/(I1183+K1183)))</f>
        <v>0.5</v>
      </c>
      <c r="P1183" s="1" t="n">
        <f aca="false">IF(ISERROR((2*N1183*O1183)/(N1183+O1183)),0,(2*N1183*O1183)/(N1183+O1183))</f>
        <v>0.666666666666667</v>
      </c>
      <c r="Q1183" s="0" t="n">
        <f aca="false">L450-M450</f>
        <v>-4</v>
      </c>
      <c r="R1183" s="17" t="str">
        <f aca="false">VLOOKUP(A1183,s3_num_method!A1183:B3682,2,0)</f>
        <v>count</v>
      </c>
    </row>
    <row r="1184" customFormat="false" ht="12.8" hidden="false" customHeight="false" outlineLevel="0" collapsed="false">
      <c r="A1184" s="0" t="s">
        <v>6469</v>
      </c>
      <c r="B1184" s="0" t="s">
        <v>1</v>
      </c>
      <c r="D1184" s="0" t="s">
        <v>23</v>
      </c>
      <c r="E1184" s="0" t="s">
        <v>3</v>
      </c>
      <c r="F1184" s="0" t="s">
        <v>6470</v>
      </c>
      <c r="G1184" s="0" t="n">
        <v>1</v>
      </c>
      <c r="H1184" s="0" t="n">
        <v>1</v>
      </c>
      <c r="I1184" s="0" t="n">
        <v>1</v>
      </c>
      <c r="J1184" s="0" t="n">
        <v>0</v>
      </c>
      <c r="K1184" s="0" t="n">
        <v>0</v>
      </c>
      <c r="L1184" s="0" t="n">
        <v>0</v>
      </c>
      <c r="M1184" s="0" t="n">
        <v>0</v>
      </c>
      <c r="N1184" s="1" t="n">
        <f aca="false">IF(ISERROR(I1184/(I1184+J1184)),0,(I1184/(I1184+J1184)))</f>
        <v>1</v>
      </c>
      <c r="O1184" s="1" t="n">
        <f aca="false">IF(ISERROR(I1184/(I1184+K1184)),0,(I1184/(I1184+K1184)))</f>
        <v>1</v>
      </c>
      <c r="P1184" s="1" t="n">
        <f aca="false">IF(ISERROR((2*N1184*O1184)/(N1184+O1184)),0,(2*N1184*O1184)/(N1184+O1184))</f>
        <v>1</v>
      </c>
      <c r="Q1184" s="0" t="n">
        <f aca="false">L1672-M1672</f>
        <v>1</v>
      </c>
      <c r="R1184" s="17" t="str">
        <f aca="false">VLOOKUP(A1184,s3_num_method!A1184:B3683,2,0)</f>
        <v>count</v>
      </c>
    </row>
    <row r="1185" customFormat="false" ht="12.8" hidden="false" customHeight="false" outlineLevel="0" collapsed="false">
      <c r="A1185" s="0" t="s">
        <v>6471</v>
      </c>
      <c r="B1185" s="0" t="s">
        <v>1</v>
      </c>
      <c r="D1185" s="0" t="s">
        <v>23</v>
      </c>
      <c r="E1185" s="0" t="s">
        <v>3</v>
      </c>
      <c r="F1185" s="0" t="s">
        <v>6472</v>
      </c>
      <c r="G1185" s="0" t="n">
        <v>2</v>
      </c>
      <c r="H1185" s="0" t="n">
        <v>1</v>
      </c>
      <c r="I1185" s="0" t="n">
        <v>1</v>
      </c>
      <c r="J1185" s="0" t="n">
        <v>0</v>
      </c>
      <c r="K1185" s="0" t="n">
        <v>1</v>
      </c>
      <c r="L1185" s="0" t="n">
        <v>1</v>
      </c>
      <c r="M1185" s="0" t="n">
        <v>0</v>
      </c>
      <c r="N1185" s="1" t="n">
        <f aca="false">IF(ISERROR(I1185/(I1185+J1185)),0,(I1185/(I1185+J1185)))</f>
        <v>1</v>
      </c>
      <c r="O1185" s="1" t="n">
        <f aca="false">IF(ISERROR(I1185/(I1185+K1185)),0,(I1185/(I1185+K1185)))</f>
        <v>0.5</v>
      </c>
      <c r="P1185" s="1" t="n">
        <f aca="false">IF(ISERROR((2*N1185*O1185)/(N1185+O1185)),0,(2*N1185*O1185)/(N1185+O1185))</f>
        <v>0.666666666666667</v>
      </c>
      <c r="Q1185" s="0" t="n">
        <f aca="false">L469-M469</f>
        <v>-1</v>
      </c>
      <c r="R1185" s="17" t="str">
        <f aca="false">VLOOKUP(A1185,s3_num_method!A1185:B3684,2,0)</f>
        <v>count</v>
      </c>
    </row>
    <row r="1186" customFormat="false" ht="12.8" hidden="false" customHeight="false" outlineLevel="0" collapsed="false">
      <c r="A1186" s="0" t="s">
        <v>6473</v>
      </c>
      <c r="B1186" s="0" t="s">
        <v>1</v>
      </c>
      <c r="D1186" s="0" t="s">
        <v>23</v>
      </c>
      <c r="E1186" s="0" t="s">
        <v>3</v>
      </c>
      <c r="F1186" s="0" t="s">
        <v>6474</v>
      </c>
      <c r="G1186" s="0" t="n">
        <v>2</v>
      </c>
      <c r="H1186" s="0" t="n">
        <v>2</v>
      </c>
      <c r="I1186" s="0" t="n">
        <v>2</v>
      </c>
      <c r="J1186" s="0" t="n">
        <v>0</v>
      </c>
      <c r="K1186" s="0" t="n">
        <v>0</v>
      </c>
      <c r="L1186" s="0" t="n">
        <v>2</v>
      </c>
      <c r="M1186" s="0" t="n">
        <v>3</v>
      </c>
      <c r="N1186" s="1" t="n">
        <f aca="false">IF(ISERROR(I1186/(I1186+J1186)),0,(I1186/(I1186+J1186)))</f>
        <v>1</v>
      </c>
      <c r="O1186" s="1" t="n">
        <f aca="false">IF(ISERROR(I1186/(I1186+K1186)),0,(I1186/(I1186+K1186)))</f>
        <v>1</v>
      </c>
      <c r="P1186" s="1" t="n">
        <f aca="false">IF(ISERROR((2*N1186*O1186)/(N1186+O1186)),0,(2*N1186*O1186)/(N1186+O1186))</f>
        <v>1</v>
      </c>
      <c r="Q1186" s="0" t="n">
        <f aca="false">L1506-M1506</f>
        <v>-1</v>
      </c>
      <c r="R1186" s="17" t="str">
        <f aca="false">VLOOKUP(A1186,s3_num_method!A1186:B3685,2,0)</f>
        <v>count</v>
      </c>
    </row>
    <row r="1187" customFormat="false" ht="12.8" hidden="false" customHeight="false" outlineLevel="0" collapsed="false">
      <c r="A1187" s="0" t="s">
        <v>6475</v>
      </c>
      <c r="B1187" s="0" t="s">
        <v>1</v>
      </c>
      <c r="D1187" s="0" t="s">
        <v>23</v>
      </c>
      <c r="E1187" s="0" t="s">
        <v>3</v>
      </c>
      <c r="F1187" s="0" t="s">
        <v>6476</v>
      </c>
      <c r="G1187" s="0" t="n">
        <v>2</v>
      </c>
      <c r="H1187" s="0" t="n">
        <v>1</v>
      </c>
      <c r="I1187" s="0" t="n">
        <v>1</v>
      </c>
      <c r="J1187" s="0" t="n">
        <v>0</v>
      </c>
      <c r="K1187" s="0" t="n">
        <v>1</v>
      </c>
      <c r="L1187" s="0" t="n">
        <v>1</v>
      </c>
      <c r="M1187" s="0" t="n">
        <v>1</v>
      </c>
      <c r="N1187" s="1" t="n">
        <f aca="false">IF(ISERROR(I1187/(I1187+J1187)),0,(I1187/(I1187+J1187)))</f>
        <v>1</v>
      </c>
      <c r="O1187" s="1" t="n">
        <f aca="false">IF(ISERROR(I1187/(I1187+K1187)),0,(I1187/(I1187+K1187)))</f>
        <v>0.5</v>
      </c>
      <c r="P1187" s="1" t="n">
        <f aca="false">IF(ISERROR((2*N1187*O1187)/(N1187+O1187)),0,(2*N1187*O1187)/(N1187+O1187))</f>
        <v>0.666666666666667</v>
      </c>
      <c r="Q1187" s="0" t="n">
        <f aca="false">L1783-M1783</f>
        <v>8</v>
      </c>
      <c r="R1187" s="17" t="str">
        <f aca="false">VLOOKUP(A1187,s3_num_method!A1187:B3686,2,0)</f>
        <v>num</v>
      </c>
    </row>
    <row r="1188" customFormat="false" ht="12.8" hidden="false" customHeight="false" outlineLevel="0" collapsed="false">
      <c r="A1188" s="0" t="s">
        <v>6477</v>
      </c>
      <c r="B1188" s="0" t="s">
        <v>1</v>
      </c>
      <c r="D1188" s="0" t="s">
        <v>23</v>
      </c>
      <c r="E1188" s="0" t="s">
        <v>3</v>
      </c>
      <c r="F1188" s="0" t="s">
        <v>6478</v>
      </c>
      <c r="G1188" s="0" t="n">
        <v>2</v>
      </c>
      <c r="H1188" s="0" t="n">
        <v>2</v>
      </c>
      <c r="I1188" s="0" t="n">
        <v>2</v>
      </c>
      <c r="J1188" s="0" t="n">
        <v>0</v>
      </c>
      <c r="K1188" s="0" t="n">
        <v>0</v>
      </c>
      <c r="L1188" s="0" t="n">
        <v>0</v>
      </c>
      <c r="M1188" s="0" t="n">
        <v>0</v>
      </c>
      <c r="N1188" s="1" t="n">
        <f aca="false">IF(ISERROR(I1188/(I1188+J1188)),0,(I1188/(I1188+J1188)))</f>
        <v>1</v>
      </c>
      <c r="O1188" s="1" t="n">
        <f aca="false">IF(ISERROR(I1188/(I1188+K1188)),0,(I1188/(I1188+K1188)))</f>
        <v>1</v>
      </c>
      <c r="P1188" s="1" t="n">
        <f aca="false">IF(ISERROR((2*N1188*O1188)/(N1188+O1188)),0,(2*N1188*O1188)/(N1188+O1188))</f>
        <v>1</v>
      </c>
      <c r="Q1188" s="0" t="n">
        <f aca="false">L1122-M1122</f>
        <v>-1</v>
      </c>
      <c r="R1188" s="17" t="str">
        <f aca="false">VLOOKUP(A1188,s3_num_method!A1188:B3687,2,0)</f>
        <v>count</v>
      </c>
    </row>
    <row r="1189" customFormat="false" ht="12.8" hidden="false" customHeight="false" outlineLevel="0" collapsed="false">
      <c r="A1189" s="0" t="s">
        <v>6479</v>
      </c>
      <c r="B1189" s="0" t="s">
        <v>1</v>
      </c>
      <c r="D1189" s="0" t="s">
        <v>23</v>
      </c>
      <c r="E1189" s="0" t="s">
        <v>3</v>
      </c>
      <c r="F1189" s="0" t="s">
        <v>6480</v>
      </c>
      <c r="G1189" s="0" t="n">
        <v>2</v>
      </c>
      <c r="H1189" s="0" t="n">
        <v>1</v>
      </c>
      <c r="I1189" s="0" t="n">
        <v>1</v>
      </c>
      <c r="J1189" s="0" t="n">
        <v>0</v>
      </c>
      <c r="K1189" s="0" t="n">
        <v>1</v>
      </c>
      <c r="L1189" s="0" t="n">
        <v>0</v>
      </c>
      <c r="M1189" s="0" t="n">
        <v>1</v>
      </c>
      <c r="N1189" s="1" t="n">
        <f aca="false">IF(ISERROR(I1189/(I1189+J1189)),0,(I1189/(I1189+J1189)))</f>
        <v>1</v>
      </c>
      <c r="O1189" s="1" t="n">
        <f aca="false">IF(ISERROR(I1189/(I1189+K1189)),0,(I1189/(I1189+K1189)))</f>
        <v>0.5</v>
      </c>
      <c r="P1189" s="1" t="n">
        <f aca="false">IF(ISERROR((2*N1189*O1189)/(N1189+O1189)),0,(2*N1189*O1189)/(N1189+O1189))</f>
        <v>0.666666666666667</v>
      </c>
      <c r="Q1189" s="0" t="n">
        <f aca="false">L265-M265</f>
        <v>-2</v>
      </c>
      <c r="R1189" s="17" t="str">
        <f aca="false">VLOOKUP(A1189,s3_num_method!A1189:B3688,2,0)</f>
        <v>count</v>
      </c>
    </row>
    <row r="1190" customFormat="false" ht="12.8" hidden="false" customHeight="false" outlineLevel="0" collapsed="false">
      <c r="A1190" s="0" t="s">
        <v>6481</v>
      </c>
      <c r="B1190" s="0" t="s">
        <v>1</v>
      </c>
      <c r="D1190" s="0" t="s">
        <v>30</v>
      </c>
      <c r="E1190" s="0" t="s">
        <v>10</v>
      </c>
      <c r="F1190" s="0" t="s">
        <v>6482</v>
      </c>
      <c r="G1190" s="0" t="n">
        <v>2</v>
      </c>
      <c r="H1190" s="0" t="n">
        <v>1</v>
      </c>
      <c r="I1190" s="0" t="n">
        <v>1</v>
      </c>
      <c r="J1190" s="0" t="n">
        <v>0</v>
      </c>
      <c r="K1190" s="0" t="n">
        <v>1</v>
      </c>
      <c r="L1190" s="0" t="n">
        <v>1</v>
      </c>
      <c r="M1190" s="0" t="n">
        <v>0</v>
      </c>
      <c r="N1190" s="1" t="n">
        <f aca="false">IF(ISERROR(I1190/(I1190+J1190)),0,(I1190/(I1190+J1190)))</f>
        <v>1</v>
      </c>
      <c r="O1190" s="1" t="n">
        <f aca="false">IF(ISERROR(I1190/(I1190+K1190)),0,(I1190/(I1190+K1190)))</f>
        <v>0.5</v>
      </c>
      <c r="P1190" s="1" t="n">
        <f aca="false">IF(ISERROR((2*N1190*O1190)/(N1190+O1190)),0,(2*N1190*O1190)/(N1190+O1190))</f>
        <v>0.666666666666667</v>
      </c>
      <c r="Q1190" s="0" t="n">
        <f aca="false">L510-M510</f>
        <v>-4</v>
      </c>
      <c r="R1190" s="17" t="str">
        <f aca="false">VLOOKUP(A1190,s3_num_method!A1190:B3689,2,0)</f>
        <v>count</v>
      </c>
    </row>
    <row r="1191" customFormat="false" ht="12.8" hidden="false" customHeight="false" outlineLevel="0" collapsed="false">
      <c r="A1191" s="0" t="s">
        <v>6483</v>
      </c>
      <c r="B1191" s="0" t="s">
        <v>1</v>
      </c>
      <c r="D1191" s="0" t="s">
        <v>30</v>
      </c>
      <c r="E1191" s="0" t="s">
        <v>10</v>
      </c>
      <c r="F1191" s="0" t="s">
        <v>6484</v>
      </c>
      <c r="G1191" s="0" t="n">
        <v>3</v>
      </c>
      <c r="H1191" s="0" t="n">
        <v>0</v>
      </c>
      <c r="I1191" s="0" t="n">
        <v>0</v>
      </c>
      <c r="J1191" s="0" t="n">
        <v>0</v>
      </c>
      <c r="K1191" s="0" t="n">
        <v>3</v>
      </c>
      <c r="L1191" s="0" t="n">
        <v>0</v>
      </c>
      <c r="M1191" s="0" t="n">
        <v>0</v>
      </c>
      <c r="N1191" s="1" t="n">
        <f aca="false">IF(ISERROR(I1191/(I1191+J1191)),0,(I1191/(I1191+J1191)))</f>
        <v>0</v>
      </c>
      <c r="O1191" s="1" t="n">
        <f aca="false">IF(ISERROR(I1191/(I1191+K1191)),0,(I1191/(I1191+K1191)))</f>
        <v>0</v>
      </c>
      <c r="P1191" s="1" t="n">
        <f aca="false">IF(ISERROR((2*N1191*O1191)/(N1191+O1191)),0,(2*N1191*O1191)/(N1191+O1191))</f>
        <v>0</v>
      </c>
      <c r="Q1191" s="0" t="n">
        <f aca="false">L1461-M1461</f>
        <v>-2</v>
      </c>
      <c r="R1191" s="17" t="str">
        <f aca="false">VLOOKUP(A1191,s3_num_method!A1191:B3690,2,0)</f>
        <v>num+count</v>
      </c>
    </row>
    <row r="1192" customFormat="false" ht="12.8" hidden="false" customHeight="false" outlineLevel="0" collapsed="false">
      <c r="A1192" s="0" t="s">
        <v>6485</v>
      </c>
      <c r="B1192" s="0" t="s">
        <v>1</v>
      </c>
      <c r="D1192" s="0" t="s">
        <v>30</v>
      </c>
      <c r="E1192" s="0" t="s">
        <v>10</v>
      </c>
      <c r="F1192" s="0" t="s">
        <v>6486</v>
      </c>
      <c r="G1192" s="0" t="n">
        <v>3</v>
      </c>
      <c r="H1192" s="0" t="n">
        <v>3</v>
      </c>
      <c r="I1192" s="0" t="n">
        <v>3</v>
      </c>
      <c r="J1192" s="0" t="n">
        <v>0</v>
      </c>
      <c r="K1192" s="0" t="n">
        <v>0</v>
      </c>
      <c r="L1192" s="0" t="n">
        <v>1</v>
      </c>
      <c r="M1192" s="0" t="n">
        <v>2</v>
      </c>
      <c r="N1192" s="1" t="n">
        <f aca="false">IF(ISERROR(I1192/(I1192+J1192)),0,(I1192/(I1192+J1192)))</f>
        <v>1</v>
      </c>
      <c r="O1192" s="1" t="n">
        <f aca="false">IF(ISERROR(I1192/(I1192+K1192)),0,(I1192/(I1192+K1192)))</f>
        <v>1</v>
      </c>
      <c r="P1192" s="1" t="n">
        <f aca="false">IF(ISERROR((2*N1192*O1192)/(N1192+O1192)),0,(2*N1192*O1192)/(N1192+O1192))</f>
        <v>1</v>
      </c>
      <c r="Q1192" s="0" t="n">
        <f aca="false">L1576-M1576</f>
        <v>-13</v>
      </c>
      <c r="R1192" s="17" t="str">
        <f aca="false">VLOOKUP(A1192,s3_num_method!A1192:B3691,2,0)</f>
        <v>num</v>
      </c>
    </row>
    <row r="1193" customFormat="false" ht="12.8" hidden="false" customHeight="false" outlineLevel="0" collapsed="false">
      <c r="A1193" s="0" t="s">
        <v>6487</v>
      </c>
      <c r="B1193" s="0" t="s">
        <v>1</v>
      </c>
      <c r="D1193" s="0" t="s">
        <v>30</v>
      </c>
      <c r="E1193" s="0" t="s">
        <v>10</v>
      </c>
      <c r="F1193" s="0" t="s">
        <v>6488</v>
      </c>
      <c r="G1193" s="0" t="n">
        <v>2</v>
      </c>
      <c r="H1193" s="0" t="n">
        <v>2</v>
      </c>
      <c r="I1193" s="0" t="n">
        <v>2</v>
      </c>
      <c r="J1193" s="0" t="n">
        <v>0</v>
      </c>
      <c r="K1193" s="0" t="n">
        <v>0</v>
      </c>
      <c r="L1193" s="0" t="n">
        <v>1</v>
      </c>
      <c r="M1193" s="0" t="n">
        <v>2</v>
      </c>
      <c r="N1193" s="1" t="n">
        <f aca="false">IF(ISERROR(I1193/(I1193+J1193)),0,(I1193/(I1193+J1193)))</f>
        <v>1</v>
      </c>
      <c r="O1193" s="1" t="n">
        <f aca="false">IF(ISERROR(I1193/(I1193+K1193)),0,(I1193/(I1193+K1193)))</f>
        <v>1</v>
      </c>
      <c r="P1193" s="1" t="n">
        <f aca="false">IF(ISERROR((2*N1193*O1193)/(N1193+O1193)),0,(2*N1193*O1193)/(N1193+O1193))</f>
        <v>1</v>
      </c>
      <c r="Q1193" s="0" t="n">
        <f aca="false">L1042-M1042</f>
        <v>0</v>
      </c>
      <c r="R1193" s="17" t="str">
        <f aca="false">VLOOKUP(A1193,s3_num_method!A1193:B3692,2,0)</f>
        <v>count</v>
      </c>
    </row>
    <row r="1194" customFormat="false" ht="12.8" hidden="false" customHeight="false" outlineLevel="0" collapsed="false">
      <c r="A1194" s="0" t="s">
        <v>6489</v>
      </c>
      <c r="B1194" s="0" t="s">
        <v>1</v>
      </c>
      <c r="D1194" s="0" t="s">
        <v>30</v>
      </c>
      <c r="E1194" s="0" t="s">
        <v>10</v>
      </c>
      <c r="F1194" s="0" t="s">
        <v>6490</v>
      </c>
      <c r="G1194" s="0" t="n">
        <v>1</v>
      </c>
      <c r="H1194" s="0" t="n">
        <v>1</v>
      </c>
      <c r="I1194" s="0" t="n">
        <v>1</v>
      </c>
      <c r="J1194" s="0" t="n">
        <v>0</v>
      </c>
      <c r="K1194" s="0" t="n">
        <v>0</v>
      </c>
      <c r="L1194" s="0" t="n">
        <v>0</v>
      </c>
      <c r="M1194" s="0" t="n">
        <v>0</v>
      </c>
      <c r="N1194" s="1" t="n">
        <f aca="false">IF(ISERROR(I1194/(I1194+J1194)),0,(I1194/(I1194+J1194)))</f>
        <v>1</v>
      </c>
      <c r="O1194" s="1" t="n">
        <f aca="false">IF(ISERROR(I1194/(I1194+K1194)),0,(I1194/(I1194+K1194)))</f>
        <v>1</v>
      </c>
      <c r="P1194" s="1" t="n">
        <f aca="false">IF(ISERROR((2*N1194*O1194)/(N1194+O1194)),0,(2*N1194*O1194)/(N1194+O1194))</f>
        <v>1</v>
      </c>
      <c r="Q1194" s="0" t="n">
        <f aca="false">L112-M112</f>
        <v>0</v>
      </c>
      <c r="R1194" s="17" t="str">
        <f aca="false">VLOOKUP(A1194,s3_num_method!A1194:B3693,2,0)</f>
        <v>count</v>
      </c>
    </row>
    <row r="1195" customFormat="false" ht="12.8" hidden="false" customHeight="false" outlineLevel="0" collapsed="false">
      <c r="A1195" s="0" t="s">
        <v>6491</v>
      </c>
      <c r="B1195" s="0" t="s">
        <v>1</v>
      </c>
      <c r="D1195" s="0" t="s">
        <v>30</v>
      </c>
      <c r="E1195" s="0" t="s">
        <v>10</v>
      </c>
      <c r="F1195" s="0" t="s">
        <v>6492</v>
      </c>
      <c r="G1195" s="0" t="n">
        <v>3</v>
      </c>
      <c r="H1195" s="0" t="n">
        <v>3</v>
      </c>
      <c r="I1195" s="0" t="n">
        <v>3</v>
      </c>
      <c r="J1195" s="0" t="n">
        <v>0</v>
      </c>
      <c r="K1195" s="0" t="n">
        <v>0</v>
      </c>
      <c r="L1195" s="0" t="n">
        <v>0</v>
      </c>
      <c r="M1195" s="0" t="n">
        <v>2</v>
      </c>
      <c r="N1195" s="1" t="n">
        <f aca="false">IF(ISERROR(I1195/(I1195+J1195)),0,(I1195/(I1195+J1195)))</f>
        <v>1</v>
      </c>
      <c r="O1195" s="1" t="n">
        <f aca="false">IF(ISERROR(I1195/(I1195+K1195)),0,(I1195/(I1195+K1195)))</f>
        <v>1</v>
      </c>
      <c r="P1195" s="1" t="n">
        <f aca="false">IF(ISERROR((2*N1195*O1195)/(N1195+O1195)),0,(2*N1195*O1195)/(N1195+O1195))</f>
        <v>1</v>
      </c>
      <c r="Q1195" s="0" t="n">
        <f aca="false">L75-M75</f>
        <v>-17</v>
      </c>
      <c r="R1195" s="17" t="str">
        <f aca="false">VLOOKUP(A1195,s3_num_method!A1195:B3694,2,0)</f>
        <v>num</v>
      </c>
    </row>
    <row r="1196" customFormat="false" ht="12.8" hidden="false" customHeight="false" outlineLevel="0" collapsed="false">
      <c r="A1196" s="0" t="s">
        <v>6493</v>
      </c>
      <c r="B1196" s="0" t="s">
        <v>1</v>
      </c>
      <c r="D1196" s="0" t="s">
        <v>30</v>
      </c>
      <c r="E1196" s="0" t="s">
        <v>10</v>
      </c>
      <c r="F1196" s="0" t="s">
        <v>6494</v>
      </c>
      <c r="G1196" s="0" t="n">
        <v>2</v>
      </c>
      <c r="H1196" s="0" t="n">
        <v>0</v>
      </c>
      <c r="I1196" s="0" t="n">
        <v>0</v>
      </c>
      <c r="J1196" s="0" t="n">
        <v>0</v>
      </c>
      <c r="K1196" s="0" t="n">
        <v>2</v>
      </c>
      <c r="L1196" s="0" t="n">
        <v>0</v>
      </c>
      <c r="M1196" s="0" t="n">
        <v>0</v>
      </c>
      <c r="N1196" s="1" t="n">
        <f aca="false">IF(ISERROR(I1196/(I1196+J1196)),0,(I1196/(I1196+J1196)))</f>
        <v>0</v>
      </c>
      <c r="O1196" s="1" t="n">
        <f aca="false">IF(ISERROR(I1196/(I1196+K1196)),0,(I1196/(I1196+K1196)))</f>
        <v>0</v>
      </c>
      <c r="P1196" s="1" t="n">
        <f aca="false">IF(ISERROR((2*N1196*O1196)/(N1196+O1196)),0,(2*N1196*O1196)/(N1196+O1196))</f>
        <v>0</v>
      </c>
      <c r="Q1196" s="0" t="n">
        <f aca="false">L443-M443</f>
        <v>-3</v>
      </c>
      <c r="R1196" s="17" t="str">
        <f aca="false">VLOOKUP(A1196,s3_num_method!A1196:B3695,2,0)</f>
        <v>num+count</v>
      </c>
    </row>
    <row r="1197" customFormat="false" ht="12.8" hidden="false" customHeight="false" outlineLevel="0" collapsed="false">
      <c r="A1197" s="0" t="s">
        <v>6495</v>
      </c>
      <c r="B1197" s="0" t="s">
        <v>1</v>
      </c>
      <c r="D1197" s="0" t="s">
        <v>30</v>
      </c>
      <c r="E1197" s="0" t="s">
        <v>10</v>
      </c>
      <c r="F1197" s="0" t="s">
        <v>6496</v>
      </c>
      <c r="G1197" s="0" t="n">
        <v>2</v>
      </c>
      <c r="H1197" s="0" t="n">
        <v>1</v>
      </c>
      <c r="I1197" s="0" t="n">
        <v>1</v>
      </c>
      <c r="J1197" s="0" t="n">
        <v>0</v>
      </c>
      <c r="K1197" s="0" t="n">
        <v>1</v>
      </c>
      <c r="L1197" s="0" t="n">
        <v>1</v>
      </c>
      <c r="M1197" s="0" t="n">
        <v>0</v>
      </c>
      <c r="N1197" s="1" t="n">
        <f aca="false">IF(ISERROR(I1197/(I1197+J1197)),0,(I1197/(I1197+J1197)))</f>
        <v>1</v>
      </c>
      <c r="O1197" s="1" t="n">
        <f aca="false">IF(ISERROR(I1197/(I1197+K1197)),0,(I1197/(I1197+K1197)))</f>
        <v>0.5</v>
      </c>
      <c r="P1197" s="1" t="n">
        <f aca="false">IF(ISERROR((2*N1197*O1197)/(N1197+O1197)),0,(2*N1197*O1197)/(N1197+O1197))</f>
        <v>0.666666666666667</v>
      </c>
      <c r="Q1197" s="0" t="n">
        <f aca="false">L350-M350</f>
        <v>-3</v>
      </c>
      <c r="R1197" s="17" t="str">
        <f aca="false">VLOOKUP(A1197,s3_num_method!A1197:B3696,2,0)</f>
        <v>count</v>
      </c>
    </row>
    <row r="1198" customFormat="false" ht="12.8" hidden="false" customHeight="false" outlineLevel="0" collapsed="false">
      <c r="A1198" s="0" t="s">
        <v>6497</v>
      </c>
      <c r="B1198" s="0" t="s">
        <v>1</v>
      </c>
      <c r="D1198" s="0" t="s">
        <v>30</v>
      </c>
      <c r="E1198" s="0" t="s">
        <v>10</v>
      </c>
      <c r="F1198" s="0" t="s">
        <v>6498</v>
      </c>
      <c r="G1198" s="0" t="n">
        <v>2</v>
      </c>
      <c r="H1198" s="0" t="n">
        <v>1</v>
      </c>
      <c r="I1198" s="0" t="n">
        <v>1</v>
      </c>
      <c r="J1198" s="0" t="n">
        <v>0</v>
      </c>
      <c r="K1198" s="0" t="n">
        <v>1</v>
      </c>
      <c r="L1198" s="0" t="n">
        <v>1</v>
      </c>
      <c r="M1198" s="0" t="n">
        <v>1</v>
      </c>
      <c r="N1198" s="1" t="n">
        <f aca="false">IF(ISERROR(I1198/(I1198+J1198)),0,(I1198/(I1198+J1198)))</f>
        <v>1</v>
      </c>
      <c r="O1198" s="1" t="n">
        <f aca="false">IF(ISERROR(I1198/(I1198+K1198)),0,(I1198/(I1198+K1198)))</f>
        <v>0.5</v>
      </c>
      <c r="P1198" s="1" t="n">
        <f aca="false">IF(ISERROR((2*N1198*O1198)/(N1198+O1198)),0,(2*N1198*O1198)/(N1198+O1198))</f>
        <v>0.666666666666667</v>
      </c>
      <c r="Q1198" s="0" t="n">
        <f aca="false">L2330-M2330</f>
        <v>1</v>
      </c>
      <c r="R1198" s="17" t="str">
        <f aca="false">VLOOKUP(A1198,s3_num_method!A1198:B3697,2,0)</f>
        <v>num</v>
      </c>
    </row>
    <row r="1199" customFormat="false" ht="12.8" hidden="false" customHeight="false" outlineLevel="0" collapsed="false">
      <c r="A1199" s="0" t="s">
        <v>6499</v>
      </c>
      <c r="B1199" s="0" t="s">
        <v>1</v>
      </c>
      <c r="D1199" s="0" t="s">
        <v>30</v>
      </c>
      <c r="E1199" s="0" t="s">
        <v>10</v>
      </c>
      <c r="F1199" s="0" t="s">
        <v>6500</v>
      </c>
      <c r="G1199" s="0" t="n">
        <v>1</v>
      </c>
      <c r="H1199" s="0" t="n">
        <v>1</v>
      </c>
      <c r="I1199" s="0" t="n">
        <v>1</v>
      </c>
      <c r="J1199" s="0" t="n">
        <v>0</v>
      </c>
      <c r="K1199" s="0" t="n">
        <v>0</v>
      </c>
      <c r="L1199" s="0" t="n">
        <v>1</v>
      </c>
      <c r="M1199" s="0" t="n">
        <v>0</v>
      </c>
      <c r="N1199" s="1" t="n">
        <f aca="false">IF(ISERROR(I1199/(I1199+J1199)),0,(I1199/(I1199+J1199)))</f>
        <v>1</v>
      </c>
      <c r="O1199" s="1" t="n">
        <f aca="false">IF(ISERROR(I1199/(I1199+K1199)),0,(I1199/(I1199+K1199)))</f>
        <v>1</v>
      </c>
      <c r="P1199" s="1" t="n">
        <f aca="false">IF(ISERROR((2*N1199*O1199)/(N1199+O1199)),0,(2*N1199*O1199)/(N1199+O1199))</f>
        <v>1</v>
      </c>
      <c r="Q1199" s="0" t="n">
        <f aca="false">L536-M536</f>
        <v>0</v>
      </c>
      <c r="R1199" s="17" t="str">
        <f aca="false">VLOOKUP(A1199,s3_num_method!A1199:B3698,2,0)</f>
        <v>count</v>
      </c>
    </row>
    <row r="1200" customFormat="false" ht="12.8" hidden="false" customHeight="false" outlineLevel="0" collapsed="false">
      <c r="A1200" s="0" t="s">
        <v>6501</v>
      </c>
      <c r="B1200" s="0" t="s">
        <v>1</v>
      </c>
      <c r="D1200" s="0" t="s">
        <v>30</v>
      </c>
      <c r="E1200" s="0" t="s">
        <v>10</v>
      </c>
      <c r="F1200" s="0" t="s">
        <v>6502</v>
      </c>
      <c r="G1200" s="0" t="n">
        <v>3</v>
      </c>
      <c r="H1200" s="0" t="n">
        <v>3</v>
      </c>
      <c r="I1200" s="0" t="n">
        <v>3</v>
      </c>
      <c r="J1200" s="0" t="n">
        <v>0</v>
      </c>
      <c r="K1200" s="0" t="n">
        <v>0</v>
      </c>
      <c r="L1200" s="0" t="n">
        <v>1</v>
      </c>
      <c r="M1200" s="0" t="n">
        <v>0</v>
      </c>
      <c r="N1200" s="1" t="n">
        <f aca="false">IF(ISERROR(I1200/(I1200+J1200)),0,(I1200/(I1200+J1200)))</f>
        <v>1</v>
      </c>
      <c r="O1200" s="1" t="n">
        <f aca="false">IF(ISERROR(I1200/(I1200+K1200)),0,(I1200/(I1200+K1200)))</f>
        <v>1</v>
      </c>
      <c r="P1200" s="1" t="n">
        <f aca="false">IF(ISERROR((2*N1200*O1200)/(N1200+O1200)),0,(2*N1200*O1200)/(N1200+O1200))</f>
        <v>1</v>
      </c>
      <c r="Q1200" s="0" t="n">
        <f aca="false">L947-M947</f>
        <v>2</v>
      </c>
      <c r="R1200" s="17" t="str">
        <f aca="false">VLOOKUP(A1200,s3_num_method!A1200:B3699,2,0)</f>
        <v>count</v>
      </c>
    </row>
    <row r="1201" customFormat="false" ht="12.8" hidden="false" customHeight="false" outlineLevel="0" collapsed="false">
      <c r="A1201" s="0" t="s">
        <v>6503</v>
      </c>
      <c r="B1201" s="0" t="s">
        <v>1</v>
      </c>
      <c r="D1201" s="0" t="s">
        <v>30</v>
      </c>
      <c r="E1201" s="0" t="s">
        <v>10</v>
      </c>
      <c r="F1201" s="0" t="s">
        <v>6504</v>
      </c>
      <c r="G1201" s="0" t="n">
        <v>1</v>
      </c>
      <c r="H1201" s="0" t="n">
        <v>0</v>
      </c>
      <c r="I1201" s="0" t="n">
        <v>0</v>
      </c>
      <c r="J1201" s="0" t="n">
        <v>0</v>
      </c>
      <c r="K1201" s="0" t="n">
        <v>1</v>
      </c>
      <c r="L1201" s="0" t="n">
        <v>0</v>
      </c>
      <c r="M1201" s="0" t="n">
        <v>0</v>
      </c>
      <c r="N1201" s="1" t="n">
        <f aca="false">IF(ISERROR(I1201/(I1201+J1201)),0,(I1201/(I1201+J1201)))</f>
        <v>0</v>
      </c>
      <c r="O1201" s="1" t="n">
        <f aca="false">IF(ISERROR(I1201/(I1201+K1201)),0,(I1201/(I1201+K1201)))</f>
        <v>0</v>
      </c>
      <c r="P1201" s="1" t="n">
        <f aca="false">IF(ISERROR((2*N1201*O1201)/(N1201+O1201)),0,(2*N1201*O1201)/(N1201+O1201))</f>
        <v>0</v>
      </c>
      <c r="Q1201" s="0" t="n">
        <f aca="false">L1955-M1955</f>
        <v>1</v>
      </c>
      <c r="R1201" s="17" t="str">
        <f aca="false">VLOOKUP(A1201,s3_num_method!A1201:B3700,2,0)</f>
        <v>num+count</v>
      </c>
    </row>
    <row r="1202" customFormat="false" ht="12.8" hidden="false" customHeight="false" outlineLevel="0" collapsed="false">
      <c r="A1202" s="0" t="s">
        <v>6505</v>
      </c>
      <c r="B1202" s="0" t="s">
        <v>1</v>
      </c>
      <c r="D1202" s="0" t="s">
        <v>30</v>
      </c>
      <c r="E1202" s="0" t="s">
        <v>10</v>
      </c>
      <c r="F1202" s="0" t="s">
        <v>6506</v>
      </c>
      <c r="G1202" s="0" t="n">
        <v>1</v>
      </c>
      <c r="H1202" s="0" t="n">
        <v>0</v>
      </c>
      <c r="I1202" s="0" t="n">
        <v>0</v>
      </c>
      <c r="J1202" s="0" t="n">
        <v>0</v>
      </c>
      <c r="K1202" s="0" t="n">
        <v>1</v>
      </c>
      <c r="L1202" s="0" t="n">
        <v>0</v>
      </c>
      <c r="M1202" s="0" t="n">
        <v>0</v>
      </c>
      <c r="N1202" s="1" t="n">
        <f aca="false">IF(ISERROR(I1202/(I1202+J1202)),0,(I1202/(I1202+J1202)))</f>
        <v>0</v>
      </c>
      <c r="O1202" s="1" t="n">
        <f aca="false">IF(ISERROR(I1202/(I1202+K1202)),0,(I1202/(I1202+K1202)))</f>
        <v>0</v>
      </c>
      <c r="P1202" s="1" t="n">
        <f aca="false">IF(ISERROR((2*N1202*O1202)/(N1202+O1202)),0,(2*N1202*O1202)/(N1202+O1202))</f>
        <v>0</v>
      </c>
      <c r="Q1202" s="0" t="n">
        <f aca="false">L895-M895</f>
        <v>-1</v>
      </c>
      <c r="R1202" s="17" t="str">
        <f aca="false">VLOOKUP(A1202,s3_num_method!A1202:B3701,2,0)</f>
        <v>num+count</v>
      </c>
    </row>
    <row r="1203" customFormat="false" ht="12.8" hidden="false" customHeight="false" outlineLevel="0" collapsed="false">
      <c r="A1203" s="0" t="s">
        <v>6507</v>
      </c>
      <c r="B1203" s="0" t="s">
        <v>1</v>
      </c>
      <c r="D1203" s="0" t="s">
        <v>30</v>
      </c>
      <c r="E1203" s="0" t="s">
        <v>10</v>
      </c>
      <c r="F1203" s="0" t="s">
        <v>6508</v>
      </c>
      <c r="G1203" s="0" t="n">
        <v>1</v>
      </c>
      <c r="H1203" s="0" t="n">
        <v>0</v>
      </c>
      <c r="I1203" s="0" t="n">
        <v>0</v>
      </c>
      <c r="J1203" s="0" t="n">
        <v>0</v>
      </c>
      <c r="K1203" s="0" t="n">
        <v>1</v>
      </c>
      <c r="L1203" s="0" t="n">
        <v>0</v>
      </c>
      <c r="M1203" s="0" t="n">
        <v>0</v>
      </c>
      <c r="N1203" s="1" t="n">
        <f aca="false">IF(ISERROR(I1203/(I1203+J1203)),0,(I1203/(I1203+J1203)))</f>
        <v>0</v>
      </c>
      <c r="O1203" s="1" t="n">
        <f aca="false">IF(ISERROR(I1203/(I1203+K1203)),0,(I1203/(I1203+K1203)))</f>
        <v>0</v>
      </c>
      <c r="P1203" s="1" t="n">
        <f aca="false">IF(ISERROR((2*N1203*O1203)/(N1203+O1203)),0,(2*N1203*O1203)/(N1203+O1203))</f>
        <v>0</v>
      </c>
      <c r="Q1203" s="0" t="n">
        <f aca="false">L1373-M1373</f>
        <v>0</v>
      </c>
      <c r="R1203" s="17" t="str">
        <f aca="false">VLOOKUP(A1203,s3_num_method!A1203:B3702,2,0)</f>
        <v>num+count</v>
      </c>
    </row>
    <row r="1204" customFormat="false" ht="12.8" hidden="false" customHeight="false" outlineLevel="0" collapsed="false">
      <c r="A1204" s="0" t="s">
        <v>6509</v>
      </c>
      <c r="B1204" s="0" t="s">
        <v>1</v>
      </c>
      <c r="D1204" s="0" t="s">
        <v>30</v>
      </c>
      <c r="E1204" s="0" t="s">
        <v>10</v>
      </c>
      <c r="F1204" s="0" t="s">
        <v>6510</v>
      </c>
      <c r="G1204" s="0" t="n">
        <v>1</v>
      </c>
      <c r="H1204" s="0" t="n">
        <v>1</v>
      </c>
      <c r="I1204" s="0" t="n">
        <v>1</v>
      </c>
      <c r="J1204" s="0" t="n">
        <v>0</v>
      </c>
      <c r="K1204" s="0" t="n">
        <v>0</v>
      </c>
      <c r="L1204" s="0" t="n">
        <v>0</v>
      </c>
      <c r="M1204" s="0" t="n">
        <v>1</v>
      </c>
      <c r="N1204" s="1" t="n">
        <f aca="false">IF(ISERROR(I1204/(I1204+J1204)),0,(I1204/(I1204+J1204)))</f>
        <v>1</v>
      </c>
      <c r="O1204" s="1" t="n">
        <f aca="false">IF(ISERROR(I1204/(I1204+K1204)),0,(I1204/(I1204+K1204)))</f>
        <v>1</v>
      </c>
      <c r="P1204" s="1" t="n">
        <f aca="false">IF(ISERROR((2*N1204*O1204)/(N1204+O1204)),0,(2*N1204*O1204)/(N1204+O1204))</f>
        <v>1</v>
      </c>
      <c r="Q1204" s="0" t="n">
        <f aca="false">L854-M854</f>
        <v>-3</v>
      </c>
      <c r="R1204" s="17" t="str">
        <f aca="false">VLOOKUP(A1204,s3_num_method!A1204:B3703,2,0)</f>
        <v>count</v>
      </c>
    </row>
    <row r="1205" customFormat="false" ht="12.8" hidden="false" customHeight="false" outlineLevel="0" collapsed="false">
      <c r="A1205" s="0" t="s">
        <v>6511</v>
      </c>
      <c r="B1205" s="0" t="s">
        <v>1</v>
      </c>
      <c r="D1205" s="0" t="s">
        <v>30</v>
      </c>
      <c r="E1205" s="0" t="s">
        <v>10</v>
      </c>
      <c r="F1205" s="0" t="s">
        <v>6512</v>
      </c>
      <c r="G1205" s="0" t="n">
        <v>2</v>
      </c>
      <c r="H1205" s="0" t="n">
        <v>1</v>
      </c>
      <c r="I1205" s="0" t="n">
        <v>1</v>
      </c>
      <c r="J1205" s="0" t="n">
        <v>0</v>
      </c>
      <c r="K1205" s="0" t="n">
        <v>1</v>
      </c>
      <c r="L1205" s="0" t="n">
        <v>0</v>
      </c>
      <c r="M1205" s="0" t="n">
        <v>0</v>
      </c>
      <c r="N1205" s="1" t="n">
        <f aca="false">IF(ISERROR(I1205/(I1205+J1205)),0,(I1205/(I1205+J1205)))</f>
        <v>1</v>
      </c>
      <c r="O1205" s="1" t="n">
        <f aca="false">IF(ISERROR(I1205/(I1205+K1205)),0,(I1205/(I1205+K1205)))</f>
        <v>0.5</v>
      </c>
      <c r="P1205" s="1" t="n">
        <f aca="false">IF(ISERROR((2*N1205*O1205)/(N1205+O1205)),0,(2*N1205*O1205)/(N1205+O1205))</f>
        <v>0.666666666666667</v>
      </c>
      <c r="Q1205" s="0" t="n">
        <f aca="false">L42-M42</f>
        <v>-5</v>
      </c>
      <c r="R1205" s="17" t="str">
        <f aca="false">VLOOKUP(A1205,s3_num_method!A1205:B3704,2,0)</f>
        <v>count</v>
      </c>
    </row>
    <row r="1206" customFormat="false" ht="12.8" hidden="false" customHeight="false" outlineLevel="0" collapsed="false">
      <c r="A1206" s="0" t="s">
        <v>6513</v>
      </c>
      <c r="B1206" s="0" t="s">
        <v>1</v>
      </c>
      <c r="D1206" s="0" t="s">
        <v>30</v>
      </c>
      <c r="E1206" s="0" t="s">
        <v>10</v>
      </c>
      <c r="F1206" s="0" t="s">
        <v>6514</v>
      </c>
      <c r="G1206" s="0" t="n">
        <v>3</v>
      </c>
      <c r="H1206" s="0" t="n">
        <v>0</v>
      </c>
      <c r="I1206" s="0" t="n">
        <v>0</v>
      </c>
      <c r="J1206" s="0" t="n">
        <v>0</v>
      </c>
      <c r="K1206" s="0" t="n">
        <v>3</v>
      </c>
      <c r="L1206" s="0" t="n">
        <v>1</v>
      </c>
      <c r="M1206" s="0" t="n">
        <v>0</v>
      </c>
      <c r="N1206" s="1" t="n">
        <f aca="false">IF(ISERROR(I1206/(I1206+J1206)),0,(I1206/(I1206+J1206)))</f>
        <v>0</v>
      </c>
      <c r="O1206" s="1" t="n">
        <f aca="false">IF(ISERROR(I1206/(I1206+K1206)),0,(I1206/(I1206+K1206)))</f>
        <v>0</v>
      </c>
      <c r="P1206" s="1" t="n">
        <f aca="false">IF(ISERROR((2*N1206*O1206)/(N1206+O1206)),0,(2*N1206*O1206)/(N1206+O1206))</f>
        <v>0</v>
      </c>
      <c r="Q1206" s="0" t="n">
        <f aca="false">L332-M332</f>
        <v>-7</v>
      </c>
      <c r="R1206" s="17" t="str">
        <f aca="false">VLOOKUP(A1206,s3_num_method!A1206:B3705,2,0)</f>
        <v>num+count</v>
      </c>
    </row>
    <row r="1207" customFormat="false" ht="12.8" hidden="false" customHeight="false" outlineLevel="0" collapsed="false">
      <c r="A1207" s="0" t="s">
        <v>6515</v>
      </c>
      <c r="B1207" s="0" t="s">
        <v>1</v>
      </c>
      <c r="D1207" s="0" t="s">
        <v>30</v>
      </c>
      <c r="E1207" s="0" t="s">
        <v>10</v>
      </c>
      <c r="F1207" s="0" t="s">
        <v>6516</v>
      </c>
      <c r="G1207" s="0" t="n">
        <v>1</v>
      </c>
      <c r="H1207" s="0" t="n">
        <v>0</v>
      </c>
      <c r="I1207" s="0" t="n">
        <v>0</v>
      </c>
      <c r="J1207" s="0" t="n">
        <v>0</v>
      </c>
      <c r="K1207" s="0" t="n">
        <v>1</v>
      </c>
      <c r="L1207" s="0" t="n">
        <v>0</v>
      </c>
      <c r="M1207" s="0" t="n">
        <v>0</v>
      </c>
      <c r="N1207" s="1" t="n">
        <f aca="false">IF(ISERROR(I1207/(I1207+J1207)),0,(I1207/(I1207+J1207)))</f>
        <v>0</v>
      </c>
      <c r="O1207" s="1" t="n">
        <f aca="false">IF(ISERROR(I1207/(I1207+K1207)),0,(I1207/(I1207+K1207)))</f>
        <v>0</v>
      </c>
      <c r="P1207" s="1" t="n">
        <f aca="false">IF(ISERROR((2*N1207*O1207)/(N1207+O1207)),0,(2*N1207*O1207)/(N1207+O1207))</f>
        <v>0</v>
      </c>
      <c r="Q1207" s="0" t="n">
        <f aca="false">L897-M897</f>
        <v>0</v>
      </c>
      <c r="R1207" s="17" t="str">
        <f aca="false">VLOOKUP(A1207,s3_num_method!A1207:B3706,2,0)</f>
        <v>num+count</v>
      </c>
    </row>
    <row r="1208" customFormat="false" ht="12.8" hidden="false" customHeight="false" outlineLevel="0" collapsed="false">
      <c r="A1208" s="0" t="s">
        <v>6517</v>
      </c>
      <c r="B1208" s="0" t="s">
        <v>1</v>
      </c>
      <c r="D1208" s="0" t="s">
        <v>30</v>
      </c>
      <c r="E1208" s="0" t="s">
        <v>10</v>
      </c>
      <c r="F1208" s="0" t="s">
        <v>6518</v>
      </c>
      <c r="G1208" s="0" t="n">
        <v>1</v>
      </c>
      <c r="H1208" s="0" t="n">
        <v>1</v>
      </c>
      <c r="I1208" s="0" t="n">
        <v>1</v>
      </c>
      <c r="J1208" s="0" t="n">
        <v>0</v>
      </c>
      <c r="K1208" s="0" t="n">
        <v>0</v>
      </c>
      <c r="L1208" s="0" t="n">
        <v>1</v>
      </c>
      <c r="M1208" s="0" t="n">
        <v>0</v>
      </c>
      <c r="N1208" s="1" t="n">
        <f aca="false">IF(ISERROR(I1208/(I1208+J1208)),0,(I1208/(I1208+J1208)))</f>
        <v>1</v>
      </c>
      <c r="O1208" s="1" t="n">
        <f aca="false">IF(ISERROR(I1208/(I1208+K1208)),0,(I1208/(I1208+K1208)))</f>
        <v>1</v>
      </c>
      <c r="P1208" s="1" t="n">
        <f aca="false">IF(ISERROR((2*N1208*O1208)/(N1208+O1208)),0,(2*N1208*O1208)/(N1208+O1208))</f>
        <v>1</v>
      </c>
      <c r="Q1208" s="0" t="n">
        <f aca="false">L424-M424</f>
        <v>-7</v>
      </c>
      <c r="R1208" s="17" t="str">
        <f aca="false">VLOOKUP(A1208,s3_num_method!A1208:B3707,2,0)</f>
        <v>count</v>
      </c>
    </row>
    <row r="1209" customFormat="false" ht="12.8" hidden="false" customHeight="false" outlineLevel="0" collapsed="false">
      <c r="A1209" s="0" t="s">
        <v>6519</v>
      </c>
      <c r="B1209" s="0" t="s">
        <v>1</v>
      </c>
      <c r="D1209" s="0" t="s">
        <v>30</v>
      </c>
      <c r="E1209" s="0" t="s">
        <v>10</v>
      </c>
      <c r="F1209" s="0" t="s">
        <v>6520</v>
      </c>
      <c r="G1209" s="0" t="n">
        <v>1</v>
      </c>
      <c r="H1209" s="0" t="n">
        <v>1</v>
      </c>
      <c r="I1209" s="0" t="n">
        <v>1</v>
      </c>
      <c r="J1209" s="0" t="n">
        <v>0</v>
      </c>
      <c r="K1209" s="0" t="n">
        <v>0</v>
      </c>
      <c r="L1209" s="0" t="n">
        <v>1</v>
      </c>
      <c r="M1209" s="0" t="n">
        <v>0</v>
      </c>
      <c r="N1209" s="1" t="n">
        <f aca="false">IF(ISERROR(I1209/(I1209+J1209)),0,(I1209/(I1209+J1209)))</f>
        <v>1</v>
      </c>
      <c r="O1209" s="1" t="n">
        <f aca="false">IF(ISERROR(I1209/(I1209+K1209)),0,(I1209/(I1209+K1209)))</f>
        <v>1</v>
      </c>
      <c r="P1209" s="1" t="n">
        <f aca="false">IF(ISERROR((2*N1209*O1209)/(N1209+O1209)),0,(2*N1209*O1209)/(N1209+O1209))</f>
        <v>1</v>
      </c>
      <c r="Q1209" s="0" t="n">
        <f aca="false">L2268-M2268</f>
        <v>0</v>
      </c>
      <c r="R1209" s="17" t="str">
        <f aca="false">VLOOKUP(A1209,s3_num_method!A1209:B3708,2,0)</f>
        <v>count</v>
      </c>
    </row>
    <row r="1210" customFormat="false" ht="12.8" hidden="false" customHeight="false" outlineLevel="0" collapsed="false">
      <c r="A1210" s="0" t="s">
        <v>6521</v>
      </c>
      <c r="B1210" s="0" t="s">
        <v>1</v>
      </c>
      <c r="D1210" s="0" t="s">
        <v>30</v>
      </c>
      <c r="E1210" s="0" t="s">
        <v>10</v>
      </c>
      <c r="F1210" s="0" t="s">
        <v>6522</v>
      </c>
      <c r="G1210" s="0" t="n">
        <v>1</v>
      </c>
      <c r="H1210" s="0" t="n">
        <v>1</v>
      </c>
      <c r="I1210" s="0" t="n">
        <v>1</v>
      </c>
      <c r="J1210" s="0" t="n">
        <v>0</v>
      </c>
      <c r="K1210" s="0" t="n">
        <v>0</v>
      </c>
      <c r="L1210" s="0" t="n">
        <v>1</v>
      </c>
      <c r="M1210" s="0" t="n">
        <v>0</v>
      </c>
      <c r="N1210" s="1" t="n">
        <f aca="false">IF(ISERROR(I1210/(I1210+J1210)),0,(I1210/(I1210+J1210)))</f>
        <v>1</v>
      </c>
      <c r="O1210" s="1" t="n">
        <f aca="false">IF(ISERROR(I1210/(I1210+K1210)),0,(I1210/(I1210+K1210)))</f>
        <v>1</v>
      </c>
      <c r="P1210" s="1" t="n">
        <f aca="false">IF(ISERROR((2*N1210*O1210)/(N1210+O1210)),0,(2*N1210*O1210)/(N1210+O1210))</f>
        <v>1</v>
      </c>
      <c r="Q1210" s="0" t="n">
        <f aca="false">L140-M140</f>
        <v>-4</v>
      </c>
      <c r="R1210" s="17" t="str">
        <f aca="false">VLOOKUP(A1210,s3_num_method!A1210:B3709,2,0)</f>
        <v>count</v>
      </c>
    </row>
    <row r="1211" customFormat="false" ht="12.8" hidden="false" customHeight="false" outlineLevel="0" collapsed="false">
      <c r="A1211" s="0" t="s">
        <v>6523</v>
      </c>
      <c r="B1211" s="0" t="s">
        <v>1</v>
      </c>
      <c r="D1211" s="0" t="s">
        <v>30</v>
      </c>
      <c r="E1211" s="0" t="s">
        <v>10</v>
      </c>
      <c r="F1211" s="0" t="s">
        <v>6524</v>
      </c>
      <c r="G1211" s="0" t="n">
        <v>2</v>
      </c>
      <c r="H1211" s="0" t="n">
        <v>0</v>
      </c>
      <c r="I1211" s="0" t="n">
        <v>0</v>
      </c>
      <c r="J1211" s="0" t="n">
        <v>0</v>
      </c>
      <c r="K1211" s="0" t="n">
        <v>2</v>
      </c>
      <c r="L1211" s="0" t="n">
        <v>0</v>
      </c>
      <c r="M1211" s="0" t="n">
        <v>0</v>
      </c>
      <c r="N1211" s="1" t="n">
        <f aca="false">IF(ISERROR(I1211/(I1211+J1211)),0,(I1211/(I1211+J1211)))</f>
        <v>0</v>
      </c>
      <c r="O1211" s="1" t="n">
        <f aca="false">IF(ISERROR(I1211/(I1211+K1211)),0,(I1211/(I1211+K1211)))</f>
        <v>0</v>
      </c>
      <c r="P1211" s="1" t="n">
        <f aca="false">IF(ISERROR((2*N1211*O1211)/(N1211+O1211)),0,(2*N1211*O1211)/(N1211+O1211))</f>
        <v>0</v>
      </c>
      <c r="Q1211" s="0" t="n">
        <f aca="false">L816-M816</f>
        <v>-2</v>
      </c>
      <c r="R1211" s="17" t="str">
        <f aca="false">VLOOKUP(A1211,s3_num_method!A1211:B3710,2,0)</f>
        <v>num+count</v>
      </c>
    </row>
    <row r="1212" customFormat="false" ht="12.8" hidden="false" customHeight="false" outlineLevel="0" collapsed="false">
      <c r="A1212" s="0" t="s">
        <v>6525</v>
      </c>
      <c r="B1212" s="0" t="s">
        <v>1</v>
      </c>
      <c r="D1212" s="0" t="s">
        <v>30</v>
      </c>
      <c r="E1212" s="0" t="s">
        <v>10</v>
      </c>
      <c r="F1212" s="0" t="s">
        <v>6526</v>
      </c>
      <c r="G1212" s="0" t="n">
        <v>2</v>
      </c>
      <c r="H1212" s="0" t="n">
        <v>0</v>
      </c>
      <c r="I1212" s="0" t="n">
        <v>0</v>
      </c>
      <c r="J1212" s="0" t="n">
        <v>0</v>
      </c>
      <c r="K1212" s="0" t="n">
        <v>2</v>
      </c>
      <c r="L1212" s="0" t="n">
        <v>1</v>
      </c>
      <c r="M1212" s="0" t="n">
        <v>0</v>
      </c>
      <c r="N1212" s="1" t="n">
        <f aca="false">IF(ISERROR(I1212/(I1212+J1212)),0,(I1212/(I1212+J1212)))</f>
        <v>0</v>
      </c>
      <c r="O1212" s="1" t="n">
        <f aca="false">IF(ISERROR(I1212/(I1212+K1212)),0,(I1212/(I1212+K1212)))</f>
        <v>0</v>
      </c>
      <c r="P1212" s="1" t="n">
        <f aca="false">IF(ISERROR((2*N1212*O1212)/(N1212+O1212)),0,(2*N1212*O1212)/(N1212+O1212))</f>
        <v>0</v>
      </c>
      <c r="Q1212" s="0" t="n">
        <f aca="false">L2041-M2041</f>
        <v>0</v>
      </c>
      <c r="R1212" s="17" t="str">
        <f aca="false">VLOOKUP(A1212,s3_num_method!A1212:B3711,2,0)</f>
        <v>num+count</v>
      </c>
    </row>
    <row r="1213" customFormat="false" ht="12.8" hidden="false" customHeight="false" outlineLevel="0" collapsed="false">
      <c r="A1213" s="0" t="s">
        <v>6527</v>
      </c>
      <c r="B1213" s="0" t="s">
        <v>1</v>
      </c>
      <c r="D1213" s="0" t="s">
        <v>30</v>
      </c>
      <c r="E1213" s="0" t="s">
        <v>10</v>
      </c>
      <c r="F1213" s="0" t="s">
        <v>6528</v>
      </c>
      <c r="G1213" s="0" t="n">
        <v>1</v>
      </c>
      <c r="H1213" s="0" t="n">
        <v>1</v>
      </c>
      <c r="I1213" s="0" t="n">
        <v>1</v>
      </c>
      <c r="J1213" s="0" t="n">
        <v>0</v>
      </c>
      <c r="K1213" s="0" t="n">
        <v>0</v>
      </c>
      <c r="L1213" s="0" t="n">
        <v>0</v>
      </c>
      <c r="M1213" s="0" t="n">
        <v>0</v>
      </c>
      <c r="N1213" s="1" t="n">
        <f aca="false">IF(ISERROR(I1213/(I1213+J1213)),0,(I1213/(I1213+J1213)))</f>
        <v>1</v>
      </c>
      <c r="O1213" s="1" t="n">
        <f aca="false">IF(ISERROR(I1213/(I1213+K1213)),0,(I1213/(I1213+K1213)))</f>
        <v>1</v>
      </c>
      <c r="P1213" s="1" t="n">
        <f aca="false">IF(ISERROR((2*N1213*O1213)/(N1213+O1213)),0,(2*N1213*O1213)/(N1213+O1213))</f>
        <v>1</v>
      </c>
      <c r="Q1213" s="0" t="n">
        <f aca="false">L213-M213</f>
        <v>-6</v>
      </c>
      <c r="R1213" s="17" t="str">
        <f aca="false">VLOOKUP(A1213,s3_num_method!A1213:B3712,2,0)</f>
        <v>count</v>
      </c>
    </row>
    <row r="1214" customFormat="false" ht="12.8" hidden="false" customHeight="false" outlineLevel="0" collapsed="false">
      <c r="A1214" s="0" t="s">
        <v>6529</v>
      </c>
      <c r="B1214" s="0" t="s">
        <v>1</v>
      </c>
      <c r="D1214" s="0" t="s">
        <v>30</v>
      </c>
      <c r="E1214" s="0" t="s">
        <v>10</v>
      </c>
      <c r="F1214" s="0" t="s">
        <v>6530</v>
      </c>
      <c r="G1214" s="0" t="n">
        <v>2</v>
      </c>
      <c r="H1214" s="0" t="n">
        <v>2</v>
      </c>
      <c r="I1214" s="0" t="n">
        <v>2</v>
      </c>
      <c r="J1214" s="0" t="n">
        <v>0</v>
      </c>
      <c r="K1214" s="0" t="n">
        <v>0</v>
      </c>
      <c r="L1214" s="0" t="n">
        <v>0</v>
      </c>
      <c r="M1214" s="0" t="n">
        <v>0</v>
      </c>
      <c r="N1214" s="1" t="n">
        <f aca="false">IF(ISERROR(I1214/(I1214+J1214)),0,(I1214/(I1214+J1214)))</f>
        <v>1</v>
      </c>
      <c r="O1214" s="1" t="n">
        <f aca="false">IF(ISERROR(I1214/(I1214+K1214)),0,(I1214/(I1214+K1214)))</f>
        <v>1</v>
      </c>
      <c r="P1214" s="1" t="n">
        <f aca="false">IF(ISERROR((2*N1214*O1214)/(N1214+O1214)),0,(2*N1214*O1214)/(N1214+O1214))</f>
        <v>1</v>
      </c>
      <c r="Q1214" s="0" t="n">
        <f aca="false">L1700-M1700</f>
        <v>1</v>
      </c>
      <c r="R1214" s="17" t="str">
        <f aca="false">VLOOKUP(A1214,s3_num_method!A1214:B3713,2,0)</f>
        <v>count</v>
      </c>
    </row>
    <row r="1215" customFormat="false" ht="12.8" hidden="false" customHeight="false" outlineLevel="0" collapsed="false">
      <c r="A1215" s="0" t="s">
        <v>6531</v>
      </c>
      <c r="B1215" s="0" t="s">
        <v>1</v>
      </c>
      <c r="D1215" s="0" t="s">
        <v>30</v>
      </c>
      <c r="E1215" s="0" t="s">
        <v>10</v>
      </c>
      <c r="F1215" s="0" t="s">
        <v>6532</v>
      </c>
      <c r="G1215" s="0" t="n">
        <v>1</v>
      </c>
      <c r="H1215" s="0" t="n">
        <v>1</v>
      </c>
      <c r="I1215" s="0" t="n">
        <v>1</v>
      </c>
      <c r="J1215" s="0" t="n">
        <v>0</v>
      </c>
      <c r="K1215" s="0" t="n">
        <v>0</v>
      </c>
      <c r="L1215" s="0" t="n">
        <v>0</v>
      </c>
      <c r="M1215" s="0" t="n">
        <v>0</v>
      </c>
      <c r="N1215" s="1" t="n">
        <f aca="false">IF(ISERROR(I1215/(I1215+J1215)),0,(I1215/(I1215+J1215)))</f>
        <v>1</v>
      </c>
      <c r="O1215" s="1" t="n">
        <f aca="false">IF(ISERROR(I1215/(I1215+K1215)),0,(I1215/(I1215+K1215)))</f>
        <v>1</v>
      </c>
      <c r="P1215" s="1" t="n">
        <f aca="false">IF(ISERROR((2*N1215*O1215)/(N1215+O1215)),0,(2*N1215*O1215)/(N1215+O1215))</f>
        <v>1</v>
      </c>
      <c r="Q1215" s="0" t="n">
        <f aca="false">L2035-M2035</f>
        <v>-1</v>
      </c>
      <c r="R1215" s="17" t="str">
        <f aca="false">VLOOKUP(A1215,s3_num_method!A1215:B3714,2,0)</f>
        <v>count</v>
      </c>
    </row>
    <row r="1216" customFormat="false" ht="12.8" hidden="false" customHeight="false" outlineLevel="0" collapsed="false">
      <c r="A1216" s="0" t="s">
        <v>6533</v>
      </c>
      <c r="B1216" s="0" t="s">
        <v>1</v>
      </c>
      <c r="D1216" s="0" t="s">
        <v>30</v>
      </c>
      <c r="E1216" s="0" t="s">
        <v>10</v>
      </c>
      <c r="F1216" s="0" t="s">
        <v>6534</v>
      </c>
      <c r="G1216" s="0" t="n">
        <v>2</v>
      </c>
      <c r="H1216" s="0" t="n">
        <v>0</v>
      </c>
      <c r="I1216" s="0" t="n">
        <v>0</v>
      </c>
      <c r="J1216" s="0" t="n">
        <v>0</v>
      </c>
      <c r="K1216" s="0" t="n">
        <v>2</v>
      </c>
      <c r="L1216" s="0" t="n">
        <v>1</v>
      </c>
      <c r="M1216" s="0" t="n">
        <v>0</v>
      </c>
      <c r="N1216" s="1" t="n">
        <f aca="false">IF(ISERROR(I1216/(I1216+J1216)),0,(I1216/(I1216+J1216)))</f>
        <v>0</v>
      </c>
      <c r="O1216" s="1" t="n">
        <f aca="false">IF(ISERROR(I1216/(I1216+K1216)),0,(I1216/(I1216+K1216)))</f>
        <v>0</v>
      </c>
      <c r="P1216" s="1" t="n">
        <f aca="false">IF(ISERROR((2*N1216*O1216)/(N1216+O1216)),0,(2*N1216*O1216)/(N1216+O1216))</f>
        <v>0</v>
      </c>
      <c r="Q1216" s="0" t="n">
        <f aca="false">L1177-M1177</f>
        <v>-1</v>
      </c>
      <c r="R1216" s="17" t="str">
        <f aca="false">VLOOKUP(A1216,s3_num_method!A1216:B3715,2,0)</f>
        <v>num+count</v>
      </c>
    </row>
    <row r="1217" customFormat="false" ht="12.8" hidden="false" customHeight="false" outlineLevel="0" collapsed="false">
      <c r="A1217" s="0" t="s">
        <v>6535</v>
      </c>
      <c r="B1217" s="0" t="s">
        <v>1</v>
      </c>
      <c r="D1217" s="0" t="s">
        <v>30</v>
      </c>
      <c r="E1217" s="0" t="s">
        <v>10</v>
      </c>
      <c r="F1217" s="0" t="s">
        <v>6536</v>
      </c>
      <c r="G1217" s="0" t="n">
        <v>3</v>
      </c>
      <c r="H1217" s="0" t="n">
        <v>0</v>
      </c>
      <c r="I1217" s="0" t="n">
        <v>0</v>
      </c>
      <c r="J1217" s="0" t="n">
        <v>0</v>
      </c>
      <c r="K1217" s="0" t="n">
        <v>3</v>
      </c>
      <c r="L1217" s="0" t="n">
        <v>0</v>
      </c>
      <c r="M1217" s="0" t="n">
        <v>0</v>
      </c>
      <c r="N1217" s="1" t="n">
        <f aca="false">IF(ISERROR(I1217/(I1217+J1217)),0,(I1217/(I1217+J1217)))</f>
        <v>0</v>
      </c>
      <c r="O1217" s="1" t="n">
        <f aca="false">IF(ISERROR(I1217/(I1217+K1217)),0,(I1217/(I1217+K1217)))</f>
        <v>0</v>
      </c>
      <c r="P1217" s="1" t="n">
        <f aca="false">IF(ISERROR((2*N1217*O1217)/(N1217+O1217)),0,(2*N1217*O1217)/(N1217+O1217))</f>
        <v>0</v>
      </c>
      <c r="Q1217" s="0" t="n">
        <f aca="false">L1353-M1353</f>
        <v>-1</v>
      </c>
      <c r="R1217" s="17" t="str">
        <f aca="false">VLOOKUP(A1217,s3_num_method!A1217:B3716,2,0)</f>
        <v>num+count</v>
      </c>
    </row>
    <row r="1218" customFormat="false" ht="12.8" hidden="false" customHeight="false" outlineLevel="0" collapsed="false">
      <c r="A1218" s="0" t="s">
        <v>6537</v>
      </c>
      <c r="B1218" s="0" t="s">
        <v>1</v>
      </c>
      <c r="D1218" s="0" t="s">
        <v>30</v>
      </c>
      <c r="E1218" s="0" t="s">
        <v>10</v>
      </c>
      <c r="F1218" s="0" t="s">
        <v>6538</v>
      </c>
      <c r="G1218" s="0" t="n">
        <v>1</v>
      </c>
      <c r="H1218" s="0" t="n">
        <v>1</v>
      </c>
      <c r="I1218" s="0" t="n">
        <v>1</v>
      </c>
      <c r="J1218" s="0" t="n">
        <v>0</v>
      </c>
      <c r="K1218" s="0" t="n">
        <v>0</v>
      </c>
      <c r="L1218" s="0" t="n">
        <v>0</v>
      </c>
      <c r="M1218" s="0" t="n">
        <v>1</v>
      </c>
      <c r="N1218" s="1" t="n">
        <f aca="false">IF(ISERROR(I1218/(I1218+J1218)),0,(I1218/(I1218+J1218)))</f>
        <v>1</v>
      </c>
      <c r="O1218" s="1" t="n">
        <f aca="false">IF(ISERROR(I1218/(I1218+K1218)),0,(I1218/(I1218+K1218)))</f>
        <v>1</v>
      </c>
      <c r="P1218" s="1" t="n">
        <f aca="false">IF(ISERROR((2*N1218*O1218)/(N1218+O1218)),0,(2*N1218*O1218)/(N1218+O1218))</f>
        <v>1</v>
      </c>
      <c r="Q1218" s="0" t="n">
        <f aca="false">L815-M815</f>
        <v>-2</v>
      </c>
      <c r="R1218" s="17" t="str">
        <f aca="false">VLOOKUP(A1218,s3_num_method!A1218:B3717,2,0)</f>
        <v>num</v>
      </c>
    </row>
    <row r="1219" customFormat="false" ht="12.8" hidden="false" customHeight="false" outlineLevel="0" collapsed="false">
      <c r="A1219" s="0" t="s">
        <v>6539</v>
      </c>
      <c r="B1219" s="0" t="s">
        <v>1</v>
      </c>
      <c r="D1219" s="0" t="s">
        <v>30</v>
      </c>
      <c r="E1219" s="0" t="s">
        <v>10</v>
      </c>
      <c r="F1219" s="0" t="s">
        <v>6540</v>
      </c>
      <c r="G1219" s="0" t="n">
        <v>3</v>
      </c>
      <c r="H1219" s="0" t="n">
        <v>1</v>
      </c>
      <c r="I1219" s="0" t="n">
        <v>1</v>
      </c>
      <c r="J1219" s="0" t="n">
        <v>0</v>
      </c>
      <c r="K1219" s="0" t="n">
        <v>2</v>
      </c>
      <c r="L1219" s="0" t="n">
        <v>0</v>
      </c>
      <c r="M1219" s="0" t="n">
        <v>0</v>
      </c>
      <c r="N1219" s="1" t="n">
        <f aca="false">IF(ISERROR(I1219/(I1219+J1219)),0,(I1219/(I1219+J1219)))</f>
        <v>1</v>
      </c>
      <c r="O1219" s="1" t="n">
        <f aca="false">IF(ISERROR(I1219/(I1219+K1219)),0,(I1219/(I1219+K1219)))</f>
        <v>0.333333333333333</v>
      </c>
      <c r="P1219" s="1" t="n">
        <f aca="false">IF(ISERROR((2*N1219*O1219)/(N1219+O1219)),0,(2*N1219*O1219)/(N1219+O1219))</f>
        <v>0.5</v>
      </c>
      <c r="Q1219" s="0" t="n">
        <f aca="false">L2218-M2218</f>
        <v>1</v>
      </c>
      <c r="R1219" s="17" t="str">
        <f aca="false">VLOOKUP(A1219,s3_num_method!A1219:B3718,2,0)</f>
        <v>count</v>
      </c>
    </row>
    <row r="1220" customFormat="false" ht="12.8" hidden="false" customHeight="false" outlineLevel="0" collapsed="false">
      <c r="A1220" s="0" t="s">
        <v>6541</v>
      </c>
      <c r="B1220" s="0" t="s">
        <v>1</v>
      </c>
      <c r="D1220" s="0" t="s">
        <v>30</v>
      </c>
      <c r="E1220" s="0" t="s">
        <v>10</v>
      </c>
      <c r="F1220" s="0" t="s">
        <v>6542</v>
      </c>
      <c r="G1220" s="0" t="n">
        <v>3</v>
      </c>
      <c r="H1220" s="0" t="n">
        <v>1</v>
      </c>
      <c r="I1220" s="0" t="n">
        <v>1</v>
      </c>
      <c r="J1220" s="0" t="n">
        <v>0</v>
      </c>
      <c r="K1220" s="0" t="n">
        <v>2</v>
      </c>
      <c r="L1220" s="0" t="n">
        <v>1</v>
      </c>
      <c r="M1220" s="0" t="n">
        <v>1</v>
      </c>
      <c r="N1220" s="1" t="n">
        <f aca="false">IF(ISERROR(I1220/(I1220+J1220)),0,(I1220/(I1220+J1220)))</f>
        <v>1</v>
      </c>
      <c r="O1220" s="1" t="n">
        <f aca="false">IF(ISERROR(I1220/(I1220+K1220)),0,(I1220/(I1220+K1220)))</f>
        <v>0.333333333333333</v>
      </c>
      <c r="P1220" s="1" t="n">
        <f aca="false">IF(ISERROR((2*N1220*O1220)/(N1220+O1220)),0,(2*N1220*O1220)/(N1220+O1220))</f>
        <v>0.5</v>
      </c>
      <c r="Q1220" s="0" t="n">
        <f aca="false">L521-M521</f>
        <v>1</v>
      </c>
      <c r="R1220" s="17" t="str">
        <f aca="false">VLOOKUP(A1220,s3_num_method!A1220:B3719,2,0)</f>
        <v>num</v>
      </c>
    </row>
    <row r="1221" customFormat="false" ht="12.8" hidden="false" customHeight="false" outlineLevel="0" collapsed="false">
      <c r="A1221" s="0" t="s">
        <v>6543</v>
      </c>
      <c r="B1221" s="0" t="s">
        <v>1</v>
      </c>
      <c r="D1221" s="0" t="s">
        <v>30</v>
      </c>
      <c r="E1221" s="0" t="s">
        <v>10</v>
      </c>
      <c r="F1221" s="0" t="s">
        <v>6544</v>
      </c>
      <c r="G1221" s="0" t="n">
        <v>6</v>
      </c>
      <c r="H1221" s="0" t="n">
        <v>3</v>
      </c>
      <c r="I1221" s="0" t="n">
        <v>3</v>
      </c>
      <c r="J1221" s="0" t="n">
        <v>0</v>
      </c>
      <c r="K1221" s="0" t="n">
        <v>3</v>
      </c>
      <c r="L1221" s="0" t="n">
        <v>1</v>
      </c>
      <c r="M1221" s="0" t="n">
        <v>0</v>
      </c>
      <c r="N1221" s="1" t="n">
        <f aca="false">IF(ISERROR(I1221/(I1221+J1221)),0,(I1221/(I1221+J1221)))</f>
        <v>1</v>
      </c>
      <c r="O1221" s="1" t="n">
        <f aca="false">IF(ISERROR(I1221/(I1221+K1221)),0,(I1221/(I1221+K1221)))</f>
        <v>0.5</v>
      </c>
      <c r="P1221" s="1" t="n">
        <f aca="false">IF(ISERROR((2*N1221*O1221)/(N1221+O1221)),0,(2*N1221*O1221)/(N1221+O1221))</f>
        <v>0.666666666666667</v>
      </c>
      <c r="Q1221" s="0" t="n">
        <f aca="false">L1882-M1882</f>
        <v>-3</v>
      </c>
      <c r="R1221" s="17" t="str">
        <f aca="false">VLOOKUP(A1221,s3_num_method!A1221:B3720,2,0)</f>
        <v>count</v>
      </c>
    </row>
    <row r="1222" customFormat="false" ht="12.8" hidden="false" customHeight="false" outlineLevel="0" collapsed="false">
      <c r="A1222" s="0" t="s">
        <v>6545</v>
      </c>
      <c r="B1222" s="0" t="s">
        <v>1</v>
      </c>
      <c r="D1222" s="0" t="s">
        <v>30</v>
      </c>
      <c r="E1222" s="0" t="s">
        <v>10</v>
      </c>
      <c r="F1222" s="0" t="s">
        <v>6546</v>
      </c>
      <c r="G1222" s="0" t="n">
        <v>5</v>
      </c>
      <c r="H1222" s="0" t="n">
        <v>0</v>
      </c>
      <c r="I1222" s="0" t="n">
        <v>0</v>
      </c>
      <c r="J1222" s="0" t="n">
        <v>0</v>
      </c>
      <c r="K1222" s="0" t="n">
        <v>5</v>
      </c>
      <c r="L1222" s="0" t="n">
        <v>0</v>
      </c>
      <c r="M1222" s="0" t="n">
        <v>0</v>
      </c>
      <c r="N1222" s="1" t="n">
        <f aca="false">IF(ISERROR(I1222/(I1222+J1222)),0,(I1222/(I1222+J1222)))</f>
        <v>0</v>
      </c>
      <c r="O1222" s="1" t="n">
        <f aca="false">IF(ISERROR(I1222/(I1222+K1222)),0,(I1222/(I1222+K1222)))</f>
        <v>0</v>
      </c>
      <c r="P1222" s="1" t="n">
        <f aca="false">IF(ISERROR((2*N1222*O1222)/(N1222+O1222)),0,(2*N1222*O1222)/(N1222+O1222))</f>
        <v>0</v>
      </c>
      <c r="Q1222" s="0" t="n">
        <f aca="false">L918-M918</f>
        <v>0</v>
      </c>
      <c r="R1222" s="17" t="str">
        <f aca="false">VLOOKUP(A1222,s3_num_method!A1222:B3721,2,0)</f>
        <v>num+count</v>
      </c>
    </row>
    <row r="1223" customFormat="false" ht="12.8" hidden="false" customHeight="false" outlineLevel="0" collapsed="false">
      <c r="A1223" s="0" t="s">
        <v>6547</v>
      </c>
      <c r="B1223" s="0" t="s">
        <v>1</v>
      </c>
      <c r="D1223" s="0" t="s">
        <v>30</v>
      </c>
      <c r="E1223" s="0" t="s">
        <v>10</v>
      </c>
      <c r="F1223" s="0" t="s">
        <v>6548</v>
      </c>
      <c r="G1223" s="0" t="n">
        <v>5</v>
      </c>
      <c r="H1223" s="0" t="n">
        <v>0</v>
      </c>
      <c r="I1223" s="0" t="n">
        <v>0</v>
      </c>
      <c r="J1223" s="0" t="n">
        <v>0</v>
      </c>
      <c r="K1223" s="0" t="n">
        <v>5</v>
      </c>
      <c r="L1223" s="0" t="n">
        <v>0</v>
      </c>
      <c r="M1223" s="0" t="n">
        <v>0</v>
      </c>
      <c r="N1223" s="1" t="n">
        <f aca="false">IF(ISERROR(I1223/(I1223+J1223)),0,(I1223/(I1223+J1223)))</f>
        <v>0</v>
      </c>
      <c r="O1223" s="1" t="n">
        <f aca="false">IF(ISERROR(I1223/(I1223+K1223)),0,(I1223/(I1223+K1223)))</f>
        <v>0</v>
      </c>
      <c r="P1223" s="1" t="n">
        <f aca="false">IF(ISERROR((2*N1223*O1223)/(N1223+O1223)),0,(2*N1223*O1223)/(N1223+O1223))</f>
        <v>0</v>
      </c>
      <c r="Q1223" s="0" t="n">
        <f aca="false">L1690-M1690</f>
        <v>3</v>
      </c>
      <c r="R1223" s="17" t="str">
        <f aca="false">VLOOKUP(A1223,s3_num_method!A1223:B3722,2,0)</f>
        <v>num+count</v>
      </c>
    </row>
    <row r="1224" customFormat="false" ht="12.8" hidden="false" customHeight="false" outlineLevel="0" collapsed="false">
      <c r="A1224" s="0" t="s">
        <v>6549</v>
      </c>
      <c r="B1224" s="0" t="s">
        <v>1</v>
      </c>
      <c r="D1224" s="0" t="s">
        <v>30</v>
      </c>
      <c r="E1224" s="0" t="s">
        <v>10</v>
      </c>
      <c r="F1224" s="0" t="s">
        <v>6550</v>
      </c>
      <c r="G1224" s="0" t="n">
        <v>3</v>
      </c>
      <c r="H1224" s="0" t="n">
        <v>0</v>
      </c>
      <c r="I1224" s="0" t="n">
        <v>0</v>
      </c>
      <c r="J1224" s="0" t="n">
        <v>0</v>
      </c>
      <c r="K1224" s="0" t="n">
        <v>3</v>
      </c>
      <c r="L1224" s="0" t="n">
        <v>1</v>
      </c>
      <c r="M1224" s="0" t="n">
        <v>0</v>
      </c>
      <c r="N1224" s="1" t="n">
        <f aca="false">IF(ISERROR(I1224/(I1224+J1224)),0,(I1224/(I1224+J1224)))</f>
        <v>0</v>
      </c>
      <c r="O1224" s="1" t="n">
        <f aca="false">IF(ISERROR(I1224/(I1224+K1224)),0,(I1224/(I1224+K1224)))</f>
        <v>0</v>
      </c>
      <c r="P1224" s="1" t="n">
        <f aca="false">IF(ISERROR((2*N1224*O1224)/(N1224+O1224)),0,(2*N1224*O1224)/(N1224+O1224))</f>
        <v>0</v>
      </c>
      <c r="Q1224" s="0" t="n">
        <f aca="false">L1054-M1054</f>
        <v>0</v>
      </c>
      <c r="R1224" s="17" t="str">
        <f aca="false">VLOOKUP(A1224,s3_num_method!A1224:B3723,2,0)</f>
        <v>num+count</v>
      </c>
    </row>
    <row r="1225" customFormat="false" ht="12.8" hidden="false" customHeight="false" outlineLevel="0" collapsed="false">
      <c r="A1225" s="0" t="s">
        <v>6551</v>
      </c>
      <c r="B1225" s="0" t="s">
        <v>1</v>
      </c>
      <c r="D1225" s="0" t="s">
        <v>30</v>
      </c>
      <c r="E1225" s="0" t="s">
        <v>10</v>
      </c>
      <c r="F1225" s="0" t="s">
        <v>6552</v>
      </c>
      <c r="G1225" s="0" t="n">
        <v>1</v>
      </c>
      <c r="H1225" s="0" t="n">
        <v>1</v>
      </c>
      <c r="I1225" s="0" t="n">
        <v>1</v>
      </c>
      <c r="J1225" s="0" t="n">
        <v>0</v>
      </c>
      <c r="K1225" s="0" t="n">
        <v>0</v>
      </c>
      <c r="L1225" s="0" t="n">
        <v>1</v>
      </c>
      <c r="M1225" s="0" t="n">
        <v>5</v>
      </c>
      <c r="N1225" s="1" t="n">
        <f aca="false">IF(ISERROR(I1225/(I1225+J1225)),0,(I1225/(I1225+J1225)))</f>
        <v>1</v>
      </c>
      <c r="O1225" s="1" t="n">
        <f aca="false">IF(ISERROR(I1225/(I1225+K1225)),0,(I1225/(I1225+K1225)))</f>
        <v>1</v>
      </c>
      <c r="P1225" s="1" t="n">
        <f aca="false">IF(ISERROR((2*N1225*O1225)/(N1225+O1225)),0,(2*N1225*O1225)/(N1225+O1225))</f>
        <v>1</v>
      </c>
      <c r="Q1225" s="0" t="n">
        <f aca="false">L356-M356</f>
        <v>-3</v>
      </c>
      <c r="R1225" s="17" t="str">
        <f aca="false">VLOOKUP(A1225,s3_num_method!A1225:B3724,2,0)</f>
        <v>num</v>
      </c>
    </row>
    <row r="1226" customFormat="false" ht="12.8" hidden="false" customHeight="false" outlineLevel="0" collapsed="false">
      <c r="A1226" s="0" t="s">
        <v>6553</v>
      </c>
      <c r="B1226" s="0" t="s">
        <v>1</v>
      </c>
      <c r="D1226" s="0" t="s">
        <v>30</v>
      </c>
      <c r="E1226" s="0" t="s">
        <v>10</v>
      </c>
      <c r="F1226" s="0" t="s">
        <v>6554</v>
      </c>
      <c r="G1226" s="0" t="n">
        <v>1</v>
      </c>
      <c r="H1226" s="0" t="n">
        <v>0</v>
      </c>
      <c r="I1226" s="0" t="n">
        <v>0</v>
      </c>
      <c r="J1226" s="0" t="n">
        <v>0</v>
      </c>
      <c r="K1226" s="0" t="n">
        <v>1</v>
      </c>
      <c r="L1226" s="0" t="n">
        <v>0</v>
      </c>
      <c r="M1226" s="0" t="n">
        <v>0</v>
      </c>
      <c r="N1226" s="1" t="n">
        <f aca="false">IF(ISERROR(I1226/(I1226+J1226)),0,(I1226/(I1226+J1226)))</f>
        <v>0</v>
      </c>
      <c r="O1226" s="1" t="n">
        <f aca="false">IF(ISERROR(I1226/(I1226+K1226)),0,(I1226/(I1226+K1226)))</f>
        <v>0</v>
      </c>
      <c r="P1226" s="1" t="n">
        <f aca="false">IF(ISERROR((2*N1226*O1226)/(N1226+O1226)),0,(2*N1226*O1226)/(N1226+O1226))</f>
        <v>0</v>
      </c>
      <c r="Q1226" s="0" t="n">
        <f aca="false">L1880-M1880</f>
        <v>2</v>
      </c>
      <c r="R1226" s="17" t="str">
        <f aca="false">VLOOKUP(A1226,s3_num_method!A1226:B3725,2,0)</f>
        <v>num+count</v>
      </c>
    </row>
    <row r="1227" customFormat="false" ht="12.8" hidden="false" customHeight="false" outlineLevel="0" collapsed="false">
      <c r="A1227" s="0" t="s">
        <v>6555</v>
      </c>
      <c r="B1227" s="0" t="s">
        <v>1</v>
      </c>
      <c r="D1227" s="0" t="s">
        <v>30</v>
      </c>
      <c r="E1227" s="0" t="s">
        <v>10</v>
      </c>
      <c r="F1227" s="0" t="s">
        <v>6556</v>
      </c>
      <c r="G1227" s="0" t="n">
        <v>1</v>
      </c>
      <c r="H1227" s="0" t="n">
        <v>1</v>
      </c>
      <c r="I1227" s="0" t="n">
        <v>1</v>
      </c>
      <c r="J1227" s="0" t="n">
        <v>0</v>
      </c>
      <c r="K1227" s="0" t="n">
        <v>0</v>
      </c>
      <c r="L1227" s="0" t="n">
        <v>0</v>
      </c>
      <c r="M1227" s="0" t="n">
        <v>0</v>
      </c>
      <c r="N1227" s="1" t="n">
        <f aca="false">IF(ISERROR(I1227/(I1227+J1227)),0,(I1227/(I1227+J1227)))</f>
        <v>1</v>
      </c>
      <c r="O1227" s="1" t="n">
        <f aca="false">IF(ISERROR(I1227/(I1227+K1227)),0,(I1227/(I1227+K1227)))</f>
        <v>1</v>
      </c>
      <c r="P1227" s="1" t="n">
        <f aca="false">IF(ISERROR((2*N1227*O1227)/(N1227+O1227)),0,(2*N1227*O1227)/(N1227+O1227))</f>
        <v>1</v>
      </c>
      <c r="Q1227" s="0" t="n">
        <f aca="false">L1076-M1076</f>
        <v>0</v>
      </c>
      <c r="R1227" s="17" t="str">
        <f aca="false">VLOOKUP(A1227,s3_num_method!A1227:B3726,2,0)</f>
        <v>count</v>
      </c>
    </row>
    <row r="1228" customFormat="false" ht="12.8" hidden="false" customHeight="false" outlineLevel="0" collapsed="false">
      <c r="A1228" s="0" t="s">
        <v>6557</v>
      </c>
      <c r="B1228" s="0" t="s">
        <v>1</v>
      </c>
      <c r="D1228" s="0" t="s">
        <v>30</v>
      </c>
      <c r="E1228" s="0" t="s">
        <v>10</v>
      </c>
      <c r="F1228" s="0" t="s">
        <v>6558</v>
      </c>
      <c r="G1228" s="0" t="n">
        <v>2</v>
      </c>
      <c r="H1228" s="0" t="n">
        <v>2</v>
      </c>
      <c r="I1228" s="0" t="n">
        <v>2</v>
      </c>
      <c r="J1228" s="0" t="n">
        <v>0</v>
      </c>
      <c r="K1228" s="0" t="n">
        <v>0</v>
      </c>
      <c r="L1228" s="0" t="n">
        <v>1</v>
      </c>
      <c r="M1228" s="0" t="n">
        <v>2</v>
      </c>
      <c r="N1228" s="1" t="n">
        <f aca="false">IF(ISERROR(I1228/(I1228+J1228)),0,(I1228/(I1228+J1228)))</f>
        <v>1</v>
      </c>
      <c r="O1228" s="1" t="n">
        <f aca="false">IF(ISERROR(I1228/(I1228+K1228)),0,(I1228/(I1228+K1228)))</f>
        <v>1</v>
      </c>
      <c r="P1228" s="1" t="n">
        <f aca="false">IF(ISERROR((2*N1228*O1228)/(N1228+O1228)),0,(2*N1228*O1228)/(N1228+O1228))</f>
        <v>1</v>
      </c>
      <c r="Q1228" s="0" t="n">
        <f aca="false">L1228-M1228</f>
        <v>-1</v>
      </c>
      <c r="R1228" s="17" t="str">
        <f aca="false">VLOOKUP(A1228,s3_num_method!A1228:B3727,2,0)</f>
        <v>num+count</v>
      </c>
    </row>
    <row r="1229" customFormat="false" ht="12.8" hidden="false" customHeight="false" outlineLevel="0" collapsed="false">
      <c r="A1229" s="0" t="s">
        <v>6559</v>
      </c>
      <c r="B1229" s="0" t="s">
        <v>1</v>
      </c>
      <c r="D1229" s="0" t="s">
        <v>30</v>
      </c>
      <c r="E1229" s="0" t="s">
        <v>10</v>
      </c>
      <c r="F1229" s="0" t="s">
        <v>6560</v>
      </c>
      <c r="G1229" s="0" t="n">
        <v>6</v>
      </c>
      <c r="H1229" s="0" t="n">
        <v>1</v>
      </c>
      <c r="I1229" s="0" t="n">
        <v>1</v>
      </c>
      <c r="J1229" s="0" t="n">
        <v>0</v>
      </c>
      <c r="K1229" s="0" t="n">
        <v>5</v>
      </c>
      <c r="L1229" s="0" t="n">
        <v>0</v>
      </c>
      <c r="M1229" s="0" t="n">
        <v>0</v>
      </c>
      <c r="N1229" s="1" t="n">
        <f aca="false">IF(ISERROR(I1229/(I1229+J1229)),0,(I1229/(I1229+J1229)))</f>
        <v>1</v>
      </c>
      <c r="O1229" s="1" t="n">
        <f aca="false">IF(ISERROR(I1229/(I1229+K1229)),0,(I1229/(I1229+K1229)))</f>
        <v>0.166666666666667</v>
      </c>
      <c r="P1229" s="1" t="n">
        <f aca="false">IF(ISERROR((2*N1229*O1229)/(N1229+O1229)),0,(2*N1229*O1229)/(N1229+O1229))</f>
        <v>0.285714285714286</v>
      </c>
      <c r="Q1229" s="0" t="n">
        <f aca="false">L924-M924</f>
        <v>0</v>
      </c>
      <c r="R1229" s="17" t="str">
        <f aca="false">VLOOKUP(A1229,s3_num_method!A1229:B3728,2,0)</f>
        <v>count</v>
      </c>
    </row>
    <row r="1230" customFormat="false" ht="12.8" hidden="false" customHeight="false" outlineLevel="0" collapsed="false">
      <c r="A1230" s="0" t="s">
        <v>6561</v>
      </c>
      <c r="B1230" s="0" t="s">
        <v>1</v>
      </c>
      <c r="D1230" s="0" t="s">
        <v>30</v>
      </c>
      <c r="E1230" s="0" t="s">
        <v>10</v>
      </c>
      <c r="F1230" s="0" t="s">
        <v>6562</v>
      </c>
      <c r="G1230" s="0" t="n">
        <v>1</v>
      </c>
      <c r="H1230" s="0" t="n">
        <v>1</v>
      </c>
      <c r="I1230" s="0" t="n">
        <v>1</v>
      </c>
      <c r="J1230" s="0" t="n">
        <v>0</v>
      </c>
      <c r="K1230" s="0" t="n">
        <v>0</v>
      </c>
      <c r="L1230" s="0" t="n">
        <v>0</v>
      </c>
      <c r="M1230" s="0" t="n">
        <v>1</v>
      </c>
      <c r="N1230" s="1" t="n">
        <f aca="false">IF(ISERROR(I1230/(I1230+J1230)),0,(I1230/(I1230+J1230)))</f>
        <v>1</v>
      </c>
      <c r="O1230" s="1" t="n">
        <f aca="false">IF(ISERROR(I1230/(I1230+K1230)),0,(I1230/(I1230+K1230)))</f>
        <v>1</v>
      </c>
      <c r="P1230" s="1" t="n">
        <f aca="false">IF(ISERROR((2*N1230*O1230)/(N1230+O1230)),0,(2*N1230*O1230)/(N1230+O1230))</f>
        <v>1</v>
      </c>
      <c r="Q1230" s="0" t="n">
        <f aca="false">L2048-M2048</f>
        <v>4</v>
      </c>
      <c r="R1230" s="17" t="str">
        <f aca="false">VLOOKUP(A1230,s3_num_method!A1230:B3729,2,0)</f>
        <v>num</v>
      </c>
    </row>
    <row r="1231" customFormat="false" ht="12.8" hidden="false" customHeight="false" outlineLevel="0" collapsed="false">
      <c r="A1231" s="0" t="s">
        <v>6563</v>
      </c>
      <c r="B1231" s="0" t="s">
        <v>1</v>
      </c>
      <c r="D1231" s="0" t="s">
        <v>30</v>
      </c>
      <c r="E1231" s="0" t="s">
        <v>3</v>
      </c>
      <c r="F1231" s="0" t="s">
        <v>6564</v>
      </c>
      <c r="G1231" s="0" t="n">
        <v>2</v>
      </c>
      <c r="H1231" s="0" t="n">
        <v>2</v>
      </c>
      <c r="I1231" s="0" t="n">
        <v>2</v>
      </c>
      <c r="J1231" s="0" t="n">
        <v>0</v>
      </c>
      <c r="K1231" s="0" t="n">
        <v>0</v>
      </c>
      <c r="L1231" s="0" t="n">
        <v>1</v>
      </c>
      <c r="M1231" s="0" t="n">
        <v>1</v>
      </c>
      <c r="N1231" s="1" t="n">
        <f aca="false">IF(ISERROR(I1231/(I1231+J1231)),0,(I1231/(I1231+J1231)))</f>
        <v>1</v>
      </c>
      <c r="O1231" s="1" t="n">
        <f aca="false">IF(ISERROR(I1231/(I1231+K1231)),0,(I1231/(I1231+K1231)))</f>
        <v>1</v>
      </c>
      <c r="P1231" s="1" t="n">
        <f aca="false">IF(ISERROR((2*N1231*O1231)/(N1231+O1231)),0,(2*N1231*O1231)/(N1231+O1231))</f>
        <v>1</v>
      </c>
      <c r="Q1231" s="0" t="n">
        <f aca="false">L110-M110</f>
        <v>-6</v>
      </c>
      <c r="R1231" s="17" t="str">
        <f aca="false">VLOOKUP(A1231,s3_num_method!A1231:B3730,2,0)</f>
        <v>num</v>
      </c>
    </row>
    <row r="1232" customFormat="false" ht="12.8" hidden="false" customHeight="false" outlineLevel="0" collapsed="false">
      <c r="A1232" s="0" t="s">
        <v>6565</v>
      </c>
      <c r="B1232" s="0" t="s">
        <v>1</v>
      </c>
      <c r="D1232" s="0" t="s">
        <v>30</v>
      </c>
      <c r="E1232" s="0" t="s">
        <v>3</v>
      </c>
      <c r="F1232" s="0" t="s">
        <v>6566</v>
      </c>
      <c r="G1232" s="0" t="n">
        <v>1</v>
      </c>
      <c r="H1232" s="0" t="n">
        <v>1</v>
      </c>
      <c r="I1232" s="0" t="n">
        <v>1</v>
      </c>
      <c r="J1232" s="0" t="n">
        <v>0</v>
      </c>
      <c r="K1232" s="0" t="n">
        <v>0</v>
      </c>
      <c r="L1232" s="0" t="n">
        <v>1</v>
      </c>
      <c r="M1232" s="0" t="n">
        <v>2</v>
      </c>
      <c r="N1232" s="1" t="n">
        <f aca="false">IF(ISERROR(I1232/(I1232+J1232)),0,(I1232/(I1232+J1232)))</f>
        <v>1</v>
      </c>
      <c r="O1232" s="1" t="n">
        <f aca="false">IF(ISERROR(I1232/(I1232+K1232)),0,(I1232/(I1232+K1232)))</f>
        <v>1</v>
      </c>
      <c r="P1232" s="1" t="n">
        <f aca="false">IF(ISERROR((2*N1232*O1232)/(N1232+O1232)),0,(2*N1232*O1232)/(N1232+O1232))</f>
        <v>1</v>
      </c>
      <c r="Q1232" s="0" t="n">
        <f aca="false">L1193-M1193</f>
        <v>-1</v>
      </c>
      <c r="R1232" s="17" t="str">
        <f aca="false">VLOOKUP(A1232,s3_num_method!A1232:B3731,2,0)</f>
        <v>num</v>
      </c>
    </row>
    <row r="1233" customFormat="false" ht="12.8" hidden="false" customHeight="false" outlineLevel="0" collapsed="false">
      <c r="A1233" s="0" t="s">
        <v>6567</v>
      </c>
      <c r="B1233" s="0" t="s">
        <v>1</v>
      </c>
      <c r="D1233" s="0" t="s">
        <v>30</v>
      </c>
      <c r="E1233" s="0" t="s">
        <v>3</v>
      </c>
      <c r="F1233" s="0" t="s">
        <v>6568</v>
      </c>
      <c r="G1233" s="0" t="n">
        <v>1</v>
      </c>
      <c r="H1233" s="0" t="n">
        <v>0</v>
      </c>
      <c r="I1233" s="0" t="n">
        <v>0</v>
      </c>
      <c r="J1233" s="0" t="n">
        <v>0</v>
      </c>
      <c r="K1233" s="0" t="n">
        <v>1</v>
      </c>
      <c r="L1233" s="0" t="n">
        <v>0</v>
      </c>
      <c r="M1233" s="0" t="n">
        <v>0</v>
      </c>
      <c r="N1233" s="1" t="n">
        <f aca="false">IF(ISERROR(I1233/(I1233+J1233)),0,(I1233/(I1233+J1233)))</f>
        <v>0</v>
      </c>
      <c r="O1233" s="1" t="n">
        <f aca="false">IF(ISERROR(I1233/(I1233+K1233)),0,(I1233/(I1233+K1233)))</f>
        <v>0</v>
      </c>
      <c r="P1233" s="1" t="n">
        <f aca="false">IF(ISERROR((2*N1233*O1233)/(N1233+O1233)),0,(2*N1233*O1233)/(N1233+O1233))</f>
        <v>0</v>
      </c>
      <c r="Q1233" s="0" t="n">
        <f aca="false">L473-M473</f>
        <v>-4</v>
      </c>
      <c r="R1233" s="17" t="str">
        <f aca="false">VLOOKUP(A1233,s3_num_method!A1233:B3732,2,0)</f>
        <v>num+count</v>
      </c>
    </row>
    <row r="1234" customFormat="false" ht="12.8" hidden="false" customHeight="false" outlineLevel="0" collapsed="false">
      <c r="A1234" s="0" t="s">
        <v>6569</v>
      </c>
      <c r="B1234" s="0" t="s">
        <v>1</v>
      </c>
      <c r="D1234" s="0" t="s">
        <v>30</v>
      </c>
      <c r="E1234" s="0" t="s">
        <v>3</v>
      </c>
      <c r="F1234" s="0" t="s">
        <v>6570</v>
      </c>
      <c r="G1234" s="0" t="n">
        <v>3</v>
      </c>
      <c r="H1234" s="0" t="n">
        <v>0</v>
      </c>
      <c r="I1234" s="0" t="n">
        <v>0</v>
      </c>
      <c r="J1234" s="0" t="n">
        <v>0</v>
      </c>
      <c r="K1234" s="0" t="n">
        <v>3</v>
      </c>
      <c r="L1234" s="0" t="n">
        <v>0</v>
      </c>
      <c r="M1234" s="0" t="n">
        <v>0</v>
      </c>
      <c r="N1234" s="1" t="n">
        <f aca="false">IF(ISERROR(I1234/(I1234+J1234)),0,(I1234/(I1234+J1234)))</f>
        <v>0</v>
      </c>
      <c r="O1234" s="1" t="n">
        <f aca="false">IF(ISERROR(I1234/(I1234+K1234)),0,(I1234/(I1234+K1234)))</f>
        <v>0</v>
      </c>
      <c r="P1234" s="1" t="n">
        <f aca="false">IF(ISERROR((2*N1234*O1234)/(N1234+O1234)),0,(2*N1234*O1234)/(N1234+O1234))</f>
        <v>0</v>
      </c>
      <c r="Q1234" s="0" t="n">
        <f aca="false">L1591-M1591</f>
        <v>1</v>
      </c>
      <c r="R1234" s="17" t="str">
        <f aca="false">VLOOKUP(A1234,s3_num_method!A1234:B3733,2,0)</f>
        <v>num+count</v>
      </c>
    </row>
    <row r="1235" customFormat="false" ht="12.8" hidden="false" customHeight="false" outlineLevel="0" collapsed="false">
      <c r="A1235" s="0" t="s">
        <v>6571</v>
      </c>
      <c r="B1235" s="0" t="s">
        <v>1</v>
      </c>
      <c r="D1235" s="0" t="s">
        <v>30</v>
      </c>
      <c r="E1235" s="0" t="s">
        <v>3</v>
      </c>
      <c r="F1235" s="0" t="s">
        <v>6572</v>
      </c>
      <c r="G1235" s="0" t="n">
        <v>1</v>
      </c>
      <c r="H1235" s="0" t="n">
        <v>1</v>
      </c>
      <c r="I1235" s="0" t="n">
        <v>1</v>
      </c>
      <c r="J1235" s="0" t="n">
        <v>0</v>
      </c>
      <c r="K1235" s="0" t="n">
        <v>0</v>
      </c>
      <c r="L1235" s="0" t="n">
        <v>1</v>
      </c>
      <c r="M1235" s="0" t="n">
        <v>1</v>
      </c>
      <c r="N1235" s="1" t="n">
        <f aca="false">IF(ISERROR(I1235/(I1235+J1235)),0,(I1235/(I1235+J1235)))</f>
        <v>1</v>
      </c>
      <c r="O1235" s="1" t="n">
        <f aca="false">IF(ISERROR(I1235/(I1235+K1235)),0,(I1235/(I1235+K1235)))</f>
        <v>1</v>
      </c>
      <c r="P1235" s="1" t="n">
        <f aca="false">IF(ISERROR((2*N1235*O1235)/(N1235+O1235)),0,(2*N1235*O1235)/(N1235+O1235))</f>
        <v>1</v>
      </c>
      <c r="Q1235" s="0" t="n">
        <f aca="false">L2043-M2043</f>
        <v>0</v>
      </c>
      <c r="R1235" s="17" t="str">
        <f aca="false">VLOOKUP(A1235,s3_num_method!A1235:B3734,2,0)</f>
        <v>num</v>
      </c>
    </row>
    <row r="1236" customFormat="false" ht="12.8" hidden="false" customHeight="false" outlineLevel="0" collapsed="false">
      <c r="A1236" s="0" t="s">
        <v>6573</v>
      </c>
      <c r="B1236" s="0" t="s">
        <v>1</v>
      </c>
      <c r="D1236" s="0" t="s">
        <v>30</v>
      </c>
      <c r="E1236" s="0" t="s">
        <v>3</v>
      </c>
      <c r="F1236" s="0" t="s">
        <v>6574</v>
      </c>
      <c r="G1236" s="0" t="n">
        <v>1</v>
      </c>
      <c r="H1236" s="0" t="n">
        <v>0</v>
      </c>
      <c r="I1236" s="0" t="n">
        <v>0</v>
      </c>
      <c r="J1236" s="0" t="n">
        <v>0</v>
      </c>
      <c r="K1236" s="0" t="n">
        <v>1</v>
      </c>
      <c r="L1236" s="0" t="n">
        <v>0</v>
      </c>
      <c r="M1236" s="0" t="n">
        <v>0</v>
      </c>
      <c r="N1236" s="1" t="n">
        <f aca="false">IF(ISERROR(I1236/(I1236+J1236)),0,(I1236/(I1236+J1236)))</f>
        <v>0</v>
      </c>
      <c r="O1236" s="1" t="n">
        <f aca="false">IF(ISERROR(I1236/(I1236+K1236)),0,(I1236/(I1236+K1236)))</f>
        <v>0</v>
      </c>
      <c r="P1236" s="1" t="n">
        <f aca="false">IF(ISERROR((2*N1236*O1236)/(N1236+O1236)),0,(2*N1236*O1236)/(N1236+O1236))</f>
        <v>0</v>
      </c>
      <c r="Q1236" s="0" t="n">
        <f aca="false">L2044-M2044</f>
        <v>5</v>
      </c>
      <c r="R1236" s="17" t="str">
        <f aca="false">VLOOKUP(A1236,s3_num_method!A1236:B3735,2,0)</f>
        <v>num+count</v>
      </c>
    </row>
    <row r="1237" customFormat="false" ht="12.8" hidden="false" customHeight="false" outlineLevel="0" collapsed="false">
      <c r="A1237" s="0" t="s">
        <v>6575</v>
      </c>
      <c r="B1237" s="0" t="s">
        <v>1</v>
      </c>
      <c r="D1237" s="0" t="s">
        <v>30</v>
      </c>
      <c r="E1237" s="0" t="s">
        <v>3</v>
      </c>
      <c r="F1237" s="0" t="s">
        <v>6576</v>
      </c>
      <c r="G1237" s="0" t="n">
        <v>3</v>
      </c>
      <c r="H1237" s="0" t="n">
        <v>2</v>
      </c>
      <c r="I1237" s="0" t="n">
        <v>2</v>
      </c>
      <c r="J1237" s="0" t="n">
        <v>0</v>
      </c>
      <c r="K1237" s="0" t="n">
        <v>1</v>
      </c>
      <c r="L1237" s="0" t="n">
        <v>0</v>
      </c>
      <c r="M1237" s="0" t="n">
        <v>0</v>
      </c>
      <c r="N1237" s="1" t="n">
        <f aca="false">IF(ISERROR(I1237/(I1237+J1237)),0,(I1237/(I1237+J1237)))</f>
        <v>1</v>
      </c>
      <c r="O1237" s="1" t="n">
        <f aca="false">IF(ISERROR(I1237/(I1237+K1237)),0,(I1237/(I1237+K1237)))</f>
        <v>0.666666666666667</v>
      </c>
      <c r="P1237" s="1" t="n">
        <f aca="false">IF(ISERROR((2*N1237*O1237)/(N1237+O1237)),0,(2*N1237*O1237)/(N1237+O1237))</f>
        <v>0.8</v>
      </c>
      <c r="Q1237" s="0" t="n">
        <f aca="false">L1376-M1376</f>
        <v>0</v>
      </c>
      <c r="R1237" s="17" t="str">
        <f aca="false">VLOOKUP(A1237,s3_num_method!A1237:B3736,2,0)</f>
        <v>count</v>
      </c>
    </row>
    <row r="1238" customFormat="false" ht="12.8" hidden="false" customHeight="false" outlineLevel="0" collapsed="false">
      <c r="A1238" s="0" t="s">
        <v>6577</v>
      </c>
      <c r="B1238" s="0" t="s">
        <v>1</v>
      </c>
      <c r="D1238" s="0" t="s">
        <v>30</v>
      </c>
      <c r="E1238" s="0" t="s">
        <v>3</v>
      </c>
      <c r="F1238" s="0" t="s">
        <v>6578</v>
      </c>
      <c r="G1238" s="0" t="n">
        <v>1</v>
      </c>
      <c r="H1238" s="0" t="n">
        <v>1</v>
      </c>
      <c r="I1238" s="0" t="n">
        <v>1</v>
      </c>
      <c r="J1238" s="0" t="n">
        <v>0</v>
      </c>
      <c r="K1238" s="0" t="n">
        <v>0</v>
      </c>
      <c r="L1238" s="0" t="n">
        <v>0</v>
      </c>
      <c r="M1238" s="0" t="n">
        <v>0</v>
      </c>
      <c r="N1238" s="1" t="n">
        <f aca="false">IF(ISERROR(I1238/(I1238+J1238)),0,(I1238/(I1238+J1238)))</f>
        <v>1</v>
      </c>
      <c r="O1238" s="1" t="n">
        <f aca="false">IF(ISERROR(I1238/(I1238+K1238)),0,(I1238/(I1238+K1238)))</f>
        <v>1</v>
      </c>
      <c r="P1238" s="1" t="n">
        <f aca="false">IF(ISERROR((2*N1238*O1238)/(N1238+O1238)),0,(2*N1238*O1238)/(N1238+O1238))</f>
        <v>1</v>
      </c>
      <c r="Q1238" s="0" t="n">
        <f aca="false">L65-M65</f>
        <v>-8</v>
      </c>
      <c r="R1238" s="17" t="str">
        <f aca="false">VLOOKUP(A1238,s3_num_method!A1238:B3737,2,0)</f>
        <v>count</v>
      </c>
    </row>
    <row r="1239" customFormat="false" ht="12.8" hidden="false" customHeight="false" outlineLevel="0" collapsed="false">
      <c r="A1239" s="0" t="s">
        <v>6579</v>
      </c>
      <c r="B1239" s="0" t="s">
        <v>1</v>
      </c>
      <c r="D1239" s="0" t="s">
        <v>30</v>
      </c>
      <c r="E1239" s="0" t="s">
        <v>3</v>
      </c>
      <c r="F1239" s="0" t="s">
        <v>6580</v>
      </c>
      <c r="G1239" s="0" t="n">
        <v>4</v>
      </c>
      <c r="H1239" s="0" t="n">
        <v>0</v>
      </c>
      <c r="I1239" s="0" t="n">
        <v>0</v>
      </c>
      <c r="J1239" s="0" t="n">
        <v>0</v>
      </c>
      <c r="K1239" s="0" t="n">
        <v>4</v>
      </c>
      <c r="L1239" s="0" t="n">
        <v>0</v>
      </c>
      <c r="M1239" s="0" t="n">
        <v>0</v>
      </c>
      <c r="N1239" s="1" t="n">
        <f aca="false">IF(ISERROR(I1239/(I1239+J1239)),0,(I1239/(I1239+J1239)))</f>
        <v>0</v>
      </c>
      <c r="O1239" s="1" t="n">
        <f aca="false">IF(ISERROR(I1239/(I1239+K1239)),0,(I1239/(I1239+K1239)))</f>
        <v>0</v>
      </c>
      <c r="P1239" s="1" t="n">
        <f aca="false">IF(ISERROR((2*N1239*O1239)/(N1239+O1239)),0,(2*N1239*O1239)/(N1239+O1239))</f>
        <v>0</v>
      </c>
      <c r="Q1239" s="0" t="n">
        <f aca="false">L875-M875</f>
        <v>1</v>
      </c>
      <c r="R1239" s="17" t="str">
        <f aca="false">VLOOKUP(A1239,s3_num_method!A1239:B3738,2,0)</f>
        <v>num+count</v>
      </c>
    </row>
    <row r="1240" customFormat="false" ht="12.8" hidden="false" customHeight="false" outlineLevel="0" collapsed="false">
      <c r="A1240" s="0" t="s">
        <v>6581</v>
      </c>
      <c r="B1240" s="0" t="s">
        <v>1</v>
      </c>
      <c r="D1240" s="0" t="s">
        <v>30</v>
      </c>
      <c r="E1240" s="0" t="s">
        <v>3</v>
      </c>
      <c r="F1240" s="0" t="s">
        <v>6582</v>
      </c>
      <c r="G1240" s="0" t="n">
        <v>3</v>
      </c>
      <c r="H1240" s="0" t="n">
        <v>1</v>
      </c>
      <c r="I1240" s="0" t="n">
        <v>1</v>
      </c>
      <c r="J1240" s="0" t="n">
        <v>0</v>
      </c>
      <c r="K1240" s="0" t="n">
        <v>2</v>
      </c>
      <c r="L1240" s="0" t="n">
        <v>1</v>
      </c>
      <c r="M1240" s="0" t="n">
        <v>1</v>
      </c>
      <c r="N1240" s="1" t="n">
        <f aca="false">IF(ISERROR(I1240/(I1240+J1240)),0,(I1240/(I1240+J1240)))</f>
        <v>1</v>
      </c>
      <c r="O1240" s="1" t="n">
        <f aca="false">IF(ISERROR(I1240/(I1240+K1240)),0,(I1240/(I1240+K1240)))</f>
        <v>0.333333333333333</v>
      </c>
      <c r="P1240" s="1" t="n">
        <f aca="false">IF(ISERROR((2*N1240*O1240)/(N1240+O1240)),0,(2*N1240*O1240)/(N1240+O1240))</f>
        <v>0.5</v>
      </c>
      <c r="Q1240" s="0" t="n">
        <f aca="false">L2352-M2352</f>
        <v>-3</v>
      </c>
      <c r="R1240" s="17" t="str">
        <f aca="false">VLOOKUP(A1240,s3_num_method!A1240:B3739,2,0)</f>
        <v>num</v>
      </c>
    </row>
    <row r="1241" customFormat="false" ht="12.8" hidden="false" customHeight="false" outlineLevel="0" collapsed="false">
      <c r="A1241" s="0" t="s">
        <v>6583</v>
      </c>
      <c r="B1241" s="0" t="s">
        <v>1</v>
      </c>
      <c r="D1241" s="0" t="s">
        <v>30</v>
      </c>
      <c r="E1241" s="0" t="s">
        <v>3</v>
      </c>
      <c r="F1241" s="0" t="s">
        <v>6584</v>
      </c>
      <c r="G1241" s="0" t="n">
        <v>1</v>
      </c>
      <c r="H1241" s="0" t="n">
        <v>1</v>
      </c>
      <c r="I1241" s="0" t="n">
        <v>1</v>
      </c>
      <c r="J1241" s="0" t="n">
        <v>0</v>
      </c>
      <c r="K1241" s="0" t="n">
        <v>0</v>
      </c>
      <c r="L1241" s="0" t="n">
        <v>0</v>
      </c>
      <c r="M1241" s="0" t="n">
        <v>0</v>
      </c>
      <c r="N1241" s="1" t="n">
        <f aca="false">IF(ISERROR(I1241/(I1241+J1241)),0,(I1241/(I1241+J1241)))</f>
        <v>1</v>
      </c>
      <c r="O1241" s="1" t="n">
        <f aca="false">IF(ISERROR(I1241/(I1241+K1241)),0,(I1241/(I1241+K1241)))</f>
        <v>1</v>
      </c>
      <c r="P1241" s="1" t="n">
        <f aca="false">IF(ISERROR((2*N1241*O1241)/(N1241+O1241)),0,(2*N1241*O1241)/(N1241+O1241))</f>
        <v>1</v>
      </c>
      <c r="Q1241" s="0" t="n">
        <f aca="false">L2347-M2347</f>
        <v>0</v>
      </c>
      <c r="R1241" s="17" t="str">
        <f aca="false">VLOOKUP(A1241,s3_num_method!A1241:B3740,2,0)</f>
        <v>count</v>
      </c>
    </row>
    <row r="1242" customFormat="false" ht="12.8" hidden="false" customHeight="false" outlineLevel="0" collapsed="false">
      <c r="A1242" s="0" t="s">
        <v>6585</v>
      </c>
      <c r="B1242" s="0" t="s">
        <v>1</v>
      </c>
      <c r="D1242" s="0" t="s">
        <v>30</v>
      </c>
      <c r="E1242" s="0" t="s">
        <v>3</v>
      </c>
      <c r="F1242" s="0" t="s">
        <v>6586</v>
      </c>
      <c r="G1242" s="0" t="n">
        <v>4</v>
      </c>
      <c r="H1242" s="0" t="n">
        <v>4</v>
      </c>
      <c r="I1242" s="0" t="n">
        <v>4</v>
      </c>
      <c r="J1242" s="0" t="n">
        <v>0</v>
      </c>
      <c r="K1242" s="0" t="n">
        <v>0</v>
      </c>
      <c r="L1242" s="0" t="n">
        <v>1</v>
      </c>
      <c r="M1242" s="0" t="n">
        <v>3</v>
      </c>
      <c r="N1242" s="1" t="n">
        <f aca="false">IF(ISERROR(I1242/(I1242+J1242)),0,(I1242/(I1242+J1242)))</f>
        <v>1</v>
      </c>
      <c r="O1242" s="1" t="n">
        <f aca="false">IF(ISERROR(I1242/(I1242+K1242)),0,(I1242/(I1242+K1242)))</f>
        <v>1</v>
      </c>
      <c r="P1242" s="1" t="n">
        <f aca="false">IF(ISERROR((2*N1242*O1242)/(N1242+O1242)),0,(2*N1242*O1242)/(N1242+O1242))</f>
        <v>1</v>
      </c>
      <c r="Q1242" s="0" t="n">
        <f aca="false">L242-M242</f>
        <v>-2</v>
      </c>
      <c r="R1242" s="17" t="str">
        <f aca="false">VLOOKUP(A1242,s3_num_method!A1242:B3741,2,0)</f>
        <v>count</v>
      </c>
    </row>
    <row r="1243" customFormat="false" ht="12.8" hidden="false" customHeight="false" outlineLevel="0" collapsed="false">
      <c r="A1243" s="0" t="s">
        <v>6587</v>
      </c>
      <c r="B1243" s="0" t="s">
        <v>1</v>
      </c>
      <c r="D1243" s="0" t="s">
        <v>30</v>
      </c>
      <c r="E1243" s="0" t="s">
        <v>3</v>
      </c>
      <c r="F1243" s="0" t="s">
        <v>6588</v>
      </c>
      <c r="G1243" s="0" t="n">
        <v>1</v>
      </c>
      <c r="H1243" s="0" t="n">
        <v>0</v>
      </c>
      <c r="I1243" s="0" t="n">
        <v>0</v>
      </c>
      <c r="J1243" s="0" t="n">
        <v>0</v>
      </c>
      <c r="K1243" s="0" t="n">
        <v>1</v>
      </c>
      <c r="L1243" s="0" t="n">
        <v>0</v>
      </c>
      <c r="M1243" s="0" t="n">
        <v>0</v>
      </c>
      <c r="N1243" s="1" t="n">
        <f aca="false">IF(ISERROR(I1243/(I1243+J1243)),0,(I1243/(I1243+J1243)))</f>
        <v>0</v>
      </c>
      <c r="O1243" s="1" t="n">
        <f aca="false">IF(ISERROR(I1243/(I1243+K1243)),0,(I1243/(I1243+K1243)))</f>
        <v>0</v>
      </c>
      <c r="P1243" s="1" t="n">
        <f aca="false">IF(ISERROR((2*N1243*O1243)/(N1243+O1243)),0,(2*N1243*O1243)/(N1243+O1243))</f>
        <v>0</v>
      </c>
      <c r="Q1243" s="0" t="n">
        <f aca="false">L1290-M1290</f>
        <v>0</v>
      </c>
      <c r="R1243" s="17" t="str">
        <f aca="false">VLOOKUP(A1243,s3_num_method!A1243:B3742,2,0)</f>
        <v>num+count</v>
      </c>
    </row>
    <row r="1244" customFormat="false" ht="12.8" hidden="false" customHeight="false" outlineLevel="0" collapsed="false">
      <c r="A1244" s="0" t="s">
        <v>6589</v>
      </c>
      <c r="B1244" s="0" t="s">
        <v>1</v>
      </c>
      <c r="D1244" s="0" t="s">
        <v>30</v>
      </c>
      <c r="E1244" s="0" t="s">
        <v>3</v>
      </c>
      <c r="F1244" s="0" t="s">
        <v>6590</v>
      </c>
      <c r="G1244" s="0" t="n">
        <v>2</v>
      </c>
      <c r="H1244" s="0" t="n">
        <v>2</v>
      </c>
      <c r="I1244" s="0" t="n">
        <v>2</v>
      </c>
      <c r="J1244" s="0" t="n">
        <v>0</v>
      </c>
      <c r="K1244" s="0" t="n">
        <v>0</v>
      </c>
      <c r="L1244" s="0" t="n">
        <v>1</v>
      </c>
      <c r="M1244" s="0" t="n">
        <v>0</v>
      </c>
      <c r="N1244" s="1" t="n">
        <f aca="false">IF(ISERROR(I1244/(I1244+J1244)),0,(I1244/(I1244+J1244)))</f>
        <v>1</v>
      </c>
      <c r="O1244" s="1" t="n">
        <f aca="false">IF(ISERROR(I1244/(I1244+K1244)),0,(I1244/(I1244+K1244)))</f>
        <v>1</v>
      </c>
      <c r="P1244" s="1" t="n">
        <f aca="false">IF(ISERROR((2*N1244*O1244)/(N1244+O1244)),0,(2*N1244*O1244)/(N1244+O1244))</f>
        <v>1</v>
      </c>
      <c r="Q1244" s="0" t="n">
        <f aca="false">L867-M867</f>
        <v>1</v>
      </c>
      <c r="R1244" s="17" t="str">
        <f aca="false">VLOOKUP(A1244,s3_num_method!A1244:B3743,2,0)</f>
        <v>count</v>
      </c>
    </row>
    <row r="1245" customFormat="false" ht="12.8" hidden="false" customHeight="false" outlineLevel="0" collapsed="false">
      <c r="A1245" s="0" t="s">
        <v>6591</v>
      </c>
      <c r="B1245" s="0" t="s">
        <v>1</v>
      </c>
      <c r="D1245" s="0" t="s">
        <v>30</v>
      </c>
      <c r="E1245" s="0" t="s">
        <v>3</v>
      </c>
      <c r="F1245" s="0" t="s">
        <v>6592</v>
      </c>
      <c r="G1245" s="0" t="n">
        <v>1</v>
      </c>
      <c r="H1245" s="0" t="n">
        <v>0</v>
      </c>
      <c r="I1245" s="0" t="n">
        <v>0</v>
      </c>
      <c r="J1245" s="0" t="n">
        <v>0</v>
      </c>
      <c r="K1245" s="0" t="n">
        <v>1</v>
      </c>
      <c r="L1245" s="0" t="n">
        <v>1</v>
      </c>
      <c r="M1245" s="0" t="n">
        <v>0</v>
      </c>
      <c r="N1245" s="1" t="n">
        <f aca="false">IF(ISERROR(I1245/(I1245+J1245)),0,(I1245/(I1245+J1245)))</f>
        <v>0</v>
      </c>
      <c r="O1245" s="1" t="n">
        <f aca="false">IF(ISERROR(I1245/(I1245+K1245)),0,(I1245/(I1245+K1245)))</f>
        <v>0</v>
      </c>
      <c r="P1245" s="1" t="n">
        <f aca="false">IF(ISERROR((2*N1245*O1245)/(N1245+O1245)),0,(2*N1245*O1245)/(N1245+O1245))</f>
        <v>0</v>
      </c>
      <c r="Q1245" s="0" t="n">
        <f aca="false">L152-M152</f>
        <v>0</v>
      </c>
      <c r="R1245" s="17" t="str">
        <f aca="false">VLOOKUP(A1245,s3_num_method!A1245:B3744,2,0)</f>
        <v>num+count</v>
      </c>
    </row>
    <row r="1246" customFormat="false" ht="12.8" hidden="false" customHeight="false" outlineLevel="0" collapsed="false">
      <c r="A1246" s="0" t="s">
        <v>6593</v>
      </c>
      <c r="B1246" s="0" t="s">
        <v>1</v>
      </c>
      <c r="D1246" s="0" t="s">
        <v>30</v>
      </c>
      <c r="E1246" s="0" t="s">
        <v>3</v>
      </c>
      <c r="F1246" s="0" t="s">
        <v>6594</v>
      </c>
      <c r="G1246" s="0" t="n">
        <v>2</v>
      </c>
      <c r="H1246" s="0" t="n">
        <v>0</v>
      </c>
      <c r="I1246" s="0" t="n">
        <v>0</v>
      </c>
      <c r="J1246" s="0" t="n">
        <v>0</v>
      </c>
      <c r="K1246" s="0" t="n">
        <v>2</v>
      </c>
      <c r="L1246" s="0" t="n">
        <v>1</v>
      </c>
      <c r="M1246" s="0" t="n">
        <v>0</v>
      </c>
      <c r="N1246" s="1" t="n">
        <f aca="false">IF(ISERROR(I1246/(I1246+J1246)),0,(I1246/(I1246+J1246)))</f>
        <v>0</v>
      </c>
      <c r="O1246" s="1" t="n">
        <f aca="false">IF(ISERROR(I1246/(I1246+K1246)),0,(I1246/(I1246+K1246)))</f>
        <v>0</v>
      </c>
      <c r="P1246" s="1" t="n">
        <f aca="false">IF(ISERROR((2*N1246*O1246)/(N1246+O1246)),0,(2*N1246*O1246)/(N1246+O1246))</f>
        <v>0</v>
      </c>
      <c r="Q1246" s="0" t="n">
        <f aca="false">L1324-M1324</f>
        <v>0</v>
      </c>
      <c r="R1246" s="17" t="str">
        <f aca="false">VLOOKUP(A1246,s3_num_method!A1246:B3745,2,0)</f>
        <v>num+count</v>
      </c>
    </row>
    <row r="1247" customFormat="false" ht="12.8" hidden="false" customHeight="false" outlineLevel="0" collapsed="false">
      <c r="A1247" s="0" t="s">
        <v>6595</v>
      </c>
      <c r="B1247" s="0" t="s">
        <v>1</v>
      </c>
      <c r="D1247" s="0" t="s">
        <v>30</v>
      </c>
      <c r="E1247" s="0" t="s">
        <v>3</v>
      </c>
      <c r="F1247" s="0" t="s">
        <v>6596</v>
      </c>
      <c r="G1247" s="0" t="n">
        <v>2</v>
      </c>
      <c r="H1247" s="0" t="n">
        <v>2</v>
      </c>
      <c r="I1247" s="0" t="n">
        <v>2</v>
      </c>
      <c r="J1247" s="0" t="n">
        <v>0</v>
      </c>
      <c r="K1247" s="0" t="n">
        <v>0</v>
      </c>
      <c r="L1247" s="0" t="n">
        <v>0</v>
      </c>
      <c r="M1247" s="0" t="n">
        <v>2</v>
      </c>
      <c r="N1247" s="1" t="n">
        <f aca="false">IF(ISERROR(I1247/(I1247+J1247)),0,(I1247/(I1247+J1247)))</f>
        <v>1</v>
      </c>
      <c r="O1247" s="1" t="n">
        <f aca="false">IF(ISERROR(I1247/(I1247+K1247)),0,(I1247/(I1247+K1247)))</f>
        <v>1</v>
      </c>
      <c r="P1247" s="1" t="n">
        <f aca="false">IF(ISERROR((2*N1247*O1247)/(N1247+O1247)),0,(2*N1247*O1247)/(N1247+O1247))</f>
        <v>1</v>
      </c>
      <c r="Q1247" s="0" t="n">
        <f aca="false">L420-M420</f>
        <v>-7</v>
      </c>
      <c r="R1247" s="17" t="str">
        <f aca="false">VLOOKUP(A1247,s3_num_method!A1247:B3746,2,0)</f>
        <v>num+count</v>
      </c>
    </row>
    <row r="1248" customFormat="false" ht="12.8" hidden="false" customHeight="false" outlineLevel="0" collapsed="false">
      <c r="A1248" s="0" t="s">
        <v>6597</v>
      </c>
      <c r="B1248" s="0" t="s">
        <v>1</v>
      </c>
      <c r="D1248" s="0" t="s">
        <v>30</v>
      </c>
      <c r="E1248" s="0" t="s">
        <v>3</v>
      </c>
      <c r="F1248" s="0" t="s">
        <v>6598</v>
      </c>
      <c r="G1248" s="0" t="n">
        <v>1</v>
      </c>
      <c r="H1248" s="0" t="n">
        <v>1</v>
      </c>
      <c r="I1248" s="0" t="n">
        <v>1</v>
      </c>
      <c r="J1248" s="0" t="n">
        <v>0</v>
      </c>
      <c r="K1248" s="0" t="n">
        <v>0</v>
      </c>
      <c r="L1248" s="0" t="n">
        <v>1</v>
      </c>
      <c r="M1248" s="0" t="n">
        <v>1</v>
      </c>
      <c r="N1248" s="1" t="n">
        <f aca="false">IF(ISERROR(I1248/(I1248+J1248)),0,(I1248/(I1248+J1248)))</f>
        <v>1</v>
      </c>
      <c r="O1248" s="1" t="n">
        <f aca="false">IF(ISERROR(I1248/(I1248+K1248)),0,(I1248/(I1248+K1248)))</f>
        <v>1</v>
      </c>
      <c r="P1248" s="1" t="n">
        <f aca="false">IF(ISERROR((2*N1248*O1248)/(N1248+O1248)),0,(2*N1248*O1248)/(N1248+O1248))</f>
        <v>1</v>
      </c>
      <c r="Q1248" s="0" t="n">
        <f aca="false">L202-M202</f>
        <v>-3</v>
      </c>
      <c r="R1248" s="17" t="str">
        <f aca="false">VLOOKUP(A1248,s3_num_method!A1248:B3747,2,0)</f>
        <v>count</v>
      </c>
    </row>
    <row r="1249" customFormat="false" ht="12.8" hidden="false" customHeight="false" outlineLevel="0" collapsed="false">
      <c r="A1249" s="0" t="s">
        <v>6599</v>
      </c>
      <c r="B1249" s="0" t="s">
        <v>1</v>
      </c>
      <c r="D1249" s="0" t="s">
        <v>30</v>
      </c>
      <c r="E1249" s="0" t="s">
        <v>3</v>
      </c>
      <c r="F1249" s="0" t="s">
        <v>6600</v>
      </c>
      <c r="G1249" s="0" t="n">
        <v>2</v>
      </c>
      <c r="H1249" s="0" t="n">
        <v>1</v>
      </c>
      <c r="I1249" s="0" t="n">
        <v>1</v>
      </c>
      <c r="J1249" s="0" t="n">
        <v>0</v>
      </c>
      <c r="K1249" s="0" t="n">
        <v>1</v>
      </c>
      <c r="L1249" s="0" t="n">
        <v>1</v>
      </c>
      <c r="M1249" s="0" t="n">
        <v>1</v>
      </c>
      <c r="N1249" s="1" t="n">
        <f aca="false">IF(ISERROR(I1249/(I1249+J1249)),0,(I1249/(I1249+J1249)))</f>
        <v>1</v>
      </c>
      <c r="O1249" s="1" t="n">
        <f aca="false">IF(ISERROR(I1249/(I1249+K1249)),0,(I1249/(I1249+K1249)))</f>
        <v>0.5</v>
      </c>
      <c r="P1249" s="1" t="n">
        <f aca="false">IF(ISERROR((2*N1249*O1249)/(N1249+O1249)),0,(2*N1249*O1249)/(N1249+O1249))</f>
        <v>0.666666666666667</v>
      </c>
      <c r="Q1249" s="0" t="n">
        <f aca="false">L2440-M2440</f>
        <v>0</v>
      </c>
      <c r="R1249" s="17" t="str">
        <f aca="false">VLOOKUP(A1249,s3_num_method!A1249:B3748,2,0)</f>
        <v>count</v>
      </c>
    </row>
    <row r="1250" customFormat="false" ht="12.8" hidden="false" customHeight="false" outlineLevel="0" collapsed="false">
      <c r="A1250" s="0" t="s">
        <v>6601</v>
      </c>
      <c r="B1250" s="0" t="s">
        <v>1</v>
      </c>
      <c r="D1250" s="0" t="s">
        <v>30</v>
      </c>
      <c r="E1250" s="0" t="s">
        <v>3</v>
      </c>
      <c r="F1250" s="0" t="s">
        <v>6602</v>
      </c>
      <c r="G1250" s="0" t="n">
        <v>2</v>
      </c>
      <c r="H1250" s="0" t="n">
        <v>1</v>
      </c>
      <c r="I1250" s="0" t="n">
        <v>1</v>
      </c>
      <c r="J1250" s="0" t="n">
        <v>0</v>
      </c>
      <c r="K1250" s="0" t="n">
        <v>1</v>
      </c>
      <c r="L1250" s="0" t="n">
        <v>1</v>
      </c>
      <c r="M1250" s="0" t="n">
        <v>0</v>
      </c>
      <c r="N1250" s="1" t="n">
        <f aca="false">IF(ISERROR(I1250/(I1250+J1250)),0,(I1250/(I1250+J1250)))</f>
        <v>1</v>
      </c>
      <c r="O1250" s="1" t="n">
        <f aca="false">IF(ISERROR(I1250/(I1250+K1250)),0,(I1250/(I1250+K1250)))</f>
        <v>0.5</v>
      </c>
      <c r="P1250" s="1" t="n">
        <f aca="false">IF(ISERROR((2*N1250*O1250)/(N1250+O1250)),0,(2*N1250*O1250)/(N1250+O1250))</f>
        <v>0.666666666666667</v>
      </c>
      <c r="Q1250" s="0" t="n">
        <f aca="false">L1983-M1983</f>
        <v>0</v>
      </c>
      <c r="R1250" s="17" t="str">
        <f aca="false">VLOOKUP(A1250,s3_num_method!A1250:B3749,2,0)</f>
        <v>count</v>
      </c>
    </row>
    <row r="1251" customFormat="false" ht="12.8" hidden="false" customHeight="false" outlineLevel="0" collapsed="false">
      <c r="A1251" s="0" t="s">
        <v>6603</v>
      </c>
      <c r="B1251" s="0" t="s">
        <v>1</v>
      </c>
      <c r="D1251" s="0" t="s">
        <v>27</v>
      </c>
      <c r="E1251" s="0" t="s">
        <v>33</v>
      </c>
      <c r="F1251" s="0" t="s">
        <v>6604</v>
      </c>
      <c r="G1251" s="0" t="n">
        <v>2</v>
      </c>
      <c r="H1251" s="0" t="n">
        <v>5</v>
      </c>
      <c r="I1251" s="0" t="n">
        <v>2</v>
      </c>
      <c r="J1251" s="0" t="n">
        <v>3</v>
      </c>
      <c r="K1251" s="0" t="n">
        <v>0</v>
      </c>
      <c r="L1251" s="0" t="n">
        <v>2</v>
      </c>
      <c r="M1251" s="0" t="n">
        <v>2</v>
      </c>
      <c r="N1251" s="1" t="n">
        <f aca="false">IF(ISERROR(I1251/(I1251+J1251)),0,(I1251/(I1251+J1251)))</f>
        <v>0.4</v>
      </c>
      <c r="O1251" s="1" t="n">
        <f aca="false">IF(ISERROR(I1251/(I1251+K1251)),0,(I1251/(I1251+K1251)))</f>
        <v>1</v>
      </c>
      <c r="P1251" s="1" t="n">
        <f aca="false">IF(ISERROR((2*N1251*O1251)/(N1251+O1251)),0,(2*N1251*O1251)/(N1251+O1251))</f>
        <v>0.571428571428571</v>
      </c>
      <c r="Q1251" s="0" t="n">
        <f aca="false">L1654-M1654</f>
        <v>0</v>
      </c>
      <c r="R1251" s="17" t="str">
        <f aca="false">VLOOKUP(A1251,s3_num_method!A1251:B3750,2,0)</f>
        <v>num+count</v>
      </c>
    </row>
    <row r="1252" customFormat="false" ht="12.8" hidden="false" customHeight="false" outlineLevel="0" collapsed="false">
      <c r="A1252" s="0" t="s">
        <v>6605</v>
      </c>
      <c r="B1252" s="0" t="s">
        <v>1</v>
      </c>
      <c r="D1252" s="0" t="s">
        <v>27</v>
      </c>
      <c r="E1252" s="0" t="s">
        <v>33</v>
      </c>
      <c r="F1252" s="0" t="s">
        <v>6606</v>
      </c>
      <c r="G1252" s="0" t="n">
        <v>3</v>
      </c>
      <c r="H1252" s="0" t="n">
        <v>5</v>
      </c>
      <c r="I1252" s="0" t="n">
        <v>3</v>
      </c>
      <c r="J1252" s="0" t="n">
        <v>2</v>
      </c>
      <c r="K1252" s="0" t="n">
        <v>0</v>
      </c>
      <c r="L1252" s="0" t="n">
        <v>0</v>
      </c>
      <c r="M1252" s="0" t="n">
        <v>4</v>
      </c>
      <c r="N1252" s="1" t="n">
        <f aca="false">IF(ISERROR(I1252/(I1252+J1252)),0,(I1252/(I1252+J1252)))</f>
        <v>0.6</v>
      </c>
      <c r="O1252" s="1" t="n">
        <f aca="false">IF(ISERROR(I1252/(I1252+K1252)),0,(I1252/(I1252+K1252)))</f>
        <v>1</v>
      </c>
      <c r="P1252" s="1" t="n">
        <f aca="false">IF(ISERROR((2*N1252*O1252)/(N1252+O1252)),0,(2*N1252*O1252)/(N1252+O1252))</f>
        <v>0.75</v>
      </c>
      <c r="Q1252" s="0" t="n">
        <f aca="false">L987-M987</f>
        <v>-3</v>
      </c>
      <c r="R1252" s="17" t="str">
        <f aca="false">VLOOKUP(A1252,s3_num_method!A1252:B3751,2,0)</f>
        <v>num+count</v>
      </c>
    </row>
    <row r="1253" customFormat="false" ht="12.8" hidden="false" customHeight="false" outlineLevel="0" collapsed="false">
      <c r="A1253" s="0" t="s">
        <v>6607</v>
      </c>
      <c r="B1253" s="0" t="s">
        <v>1</v>
      </c>
      <c r="D1253" s="0" t="s">
        <v>27</v>
      </c>
      <c r="E1253" s="0" t="s">
        <v>33</v>
      </c>
      <c r="F1253" s="0" t="s">
        <v>6608</v>
      </c>
      <c r="G1253" s="0" t="n">
        <v>3</v>
      </c>
      <c r="H1253" s="0" t="n">
        <v>2</v>
      </c>
      <c r="I1253" s="0" t="n">
        <v>2</v>
      </c>
      <c r="J1253" s="0" t="n">
        <v>0</v>
      </c>
      <c r="K1253" s="0" t="n">
        <v>1</v>
      </c>
      <c r="L1253" s="0" t="n">
        <v>1</v>
      </c>
      <c r="M1253" s="0" t="n">
        <v>0</v>
      </c>
      <c r="N1253" s="1" t="n">
        <f aca="false">IF(ISERROR(I1253/(I1253+J1253)),0,(I1253/(I1253+J1253)))</f>
        <v>1</v>
      </c>
      <c r="O1253" s="1" t="n">
        <f aca="false">IF(ISERROR(I1253/(I1253+K1253)),0,(I1253/(I1253+K1253)))</f>
        <v>0.666666666666667</v>
      </c>
      <c r="P1253" s="1" t="n">
        <f aca="false">IF(ISERROR((2*N1253*O1253)/(N1253+O1253)),0,(2*N1253*O1253)/(N1253+O1253))</f>
        <v>0.8</v>
      </c>
      <c r="Q1253" s="0" t="n">
        <f aca="false">L173-M173</f>
        <v>0</v>
      </c>
      <c r="R1253" s="17" t="str">
        <f aca="false">VLOOKUP(A1253,s3_num_method!A1253:B3752,2,0)</f>
        <v>count</v>
      </c>
    </row>
    <row r="1254" customFormat="false" ht="12.8" hidden="false" customHeight="false" outlineLevel="0" collapsed="false">
      <c r="A1254" s="0" t="s">
        <v>6609</v>
      </c>
      <c r="B1254" s="0" t="s">
        <v>1</v>
      </c>
      <c r="D1254" s="0" t="s">
        <v>27</v>
      </c>
      <c r="E1254" s="0" t="s">
        <v>33</v>
      </c>
      <c r="F1254" s="0" t="s">
        <v>6610</v>
      </c>
      <c r="G1254" s="0" t="n">
        <v>4</v>
      </c>
      <c r="H1254" s="0" t="n">
        <v>7</v>
      </c>
      <c r="I1254" s="0" t="n">
        <v>1</v>
      </c>
      <c r="J1254" s="0" t="n">
        <v>6</v>
      </c>
      <c r="K1254" s="0" t="n">
        <v>3</v>
      </c>
      <c r="L1254" s="0" t="n">
        <v>0</v>
      </c>
      <c r="M1254" s="0" t="n">
        <v>7</v>
      </c>
      <c r="N1254" s="1" t="n">
        <f aca="false">IF(ISERROR(I1254/(I1254+J1254)),0,(I1254/(I1254+J1254)))</f>
        <v>0.142857142857143</v>
      </c>
      <c r="O1254" s="1" t="n">
        <f aca="false">IF(ISERROR(I1254/(I1254+K1254)),0,(I1254/(I1254+K1254)))</f>
        <v>0.25</v>
      </c>
      <c r="P1254" s="1" t="n">
        <f aca="false">IF(ISERROR((2*N1254*O1254)/(N1254+O1254)),0,(2*N1254*O1254)/(N1254+O1254))</f>
        <v>0.181818181818182</v>
      </c>
      <c r="Q1254" s="0" t="n">
        <f aca="false">L134-M134</f>
        <v>-8</v>
      </c>
      <c r="R1254" s="17" t="str">
        <f aca="false">VLOOKUP(A1254,s3_num_method!A1254:B3753,2,0)</f>
        <v>num+count</v>
      </c>
    </row>
    <row r="1255" customFormat="false" ht="12.8" hidden="false" customHeight="false" outlineLevel="0" collapsed="false">
      <c r="A1255" s="0" t="s">
        <v>6611</v>
      </c>
      <c r="B1255" s="0" t="s">
        <v>1</v>
      </c>
      <c r="D1255" s="0" t="s">
        <v>27</v>
      </c>
      <c r="E1255" s="0" t="s">
        <v>33</v>
      </c>
      <c r="F1255" s="0" t="s">
        <v>6612</v>
      </c>
      <c r="G1255" s="0" t="n">
        <v>6</v>
      </c>
      <c r="H1255" s="0" t="n">
        <v>7</v>
      </c>
      <c r="I1255" s="0" t="n">
        <v>5</v>
      </c>
      <c r="J1255" s="0" t="n">
        <v>2</v>
      </c>
      <c r="K1255" s="0" t="n">
        <v>1</v>
      </c>
      <c r="L1255" s="0" t="n">
        <v>0</v>
      </c>
      <c r="M1255" s="0" t="n">
        <v>4</v>
      </c>
      <c r="N1255" s="1" t="n">
        <f aca="false">IF(ISERROR(I1255/(I1255+J1255)),0,(I1255/(I1255+J1255)))</f>
        <v>0.714285714285714</v>
      </c>
      <c r="O1255" s="1" t="n">
        <f aca="false">IF(ISERROR(I1255/(I1255+K1255)),0,(I1255/(I1255+K1255)))</f>
        <v>0.833333333333333</v>
      </c>
      <c r="P1255" s="1" t="n">
        <f aca="false">IF(ISERROR((2*N1255*O1255)/(N1255+O1255)),0,(2*N1255*O1255)/(N1255+O1255))</f>
        <v>0.769230769230769</v>
      </c>
      <c r="Q1255" s="0" t="n">
        <f aca="false">L2128-M2128</f>
        <v>3</v>
      </c>
      <c r="R1255" s="17" t="str">
        <f aca="false">VLOOKUP(A1255,s3_num_method!A1255:B3754,2,0)</f>
        <v>num+count</v>
      </c>
    </row>
    <row r="1256" customFormat="false" ht="12.8" hidden="false" customHeight="false" outlineLevel="0" collapsed="false">
      <c r="A1256" s="0" t="s">
        <v>6613</v>
      </c>
      <c r="B1256" s="0" t="s">
        <v>1</v>
      </c>
      <c r="D1256" s="0" t="s">
        <v>27</v>
      </c>
      <c r="E1256" s="0" t="s">
        <v>33</v>
      </c>
      <c r="F1256" s="0" t="s">
        <v>6614</v>
      </c>
      <c r="G1256" s="0" t="n">
        <v>6</v>
      </c>
      <c r="H1256" s="0" t="n">
        <v>3</v>
      </c>
      <c r="I1256" s="0" t="n">
        <v>3</v>
      </c>
      <c r="J1256" s="0" t="n">
        <v>0</v>
      </c>
      <c r="K1256" s="0" t="n">
        <v>3</v>
      </c>
      <c r="L1256" s="0" t="n">
        <v>2</v>
      </c>
      <c r="M1256" s="0" t="n">
        <v>8</v>
      </c>
      <c r="N1256" s="1" t="n">
        <f aca="false">IF(ISERROR(I1256/(I1256+J1256)),0,(I1256/(I1256+J1256)))</f>
        <v>1</v>
      </c>
      <c r="O1256" s="1" t="n">
        <f aca="false">IF(ISERROR(I1256/(I1256+K1256)),0,(I1256/(I1256+K1256)))</f>
        <v>0.5</v>
      </c>
      <c r="P1256" s="1" t="n">
        <f aca="false">IF(ISERROR((2*N1256*O1256)/(N1256+O1256)),0,(2*N1256*O1256)/(N1256+O1256))</f>
        <v>0.666666666666667</v>
      </c>
      <c r="Q1256" s="0" t="n">
        <f aca="false">L1976-M1976</f>
        <v>1</v>
      </c>
      <c r="R1256" s="17" t="str">
        <f aca="false">VLOOKUP(A1256,s3_num_method!A1256:B3755,2,0)</f>
        <v>num</v>
      </c>
    </row>
    <row r="1257" customFormat="false" ht="12.8" hidden="false" customHeight="false" outlineLevel="0" collapsed="false">
      <c r="A1257" s="0" t="s">
        <v>6615</v>
      </c>
      <c r="B1257" s="0" t="s">
        <v>1</v>
      </c>
      <c r="D1257" s="0" t="s">
        <v>27</v>
      </c>
      <c r="E1257" s="0" t="s">
        <v>33</v>
      </c>
      <c r="F1257" s="0" t="s">
        <v>6616</v>
      </c>
      <c r="G1257" s="0" t="n">
        <v>6</v>
      </c>
      <c r="H1257" s="0" t="n">
        <v>11</v>
      </c>
      <c r="I1257" s="0" t="n">
        <v>4</v>
      </c>
      <c r="J1257" s="0" t="n">
        <v>7</v>
      </c>
      <c r="K1257" s="0" t="n">
        <v>2</v>
      </c>
      <c r="L1257" s="0" t="n">
        <v>1</v>
      </c>
      <c r="M1257" s="0" t="n">
        <v>3</v>
      </c>
      <c r="N1257" s="1" t="n">
        <f aca="false">IF(ISERROR(I1257/(I1257+J1257)),0,(I1257/(I1257+J1257)))</f>
        <v>0.363636363636364</v>
      </c>
      <c r="O1257" s="1" t="n">
        <f aca="false">IF(ISERROR(I1257/(I1257+K1257)),0,(I1257/(I1257+K1257)))</f>
        <v>0.666666666666667</v>
      </c>
      <c r="P1257" s="1" t="n">
        <f aca="false">IF(ISERROR((2*N1257*O1257)/(N1257+O1257)),0,(2*N1257*O1257)/(N1257+O1257))</f>
        <v>0.470588235294118</v>
      </c>
      <c r="Q1257" s="0" t="n">
        <f aca="false">L2127-M2127</f>
        <v>2</v>
      </c>
      <c r="R1257" s="17" t="str">
        <f aca="false">VLOOKUP(A1257,s3_num_method!A1257:B3756,2,0)</f>
        <v>num+count</v>
      </c>
    </row>
    <row r="1258" customFormat="false" ht="12.8" hidden="false" customHeight="false" outlineLevel="0" collapsed="false">
      <c r="A1258" s="0" t="s">
        <v>6617</v>
      </c>
      <c r="B1258" s="0" t="s">
        <v>1</v>
      </c>
      <c r="D1258" s="0" t="s">
        <v>27</v>
      </c>
      <c r="E1258" s="0" t="s">
        <v>33</v>
      </c>
      <c r="F1258" s="0" t="s">
        <v>6618</v>
      </c>
      <c r="G1258" s="0" t="n">
        <v>3</v>
      </c>
      <c r="H1258" s="0" t="n">
        <v>4</v>
      </c>
      <c r="I1258" s="0" t="n">
        <v>3</v>
      </c>
      <c r="J1258" s="0" t="n">
        <v>1</v>
      </c>
      <c r="K1258" s="0" t="n">
        <v>0</v>
      </c>
      <c r="L1258" s="0" t="n">
        <v>1</v>
      </c>
      <c r="M1258" s="0" t="n">
        <v>0</v>
      </c>
      <c r="N1258" s="1" t="n">
        <f aca="false">IF(ISERROR(I1258/(I1258+J1258)),0,(I1258/(I1258+J1258)))</f>
        <v>0.75</v>
      </c>
      <c r="O1258" s="1" t="n">
        <f aca="false">IF(ISERROR(I1258/(I1258+K1258)),0,(I1258/(I1258+K1258)))</f>
        <v>1</v>
      </c>
      <c r="P1258" s="1" t="n">
        <f aca="false">IF(ISERROR((2*N1258*O1258)/(N1258+O1258)),0,(2*N1258*O1258)/(N1258+O1258))</f>
        <v>0.857142857142857</v>
      </c>
      <c r="Q1258" s="0" t="n">
        <f aca="false">L2284-M2284</f>
        <v>-9</v>
      </c>
      <c r="R1258" s="17" t="str">
        <f aca="false">VLOOKUP(A1258,s3_num_method!A1258:B3757,2,0)</f>
        <v>count</v>
      </c>
    </row>
    <row r="1259" customFormat="false" ht="12.8" hidden="false" customHeight="false" outlineLevel="0" collapsed="false">
      <c r="A1259" s="0" t="s">
        <v>6619</v>
      </c>
      <c r="B1259" s="0" t="s">
        <v>1</v>
      </c>
      <c r="D1259" s="0" t="s">
        <v>27</v>
      </c>
      <c r="E1259" s="0" t="s">
        <v>33</v>
      </c>
      <c r="F1259" s="0" t="s">
        <v>6620</v>
      </c>
      <c r="G1259" s="0" t="n">
        <v>1</v>
      </c>
      <c r="H1259" s="0" t="n">
        <v>1</v>
      </c>
      <c r="I1259" s="0" t="n">
        <v>1</v>
      </c>
      <c r="J1259" s="0" t="n">
        <v>0</v>
      </c>
      <c r="K1259" s="0" t="n">
        <v>0</v>
      </c>
      <c r="L1259" s="0" t="n">
        <v>1</v>
      </c>
      <c r="M1259" s="0" t="n">
        <v>0</v>
      </c>
      <c r="N1259" s="1" t="n">
        <f aca="false">IF(ISERROR(I1259/(I1259+J1259)),0,(I1259/(I1259+J1259)))</f>
        <v>1</v>
      </c>
      <c r="O1259" s="1" t="n">
        <f aca="false">IF(ISERROR(I1259/(I1259+K1259)),0,(I1259/(I1259+K1259)))</f>
        <v>1</v>
      </c>
      <c r="P1259" s="1" t="n">
        <f aca="false">IF(ISERROR((2*N1259*O1259)/(N1259+O1259)),0,(2*N1259*O1259)/(N1259+O1259))</f>
        <v>1</v>
      </c>
      <c r="Q1259" s="0" t="n">
        <f aca="false">L2424-M2424</f>
        <v>-1</v>
      </c>
      <c r="R1259" s="17" t="str">
        <f aca="false">VLOOKUP(A1259,s3_num_method!A1259:B3758,2,0)</f>
        <v>count</v>
      </c>
    </row>
    <row r="1260" customFormat="false" ht="12.8" hidden="false" customHeight="false" outlineLevel="0" collapsed="false">
      <c r="A1260" s="0" t="s">
        <v>6621</v>
      </c>
      <c r="B1260" s="0" t="s">
        <v>1</v>
      </c>
      <c r="D1260" s="0" t="s">
        <v>27</v>
      </c>
      <c r="E1260" s="0" t="s">
        <v>33</v>
      </c>
      <c r="F1260" s="0" t="s">
        <v>6622</v>
      </c>
      <c r="G1260" s="0" t="n">
        <v>4</v>
      </c>
      <c r="H1260" s="0" t="n">
        <v>5</v>
      </c>
      <c r="I1260" s="0" t="n">
        <v>3</v>
      </c>
      <c r="J1260" s="0" t="n">
        <v>2</v>
      </c>
      <c r="K1260" s="0" t="n">
        <v>1</v>
      </c>
      <c r="L1260" s="0" t="n">
        <v>1</v>
      </c>
      <c r="M1260" s="0" t="n">
        <v>3</v>
      </c>
      <c r="N1260" s="1" t="n">
        <f aca="false">IF(ISERROR(I1260/(I1260+J1260)),0,(I1260/(I1260+J1260)))</f>
        <v>0.6</v>
      </c>
      <c r="O1260" s="1" t="n">
        <f aca="false">IF(ISERROR(I1260/(I1260+K1260)),0,(I1260/(I1260+K1260)))</f>
        <v>0.75</v>
      </c>
      <c r="P1260" s="1" t="n">
        <f aca="false">IF(ISERROR((2*N1260*O1260)/(N1260+O1260)),0,(2*N1260*O1260)/(N1260+O1260))</f>
        <v>0.666666666666667</v>
      </c>
      <c r="Q1260" s="0" t="n">
        <f aca="false">L1214-M1214</f>
        <v>0</v>
      </c>
      <c r="R1260" s="17" t="str">
        <f aca="false">VLOOKUP(A1260,s3_num_method!A1260:B3759,2,0)</f>
        <v>num+count</v>
      </c>
    </row>
    <row r="1261" customFormat="false" ht="12.8" hidden="false" customHeight="false" outlineLevel="0" collapsed="false">
      <c r="A1261" s="0" t="s">
        <v>6623</v>
      </c>
      <c r="B1261" s="0" t="s">
        <v>1</v>
      </c>
      <c r="D1261" s="0" t="s">
        <v>27</v>
      </c>
      <c r="E1261" s="0" t="s">
        <v>33</v>
      </c>
      <c r="F1261" s="0" t="s">
        <v>6624</v>
      </c>
      <c r="G1261" s="0" t="n">
        <v>3</v>
      </c>
      <c r="H1261" s="0" t="n">
        <v>4</v>
      </c>
      <c r="I1261" s="0" t="n">
        <v>3</v>
      </c>
      <c r="J1261" s="0" t="n">
        <v>1</v>
      </c>
      <c r="K1261" s="0" t="n">
        <v>0</v>
      </c>
      <c r="L1261" s="0" t="n">
        <v>2</v>
      </c>
      <c r="M1261" s="0" t="n">
        <v>2</v>
      </c>
      <c r="N1261" s="1" t="n">
        <f aca="false">IF(ISERROR(I1261/(I1261+J1261)),0,(I1261/(I1261+J1261)))</f>
        <v>0.75</v>
      </c>
      <c r="O1261" s="1" t="n">
        <f aca="false">IF(ISERROR(I1261/(I1261+K1261)),0,(I1261/(I1261+K1261)))</f>
        <v>1</v>
      </c>
      <c r="P1261" s="1" t="n">
        <f aca="false">IF(ISERROR((2*N1261*O1261)/(N1261+O1261)),0,(2*N1261*O1261)/(N1261+O1261))</f>
        <v>0.857142857142857</v>
      </c>
      <c r="Q1261" s="0" t="n">
        <f aca="false">L385-M385</f>
        <v>0</v>
      </c>
      <c r="R1261" s="17" t="str">
        <f aca="false">VLOOKUP(A1261,s3_num_method!A1261:B3760,2,0)</f>
        <v>count</v>
      </c>
    </row>
    <row r="1262" customFormat="false" ht="12.8" hidden="false" customHeight="false" outlineLevel="0" collapsed="false">
      <c r="A1262" s="0" t="s">
        <v>6625</v>
      </c>
      <c r="B1262" s="0" t="s">
        <v>1</v>
      </c>
      <c r="D1262" s="0" t="s">
        <v>27</v>
      </c>
      <c r="E1262" s="0" t="s">
        <v>33</v>
      </c>
      <c r="F1262" s="0" t="s">
        <v>6626</v>
      </c>
      <c r="G1262" s="0" t="n">
        <v>1</v>
      </c>
      <c r="H1262" s="0" t="n">
        <v>1</v>
      </c>
      <c r="I1262" s="0" t="n">
        <v>1</v>
      </c>
      <c r="J1262" s="0" t="n">
        <v>0</v>
      </c>
      <c r="K1262" s="0" t="n">
        <v>0</v>
      </c>
      <c r="L1262" s="0" t="n">
        <v>1</v>
      </c>
      <c r="M1262" s="0" t="n">
        <v>2</v>
      </c>
      <c r="N1262" s="1" t="n">
        <f aca="false">IF(ISERROR(I1262/(I1262+J1262)),0,(I1262/(I1262+J1262)))</f>
        <v>1</v>
      </c>
      <c r="O1262" s="1" t="n">
        <f aca="false">IF(ISERROR(I1262/(I1262+K1262)),0,(I1262/(I1262+K1262)))</f>
        <v>1</v>
      </c>
      <c r="P1262" s="1" t="n">
        <f aca="false">IF(ISERROR((2*N1262*O1262)/(N1262+O1262)),0,(2*N1262*O1262)/(N1262+O1262))</f>
        <v>1</v>
      </c>
      <c r="Q1262" s="0" t="n">
        <f aca="false">L297-M297</f>
        <v>-6</v>
      </c>
      <c r="R1262" s="17" t="str">
        <f aca="false">VLOOKUP(A1262,s3_num_method!A1262:B3761,2,0)</f>
        <v>count</v>
      </c>
    </row>
    <row r="1263" customFormat="false" ht="12.8" hidden="false" customHeight="false" outlineLevel="0" collapsed="false">
      <c r="A1263" s="0" t="s">
        <v>6627</v>
      </c>
      <c r="B1263" s="0" t="s">
        <v>1</v>
      </c>
      <c r="D1263" s="0" t="s">
        <v>27</v>
      </c>
      <c r="E1263" s="0" t="s">
        <v>33</v>
      </c>
      <c r="F1263" s="0" t="s">
        <v>6628</v>
      </c>
      <c r="G1263" s="0" t="n">
        <v>11</v>
      </c>
      <c r="H1263" s="0" t="n">
        <v>30</v>
      </c>
      <c r="I1263" s="0" t="n">
        <v>5</v>
      </c>
      <c r="J1263" s="0" t="n">
        <v>25</v>
      </c>
      <c r="K1263" s="0" t="n">
        <v>6</v>
      </c>
      <c r="L1263" s="0" t="n">
        <v>4</v>
      </c>
      <c r="M1263" s="0" t="n">
        <v>14</v>
      </c>
      <c r="N1263" s="1" t="n">
        <f aca="false">IF(ISERROR(I1263/(I1263+J1263)),0,(I1263/(I1263+J1263)))</f>
        <v>0.166666666666667</v>
      </c>
      <c r="O1263" s="1" t="n">
        <f aca="false">IF(ISERROR(I1263/(I1263+K1263)),0,(I1263/(I1263+K1263)))</f>
        <v>0.454545454545455</v>
      </c>
      <c r="P1263" s="1" t="n">
        <f aca="false">IF(ISERROR((2*N1263*O1263)/(N1263+O1263)),0,(2*N1263*O1263)/(N1263+O1263))</f>
        <v>0.24390243902439</v>
      </c>
      <c r="Q1263" s="0" t="n">
        <f aca="false">L1231-M1231</f>
        <v>0</v>
      </c>
      <c r="R1263" s="17" t="str">
        <f aca="false">VLOOKUP(A1263,s3_num_method!A1263:B3762,2,0)</f>
        <v>num+count</v>
      </c>
    </row>
    <row r="1264" customFormat="false" ht="12.8" hidden="false" customHeight="false" outlineLevel="0" collapsed="false">
      <c r="A1264" s="0" t="s">
        <v>6629</v>
      </c>
      <c r="B1264" s="0" t="s">
        <v>1</v>
      </c>
      <c r="D1264" s="0" t="s">
        <v>27</v>
      </c>
      <c r="E1264" s="0" t="s">
        <v>33</v>
      </c>
      <c r="F1264" s="0" t="s">
        <v>6630</v>
      </c>
      <c r="G1264" s="0" t="n">
        <v>1</v>
      </c>
      <c r="H1264" s="0" t="n">
        <v>1</v>
      </c>
      <c r="I1264" s="0" t="n">
        <v>1</v>
      </c>
      <c r="J1264" s="0" t="n">
        <v>0</v>
      </c>
      <c r="K1264" s="0" t="n">
        <v>0</v>
      </c>
      <c r="L1264" s="0" t="n">
        <v>1</v>
      </c>
      <c r="M1264" s="0" t="n">
        <v>0</v>
      </c>
      <c r="N1264" s="1" t="n">
        <f aca="false">IF(ISERROR(I1264/(I1264+J1264)),0,(I1264/(I1264+J1264)))</f>
        <v>1</v>
      </c>
      <c r="O1264" s="1" t="n">
        <f aca="false">IF(ISERROR(I1264/(I1264+K1264)),0,(I1264/(I1264+K1264)))</f>
        <v>1</v>
      </c>
      <c r="P1264" s="1" t="n">
        <f aca="false">IF(ISERROR((2*N1264*O1264)/(N1264+O1264)),0,(2*N1264*O1264)/(N1264+O1264))</f>
        <v>1</v>
      </c>
      <c r="Q1264" s="0" t="n">
        <f aca="false">L1062-M1062</f>
        <v>-3</v>
      </c>
      <c r="R1264" s="17" t="str">
        <f aca="false">VLOOKUP(A1264,s3_num_method!A1264:B3763,2,0)</f>
        <v>count</v>
      </c>
    </row>
    <row r="1265" customFormat="false" ht="12.8" hidden="false" customHeight="false" outlineLevel="0" collapsed="false">
      <c r="A1265" s="0" t="s">
        <v>6631</v>
      </c>
      <c r="B1265" s="0" t="s">
        <v>1</v>
      </c>
      <c r="D1265" s="0" t="s">
        <v>27</v>
      </c>
      <c r="E1265" s="0" t="s">
        <v>33</v>
      </c>
      <c r="F1265" s="0" t="s">
        <v>6632</v>
      </c>
      <c r="G1265" s="0" t="n">
        <v>3</v>
      </c>
      <c r="H1265" s="0" t="n">
        <v>1</v>
      </c>
      <c r="I1265" s="0" t="n">
        <v>1</v>
      </c>
      <c r="J1265" s="0" t="n">
        <v>0</v>
      </c>
      <c r="K1265" s="0" t="n">
        <v>2</v>
      </c>
      <c r="L1265" s="0" t="n">
        <v>1</v>
      </c>
      <c r="M1265" s="0" t="n">
        <v>1</v>
      </c>
      <c r="N1265" s="1" t="n">
        <f aca="false">IF(ISERROR(I1265/(I1265+J1265)),0,(I1265/(I1265+J1265)))</f>
        <v>1</v>
      </c>
      <c r="O1265" s="1" t="n">
        <f aca="false">IF(ISERROR(I1265/(I1265+K1265)),0,(I1265/(I1265+K1265)))</f>
        <v>0.333333333333333</v>
      </c>
      <c r="P1265" s="1" t="n">
        <f aca="false">IF(ISERROR((2*N1265*O1265)/(N1265+O1265)),0,(2*N1265*O1265)/(N1265+O1265))</f>
        <v>0.5</v>
      </c>
      <c r="Q1265" s="0" t="n">
        <f aca="false">L1731-M1731</f>
        <v>0</v>
      </c>
      <c r="R1265" s="17" t="str">
        <f aca="false">VLOOKUP(A1265,s3_num_method!A1265:B3764,2,0)</f>
        <v>count</v>
      </c>
    </row>
    <row r="1266" customFormat="false" ht="12.8" hidden="false" customHeight="false" outlineLevel="0" collapsed="false">
      <c r="A1266" s="0" t="s">
        <v>6633</v>
      </c>
      <c r="B1266" s="0" t="s">
        <v>1</v>
      </c>
      <c r="D1266" s="0" t="s">
        <v>27</v>
      </c>
      <c r="E1266" s="0" t="s">
        <v>33</v>
      </c>
      <c r="F1266" s="0" t="s">
        <v>6634</v>
      </c>
      <c r="G1266" s="0" t="n">
        <v>9</v>
      </c>
      <c r="H1266" s="0" t="n">
        <v>7</v>
      </c>
      <c r="I1266" s="0" t="n">
        <v>6</v>
      </c>
      <c r="J1266" s="0" t="n">
        <v>1</v>
      </c>
      <c r="K1266" s="0" t="n">
        <v>3</v>
      </c>
      <c r="L1266" s="0" t="n">
        <v>4</v>
      </c>
      <c r="M1266" s="0" t="n">
        <v>11</v>
      </c>
      <c r="N1266" s="1" t="n">
        <f aca="false">IF(ISERROR(I1266/(I1266+J1266)),0,(I1266/(I1266+J1266)))</f>
        <v>0.857142857142857</v>
      </c>
      <c r="O1266" s="1" t="n">
        <f aca="false">IF(ISERROR(I1266/(I1266+K1266)),0,(I1266/(I1266+K1266)))</f>
        <v>0.666666666666667</v>
      </c>
      <c r="P1266" s="1" t="n">
        <f aca="false">IF(ISERROR((2*N1266*O1266)/(N1266+O1266)),0,(2*N1266*O1266)/(N1266+O1266))</f>
        <v>0.75</v>
      </c>
      <c r="Q1266" s="0" t="n">
        <f aca="false">L1061-M1061</f>
        <v>-5</v>
      </c>
      <c r="R1266" s="17" t="str">
        <f aca="false">VLOOKUP(A1266,s3_num_method!A1266:B3765,2,0)</f>
        <v>num</v>
      </c>
    </row>
    <row r="1267" customFormat="false" ht="12.8" hidden="false" customHeight="false" outlineLevel="0" collapsed="false">
      <c r="A1267" s="0" t="s">
        <v>6635</v>
      </c>
      <c r="B1267" s="0" t="s">
        <v>1</v>
      </c>
      <c r="D1267" s="0" t="s">
        <v>27</v>
      </c>
      <c r="E1267" s="0" t="s">
        <v>33</v>
      </c>
      <c r="F1267" s="0" t="s">
        <v>6636</v>
      </c>
      <c r="G1267" s="0" t="n">
        <v>11</v>
      </c>
      <c r="H1267" s="0" t="n">
        <v>9</v>
      </c>
      <c r="I1267" s="0" t="n">
        <v>9</v>
      </c>
      <c r="J1267" s="0" t="n">
        <v>0</v>
      </c>
      <c r="K1267" s="0" t="n">
        <v>2</v>
      </c>
      <c r="L1267" s="0" t="n">
        <v>4</v>
      </c>
      <c r="M1267" s="0" t="n">
        <v>2</v>
      </c>
      <c r="N1267" s="1" t="n">
        <f aca="false">IF(ISERROR(I1267/(I1267+J1267)),0,(I1267/(I1267+J1267)))</f>
        <v>1</v>
      </c>
      <c r="O1267" s="1" t="n">
        <f aca="false">IF(ISERROR(I1267/(I1267+K1267)),0,(I1267/(I1267+K1267)))</f>
        <v>0.818181818181818</v>
      </c>
      <c r="P1267" s="1" t="n">
        <f aca="false">IF(ISERROR((2*N1267*O1267)/(N1267+O1267)),0,(2*N1267*O1267)/(N1267+O1267))</f>
        <v>0.9</v>
      </c>
      <c r="Q1267" s="0" t="n">
        <f aca="false">L1911-M1911</f>
        <v>-5</v>
      </c>
      <c r="R1267" s="17" t="str">
        <f aca="false">VLOOKUP(A1267,s3_num_method!A1267:B3766,2,0)</f>
        <v>num+count</v>
      </c>
    </row>
    <row r="1268" customFormat="false" ht="12.8" hidden="false" customHeight="false" outlineLevel="0" collapsed="false">
      <c r="A1268" s="0" t="s">
        <v>6637</v>
      </c>
      <c r="B1268" s="0" t="s">
        <v>1</v>
      </c>
      <c r="D1268" s="0" t="s">
        <v>27</v>
      </c>
      <c r="E1268" s="0" t="s">
        <v>33</v>
      </c>
      <c r="F1268" s="0" t="s">
        <v>6638</v>
      </c>
      <c r="G1268" s="0" t="n">
        <v>1</v>
      </c>
      <c r="H1268" s="0" t="n">
        <v>0</v>
      </c>
      <c r="I1268" s="0" t="n">
        <v>0</v>
      </c>
      <c r="J1268" s="0" t="n">
        <v>0</v>
      </c>
      <c r="K1268" s="0" t="n">
        <v>1</v>
      </c>
      <c r="L1268" s="0" t="n">
        <v>0</v>
      </c>
      <c r="M1268" s="0" t="n">
        <v>0</v>
      </c>
      <c r="N1268" s="1" t="n">
        <f aca="false">IF(ISERROR(I1268/(I1268+J1268)),0,(I1268/(I1268+J1268)))</f>
        <v>0</v>
      </c>
      <c r="O1268" s="1" t="n">
        <f aca="false">IF(ISERROR(I1268/(I1268+K1268)),0,(I1268/(I1268+K1268)))</f>
        <v>0</v>
      </c>
      <c r="P1268" s="1" t="n">
        <f aca="false">IF(ISERROR((2*N1268*O1268)/(N1268+O1268)),0,(2*N1268*O1268)/(N1268+O1268))</f>
        <v>0</v>
      </c>
      <c r="Q1268" s="0" t="n">
        <f aca="false">L316-M316</f>
        <v>-2</v>
      </c>
      <c r="R1268" s="17" t="str">
        <f aca="false">VLOOKUP(A1268,s3_num_method!A1268:B3767,2,0)</f>
        <v>num+count</v>
      </c>
    </row>
    <row r="1269" customFormat="false" ht="12.8" hidden="false" customHeight="false" outlineLevel="0" collapsed="false">
      <c r="A1269" s="0" t="s">
        <v>6639</v>
      </c>
      <c r="B1269" s="0" t="s">
        <v>1</v>
      </c>
      <c r="D1269" s="0" t="s">
        <v>27</v>
      </c>
      <c r="E1269" s="0" t="s">
        <v>33</v>
      </c>
      <c r="F1269" s="0" t="s">
        <v>6640</v>
      </c>
      <c r="G1269" s="0" t="n">
        <v>4</v>
      </c>
      <c r="H1269" s="0" t="n">
        <v>18</v>
      </c>
      <c r="I1269" s="0" t="n">
        <v>2</v>
      </c>
      <c r="J1269" s="0" t="n">
        <v>16</v>
      </c>
      <c r="K1269" s="0" t="n">
        <v>2</v>
      </c>
      <c r="L1269" s="0" t="n">
        <v>2</v>
      </c>
      <c r="M1269" s="0" t="n">
        <v>7</v>
      </c>
      <c r="N1269" s="1" t="n">
        <f aca="false">IF(ISERROR(I1269/(I1269+J1269)),0,(I1269/(I1269+J1269)))</f>
        <v>0.111111111111111</v>
      </c>
      <c r="O1269" s="1" t="n">
        <f aca="false">IF(ISERROR(I1269/(I1269+K1269)),0,(I1269/(I1269+K1269)))</f>
        <v>0.5</v>
      </c>
      <c r="P1269" s="1" t="n">
        <f aca="false">IF(ISERROR((2*N1269*O1269)/(N1269+O1269)),0,(2*N1269*O1269)/(N1269+O1269))</f>
        <v>0.181818181818182</v>
      </c>
      <c r="Q1269" s="0" t="n">
        <f aca="false">L1034-M1034</f>
        <v>1</v>
      </c>
      <c r="R1269" s="17" t="str">
        <f aca="false">VLOOKUP(A1269,s3_num_method!A1269:B3768,2,0)</f>
        <v>num+count</v>
      </c>
    </row>
    <row r="1270" customFormat="false" ht="12.8" hidden="false" customHeight="false" outlineLevel="0" collapsed="false">
      <c r="A1270" s="0" t="s">
        <v>6641</v>
      </c>
      <c r="B1270" s="0" t="s">
        <v>1</v>
      </c>
      <c r="D1270" s="0" t="s">
        <v>27</v>
      </c>
      <c r="E1270" s="0" t="s">
        <v>33</v>
      </c>
      <c r="F1270" s="0" t="s">
        <v>6642</v>
      </c>
      <c r="G1270" s="0" t="n">
        <v>8</v>
      </c>
      <c r="H1270" s="0" t="n">
        <v>12</v>
      </c>
      <c r="I1270" s="0" t="n">
        <v>2</v>
      </c>
      <c r="J1270" s="0" t="n">
        <v>10</v>
      </c>
      <c r="K1270" s="0" t="n">
        <v>6</v>
      </c>
      <c r="L1270" s="0" t="n">
        <v>1</v>
      </c>
      <c r="M1270" s="0" t="n">
        <v>7</v>
      </c>
      <c r="N1270" s="1" t="n">
        <f aca="false">IF(ISERROR(I1270/(I1270+J1270)),0,(I1270/(I1270+J1270)))</f>
        <v>0.166666666666667</v>
      </c>
      <c r="O1270" s="1" t="n">
        <f aca="false">IF(ISERROR(I1270/(I1270+K1270)),0,(I1270/(I1270+K1270)))</f>
        <v>0.25</v>
      </c>
      <c r="P1270" s="1" t="n">
        <f aca="false">IF(ISERROR((2*N1270*O1270)/(N1270+O1270)),0,(2*N1270*O1270)/(N1270+O1270))</f>
        <v>0.2</v>
      </c>
      <c r="Q1270" s="0" t="n">
        <f aca="false">L1355-M1355</f>
        <v>-1</v>
      </c>
      <c r="R1270" s="17" t="str">
        <f aca="false">VLOOKUP(A1270,s3_num_method!A1270:B3769,2,0)</f>
        <v>num+count</v>
      </c>
    </row>
    <row r="1271" customFormat="false" ht="12.8" hidden="false" customHeight="false" outlineLevel="0" collapsed="false">
      <c r="A1271" s="0" t="s">
        <v>6643</v>
      </c>
      <c r="B1271" s="0" t="s">
        <v>1</v>
      </c>
      <c r="D1271" s="0" t="s">
        <v>27</v>
      </c>
      <c r="E1271" s="0" t="s">
        <v>33</v>
      </c>
      <c r="F1271" s="0" t="s">
        <v>6644</v>
      </c>
      <c r="G1271" s="0" t="n">
        <v>4</v>
      </c>
      <c r="H1271" s="0" t="n">
        <v>4</v>
      </c>
      <c r="I1271" s="0" t="n">
        <v>2</v>
      </c>
      <c r="J1271" s="0" t="n">
        <v>2</v>
      </c>
      <c r="K1271" s="0" t="n">
        <v>2</v>
      </c>
      <c r="L1271" s="0" t="n">
        <v>1</v>
      </c>
      <c r="M1271" s="0" t="n">
        <v>1</v>
      </c>
      <c r="N1271" s="1" t="n">
        <f aca="false">IF(ISERROR(I1271/(I1271+J1271)),0,(I1271/(I1271+J1271)))</f>
        <v>0.5</v>
      </c>
      <c r="O1271" s="1" t="n">
        <f aca="false">IF(ISERROR(I1271/(I1271+K1271)),0,(I1271/(I1271+K1271)))</f>
        <v>0.5</v>
      </c>
      <c r="P1271" s="1" t="n">
        <f aca="false">IF(ISERROR((2*N1271*O1271)/(N1271+O1271)),0,(2*N1271*O1271)/(N1271+O1271))</f>
        <v>0.5</v>
      </c>
      <c r="Q1271" s="0" t="n">
        <f aca="false">L1137-M1137</f>
        <v>-2</v>
      </c>
      <c r="R1271" s="17" t="str">
        <f aca="false">VLOOKUP(A1271,s3_num_method!A1271:B3770,2,0)</f>
        <v>num+count</v>
      </c>
    </row>
    <row r="1272" customFormat="false" ht="12.8" hidden="false" customHeight="false" outlineLevel="0" collapsed="false">
      <c r="A1272" s="0" t="s">
        <v>6645</v>
      </c>
      <c r="B1272" s="0" t="s">
        <v>1</v>
      </c>
      <c r="D1272" s="0" t="s">
        <v>27</v>
      </c>
      <c r="E1272" s="0" t="s">
        <v>33</v>
      </c>
      <c r="F1272" s="0" t="s">
        <v>6646</v>
      </c>
      <c r="G1272" s="0" t="n">
        <v>20</v>
      </c>
      <c r="H1272" s="0" t="n">
        <v>25</v>
      </c>
      <c r="I1272" s="0" t="n">
        <v>16</v>
      </c>
      <c r="J1272" s="0" t="n">
        <v>9</v>
      </c>
      <c r="K1272" s="0" t="n">
        <v>4</v>
      </c>
      <c r="L1272" s="0" t="n">
        <v>9</v>
      </c>
      <c r="M1272" s="0" t="n">
        <v>17</v>
      </c>
      <c r="N1272" s="1" t="n">
        <f aca="false">IF(ISERROR(I1272/(I1272+J1272)),0,(I1272/(I1272+J1272)))</f>
        <v>0.64</v>
      </c>
      <c r="O1272" s="1" t="n">
        <f aca="false">IF(ISERROR(I1272/(I1272+K1272)),0,(I1272/(I1272+K1272)))</f>
        <v>0.8</v>
      </c>
      <c r="P1272" s="1" t="n">
        <f aca="false">IF(ISERROR((2*N1272*O1272)/(N1272+O1272)),0,(2*N1272*O1272)/(N1272+O1272))</f>
        <v>0.711111111111111</v>
      </c>
      <c r="Q1272" s="0" t="n">
        <f aca="false">L1906-M1906</f>
        <v>2</v>
      </c>
      <c r="R1272" s="17" t="str">
        <f aca="false">VLOOKUP(A1272,s3_num_method!A1272:B3771,2,0)</f>
        <v>num+count</v>
      </c>
    </row>
    <row r="1273" customFormat="false" ht="12.8" hidden="false" customHeight="false" outlineLevel="0" collapsed="false">
      <c r="A1273" s="0" t="s">
        <v>6647</v>
      </c>
      <c r="B1273" s="0" t="s">
        <v>1</v>
      </c>
      <c r="D1273" s="0" t="s">
        <v>27</v>
      </c>
      <c r="E1273" s="0" t="s">
        <v>33</v>
      </c>
      <c r="F1273" s="0" t="s">
        <v>6648</v>
      </c>
      <c r="G1273" s="0" t="n">
        <v>4</v>
      </c>
      <c r="H1273" s="0" t="n">
        <v>3</v>
      </c>
      <c r="I1273" s="0" t="n">
        <v>2</v>
      </c>
      <c r="J1273" s="0" t="n">
        <v>1</v>
      </c>
      <c r="K1273" s="0" t="n">
        <v>2</v>
      </c>
      <c r="L1273" s="0" t="n">
        <v>0</v>
      </c>
      <c r="M1273" s="0" t="n">
        <v>2</v>
      </c>
      <c r="N1273" s="1" t="n">
        <f aca="false">IF(ISERROR(I1273/(I1273+J1273)),0,(I1273/(I1273+J1273)))</f>
        <v>0.666666666666667</v>
      </c>
      <c r="O1273" s="1" t="n">
        <f aca="false">IF(ISERROR(I1273/(I1273+K1273)),0,(I1273/(I1273+K1273)))</f>
        <v>0.5</v>
      </c>
      <c r="P1273" s="1" t="n">
        <f aca="false">IF(ISERROR((2*N1273*O1273)/(N1273+O1273)),0,(2*N1273*O1273)/(N1273+O1273))</f>
        <v>0.571428571428571</v>
      </c>
      <c r="Q1273" s="0" t="n">
        <f aca="false">L1902-M1902</f>
        <v>0</v>
      </c>
      <c r="R1273" s="17" t="str">
        <f aca="false">VLOOKUP(A1273,s3_num_method!A1273:B3772,2,0)</f>
        <v>num+count</v>
      </c>
    </row>
    <row r="1274" customFormat="false" ht="12.8" hidden="false" customHeight="false" outlineLevel="0" collapsed="false">
      <c r="A1274" s="0" t="s">
        <v>6649</v>
      </c>
      <c r="B1274" s="0" t="s">
        <v>1</v>
      </c>
      <c r="D1274" s="0" t="s">
        <v>27</v>
      </c>
      <c r="E1274" s="0" t="s">
        <v>33</v>
      </c>
      <c r="F1274" s="0" t="s">
        <v>6650</v>
      </c>
      <c r="G1274" s="0" t="n">
        <v>3</v>
      </c>
      <c r="H1274" s="0" t="n">
        <v>5</v>
      </c>
      <c r="I1274" s="0" t="n">
        <v>3</v>
      </c>
      <c r="J1274" s="0" t="n">
        <v>2</v>
      </c>
      <c r="K1274" s="0" t="n">
        <v>0</v>
      </c>
      <c r="L1274" s="0" t="n">
        <v>2</v>
      </c>
      <c r="M1274" s="0" t="n">
        <v>3</v>
      </c>
      <c r="N1274" s="1" t="n">
        <f aca="false">IF(ISERROR(I1274/(I1274+J1274)),0,(I1274/(I1274+J1274)))</f>
        <v>0.6</v>
      </c>
      <c r="O1274" s="1" t="n">
        <f aca="false">IF(ISERROR(I1274/(I1274+K1274)),0,(I1274/(I1274+K1274)))</f>
        <v>1</v>
      </c>
      <c r="P1274" s="1" t="n">
        <f aca="false">IF(ISERROR((2*N1274*O1274)/(N1274+O1274)),0,(2*N1274*O1274)/(N1274+O1274))</f>
        <v>0.75</v>
      </c>
      <c r="Q1274" s="0" t="n">
        <f aca="false">L1600-M1600</f>
        <v>0</v>
      </c>
      <c r="R1274" s="17" t="str">
        <f aca="false">VLOOKUP(A1274,s3_num_method!A1274:B3773,2,0)</f>
        <v>num+count</v>
      </c>
    </row>
    <row r="1275" customFormat="false" ht="12.8" hidden="false" customHeight="false" outlineLevel="0" collapsed="false">
      <c r="A1275" s="0" t="s">
        <v>6651</v>
      </c>
      <c r="B1275" s="0" t="s">
        <v>1</v>
      </c>
      <c r="D1275" s="0" t="s">
        <v>27</v>
      </c>
      <c r="E1275" s="0" t="s">
        <v>33</v>
      </c>
      <c r="F1275" s="0" t="s">
        <v>6652</v>
      </c>
      <c r="G1275" s="0" t="n">
        <v>2</v>
      </c>
      <c r="H1275" s="0" t="n">
        <v>1</v>
      </c>
      <c r="I1275" s="0" t="n">
        <v>1</v>
      </c>
      <c r="J1275" s="0" t="n">
        <v>0</v>
      </c>
      <c r="K1275" s="0" t="n">
        <v>1</v>
      </c>
      <c r="L1275" s="0" t="n">
        <v>1</v>
      </c>
      <c r="M1275" s="0" t="n">
        <v>2</v>
      </c>
      <c r="N1275" s="1" t="n">
        <f aca="false">IF(ISERROR(I1275/(I1275+J1275)),0,(I1275/(I1275+J1275)))</f>
        <v>1</v>
      </c>
      <c r="O1275" s="1" t="n">
        <f aca="false">IF(ISERROR(I1275/(I1275+K1275)),0,(I1275/(I1275+K1275)))</f>
        <v>0.5</v>
      </c>
      <c r="P1275" s="1" t="n">
        <f aca="false">IF(ISERROR((2*N1275*O1275)/(N1275+O1275)),0,(2*N1275*O1275)/(N1275+O1275))</f>
        <v>0.666666666666667</v>
      </c>
      <c r="Q1275" s="0" t="n">
        <f aca="false">L733-M733</f>
        <v>0</v>
      </c>
      <c r="R1275" s="17" t="str">
        <f aca="false">VLOOKUP(A1275,s3_num_method!A1275:B3774,2,0)</f>
        <v>num</v>
      </c>
    </row>
    <row r="1276" customFormat="false" ht="12.8" hidden="false" customHeight="false" outlineLevel="0" collapsed="false">
      <c r="A1276" s="0" t="s">
        <v>6653</v>
      </c>
      <c r="B1276" s="0" t="s">
        <v>1</v>
      </c>
      <c r="D1276" s="0" t="s">
        <v>27</v>
      </c>
      <c r="E1276" s="0" t="s">
        <v>33</v>
      </c>
      <c r="F1276" s="0" t="s">
        <v>6654</v>
      </c>
      <c r="G1276" s="0" t="n">
        <v>4</v>
      </c>
      <c r="H1276" s="0" t="n">
        <v>5</v>
      </c>
      <c r="I1276" s="0" t="n">
        <v>2</v>
      </c>
      <c r="J1276" s="0" t="n">
        <v>3</v>
      </c>
      <c r="K1276" s="0" t="n">
        <v>2</v>
      </c>
      <c r="L1276" s="0" t="n">
        <v>1</v>
      </c>
      <c r="M1276" s="0" t="n">
        <v>2</v>
      </c>
      <c r="N1276" s="1" t="n">
        <f aca="false">IF(ISERROR(I1276/(I1276+J1276)),0,(I1276/(I1276+J1276)))</f>
        <v>0.4</v>
      </c>
      <c r="O1276" s="1" t="n">
        <f aca="false">IF(ISERROR(I1276/(I1276+K1276)),0,(I1276/(I1276+K1276)))</f>
        <v>0.5</v>
      </c>
      <c r="P1276" s="1" t="n">
        <f aca="false">IF(ISERROR((2*N1276*O1276)/(N1276+O1276)),0,(2*N1276*O1276)/(N1276+O1276))</f>
        <v>0.444444444444444</v>
      </c>
      <c r="Q1276" s="0" t="n">
        <f aca="false">L488-M488</f>
        <v>-1</v>
      </c>
      <c r="R1276" s="17" t="str">
        <f aca="false">VLOOKUP(A1276,s3_num_method!A1276:B3775,2,0)</f>
        <v>num+count</v>
      </c>
    </row>
    <row r="1277" customFormat="false" ht="12.8" hidden="false" customHeight="false" outlineLevel="0" collapsed="false">
      <c r="A1277" s="0" t="s">
        <v>6655</v>
      </c>
      <c r="B1277" s="0" t="s">
        <v>1</v>
      </c>
      <c r="D1277" s="0" t="s">
        <v>27</v>
      </c>
      <c r="E1277" s="0" t="s">
        <v>33</v>
      </c>
      <c r="F1277" s="0" t="s">
        <v>6656</v>
      </c>
      <c r="G1277" s="0" t="n">
        <v>5</v>
      </c>
      <c r="H1277" s="0" t="n">
        <v>3</v>
      </c>
      <c r="I1277" s="0" t="n">
        <v>2</v>
      </c>
      <c r="J1277" s="0" t="n">
        <v>1</v>
      </c>
      <c r="K1277" s="0" t="n">
        <v>3</v>
      </c>
      <c r="L1277" s="0" t="n">
        <v>1</v>
      </c>
      <c r="M1277" s="0" t="n">
        <v>0</v>
      </c>
      <c r="N1277" s="1" t="n">
        <f aca="false">IF(ISERROR(I1277/(I1277+J1277)),0,(I1277/(I1277+J1277)))</f>
        <v>0.666666666666667</v>
      </c>
      <c r="O1277" s="1" t="n">
        <f aca="false">IF(ISERROR(I1277/(I1277+K1277)),0,(I1277/(I1277+K1277)))</f>
        <v>0.4</v>
      </c>
      <c r="P1277" s="1" t="n">
        <f aca="false">IF(ISERROR((2*N1277*O1277)/(N1277+O1277)),0,(2*N1277*O1277)/(N1277+O1277))</f>
        <v>0.5</v>
      </c>
      <c r="Q1277" s="0" t="n">
        <f aca="false">L1063-M1063</f>
        <v>0</v>
      </c>
      <c r="R1277" s="17" t="str">
        <f aca="false">VLOOKUP(A1277,s3_num_method!A1277:B3776,2,0)</f>
        <v>count</v>
      </c>
    </row>
    <row r="1278" customFormat="false" ht="12.8" hidden="false" customHeight="false" outlineLevel="0" collapsed="false">
      <c r="A1278" s="0" t="s">
        <v>6657</v>
      </c>
      <c r="B1278" s="0" t="s">
        <v>1</v>
      </c>
      <c r="D1278" s="0" t="s">
        <v>27</v>
      </c>
      <c r="E1278" s="0" t="s">
        <v>33</v>
      </c>
      <c r="F1278" s="0" t="s">
        <v>6658</v>
      </c>
      <c r="G1278" s="0" t="n">
        <v>10</v>
      </c>
      <c r="H1278" s="0" t="n">
        <v>15</v>
      </c>
      <c r="I1278" s="0" t="n">
        <v>4</v>
      </c>
      <c r="J1278" s="0" t="n">
        <v>11</v>
      </c>
      <c r="K1278" s="0" t="n">
        <v>6</v>
      </c>
      <c r="L1278" s="0" t="n">
        <v>1</v>
      </c>
      <c r="M1278" s="0" t="n">
        <v>14</v>
      </c>
      <c r="N1278" s="1" t="n">
        <f aca="false">IF(ISERROR(I1278/(I1278+J1278)),0,(I1278/(I1278+J1278)))</f>
        <v>0.266666666666667</v>
      </c>
      <c r="O1278" s="1" t="n">
        <f aca="false">IF(ISERROR(I1278/(I1278+K1278)),0,(I1278/(I1278+K1278)))</f>
        <v>0.4</v>
      </c>
      <c r="P1278" s="1" t="n">
        <f aca="false">IF(ISERROR((2*N1278*O1278)/(N1278+O1278)),0,(2*N1278*O1278)/(N1278+O1278))</f>
        <v>0.32</v>
      </c>
      <c r="Q1278" s="0" t="n">
        <f aca="false">L1740-M1740</f>
        <v>-1</v>
      </c>
      <c r="R1278" s="17" t="str">
        <f aca="false">VLOOKUP(A1278,s3_num_method!A1278:B3777,2,0)</f>
        <v>num+count</v>
      </c>
    </row>
    <row r="1279" customFormat="false" ht="12.8" hidden="false" customHeight="false" outlineLevel="0" collapsed="false">
      <c r="A1279" s="0" t="s">
        <v>6659</v>
      </c>
      <c r="B1279" s="0" t="s">
        <v>1</v>
      </c>
      <c r="D1279" s="0" t="s">
        <v>27</v>
      </c>
      <c r="E1279" s="0" t="s">
        <v>33</v>
      </c>
      <c r="F1279" s="0" t="s">
        <v>6660</v>
      </c>
      <c r="G1279" s="0" t="n">
        <v>6</v>
      </c>
      <c r="H1279" s="0" t="n">
        <v>6</v>
      </c>
      <c r="I1279" s="0" t="n">
        <v>4</v>
      </c>
      <c r="J1279" s="0" t="n">
        <v>2</v>
      </c>
      <c r="K1279" s="0" t="n">
        <v>2</v>
      </c>
      <c r="L1279" s="0" t="n">
        <v>0</v>
      </c>
      <c r="M1279" s="0" t="n">
        <v>0</v>
      </c>
      <c r="N1279" s="1" t="n">
        <f aca="false">IF(ISERROR(I1279/(I1279+J1279)),0,(I1279/(I1279+J1279)))</f>
        <v>0.666666666666667</v>
      </c>
      <c r="O1279" s="1" t="n">
        <f aca="false">IF(ISERROR(I1279/(I1279+K1279)),0,(I1279/(I1279+K1279)))</f>
        <v>0.666666666666667</v>
      </c>
      <c r="P1279" s="1" t="n">
        <f aca="false">IF(ISERROR((2*N1279*O1279)/(N1279+O1279)),0,(2*N1279*O1279)/(N1279+O1279))</f>
        <v>0.666666666666667</v>
      </c>
      <c r="Q1279" s="0" t="n">
        <f aca="false">L125-M125</f>
        <v>-4</v>
      </c>
      <c r="R1279" s="17" t="str">
        <f aca="false">VLOOKUP(A1279,s3_num_method!A1279:B3778,2,0)</f>
        <v>count</v>
      </c>
    </row>
    <row r="1280" customFormat="false" ht="12.8" hidden="false" customHeight="false" outlineLevel="0" collapsed="false">
      <c r="A1280" s="0" t="s">
        <v>6661</v>
      </c>
      <c r="B1280" s="0" t="s">
        <v>1</v>
      </c>
      <c r="D1280" s="0" t="s">
        <v>27</v>
      </c>
      <c r="E1280" s="0" t="s">
        <v>33</v>
      </c>
      <c r="F1280" s="0" t="s">
        <v>6662</v>
      </c>
      <c r="G1280" s="0" t="n">
        <v>3</v>
      </c>
      <c r="H1280" s="0" t="n">
        <v>2</v>
      </c>
      <c r="I1280" s="0" t="n">
        <v>2</v>
      </c>
      <c r="J1280" s="0" t="n">
        <v>0</v>
      </c>
      <c r="K1280" s="0" t="n">
        <v>1</v>
      </c>
      <c r="L1280" s="0" t="n">
        <v>2</v>
      </c>
      <c r="M1280" s="0" t="n">
        <v>1</v>
      </c>
      <c r="N1280" s="1" t="n">
        <f aca="false">IF(ISERROR(I1280/(I1280+J1280)),0,(I1280/(I1280+J1280)))</f>
        <v>1</v>
      </c>
      <c r="O1280" s="1" t="n">
        <f aca="false">IF(ISERROR(I1280/(I1280+K1280)),0,(I1280/(I1280+K1280)))</f>
        <v>0.666666666666667</v>
      </c>
      <c r="P1280" s="1" t="n">
        <f aca="false">IF(ISERROR((2*N1280*O1280)/(N1280+O1280)),0,(2*N1280*O1280)/(N1280+O1280))</f>
        <v>0.8</v>
      </c>
      <c r="Q1280" s="0" t="n">
        <f aca="false">L1499-M1499</f>
        <v>1</v>
      </c>
      <c r="R1280" s="17" t="str">
        <f aca="false">VLOOKUP(A1280,s3_num_method!A1280:B3779,2,0)</f>
        <v>num+count</v>
      </c>
    </row>
    <row r="1281" customFormat="false" ht="12.8" hidden="false" customHeight="false" outlineLevel="0" collapsed="false">
      <c r="A1281" s="0" t="s">
        <v>6663</v>
      </c>
      <c r="B1281" s="0" t="s">
        <v>1</v>
      </c>
      <c r="D1281" s="0" t="s">
        <v>27</v>
      </c>
      <c r="E1281" s="0" t="s">
        <v>33</v>
      </c>
      <c r="F1281" s="0" t="s">
        <v>6664</v>
      </c>
      <c r="G1281" s="0" t="n">
        <v>2</v>
      </c>
      <c r="H1281" s="0" t="n">
        <v>1</v>
      </c>
      <c r="I1281" s="0" t="n">
        <v>1</v>
      </c>
      <c r="J1281" s="0" t="n">
        <v>0</v>
      </c>
      <c r="K1281" s="0" t="n">
        <v>1</v>
      </c>
      <c r="L1281" s="0" t="n">
        <v>1</v>
      </c>
      <c r="M1281" s="0" t="n">
        <v>2</v>
      </c>
      <c r="N1281" s="1" t="n">
        <f aca="false">IF(ISERROR(I1281/(I1281+J1281)),0,(I1281/(I1281+J1281)))</f>
        <v>1</v>
      </c>
      <c r="O1281" s="1" t="n">
        <f aca="false">IF(ISERROR(I1281/(I1281+K1281)),0,(I1281/(I1281+K1281)))</f>
        <v>0.5</v>
      </c>
      <c r="P1281" s="1" t="n">
        <f aca="false">IF(ISERROR((2*N1281*O1281)/(N1281+O1281)),0,(2*N1281*O1281)/(N1281+O1281))</f>
        <v>0.666666666666667</v>
      </c>
      <c r="Q1281" s="0" t="n">
        <f aca="false">L1738-M1738</f>
        <v>9</v>
      </c>
      <c r="R1281" s="17" t="str">
        <f aca="false">VLOOKUP(A1281,s3_num_method!A1281:B3780,2,0)</f>
        <v>count</v>
      </c>
    </row>
    <row r="1282" customFormat="false" ht="12.8" hidden="false" customHeight="false" outlineLevel="0" collapsed="false">
      <c r="A1282" s="0" t="s">
        <v>6665</v>
      </c>
      <c r="B1282" s="0" t="s">
        <v>1</v>
      </c>
      <c r="D1282" s="0" t="s">
        <v>27</v>
      </c>
      <c r="E1282" s="0" t="s">
        <v>33</v>
      </c>
      <c r="F1282" s="0" t="s">
        <v>6666</v>
      </c>
      <c r="G1282" s="0" t="n">
        <v>3</v>
      </c>
      <c r="H1282" s="0" t="n">
        <v>1</v>
      </c>
      <c r="I1282" s="0" t="n">
        <v>1</v>
      </c>
      <c r="J1282" s="0" t="n">
        <v>0</v>
      </c>
      <c r="K1282" s="0" t="n">
        <v>2</v>
      </c>
      <c r="L1282" s="0" t="n">
        <v>1</v>
      </c>
      <c r="M1282" s="0" t="n">
        <v>1</v>
      </c>
      <c r="N1282" s="1" t="n">
        <f aca="false">IF(ISERROR(I1282/(I1282+J1282)),0,(I1282/(I1282+J1282)))</f>
        <v>1</v>
      </c>
      <c r="O1282" s="1" t="n">
        <f aca="false">IF(ISERROR(I1282/(I1282+K1282)),0,(I1282/(I1282+K1282)))</f>
        <v>0.333333333333333</v>
      </c>
      <c r="P1282" s="1" t="n">
        <f aca="false">IF(ISERROR((2*N1282*O1282)/(N1282+O1282)),0,(2*N1282*O1282)/(N1282+O1282))</f>
        <v>0.5</v>
      </c>
      <c r="Q1282" s="0" t="n">
        <f aca="false">L1519-M1519</f>
        <v>1</v>
      </c>
      <c r="R1282" s="17" t="str">
        <f aca="false">VLOOKUP(A1282,s3_num_method!A1282:B3781,2,0)</f>
        <v>num</v>
      </c>
    </row>
    <row r="1283" customFormat="false" ht="12.8" hidden="false" customHeight="false" outlineLevel="0" collapsed="false">
      <c r="A1283" s="0" t="s">
        <v>6667</v>
      </c>
      <c r="B1283" s="0" t="s">
        <v>1</v>
      </c>
      <c r="D1283" s="0" t="s">
        <v>27</v>
      </c>
      <c r="E1283" s="0" t="s">
        <v>33</v>
      </c>
      <c r="F1283" s="0" t="s">
        <v>6668</v>
      </c>
      <c r="G1283" s="0" t="n">
        <v>6</v>
      </c>
      <c r="H1283" s="0" t="n">
        <v>6</v>
      </c>
      <c r="I1283" s="0" t="n">
        <v>2</v>
      </c>
      <c r="J1283" s="0" t="n">
        <v>4</v>
      </c>
      <c r="K1283" s="0" t="n">
        <v>4</v>
      </c>
      <c r="L1283" s="0" t="n">
        <v>1</v>
      </c>
      <c r="M1283" s="0" t="n">
        <v>8</v>
      </c>
      <c r="N1283" s="1" t="n">
        <f aca="false">IF(ISERROR(I1283/(I1283+J1283)),0,(I1283/(I1283+J1283)))</f>
        <v>0.333333333333333</v>
      </c>
      <c r="O1283" s="1" t="n">
        <f aca="false">IF(ISERROR(I1283/(I1283+K1283)),0,(I1283/(I1283+K1283)))</f>
        <v>0.333333333333333</v>
      </c>
      <c r="P1283" s="1" t="n">
        <f aca="false">IF(ISERROR((2*N1283*O1283)/(N1283+O1283)),0,(2*N1283*O1283)/(N1283+O1283))</f>
        <v>0.333333333333333</v>
      </c>
      <c r="Q1283" s="0" t="n">
        <f aca="false">L1516-M1516</f>
        <v>-10</v>
      </c>
      <c r="R1283" s="17" t="str">
        <f aca="false">VLOOKUP(A1283,s3_num_method!A1283:B3782,2,0)</f>
        <v>num+count</v>
      </c>
    </row>
    <row r="1284" customFormat="false" ht="12.8" hidden="false" customHeight="false" outlineLevel="0" collapsed="false">
      <c r="A1284" s="0" t="s">
        <v>6669</v>
      </c>
      <c r="B1284" s="0" t="s">
        <v>1</v>
      </c>
      <c r="D1284" s="0" t="s">
        <v>27</v>
      </c>
      <c r="E1284" s="0" t="s">
        <v>33</v>
      </c>
      <c r="F1284" s="0" t="s">
        <v>6670</v>
      </c>
      <c r="G1284" s="0" t="n">
        <v>3</v>
      </c>
      <c r="H1284" s="0" t="n">
        <v>3</v>
      </c>
      <c r="I1284" s="0" t="n">
        <v>3</v>
      </c>
      <c r="J1284" s="0" t="n">
        <v>0</v>
      </c>
      <c r="K1284" s="0" t="n">
        <v>0</v>
      </c>
      <c r="L1284" s="0" t="n">
        <v>1</v>
      </c>
      <c r="M1284" s="0" t="n">
        <v>3</v>
      </c>
      <c r="N1284" s="1" t="n">
        <f aca="false">IF(ISERROR(I1284/(I1284+J1284)),0,(I1284/(I1284+J1284)))</f>
        <v>1</v>
      </c>
      <c r="O1284" s="1" t="n">
        <f aca="false">IF(ISERROR(I1284/(I1284+K1284)),0,(I1284/(I1284+K1284)))</f>
        <v>1</v>
      </c>
      <c r="P1284" s="1" t="n">
        <f aca="false">IF(ISERROR((2*N1284*O1284)/(N1284+O1284)),0,(2*N1284*O1284)/(N1284+O1284))</f>
        <v>1</v>
      </c>
      <c r="Q1284" s="0" t="n">
        <f aca="false">L2295-M2295</f>
        <v>0</v>
      </c>
      <c r="R1284" s="17" t="str">
        <f aca="false">VLOOKUP(A1284,s3_num_method!A1284:B3783,2,0)</f>
        <v>num+count</v>
      </c>
    </row>
    <row r="1285" customFormat="false" ht="12.8" hidden="false" customHeight="false" outlineLevel="0" collapsed="false">
      <c r="A1285" s="0" t="s">
        <v>6671</v>
      </c>
      <c r="B1285" s="0" t="s">
        <v>1</v>
      </c>
      <c r="D1285" s="0" t="s">
        <v>27</v>
      </c>
      <c r="E1285" s="0" t="s">
        <v>33</v>
      </c>
      <c r="F1285" s="0" t="s">
        <v>6672</v>
      </c>
      <c r="G1285" s="0" t="n">
        <v>6</v>
      </c>
      <c r="H1285" s="0" t="n">
        <v>7</v>
      </c>
      <c r="I1285" s="0" t="n">
        <v>4</v>
      </c>
      <c r="J1285" s="0" t="n">
        <v>3</v>
      </c>
      <c r="K1285" s="0" t="n">
        <v>2</v>
      </c>
      <c r="L1285" s="0" t="n">
        <v>2</v>
      </c>
      <c r="M1285" s="0" t="n">
        <v>7</v>
      </c>
      <c r="N1285" s="1" t="n">
        <f aca="false">IF(ISERROR(I1285/(I1285+J1285)),0,(I1285/(I1285+J1285)))</f>
        <v>0.571428571428571</v>
      </c>
      <c r="O1285" s="1" t="n">
        <f aca="false">IF(ISERROR(I1285/(I1285+K1285)),0,(I1285/(I1285+K1285)))</f>
        <v>0.666666666666667</v>
      </c>
      <c r="P1285" s="1" t="n">
        <f aca="false">IF(ISERROR((2*N1285*O1285)/(N1285+O1285)),0,(2*N1285*O1285)/(N1285+O1285))</f>
        <v>0.615384615384615</v>
      </c>
      <c r="Q1285" s="0" t="n">
        <f aca="false">L305-M305</f>
        <v>-4</v>
      </c>
      <c r="R1285" s="17" t="str">
        <f aca="false">VLOOKUP(A1285,s3_num_method!A1285:B3784,2,0)</f>
        <v>num+count</v>
      </c>
    </row>
    <row r="1286" customFormat="false" ht="12.8" hidden="false" customHeight="false" outlineLevel="0" collapsed="false">
      <c r="A1286" s="0" t="s">
        <v>6673</v>
      </c>
      <c r="B1286" s="0" t="s">
        <v>1</v>
      </c>
      <c r="D1286" s="0" t="s">
        <v>27</v>
      </c>
      <c r="E1286" s="0" t="s">
        <v>33</v>
      </c>
      <c r="F1286" s="0" t="s">
        <v>6674</v>
      </c>
      <c r="G1286" s="0" t="n">
        <v>4</v>
      </c>
      <c r="H1286" s="0" t="n">
        <v>2</v>
      </c>
      <c r="I1286" s="0" t="n">
        <v>2</v>
      </c>
      <c r="J1286" s="0" t="n">
        <v>0</v>
      </c>
      <c r="K1286" s="0" t="n">
        <v>2</v>
      </c>
      <c r="L1286" s="0" t="n">
        <v>1</v>
      </c>
      <c r="M1286" s="0" t="n">
        <v>2</v>
      </c>
      <c r="N1286" s="1" t="n">
        <f aca="false">IF(ISERROR(I1286/(I1286+J1286)),0,(I1286/(I1286+J1286)))</f>
        <v>1</v>
      </c>
      <c r="O1286" s="1" t="n">
        <f aca="false">IF(ISERROR(I1286/(I1286+K1286)),0,(I1286/(I1286+K1286)))</f>
        <v>0.5</v>
      </c>
      <c r="P1286" s="1" t="n">
        <f aca="false">IF(ISERROR((2*N1286*O1286)/(N1286+O1286)),0,(2*N1286*O1286)/(N1286+O1286))</f>
        <v>0.666666666666667</v>
      </c>
      <c r="Q1286" s="0" t="n">
        <f aca="false">L502-M502</f>
        <v>-8</v>
      </c>
      <c r="R1286" s="17" t="str">
        <f aca="false">VLOOKUP(A1286,s3_num_method!A1286:B3785,2,0)</f>
        <v>num+count</v>
      </c>
    </row>
    <row r="1287" customFormat="false" ht="12.8" hidden="false" customHeight="false" outlineLevel="0" collapsed="false">
      <c r="A1287" s="0" t="s">
        <v>6675</v>
      </c>
      <c r="B1287" s="0" t="s">
        <v>1</v>
      </c>
      <c r="D1287" s="0" t="s">
        <v>27</v>
      </c>
      <c r="E1287" s="0" t="s">
        <v>33</v>
      </c>
      <c r="F1287" s="0" t="s">
        <v>6676</v>
      </c>
      <c r="G1287" s="0" t="n">
        <v>4</v>
      </c>
      <c r="H1287" s="0" t="n">
        <v>2</v>
      </c>
      <c r="I1287" s="0" t="n">
        <v>2</v>
      </c>
      <c r="J1287" s="0" t="n">
        <v>0</v>
      </c>
      <c r="K1287" s="0" t="n">
        <v>2</v>
      </c>
      <c r="L1287" s="0" t="n">
        <v>2</v>
      </c>
      <c r="M1287" s="0" t="n">
        <v>3</v>
      </c>
      <c r="N1287" s="1" t="n">
        <f aca="false">IF(ISERROR(I1287/(I1287+J1287)),0,(I1287/(I1287+J1287)))</f>
        <v>1</v>
      </c>
      <c r="O1287" s="1" t="n">
        <f aca="false">IF(ISERROR(I1287/(I1287+K1287)),0,(I1287/(I1287+K1287)))</f>
        <v>0.5</v>
      </c>
      <c r="P1287" s="1" t="n">
        <f aca="false">IF(ISERROR((2*N1287*O1287)/(N1287+O1287)),0,(2*N1287*O1287)/(N1287+O1287))</f>
        <v>0.666666666666667</v>
      </c>
      <c r="Q1287" s="0" t="n">
        <f aca="false">L187-M187</f>
        <v>-2</v>
      </c>
      <c r="R1287" s="17" t="str">
        <f aca="false">VLOOKUP(A1287,s3_num_method!A1287:B3786,2,0)</f>
        <v>count</v>
      </c>
    </row>
    <row r="1288" customFormat="false" ht="12.8" hidden="false" customHeight="false" outlineLevel="0" collapsed="false">
      <c r="A1288" s="0" t="s">
        <v>6677</v>
      </c>
      <c r="B1288" s="0" t="s">
        <v>1</v>
      </c>
      <c r="D1288" s="0" t="s">
        <v>27</v>
      </c>
      <c r="E1288" s="0" t="s">
        <v>33</v>
      </c>
      <c r="F1288" s="0" t="s">
        <v>6678</v>
      </c>
      <c r="G1288" s="0" t="n">
        <v>2</v>
      </c>
      <c r="H1288" s="0" t="n">
        <v>1</v>
      </c>
      <c r="I1288" s="0" t="n">
        <v>1</v>
      </c>
      <c r="J1288" s="0" t="n">
        <v>0</v>
      </c>
      <c r="K1288" s="0" t="n">
        <v>1</v>
      </c>
      <c r="L1288" s="0" t="n">
        <v>0</v>
      </c>
      <c r="M1288" s="0" t="n">
        <v>0</v>
      </c>
      <c r="N1288" s="1" t="n">
        <f aca="false">IF(ISERROR(I1288/(I1288+J1288)),0,(I1288/(I1288+J1288)))</f>
        <v>1</v>
      </c>
      <c r="O1288" s="1" t="n">
        <f aca="false">IF(ISERROR(I1288/(I1288+K1288)),0,(I1288/(I1288+K1288)))</f>
        <v>0.5</v>
      </c>
      <c r="P1288" s="1" t="n">
        <f aca="false">IF(ISERROR((2*N1288*O1288)/(N1288+O1288)),0,(2*N1288*O1288)/(N1288+O1288))</f>
        <v>0.666666666666667</v>
      </c>
      <c r="Q1288" s="0" t="n">
        <f aca="false">L381-M381</f>
        <v>-3</v>
      </c>
      <c r="R1288" s="17" t="str">
        <f aca="false">VLOOKUP(A1288,s3_num_method!A1288:B3787,2,0)</f>
        <v>count</v>
      </c>
    </row>
    <row r="1289" customFormat="false" ht="12.8" hidden="false" customHeight="false" outlineLevel="0" collapsed="false">
      <c r="A1289" s="0" t="s">
        <v>6679</v>
      </c>
      <c r="B1289" s="0" t="s">
        <v>1</v>
      </c>
      <c r="D1289" s="0" t="s">
        <v>27</v>
      </c>
      <c r="E1289" s="0" t="s">
        <v>33</v>
      </c>
      <c r="F1289" s="0" t="s">
        <v>6680</v>
      </c>
      <c r="G1289" s="0" t="n">
        <v>3</v>
      </c>
      <c r="H1289" s="0" t="n">
        <v>1</v>
      </c>
      <c r="I1289" s="0" t="n">
        <v>1</v>
      </c>
      <c r="J1289" s="0" t="n">
        <v>0</v>
      </c>
      <c r="K1289" s="0" t="n">
        <v>2</v>
      </c>
      <c r="L1289" s="0" t="n">
        <v>1</v>
      </c>
      <c r="M1289" s="0" t="n">
        <v>0</v>
      </c>
      <c r="N1289" s="1" t="n">
        <f aca="false">IF(ISERROR(I1289/(I1289+J1289)),0,(I1289/(I1289+J1289)))</f>
        <v>1</v>
      </c>
      <c r="O1289" s="1" t="n">
        <f aca="false">IF(ISERROR(I1289/(I1289+K1289)),0,(I1289/(I1289+K1289)))</f>
        <v>0.333333333333333</v>
      </c>
      <c r="P1289" s="1" t="n">
        <f aca="false">IF(ISERROR((2*N1289*O1289)/(N1289+O1289)),0,(2*N1289*O1289)/(N1289+O1289))</f>
        <v>0.5</v>
      </c>
      <c r="Q1289" s="0" t="n">
        <f aca="false">L667-M667</f>
        <v>0</v>
      </c>
      <c r="R1289" s="17" t="str">
        <f aca="false">VLOOKUP(A1289,s3_num_method!A1289:B3788,2,0)</f>
        <v>count</v>
      </c>
    </row>
    <row r="1290" customFormat="false" ht="12.8" hidden="false" customHeight="false" outlineLevel="0" collapsed="false">
      <c r="A1290" s="0" t="s">
        <v>6681</v>
      </c>
      <c r="B1290" s="0" t="s">
        <v>1</v>
      </c>
      <c r="D1290" s="0" t="s">
        <v>27</v>
      </c>
      <c r="E1290" s="0" t="s">
        <v>33</v>
      </c>
      <c r="F1290" s="0" t="s">
        <v>6682</v>
      </c>
      <c r="G1290" s="0" t="n">
        <v>2</v>
      </c>
      <c r="H1290" s="0" t="n">
        <v>2</v>
      </c>
      <c r="I1290" s="0" t="n">
        <v>0</v>
      </c>
      <c r="J1290" s="0" t="n">
        <v>2</v>
      </c>
      <c r="K1290" s="0" t="n">
        <v>2</v>
      </c>
      <c r="L1290" s="0" t="n">
        <v>0</v>
      </c>
      <c r="M1290" s="0" t="n">
        <v>0</v>
      </c>
      <c r="N1290" s="1" t="n">
        <f aca="false">IF(ISERROR(I1290/(I1290+J1290)),0,(I1290/(I1290+J1290)))</f>
        <v>0</v>
      </c>
      <c r="O1290" s="1" t="n">
        <f aca="false">IF(ISERROR(I1290/(I1290+K1290)),0,(I1290/(I1290+K1290)))</f>
        <v>0</v>
      </c>
      <c r="P1290" s="1" t="n">
        <f aca="false">IF(ISERROR((2*N1290*O1290)/(N1290+O1290)),0,(2*N1290*O1290)/(N1290+O1290))</f>
        <v>0</v>
      </c>
      <c r="Q1290" s="0" t="n">
        <f aca="false">L664-M664</f>
        <v>1</v>
      </c>
      <c r="R1290" s="17" t="str">
        <f aca="false">VLOOKUP(A1290,s3_num_method!A1290:B3789,2,0)</f>
        <v>count</v>
      </c>
    </row>
    <row r="1291" customFormat="false" ht="12.8" hidden="false" customHeight="false" outlineLevel="0" collapsed="false">
      <c r="A1291" s="0" t="s">
        <v>6683</v>
      </c>
      <c r="B1291" s="0" t="s">
        <v>1</v>
      </c>
      <c r="D1291" s="0" t="s">
        <v>27</v>
      </c>
      <c r="E1291" s="0" t="s">
        <v>33</v>
      </c>
      <c r="F1291" s="0" t="s">
        <v>6684</v>
      </c>
      <c r="G1291" s="0" t="n">
        <v>4</v>
      </c>
      <c r="H1291" s="0" t="n">
        <v>5</v>
      </c>
      <c r="I1291" s="0" t="n">
        <v>4</v>
      </c>
      <c r="J1291" s="0" t="n">
        <v>1</v>
      </c>
      <c r="K1291" s="0" t="n">
        <v>0</v>
      </c>
      <c r="L1291" s="0" t="n">
        <v>2</v>
      </c>
      <c r="M1291" s="0" t="n">
        <v>4</v>
      </c>
      <c r="N1291" s="1" t="n">
        <f aca="false">IF(ISERROR(I1291/(I1291+J1291)),0,(I1291/(I1291+J1291)))</f>
        <v>0.8</v>
      </c>
      <c r="O1291" s="1" t="n">
        <f aca="false">IF(ISERROR(I1291/(I1291+K1291)),0,(I1291/(I1291+K1291)))</f>
        <v>1</v>
      </c>
      <c r="P1291" s="1" t="n">
        <f aca="false">IF(ISERROR((2*N1291*O1291)/(N1291+O1291)),0,(2*N1291*O1291)/(N1291+O1291))</f>
        <v>0.888888888888889</v>
      </c>
      <c r="Q1291" s="0" t="n">
        <f aca="false">L2053-M2053</f>
        <v>3</v>
      </c>
      <c r="R1291" s="17" t="str">
        <f aca="false">VLOOKUP(A1291,s3_num_method!A1291:B3790,2,0)</f>
        <v>num+count</v>
      </c>
    </row>
    <row r="1292" customFormat="false" ht="12.8" hidden="false" customHeight="false" outlineLevel="0" collapsed="false">
      <c r="A1292" s="0" t="s">
        <v>6685</v>
      </c>
      <c r="B1292" s="0" t="s">
        <v>1</v>
      </c>
      <c r="D1292" s="0" t="s">
        <v>27</v>
      </c>
      <c r="E1292" s="0" t="s">
        <v>33</v>
      </c>
      <c r="F1292" s="0" t="s">
        <v>6686</v>
      </c>
      <c r="G1292" s="0" t="n">
        <v>11</v>
      </c>
      <c r="H1292" s="0" t="n">
        <v>4</v>
      </c>
      <c r="I1292" s="0" t="n">
        <v>4</v>
      </c>
      <c r="J1292" s="0" t="n">
        <v>0</v>
      </c>
      <c r="K1292" s="0" t="n">
        <v>7</v>
      </c>
      <c r="L1292" s="0" t="n">
        <v>1</v>
      </c>
      <c r="M1292" s="0" t="n">
        <v>2</v>
      </c>
      <c r="N1292" s="1" t="n">
        <f aca="false">IF(ISERROR(I1292/(I1292+J1292)),0,(I1292/(I1292+J1292)))</f>
        <v>1</v>
      </c>
      <c r="O1292" s="1" t="n">
        <f aca="false">IF(ISERROR(I1292/(I1292+K1292)),0,(I1292/(I1292+K1292)))</f>
        <v>0.363636363636364</v>
      </c>
      <c r="P1292" s="1" t="n">
        <f aca="false">IF(ISERROR((2*N1292*O1292)/(N1292+O1292)),0,(2*N1292*O1292)/(N1292+O1292))</f>
        <v>0.533333333333333</v>
      </c>
      <c r="Q1292" s="0" t="n">
        <f aca="false">L500-M500</f>
        <v>-4</v>
      </c>
      <c r="R1292" s="17" t="str">
        <f aca="false">VLOOKUP(A1292,s3_num_method!A1292:B3791,2,0)</f>
        <v>num</v>
      </c>
    </row>
    <row r="1293" customFormat="false" ht="12.8" hidden="false" customHeight="false" outlineLevel="0" collapsed="false">
      <c r="A1293" s="0" t="s">
        <v>6687</v>
      </c>
      <c r="B1293" s="0" t="s">
        <v>1</v>
      </c>
      <c r="D1293" s="0" t="s">
        <v>27</v>
      </c>
      <c r="E1293" s="0" t="s">
        <v>33</v>
      </c>
      <c r="F1293" s="0" t="s">
        <v>6688</v>
      </c>
      <c r="G1293" s="0" t="n">
        <v>7</v>
      </c>
      <c r="H1293" s="0" t="n">
        <v>5</v>
      </c>
      <c r="I1293" s="0" t="n">
        <v>2</v>
      </c>
      <c r="J1293" s="0" t="n">
        <v>3</v>
      </c>
      <c r="K1293" s="0" t="n">
        <v>5</v>
      </c>
      <c r="L1293" s="0" t="n">
        <v>1</v>
      </c>
      <c r="M1293" s="0" t="n">
        <v>4</v>
      </c>
      <c r="N1293" s="1" t="n">
        <f aca="false">IF(ISERROR(I1293/(I1293+J1293)),0,(I1293/(I1293+J1293)))</f>
        <v>0.4</v>
      </c>
      <c r="O1293" s="1" t="n">
        <f aca="false">IF(ISERROR(I1293/(I1293+K1293)),0,(I1293/(I1293+K1293)))</f>
        <v>0.285714285714286</v>
      </c>
      <c r="P1293" s="1" t="n">
        <f aca="false">IF(ISERROR((2*N1293*O1293)/(N1293+O1293)),0,(2*N1293*O1293)/(N1293+O1293))</f>
        <v>0.333333333333333</v>
      </c>
      <c r="Q1293" s="0" t="n">
        <f aca="false">L1382-M1382</f>
        <v>-3</v>
      </c>
      <c r="R1293" s="17" t="str">
        <f aca="false">VLOOKUP(A1293,s3_num_method!A1293:B3792,2,0)</f>
        <v>num+count</v>
      </c>
    </row>
    <row r="1294" customFormat="false" ht="12.8" hidden="false" customHeight="false" outlineLevel="0" collapsed="false">
      <c r="A1294" s="0" t="s">
        <v>6689</v>
      </c>
      <c r="B1294" s="0" t="s">
        <v>1</v>
      </c>
      <c r="D1294" s="0" t="s">
        <v>27</v>
      </c>
      <c r="E1294" s="0" t="s">
        <v>33</v>
      </c>
      <c r="F1294" s="0" t="s">
        <v>6690</v>
      </c>
      <c r="G1294" s="0" t="n">
        <v>4</v>
      </c>
      <c r="H1294" s="0" t="n">
        <v>3</v>
      </c>
      <c r="I1294" s="0" t="n">
        <v>2</v>
      </c>
      <c r="J1294" s="0" t="n">
        <v>1</v>
      </c>
      <c r="K1294" s="0" t="n">
        <v>2</v>
      </c>
      <c r="L1294" s="0" t="n">
        <v>2</v>
      </c>
      <c r="M1294" s="0" t="n">
        <v>2</v>
      </c>
      <c r="N1294" s="1" t="n">
        <f aca="false">IF(ISERROR(I1294/(I1294+J1294)),0,(I1294/(I1294+J1294)))</f>
        <v>0.666666666666667</v>
      </c>
      <c r="O1294" s="1" t="n">
        <f aca="false">IF(ISERROR(I1294/(I1294+K1294)),0,(I1294/(I1294+K1294)))</f>
        <v>0.5</v>
      </c>
      <c r="P1294" s="1" t="n">
        <f aca="false">IF(ISERROR((2*N1294*O1294)/(N1294+O1294)),0,(2*N1294*O1294)/(N1294+O1294))</f>
        <v>0.571428571428571</v>
      </c>
      <c r="Q1294" s="0" t="n">
        <f aca="false">L798-M798</f>
        <v>0</v>
      </c>
      <c r="R1294" s="17" t="str">
        <f aca="false">VLOOKUP(A1294,s3_num_method!A1294:B3793,2,0)</f>
        <v>num+count</v>
      </c>
    </row>
    <row r="1295" customFormat="false" ht="12.8" hidden="false" customHeight="false" outlineLevel="0" collapsed="false">
      <c r="A1295" s="0" t="s">
        <v>6691</v>
      </c>
      <c r="B1295" s="0" t="s">
        <v>1</v>
      </c>
      <c r="D1295" s="0" t="s">
        <v>27</v>
      </c>
      <c r="E1295" s="0" t="s">
        <v>33</v>
      </c>
      <c r="F1295" s="0" t="s">
        <v>6692</v>
      </c>
      <c r="G1295" s="0" t="n">
        <v>4</v>
      </c>
      <c r="H1295" s="0" t="n">
        <v>4</v>
      </c>
      <c r="I1295" s="0" t="n">
        <v>3</v>
      </c>
      <c r="J1295" s="0" t="n">
        <v>1</v>
      </c>
      <c r="K1295" s="0" t="n">
        <v>1</v>
      </c>
      <c r="L1295" s="0" t="n">
        <v>2</v>
      </c>
      <c r="M1295" s="0" t="n">
        <v>4</v>
      </c>
      <c r="N1295" s="1" t="n">
        <f aca="false">IF(ISERROR(I1295/(I1295+J1295)),0,(I1295/(I1295+J1295)))</f>
        <v>0.75</v>
      </c>
      <c r="O1295" s="1" t="n">
        <f aca="false">IF(ISERROR(I1295/(I1295+K1295)),0,(I1295/(I1295+K1295)))</f>
        <v>0.75</v>
      </c>
      <c r="P1295" s="1" t="n">
        <f aca="false">IF(ISERROR((2*N1295*O1295)/(N1295+O1295)),0,(2*N1295*O1295)/(N1295+O1295))</f>
        <v>0.75</v>
      </c>
      <c r="Q1295" s="0" t="n">
        <f aca="false">L2357-M2357</f>
        <v>2</v>
      </c>
      <c r="R1295" s="17" t="str">
        <f aca="false">VLOOKUP(A1295,s3_num_method!A1295:B3794,2,0)</f>
        <v>count</v>
      </c>
    </row>
    <row r="1296" customFormat="false" ht="12.8" hidden="false" customHeight="false" outlineLevel="0" collapsed="false">
      <c r="A1296" s="0" t="s">
        <v>6693</v>
      </c>
      <c r="B1296" s="0" t="s">
        <v>1</v>
      </c>
      <c r="D1296" s="0" t="s">
        <v>27</v>
      </c>
      <c r="E1296" s="0" t="s">
        <v>33</v>
      </c>
      <c r="F1296" s="0" t="s">
        <v>6694</v>
      </c>
      <c r="G1296" s="0" t="n">
        <v>3</v>
      </c>
      <c r="H1296" s="0" t="n">
        <v>2</v>
      </c>
      <c r="I1296" s="0" t="n">
        <v>1</v>
      </c>
      <c r="J1296" s="0" t="n">
        <v>1</v>
      </c>
      <c r="K1296" s="0" t="n">
        <v>2</v>
      </c>
      <c r="L1296" s="0" t="n">
        <v>1</v>
      </c>
      <c r="M1296" s="0" t="n">
        <v>2</v>
      </c>
      <c r="N1296" s="1" t="n">
        <f aca="false">IF(ISERROR(I1296/(I1296+J1296)),0,(I1296/(I1296+J1296)))</f>
        <v>0.5</v>
      </c>
      <c r="O1296" s="1" t="n">
        <f aca="false">IF(ISERROR(I1296/(I1296+K1296)),0,(I1296/(I1296+K1296)))</f>
        <v>0.333333333333333</v>
      </c>
      <c r="P1296" s="1" t="n">
        <f aca="false">IF(ISERROR((2*N1296*O1296)/(N1296+O1296)),0,(2*N1296*O1296)/(N1296+O1296))</f>
        <v>0.4</v>
      </c>
      <c r="Q1296" s="0" t="n">
        <f aca="false">L227-M227</f>
        <v>-6</v>
      </c>
      <c r="R1296" s="17" t="str">
        <f aca="false">VLOOKUP(A1296,s3_num_method!A1296:B3795,2,0)</f>
        <v>num+count</v>
      </c>
    </row>
    <row r="1297" customFormat="false" ht="12.8" hidden="false" customHeight="false" outlineLevel="0" collapsed="false">
      <c r="A1297" s="0" t="s">
        <v>6695</v>
      </c>
      <c r="B1297" s="0" t="s">
        <v>1</v>
      </c>
      <c r="D1297" s="0" t="s">
        <v>27</v>
      </c>
      <c r="E1297" s="0" t="s">
        <v>33</v>
      </c>
      <c r="F1297" s="0" t="s">
        <v>6696</v>
      </c>
      <c r="G1297" s="0" t="n">
        <v>9</v>
      </c>
      <c r="H1297" s="0" t="n">
        <v>4</v>
      </c>
      <c r="I1297" s="0" t="n">
        <v>2</v>
      </c>
      <c r="J1297" s="0" t="n">
        <v>2</v>
      </c>
      <c r="K1297" s="0" t="n">
        <v>7</v>
      </c>
      <c r="L1297" s="0" t="n">
        <v>1</v>
      </c>
      <c r="M1297" s="0" t="n">
        <v>0</v>
      </c>
      <c r="N1297" s="1" t="n">
        <f aca="false">IF(ISERROR(I1297/(I1297+J1297)),0,(I1297/(I1297+J1297)))</f>
        <v>0.5</v>
      </c>
      <c r="O1297" s="1" t="n">
        <f aca="false">IF(ISERROR(I1297/(I1297+K1297)),0,(I1297/(I1297+K1297)))</f>
        <v>0.222222222222222</v>
      </c>
      <c r="P1297" s="1" t="n">
        <f aca="false">IF(ISERROR((2*N1297*O1297)/(N1297+O1297)),0,(2*N1297*O1297)/(N1297+O1297))</f>
        <v>0.307692307692308</v>
      </c>
      <c r="Q1297" s="0" t="n">
        <f aca="false">L339-M339</f>
        <v>0</v>
      </c>
      <c r="R1297" s="17" t="str">
        <f aca="false">VLOOKUP(A1297,s3_num_method!A1297:B3796,2,0)</f>
        <v>count</v>
      </c>
    </row>
    <row r="1298" customFormat="false" ht="12.8" hidden="false" customHeight="false" outlineLevel="0" collapsed="false">
      <c r="A1298" s="0" t="s">
        <v>6697</v>
      </c>
      <c r="B1298" s="0" t="s">
        <v>1</v>
      </c>
      <c r="D1298" s="0" t="s">
        <v>27</v>
      </c>
      <c r="E1298" s="0" t="s">
        <v>33</v>
      </c>
      <c r="F1298" s="0" t="s">
        <v>6698</v>
      </c>
      <c r="G1298" s="0" t="n">
        <v>8</v>
      </c>
      <c r="H1298" s="0" t="n">
        <v>3</v>
      </c>
      <c r="I1298" s="0" t="n">
        <v>3</v>
      </c>
      <c r="J1298" s="0" t="n">
        <v>0</v>
      </c>
      <c r="K1298" s="0" t="n">
        <v>5</v>
      </c>
      <c r="L1298" s="0" t="n">
        <v>2</v>
      </c>
      <c r="M1298" s="0" t="n">
        <v>5</v>
      </c>
      <c r="N1298" s="1" t="n">
        <f aca="false">IF(ISERROR(I1298/(I1298+J1298)),0,(I1298/(I1298+J1298)))</f>
        <v>1</v>
      </c>
      <c r="O1298" s="1" t="n">
        <f aca="false">IF(ISERROR(I1298/(I1298+K1298)),0,(I1298/(I1298+K1298)))</f>
        <v>0.375</v>
      </c>
      <c r="P1298" s="1" t="n">
        <f aca="false">IF(ISERROR((2*N1298*O1298)/(N1298+O1298)),0,(2*N1298*O1298)/(N1298+O1298))</f>
        <v>0.545454545454545</v>
      </c>
      <c r="Q1298" s="0" t="n">
        <f aca="false">L912-M912</f>
        <v>3</v>
      </c>
      <c r="R1298" s="17" t="str">
        <f aca="false">VLOOKUP(A1298,s3_num_method!A1298:B3797,2,0)</f>
        <v>num+count</v>
      </c>
    </row>
    <row r="1299" customFormat="false" ht="12.8" hidden="false" customHeight="false" outlineLevel="0" collapsed="false">
      <c r="A1299" s="0" t="s">
        <v>6699</v>
      </c>
      <c r="B1299" s="0" t="s">
        <v>1</v>
      </c>
      <c r="D1299" s="0" t="s">
        <v>27</v>
      </c>
      <c r="E1299" s="0" t="s">
        <v>33</v>
      </c>
      <c r="F1299" s="0" t="s">
        <v>6700</v>
      </c>
      <c r="G1299" s="0" t="n">
        <v>3</v>
      </c>
      <c r="H1299" s="0" t="n">
        <v>2</v>
      </c>
      <c r="I1299" s="0" t="n">
        <v>2</v>
      </c>
      <c r="J1299" s="0" t="n">
        <v>0</v>
      </c>
      <c r="K1299" s="0" t="n">
        <v>1</v>
      </c>
      <c r="L1299" s="0" t="n">
        <v>1</v>
      </c>
      <c r="M1299" s="0" t="n">
        <v>2</v>
      </c>
      <c r="N1299" s="1" t="n">
        <f aca="false">IF(ISERROR(I1299/(I1299+J1299)),0,(I1299/(I1299+J1299)))</f>
        <v>1</v>
      </c>
      <c r="O1299" s="1" t="n">
        <f aca="false">IF(ISERROR(I1299/(I1299+K1299)),0,(I1299/(I1299+K1299)))</f>
        <v>0.666666666666667</v>
      </c>
      <c r="P1299" s="1" t="n">
        <f aca="false">IF(ISERROR((2*N1299*O1299)/(N1299+O1299)),0,(2*N1299*O1299)/(N1299+O1299))</f>
        <v>0.8</v>
      </c>
      <c r="Q1299" s="0" t="n">
        <f aca="false">L2001-M2001</f>
        <v>-1</v>
      </c>
      <c r="R1299" s="17" t="str">
        <f aca="false">VLOOKUP(A1299,s3_num_method!A1299:B3798,2,0)</f>
        <v>num</v>
      </c>
    </row>
    <row r="1300" customFormat="false" ht="12.8" hidden="false" customHeight="false" outlineLevel="0" collapsed="false">
      <c r="A1300" s="0" t="s">
        <v>6701</v>
      </c>
      <c r="B1300" s="0" t="s">
        <v>1</v>
      </c>
      <c r="D1300" s="0" t="s">
        <v>27</v>
      </c>
      <c r="E1300" s="0" t="s">
        <v>33</v>
      </c>
      <c r="F1300" s="0" t="s">
        <v>6702</v>
      </c>
      <c r="G1300" s="0" t="n">
        <v>4</v>
      </c>
      <c r="H1300" s="0" t="n">
        <v>5</v>
      </c>
      <c r="I1300" s="0" t="n">
        <v>3</v>
      </c>
      <c r="J1300" s="0" t="n">
        <v>2</v>
      </c>
      <c r="K1300" s="0" t="n">
        <v>1</v>
      </c>
      <c r="L1300" s="0" t="n">
        <v>0</v>
      </c>
      <c r="M1300" s="0" t="n">
        <v>4</v>
      </c>
      <c r="N1300" s="1" t="n">
        <f aca="false">IF(ISERROR(I1300/(I1300+J1300)),0,(I1300/(I1300+J1300)))</f>
        <v>0.6</v>
      </c>
      <c r="O1300" s="1" t="n">
        <f aca="false">IF(ISERROR(I1300/(I1300+K1300)),0,(I1300/(I1300+K1300)))</f>
        <v>0.75</v>
      </c>
      <c r="P1300" s="1" t="n">
        <f aca="false">IF(ISERROR((2*N1300*O1300)/(N1300+O1300)),0,(2*N1300*O1300)/(N1300+O1300))</f>
        <v>0.666666666666667</v>
      </c>
      <c r="Q1300" s="0" t="n">
        <f aca="false">L1870-M1870</f>
        <v>0</v>
      </c>
      <c r="R1300" s="17" t="str">
        <f aca="false">VLOOKUP(A1300,s3_num_method!A1300:B3799,2,0)</f>
        <v>num+count</v>
      </c>
    </row>
    <row r="1301" customFormat="false" ht="12.8" hidden="false" customHeight="false" outlineLevel="0" collapsed="false">
      <c r="A1301" s="0" t="s">
        <v>6703</v>
      </c>
      <c r="B1301" s="0" t="s">
        <v>1</v>
      </c>
      <c r="D1301" s="0" t="s">
        <v>27</v>
      </c>
      <c r="E1301" s="0" t="s">
        <v>33</v>
      </c>
      <c r="F1301" s="0" t="s">
        <v>6704</v>
      </c>
      <c r="G1301" s="0" t="n">
        <v>5</v>
      </c>
      <c r="H1301" s="0" t="n">
        <v>7</v>
      </c>
      <c r="I1301" s="0" t="n">
        <v>4</v>
      </c>
      <c r="J1301" s="0" t="n">
        <v>3</v>
      </c>
      <c r="K1301" s="0" t="n">
        <v>1</v>
      </c>
      <c r="L1301" s="0" t="n">
        <v>0</v>
      </c>
      <c r="M1301" s="0" t="n">
        <v>15</v>
      </c>
      <c r="N1301" s="1" t="n">
        <f aca="false">IF(ISERROR(I1301/(I1301+J1301)),0,(I1301/(I1301+J1301)))</f>
        <v>0.571428571428571</v>
      </c>
      <c r="O1301" s="1" t="n">
        <f aca="false">IF(ISERROR(I1301/(I1301+K1301)),0,(I1301/(I1301+K1301)))</f>
        <v>0.8</v>
      </c>
      <c r="P1301" s="1" t="n">
        <f aca="false">IF(ISERROR((2*N1301*O1301)/(N1301+O1301)),0,(2*N1301*O1301)/(N1301+O1301))</f>
        <v>0.666666666666667</v>
      </c>
      <c r="Q1301" s="0" t="n">
        <f aca="false">L87-M87</f>
        <v>0</v>
      </c>
      <c r="R1301" s="17" t="str">
        <f aca="false">VLOOKUP(A1301,s3_num_method!A1301:B3800,2,0)</f>
        <v>num+count</v>
      </c>
    </row>
    <row r="1302" customFormat="false" ht="12.8" hidden="false" customHeight="false" outlineLevel="0" collapsed="false">
      <c r="A1302" s="0" t="s">
        <v>6705</v>
      </c>
      <c r="B1302" s="0" t="s">
        <v>1</v>
      </c>
      <c r="D1302" s="0" t="s">
        <v>27</v>
      </c>
      <c r="E1302" s="0" t="s">
        <v>33</v>
      </c>
      <c r="F1302" s="0" t="s">
        <v>6706</v>
      </c>
      <c r="G1302" s="0" t="n">
        <v>7</v>
      </c>
      <c r="H1302" s="0" t="n">
        <v>3</v>
      </c>
      <c r="I1302" s="0" t="n">
        <v>3</v>
      </c>
      <c r="J1302" s="0" t="n">
        <v>0</v>
      </c>
      <c r="K1302" s="0" t="n">
        <v>4</v>
      </c>
      <c r="L1302" s="0" t="n">
        <v>3</v>
      </c>
      <c r="M1302" s="0" t="n">
        <v>0</v>
      </c>
      <c r="N1302" s="1" t="n">
        <f aca="false">IF(ISERROR(I1302/(I1302+J1302)),0,(I1302/(I1302+J1302)))</f>
        <v>1</v>
      </c>
      <c r="O1302" s="1" t="n">
        <f aca="false">IF(ISERROR(I1302/(I1302+K1302)),0,(I1302/(I1302+K1302)))</f>
        <v>0.428571428571429</v>
      </c>
      <c r="P1302" s="1" t="n">
        <f aca="false">IF(ISERROR((2*N1302*O1302)/(N1302+O1302)),0,(2*N1302*O1302)/(N1302+O1302))</f>
        <v>0.6</v>
      </c>
      <c r="Q1302" s="0" t="n">
        <f aca="false">L835-M835</f>
        <v>-1</v>
      </c>
      <c r="R1302" s="17" t="str">
        <f aca="false">VLOOKUP(A1302,s3_num_method!A1302:B3801,2,0)</f>
        <v>count</v>
      </c>
    </row>
    <row r="1303" customFormat="false" ht="12.8" hidden="false" customHeight="false" outlineLevel="0" collapsed="false">
      <c r="A1303" s="0" t="s">
        <v>6707</v>
      </c>
      <c r="B1303" s="0" t="s">
        <v>1</v>
      </c>
      <c r="D1303" s="0" t="s">
        <v>27</v>
      </c>
      <c r="E1303" s="0" t="s">
        <v>33</v>
      </c>
      <c r="F1303" s="0" t="s">
        <v>6708</v>
      </c>
      <c r="G1303" s="0" t="n">
        <v>3</v>
      </c>
      <c r="H1303" s="0" t="n">
        <v>0</v>
      </c>
      <c r="I1303" s="0" t="n">
        <v>0</v>
      </c>
      <c r="J1303" s="0" t="n">
        <v>0</v>
      </c>
      <c r="K1303" s="0" t="n">
        <v>3</v>
      </c>
      <c r="L1303" s="0" t="n">
        <v>1</v>
      </c>
      <c r="M1303" s="0" t="n">
        <v>0</v>
      </c>
      <c r="N1303" s="1" t="n">
        <f aca="false">IF(ISERROR(I1303/(I1303+J1303)),0,(I1303/(I1303+J1303)))</f>
        <v>0</v>
      </c>
      <c r="O1303" s="1" t="n">
        <f aca="false">IF(ISERROR(I1303/(I1303+K1303)),0,(I1303/(I1303+K1303)))</f>
        <v>0</v>
      </c>
      <c r="P1303" s="1" t="n">
        <f aca="false">IF(ISERROR((2*N1303*O1303)/(N1303+O1303)),0,(2*N1303*O1303)/(N1303+O1303))</f>
        <v>0</v>
      </c>
      <c r="Q1303" s="0" t="n">
        <f aca="false">L1404-M1404</f>
        <v>0</v>
      </c>
      <c r="R1303" s="17" t="str">
        <f aca="false">VLOOKUP(A1303,s3_num_method!A1303:B3802,2,0)</f>
        <v>num+count</v>
      </c>
    </row>
    <row r="1304" customFormat="false" ht="12.8" hidden="false" customHeight="false" outlineLevel="0" collapsed="false">
      <c r="A1304" s="0" t="s">
        <v>6709</v>
      </c>
      <c r="B1304" s="0" t="s">
        <v>1</v>
      </c>
      <c r="D1304" s="0" t="s">
        <v>27</v>
      </c>
      <c r="E1304" s="0" t="s">
        <v>33</v>
      </c>
      <c r="F1304" s="0" t="s">
        <v>6710</v>
      </c>
      <c r="G1304" s="0" t="n">
        <v>3</v>
      </c>
      <c r="H1304" s="0" t="n">
        <v>4</v>
      </c>
      <c r="I1304" s="0" t="n">
        <v>2</v>
      </c>
      <c r="J1304" s="0" t="n">
        <v>2</v>
      </c>
      <c r="K1304" s="0" t="n">
        <v>1</v>
      </c>
      <c r="L1304" s="0" t="n">
        <v>2</v>
      </c>
      <c r="M1304" s="0" t="n">
        <v>6</v>
      </c>
      <c r="N1304" s="1" t="n">
        <f aca="false">IF(ISERROR(I1304/(I1304+J1304)),0,(I1304/(I1304+J1304)))</f>
        <v>0.5</v>
      </c>
      <c r="O1304" s="1" t="n">
        <f aca="false">IF(ISERROR(I1304/(I1304+K1304)),0,(I1304/(I1304+K1304)))</f>
        <v>0.666666666666667</v>
      </c>
      <c r="P1304" s="1" t="n">
        <f aca="false">IF(ISERROR((2*N1304*O1304)/(N1304+O1304)),0,(2*N1304*O1304)/(N1304+O1304))</f>
        <v>0.571428571428571</v>
      </c>
      <c r="Q1304" s="0" t="n">
        <f aca="false">L89-M89</f>
        <v>-8</v>
      </c>
      <c r="R1304" s="17" t="str">
        <f aca="false">VLOOKUP(A1304,s3_num_method!A1304:B3803,2,0)</f>
        <v>num+count</v>
      </c>
    </row>
    <row r="1305" customFormat="false" ht="12.8" hidden="false" customHeight="false" outlineLevel="0" collapsed="false">
      <c r="A1305" s="0" t="s">
        <v>6711</v>
      </c>
      <c r="B1305" s="0" t="s">
        <v>1</v>
      </c>
      <c r="D1305" s="0" t="s">
        <v>27</v>
      </c>
      <c r="E1305" s="0" t="s">
        <v>33</v>
      </c>
      <c r="F1305" s="0" t="s">
        <v>6712</v>
      </c>
      <c r="G1305" s="0" t="n">
        <v>6</v>
      </c>
      <c r="H1305" s="0" t="n">
        <v>39</v>
      </c>
      <c r="I1305" s="0" t="n">
        <v>6</v>
      </c>
      <c r="J1305" s="0" t="n">
        <v>33</v>
      </c>
      <c r="K1305" s="0" t="n">
        <v>0</v>
      </c>
      <c r="L1305" s="0" t="n">
        <v>3</v>
      </c>
      <c r="M1305" s="0" t="n">
        <v>37</v>
      </c>
      <c r="N1305" s="1" t="n">
        <f aca="false">IF(ISERROR(I1305/(I1305+J1305)),0,(I1305/(I1305+J1305)))</f>
        <v>0.153846153846154</v>
      </c>
      <c r="O1305" s="1" t="n">
        <f aca="false">IF(ISERROR(I1305/(I1305+K1305)),0,(I1305/(I1305+K1305)))</f>
        <v>1</v>
      </c>
      <c r="P1305" s="1" t="n">
        <f aca="false">IF(ISERROR((2*N1305*O1305)/(N1305+O1305)),0,(2*N1305*O1305)/(N1305+O1305))</f>
        <v>0.266666666666667</v>
      </c>
      <c r="Q1305" s="0" t="n">
        <f aca="false">L1659-M1659</f>
        <v>-4</v>
      </c>
      <c r="R1305" s="17" t="str">
        <f aca="false">VLOOKUP(A1305,s3_num_method!A1305:B3804,2,0)</f>
        <v>num+count</v>
      </c>
    </row>
    <row r="1306" customFormat="false" ht="12.8" hidden="false" customHeight="false" outlineLevel="0" collapsed="false">
      <c r="A1306" s="0" t="s">
        <v>6713</v>
      </c>
      <c r="B1306" s="0" t="s">
        <v>1</v>
      </c>
      <c r="D1306" s="0" t="s">
        <v>27</v>
      </c>
      <c r="E1306" s="0" t="s">
        <v>33</v>
      </c>
      <c r="F1306" s="0" t="s">
        <v>6714</v>
      </c>
      <c r="G1306" s="0" t="n">
        <v>7</v>
      </c>
      <c r="H1306" s="0" t="n">
        <v>19</v>
      </c>
      <c r="I1306" s="0" t="n">
        <v>5</v>
      </c>
      <c r="J1306" s="0" t="n">
        <v>14</v>
      </c>
      <c r="K1306" s="0" t="n">
        <v>2</v>
      </c>
      <c r="L1306" s="0" t="n">
        <v>3</v>
      </c>
      <c r="M1306" s="0" t="n">
        <v>27</v>
      </c>
      <c r="N1306" s="1" t="n">
        <f aca="false">IF(ISERROR(I1306/(I1306+J1306)),0,(I1306/(I1306+J1306)))</f>
        <v>0.263157894736842</v>
      </c>
      <c r="O1306" s="1" t="n">
        <f aca="false">IF(ISERROR(I1306/(I1306+K1306)),0,(I1306/(I1306+K1306)))</f>
        <v>0.714285714285714</v>
      </c>
      <c r="P1306" s="1" t="n">
        <f aca="false">IF(ISERROR((2*N1306*O1306)/(N1306+O1306)),0,(2*N1306*O1306)/(N1306+O1306))</f>
        <v>0.384615384615385</v>
      </c>
      <c r="Q1306" s="0" t="n">
        <f aca="false">L1553-M1553</f>
        <v>2</v>
      </c>
      <c r="R1306" s="17" t="str">
        <f aca="false">VLOOKUP(A1306,s3_num_method!A1306:B3805,2,0)</f>
        <v>num+count</v>
      </c>
    </row>
    <row r="1307" customFormat="false" ht="12.8" hidden="false" customHeight="false" outlineLevel="0" collapsed="false">
      <c r="A1307" s="0" t="s">
        <v>6715</v>
      </c>
      <c r="B1307" s="0" t="s">
        <v>1</v>
      </c>
      <c r="D1307" s="0" t="s">
        <v>27</v>
      </c>
      <c r="E1307" s="0" t="s">
        <v>33</v>
      </c>
      <c r="F1307" s="0" t="s">
        <v>6716</v>
      </c>
      <c r="G1307" s="0" t="n">
        <v>1</v>
      </c>
      <c r="H1307" s="0" t="n">
        <v>3</v>
      </c>
      <c r="I1307" s="0" t="n">
        <v>1</v>
      </c>
      <c r="J1307" s="0" t="n">
        <v>2</v>
      </c>
      <c r="K1307" s="0" t="n">
        <v>0</v>
      </c>
      <c r="L1307" s="0" t="n">
        <v>0</v>
      </c>
      <c r="M1307" s="0" t="n">
        <v>7</v>
      </c>
      <c r="N1307" s="1" t="n">
        <f aca="false">IF(ISERROR(I1307/(I1307+J1307)),0,(I1307/(I1307+J1307)))</f>
        <v>0.333333333333333</v>
      </c>
      <c r="O1307" s="1" t="n">
        <f aca="false">IF(ISERROR(I1307/(I1307+K1307)),0,(I1307/(I1307+K1307)))</f>
        <v>1</v>
      </c>
      <c r="P1307" s="1" t="n">
        <f aca="false">IF(ISERROR((2*N1307*O1307)/(N1307+O1307)),0,(2*N1307*O1307)/(N1307+O1307))</f>
        <v>0.5</v>
      </c>
      <c r="Q1307" s="0" t="n">
        <f aca="false">L1548-M1548</f>
        <v>-3</v>
      </c>
      <c r="R1307" s="17" t="str">
        <f aca="false">VLOOKUP(A1307,s3_num_method!A1307:B3806,2,0)</f>
        <v>num+count</v>
      </c>
    </row>
    <row r="1308" customFormat="false" ht="12.8" hidden="false" customHeight="false" outlineLevel="0" collapsed="false">
      <c r="A1308" s="0" t="s">
        <v>6717</v>
      </c>
      <c r="B1308" s="0" t="s">
        <v>1</v>
      </c>
      <c r="D1308" s="0" t="s">
        <v>27</v>
      </c>
      <c r="E1308" s="0" t="s">
        <v>33</v>
      </c>
      <c r="F1308" s="0" t="s">
        <v>6718</v>
      </c>
      <c r="G1308" s="0" t="n">
        <v>7</v>
      </c>
      <c r="H1308" s="0" t="n">
        <v>12</v>
      </c>
      <c r="I1308" s="0" t="n">
        <v>4</v>
      </c>
      <c r="J1308" s="0" t="n">
        <v>8</v>
      </c>
      <c r="K1308" s="0" t="n">
        <v>3</v>
      </c>
      <c r="L1308" s="0" t="n">
        <v>1</v>
      </c>
      <c r="M1308" s="0" t="n">
        <v>4</v>
      </c>
      <c r="N1308" s="1" t="n">
        <f aca="false">IF(ISERROR(I1308/(I1308+J1308)),0,(I1308/(I1308+J1308)))</f>
        <v>0.333333333333333</v>
      </c>
      <c r="O1308" s="1" t="n">
        <f aca="false">IF(ISERROR(I1308/(I1308+K1308)),0,(I1308/(I1308+K1308)))</f>
        <v>0.571428571428571</v>
      </c>
      <c r="P1308" s="1" t="n">
        <f aca="false">IF(ISERROR((2*N1308*O1308)/(N1308+O1308)),0,(2*N1308*O1308)/(N1308+O1308))</f>
        <v>0.421052631578947</v>
      </c>
      <c r="Q1308" s="0" t="n">
        <f aca="false">L1188-M1188</f>
        <v>0</v>
      </c>
      <c r="R1308" s="17" t="str">
        <f aca="false">VLOOKUP(A1308,s3_num_method!A1308:B3807,2,0)</f>
        <v>num+count</v>
      </c>
    </row>
    <row r="1309" customFormat="false" ht="12.8" hidden="false" customHeight="false" outlineLevel="0" collapsed="false">
      <c r="A1309" s="0" t="s">
        <v>6719</v>
      </c>
      <c r="B1309" s="0" t="s">
        <v>1</v>
      </c>
      <c r="D1309" s="0" t="s">
        <v>27</v>
      </c>
      <c r="E1309" s="0" t="s">
        <v>33</v>
      </c>
      <c r="F1309" s="0" t="s">
        <v>6720</v>
      </c>
      <c r="G1309" s="0" t="n">
        <v>7</v>
      </c>
      <c r="H1309" s="0" t="n">
        <v>15</v>
      </c>
      <c r="I1309" s="0" t="n">
        <v>4</v>
      </c>
      <c r="J1309" s="0" t="n">
        <v>11</v>
      </c>
      <c r="K1309" s="0" t="n">
        <v>3</v>
      </c>
      <c r="L1309" s="0" t="n">
        <v>0</v>
      </c>
      <c r="M1309" s="0" t="n">
        <v>15</v>
      </c>
      <c r="N1309" s="1" t="n">
        <f aca="false">IF(ISERROR(I1309/(I1309+J1309)),0,(I1309/(I1309+J1309)))</f>
        <v>0.266666666666667</v>
      </c>
      <c r="O1309" s="1" t="n">
        <f aca="false">IF(ISERROR(I1309/(I1309+K1309)),0,(I1309/(I1309+K1309)))</f>
        <v>0.571428571428571</v>
      </c>
      <c r="P1309" s="1" t="n">
        <f aca="false">IF(ISERROR((2*N1309*O1309)/(N1309+O1309)),0,(2*N1309*O1309)/(N1309+O1309))</f>
        <v>0.363636363636364</v>
      </c>
      <c r="Q1309" s="0" t="n">
        <f aca="false">L310-M310</f>
        <v>-8</v>
      </c>
      <c r="R1309" s="17" t="str">
        <f aca="false">VLOOKUP(A1309,s3_num_method!A1309:B3808,2,0)</f>
        <v>num+count</v>
      </c>
    </row>
    <row r="1310" customFormat="false" ht="12.8" hidden="false" customHeight="false" outlineLevel="0" collapsed="false">
      <c r="A1310" s="0" t="s">
        <v>6721</v>
      </c>
      <c r="B1310" s="0" t="s">
        <v>1</v>
      </c>
      <c r="D1310" s="0" t="s">
        <v>27</v>
      </c>
      <c r="E1310" s="0" t="s">
        <v>33</v>
      </c>
      <c r="F1310" s="0" t="s">
        <v>6722</v>
      </c>
      <c r="G1310" s="0" t="n">
        <v>3</v>
      </c>
      <c r="H1310" s="0" t="n">
        <v>3</v>
      </c>
      <c r="I1310" s="0" t="n">
        <v>2</v>
      </c>
      <c r="J1310" s="0" t="n">
        <v>1</v>
      </c>
      <c r="K1310" s="0" t="n">
        <v>1</v>
      </c>
      <c r="L1310" s="0" t="n">
        <v>1</v>
      </c>
      <c r="M1310" s="0" t="n">
        <v>2</v>
      </c>
      <c r="N1310" s="1" t="n">
        <f aca="false">IF(ISERROR(I1310/(I1310+J1310)),0,(I1310/(I1310+J1310)))</f>
        <v>0.666666666666667</v>
      </c>
      <c r="O1310" s="1" t="n">
        <f aca="false">IF(ISERROR(I1310/(I1310+K1310)),0,(I1310/(I1310+K1310)))</f>
        <v>0.666666666666667</v>
      </c>
      <c r="P1310" s="1" t="n">
        <f aca="false">IF(ISERROR((2*N1310*O1310)/(N1310+O1310)),0,(2*N1310*O1310)/(N1310+O1310))</f>
        <v>0.666666666666667</v>
      </c>
      <c r="Q1310" s="0" t="n">
        <f aca="false">L1926-M1926</f>
        <v>-1</v>
      </c>
      <c r="R1310" s="17" t="str">
        <f aca="false">VLOOKUP(A1310,s3_num_method!A1310:B3809,2,0)</f>
        <v>num+count</v>
      </c>
    </row>
    <row r="1311" customFormat="false" ht="12.8" hidden="false" customHeight="false" outlineLevel="0" collapsed="false">
      <c r="A1311" s="0" t="s">
        <v>6723</v>
      </c>
      <c r="B1311" s="0" t="s">
        <v>1</v>
      </c>
      <c r="D1311" s="0" t="s">
        <v>27</v>
      </c>
      <c r="E1311" s="0" t="s">
        <v>33</v>
      </c>
      <c r="F1311" s="0" t="s">
        <v>6724</v>
      </c>
      <c r="G1311" s="0" t="n">
        <v>1</v>
      </c>
      <c r="H1311" s="0" t="n">
        <v>2</v>
      </c>
      <c r="I1311" s="0" t="n">
        <v>1</v>
      </c>
      <c r="J1311" s="0" t="n">
        <v>1</v>
      </c>
      <c r="K1311" s="0" t="n">
        <v>0</v>
      </c>
      <c r="L1311" s="0" t="n">
        <v>0</v>
      </c>
      <c r="M1311" s="0" t="n">
        <v>0</v>
      </c>
      <c r="N1311" s="1" t="n">
        <f aca="false">IF(ISERROR(I1311/(I1311+J1311)),0,(I1311/(I1311+J1311)))</f>
        <v>0.5</v>
      </c>
      <c r="O1311" s="1" t="n">
        <f aca="false">IF(ISERROR(I1311/(I1311+K1311)),0,(I1311/(I1311+K1311)))</f>
        <v>1</v>
      </c>
      <c r="P1311" s="1" t="n">
        <f aca="false">IF(ISERROR((2*N1311*O1311)/(N1311+O1311)),0,(2*N1311*O1311)/(N1311+O1311))</f>
        <v>0.666666666666667</v>
      </c>
      <c r="Q1311" s="0" t="n">
        <f aca="false">L1186-M1186</f>
        <v>-1</v>
      </c>
      <c r="R1311" s="17" t="str">
        <f aca="false">VLOOKUP(A1311,s3_num_method!A1311:B3810,2,0)</f>
        <v>count</v>
      </c>
    </row>
    <row r="1312" customFormat="false" ht="12.8" hidden="false" customHeight="false" outlineLevel="0" collapsed="false">
      <c r="A1312" s="0" t="s">
        <v>6725</v>
      </c>
      <c r="B1312" s="0" t="s">
        <v>1</v>
      </c>
      <c r="D1312" s="0" t="s">
        <v>27</v>
      </c>
      <c r="E1312" s="0" t="s">
        <v>33</v>
      </c>
      <c r="F1312" s="0" t="s">
        <v>6726</v>
      </c>
      <c r="G1312" s="0" t="n">
        <v>3</v>
      </c>
      <c r="H1312" s="0" t="n">
        <v>2</v>
      </c>
      <c r="I1312" s="0" t="n">
        <v>2</v>
      </c>
      <c r="J1312" s="0" t="n">
        <v>0</v>
      </c>
      <c r="K1312" s="0" t="n">
        <v>1</v>
      </c>
      <c r="L1312" s="0" t="n">
        <v>2</v>
      </c>
      <c r="M1312" s="0" t="n">
        <v>3</v>
      </c>
      <c r="N1312" s="1" t="n">
        <f aca="false">IF(ISERROR(I1312/(I1312+J1312)),0,(I1312/(I1312+J1312)))</f>
        <v>1</v>
      </c>
      <c r="O1312" s="1" t="n">
        <f aca="false">IF(ISERROR(I1312/(I1312+K1312)),0,(I1312/(I1312+K1312)))</f>
        <v>0.666666666666667</v>
      </c>
      <c r="P1312" s="1" t="n">
        <f aca="false">IF(ISERROR((2*N1312*O1312)/(N1312+O1312)),0,(2*N1312*O1312)/(N1312+O1312))</f>
        <v>0.8</v>
      </c>
      <c r="Q1312" s="0" t="n">
        <f aca="false">L1749-M1749</f>
        <v>-2</v>
      </c>
      <c r="R1312" s="17" t="str">
        <f aca="false">VLOOKUP(A1312,s3_num_method!A1312:B3811,2,0)</f>
        <v>num+count</v>
      </c>
    </row>
    <row r="1313" customFormat="false" ht="12.8" hidden="false" customHeight="false" outlineLevel="0" collapsed="false">
      <c r="A1313" s="0" t="s">
        <v>6727</v>
      </c>
      <c r="B1313" s="0" t="s">
        <v>1</v>
      </c>
      <c r="D1313" s="0" t="s">
        <v>27</v>
      </c>
      <c r="E1313" s="0" t="s">
        <v>33</v>
      </c>
      <c r="F1313" s="0" t="s">
        <v>6728</v>
      </c>
      <c r="G1313" s="0" t="n">
        <v>4</v>
      </c>
      <c r="H1313" s="0" t="n">
        <v>12</v>
      </c>
      <c r="I1313" s="0" t="n">
        <v>3</v>
      </c>
      <c r="J1313" s="0" t="n">
        <v>9</v>
      </c>
      <c r="K1313" s="0" t="n">
        <v>1</v>
      </c>
      <c r="L1313" s="0" t="n">
        <v>2</v>
      </c>
      <c r="M1313" s="0" t="n">
        <v>17</v>
      </c>
      <c r="N1313" s="1" t="n">
        <f aca="false">IF(ISERROR(I1313/(I1313+J1313)),0,(I1313/(I1313+J1313)))</f>
        <v>0.25</v>
      </c>
      <c r="O1313" s="1" t="n">
        <f aca="false">IF(ISERROR(I1313/(I1313+K1313)),0,(I1313/(I1313+K1313)))</f>
        <v>0.75</v>
      </c>
      <c r="P1313" s="1" t="n">
        <f aca="false">IF(ISERROR((2*N1313*O1313)/(N1313+O1313)),0,(2*N1313*O1313)/(N1313+O1313))</f>
        <v>0.375</v>
      </c>
      <c r="Q1313" s="0" t="n">
        <f aca="false">L1502-M1502</f>
        <v>-2</v>
      </c>
      <c r="R1313" s="17" t="str">
        <f aca="false">VLOOKUP(A1313,s3_num_method!A1313:B3812,2,0)</f>
        <v>num+count</v>
      </c>
    </row>
    <row r="1314" customFormat="false" ht="12.8" hidden="false" customHeight="false" outlineLevel="0" collapsed="false">
      <c r="A1314" s="0" t="s">
        <v>6729</v>
      </c>
      <c r="B1314" s="0" t="s">
        <v>1</v>
      </c>
      <c r="D1314" s="0" t="s">
        <v>27</v>
      </c>
      <c r="E1314" s="0" t="s">
        <v>33</v>
      </c>
      <c r="F1314" s="0" t="s">
        <v>6730</v>
      </c>
      <c r="G1314" s="0" t="n">
        <v>1</v>
      </c>
      <c r="H1314" s="0" t="n">
        <v>1</v>
      </c>
      <c r="I1314" s="0" t="n">
        <v>0</v>
      </c>
      <c r="J1314" s="0" t="n">
        <v>1</v>
      </c>
      <c r="K1314" s="0" t="n">
        <v>1</v>
      </c>
      <c r="L1314" s="0" t="n">
        <v>0</v>
      </c>
      <c r="M1314" s="0" t="n">
        <v>0</v>
      </c>
      <c r="N1314" s="1" t="n">
        <f aca="false">IF(ISERROR(I1314/(I1314+J1314)),0,(I1314/(I1314+J1314)))</f>
        <v>0</v>
      </c>
      <c r="O1314" s="1" t="n">
        <f aca="false">IF(ISERROR(I1314/(I1314+K1314)),0,(I1314/(I1314+K1314)))</f>
        <v>0</v>
      </c>
      <c r="P1314" s="1" t="n">
        <f aca="false">IF(ISERROR((2*N1314*O1314)/(N1314+O1314)),0,(2*N1314*O1314)/(N1314+O1314))</f>
        <v>0</v>
      </c>
      <c r="Q1314" s="0" t="n">
        <f aca="false">L2316-M2316</f>
        <v>-2</v>
      </c>
      <c r="R1314" s="17" t="str">
        <f aca="false">VLOOKUP(A1314,s3_num_method!A1314:B3813,2,0)</f>
        <v>count</v>
      </c>
    </row>
    <row r="1315" customFormat="false" ht="12.8" hidden="false" customHeight="false" outlineLevel="0" collapsed="false">
      <c r="A1315" s="0" t="s">
        <v>6731</v>
      </c>
      <c r="B1315" s="0" t="s">
        <v>1</v>
      </c>
      <c r="D1315" s="0" t="s">
        <v>27</v>
      </c>
      <c r="E1315" s="0" t="s">
        <v>33</v>
      </c>
      <c r="F1315" s="0" t="s">
        <v>6732</v>
      </c>
      <c r="G1315" s="0" t="n">
        <v>3</v>
      </c>
      <c r="H1315" s="0" t="n">
        <v>6</v>
      </c>
      <c r="I1315" s="0" t="n">
        <v>1</v>
      </c>
      <c r="J1315" s="0" t="n">
        <v>5</v>
      </c>
      <c r="K1315" s="0" t="n">
        <v>2</v>
      </c>
      <c r="L1315" s="0" t="n">
        <v>1</v>
      </c>
      <c r="M1315" s="0" t="n">
        <v>10</v>
      </c>
      <c r="N1315" s="1" t="n">
        <f aca="false">IF(ISERROR(I1315/(I1315+J1315)),0,(I1315/(I1315+J1315)))</f>
        <v>0.166666666666667</v>
      </c>
      <c r="O1315" s="1" t="n">
        <f aca="false">IF(ISERROR(I1315/(I1315+K1315)),0,(I1315/(I1315+K1315)))</f>
        <v>0.333333333333333</v>
      </c>
      <c r="P1315" s="1" t="n">
        <f aca="false">IF(ISERROR((2*N1315*O1315)/(N1315+O1315)),0,(2*N1315*O1315)/(N1315+O1315))</f>
        <v>0.222222222222222</v>
      </c>
      <c r="Q1315" s="0" t="n">
        <f aca="false">L1155-M1155</f>
        <v>0</v>
      </c>
      <c r="R1315" s="17" t="str">
        <f aca="false">VLOOKUP(A1315,s3_num_method!A1315:B3814,2,0)</f>
        <v>num+count</v>
      </c>
    </row>
    <row r="1316" customFormat="false" ht="12.8" hidden="false" customHeight="false" outlineLevel="0" collapsed="false">
      <c r="A1316" s="0" t="s">
        <v>6733</v>
      </c>
      <c r="B1316" s="0" t="s">
        <v>1</v>
      </c>
      <c r="D1316" s="0" t="s">
        <v>27</v>
      </c>
      <c r="E1316" s="0" t="s">
        <v>33</v>
      </c>
      <c r="F1316" s="0" t="s">
        <v>6734</v>
      </c>
      <c r="G1316" s="0" t="n">
        <v>5</v>
      </c>
      <c r="H1316" s="0" t="n">
        <v>5</v>
      </c>
      <c r="I1316" s="0" t="n">
        <v>3</v>
      </c>
      <c r="J1316" s="0" t="n">
        <v>2</v>
      </c>
      <c r="K1316" s="0" t="n">
        <v>2</v>
      </c>
      <c r="L1316" s="0" t="n">
        <v>1</v>
      </c>
      <c r="M1316" s="0" t="n">
        <v>3</v>
      </c>
      <c r="N1316" s="1" t="n">
        <f aca="false">IF(ISERROR(I1316/(I1316+J1316)),0,(I1316/(I1316+J1316)))</f>
        <v>0.6</v>
      </c>
      <c r="O1316" s="1" t="n">
        <f aca="false">IF(ISERROR(I1316/(I1316+K1316)),0,(I1316/(I1316+K1316)))</f>
        <v>0.6</v>
      </c>
      <c r="P1316" s="1" t="n">
        <f aca="false">IF(ISERROR((2*N1316*O1316)/(N1316+O1316)),0,(2*N1316*O1316)/(N1316+O1316))</f>
        <v>0.6</v>
      </c>
      <c r="Q1316" s="0" t="n">
        <f aca="false">L847-M847</f>
        <v>-3</v>
      </c>
      <c r="R1316" s="17" t="str">
        <f aca="false">VLOOKUP(A1316,s3_num_method!A1316:B3815,2,0)</f>
        <v>num+count</v>
      </c>
    </row>
    <row r="1317" customFormat="false" ht="12.8" hidden="false" customHeight="false" outlineLevel="0" collapsed="false">
      <c r="A1317" s="0" t="s">
        <v>6735</v>
      </c>
      <c r="B1317" s="0" t="s">
        <v>1</v>
      </c>
      <c r="D1317" s="0" t="s">
        <v>27</v>
      </c>
      <c r="E1317" s="0" t="s">
        <v>33</v>
      </c>
      <c r="F1317" s="0" t="s">
        <v>6736</v>
      </c>
      <c r="G1317" s="0" t="n">
        <v>4</v>
      </c>
      <c r="H1317" s="0" t="n">
        <v>3</v>
      </c>
      <c r="I1317" s="0" t="n">
        <v>2</v>
      </c>
      <c r="J1317" s="0" t="n">
        <v>1</v>
      </c>
      <c r="K1317" s="0" t="n">
        <v>2</v>
      </c>
      <c r="L1317" s="0" t="n">
        <v>1</v>
      </c>
      <c r="M1317" s="0" t="n">
        <v>2</v>
      </c>
      <c r="N1317" s="1" t="n">
        <f aca="false">IF(ISERROR(I1317/(I1317+J1317)),0,(I1317/(I1317+J1317)))</f>
        <v>0.666666666666667</v>
      </c>
      <c r="O1317" s="1" t="n">
        <f aca="false">IF(ISERROR(I1317/(I1317+K1317)),0,(I1317/(I1317+K1317)))</f>
        <v>0.5</v>
      </c>
      <c r="P1317" s="1" t="n">
        <f aca="false">IF(ISERROR((2*N1317*O1317)/(N1317+O1317)),0,(2*N1317*O1317)/(N1317+O1317))</f>
        <v>0.571428571428571</v>
      </c>
      <c r="Q1317" s="0" t="n">
        <f aca="false">L938-M938</f>
        <v>-1</v>
      </c>
      <c r="R1317" s="17" t="str">
        <f aca="false">VLOOKUP(A1317,s3_num_method!A1317:B3816,2,0)</f>
        <v>num+count</v>
      </c>
    </row>
    <row r="1318" customFormat="false" ht="12.8" hidden="false" customHeight="false" outlineLevel="0" collapsed="false">
      <c r="A1318" s="0" t="s">
        <v>6737</v>
      </c>
      <c r="B1318" s="0" t="s">
        <v>1</v>
      </c>
      <c r="D1318" s="0" t="s">
        <v>27</v>
      </c>
      <c r="E1318" s="0" t="s">
        <v>33</v>
      </c>
      <c r="F1318" s="0" t="s">
        <v>6738</v>
      </c>
      <c r="G1318" s="0" t="n">
        <v>5</v>
      </c>
      <c r="H1318" s="0" t="n">
        <v>4</v>
      </c>
      <c r="I1318" s="0" t="n">
        <v>3</v>
      </c>
      <c r="J1318" s="0" t="n">
        <v>1</v>
      </c>
      <c r="K1318" s="0" t="n">
        <v>2</v>
      </c>
      <c r="L1318" s="0" t="n">
        <v>3</v>
      </c>
      <c r="M1318" s="0" t="n">
        <v>0</v>
      </c>
      <c r="N1318" s="1" t="n">
        <f aca="false">IF(ISERROR(I1318/(I1318+J1318)),0,(I1318/(I1318+J1318)))</f>
        <v>0.75</v>
      </c>
      <c r="O1318" s="1" t="n">
        <f aca="false">IF(ISERROR(I1318/(I1318+K1318)),0,(I1318/(I1318+K1318)))</f>
        <v>0.6</v>
      </c>
      <c r="P1318" s="1" t="n">
        <f aca="false">IF(ISERROR((2*N1318*O1318)/(N1318+O1318)),0,(2*N1318*O1318)/(N1318+O1318))</f>
        <v>0.666666666666667</v>
      </c>
      <c r="Q1318" s="0" t="n">
        <f aca="false">L2314-M2314</f>
        <v>0</v>
      </c>
      <c r="R1318" s="17" t="str">
        <f aca="false">VLOOKUP(A1318,s3_num_method!A1318:B3817,2,0)</f>
        <v>count</v>
      </c>
    </row>
    <row r="1319" customFormat="false" ht="12.8" hidden="false" customHeight="false" outlineLevel="0" collapsed="false">
      <c r="A1319" s="0" t="s">
        <v>6739</v>
      </c>
      <c r="B1319" s="0" t="s">
        <v>1</v>
      </c>
      <c r="D1319" s="0" t="s">
        <v>27</v>
      </c>
      <c r="E1319" s="0" t="s">
        <v>33</v>
      </c>
      <c r="F1319" s="0" t="s">
        <v>6740</v>
      </c>
      <c r="G1319" s="0" t="n">
        <v>3</v>
      </c>
      <c r="H1319" s="0" t="n">
        <v>4</v>
      </c>
      <c r="I1319" s="0" t="n">
        <v>3</v>
      </c>
      <c r="J1319" s="0" t="n">
        <v>1</v>
      </c>
      <c r="K1319" s="0" t="n">
        <v>0</v>
      </c>
      <c r="L1319" s="0" t="n">
        <v>2</v>
      </c>
      <c r="M1319" s="0" t="n">
        <v>5</v>
      </c>
      <c r="N1319" s="1" t="n">
        <f aca="false">IF(ISERROR(I1319/(I1319+J1319)),0,(I1319/(I1319+J1319)))</f>
        <v>0.75</v>
      </c>
      <c r="O1319" s="1" t="n">
        <f aca="false">IF(ISERROR(I1319/(I1319+K1319)),0,(I1319/(I1319+K1319)))</f>
        <v>1</v>
      </c>
      <c r="P1319" s="1" t="n">
        <f aca="false">IF(ISERROR((2*N1319*O1319)/(N1319+O1319)),0,(2*N1319*O1319)/(N1319+O1319))</f>
        <v>0.857142857142857</v>
      </c>
      <c r="Q1319" s="0" t="n">
        <f aca="false">L362-M362</f>
        <v>-1</v>
      </c>
      <c r="R1319" s="17" t="str">
        <f aca="false">VLOOKUP(A1319,s3_num_method!A1319:B3818,2,0)</f>
        <v>num+count</v>
      </c>
    </row>
    <row r="1320" customFormat="false" ht="12.8" hidden="false" customHeight="false" outlineLevel="0" collapsed="false">
      <c r="A1320" s="0" t="s">
        <v>6741</v>
      </c>
      <c r="B1320" s="0" t="s">
        <v>1</v>
      </c>
      <c r="D1320" s="0" t="s">
        <v>27</v>
      </c>
      <c r="E1320" s="0" t="s">
        <v>33</v>
      </c>
      <c r="F1320" s="0" t="s">
        <v>6742</v>
      </c>
      <c r="G1320" s="0" t="n">
        <v>4</v>
      </c>
      <c r="H1320" s="0" t="n">
        <v>4</v>
      </c>
      <c r="I1320" s="0" t="n">
        <v>4</v>
      </c>
      <c r="J1320" s="0" t="n">
        <v>0</v>
      </c>
      <c r="K1320" s="0" t="n">
        <v>0</v>
      </c>
      <c r="L1320" s="0" t="n">
        <v>1</v>
      </c>
      <c r="M1320" s="0" t="n">
        <v>3</v>
      </c>
      <c r="N1320" s="1" t="n">
        <f aca="false">IF(ISERROR(I1320/(I1320+J1320)),0,(I1320/(I1320+J1320)))</f>
        <v>1</v>
      </c>
      <c r="O1320" s="1" t="n">
        <f aca="false">IF(ISERROR(I1320/(I1320+K1320)),0,(I1320/(I1320+K1320)))</f>
        <v>1</v>
      </c>
      <c r="P1320" s="1" t="n">
        <f aca="false">IF(ISERROR((2*N1320*O1320)/(N1320+O1320)),0,(2*N1320*O1320)/(N1320+O1320))</f>
        <v>1</v>
      </c>
      <c r="Q1320" s="0" t="n">
        <f aca="false">L1614-M1614</f>
        <v>0</v>
      </c>
      <c r="R1320" s="17" t="str">
        <f aca="false">VLOOKUP(A1320,s3_num_method!A1320:B3819,2,0)</f>
        <v>num+count</v>
      </c>
    </row>
    <row r="1321" customFormat="false" ht="12.8" hidden="false" customHeight="false" outlineLevel="0" collapsed="false">
      <c r="A1321" s="0" t="s">
        <v>6743</v>
      </c>
      <c r="B1321" s="0" t="s">
        <v>1</v>
      </c>
      <c r="D1321" s="0" t="s">
        <v>27</v>
      </c>
      <c r="E1321" s="0" t="s">
        <v>33</v>
      </c>
      <c r="F1321" s="0" t="s">
        <v>6744</v>
      </c>
      <c r="G1321" s="0" t="n">
        <v>3</v>
      </c>
      <c r="H1321" s="0" t="n">
        <v>11</v>
      </c>
      <c r="I1321" s="0" t="n">
        <v>2</v>
      </c>
      <c r="J1321" s="0" t="n">
        <v>9</v>
      </c>
      <c r="K1321" s="0" t="n">
        <v>1</v>
      </c>
      <c r="L1321" s="0" t="n">
        <v>2</v>
      </c>
      <c r="M1321" s="0" t="n">
        <v>16</v>
      </c>
      <c r="N1321" s="1" t="n">
        <f aca="false">IF(ISERROR(I1321/(I1321+J1321)),0,(I1321/(I1321+J1321)))</f>
        <v>0.181818181818182</v>
      </c>
      <c r="O1321" s="1" t="n">
        <f aca="false">IF(ISERROR(I1321/(I1321+K1321)),0,(I1321/(I1321+K1321)))</f>
        <v>0.666666666666667</v>
      </c>
      <c r="P1321" s="1" t="n">
        <f aca="false">IF(ISERROR((2*N1321*O1321)/(N1321+O1321)),0,(2*N1321*O1321)/(N1321+O1321))</f>
        <v>0.285714285714286</v>
      </c>
      <c r="Q1321" s="0" t="n">
        <f aca="false">L279-M279</f>
        <v>-1</v>
      </c>
      <c r="R1321" s="17" t="str">
        <f aca="false">VLOOKUP(A1321,s3_num_method!A1321:B3820,2,0)</f>
        <v>num+count</v>
      </c>
    </row>
    <row r="1322" customFormat="false" ht="12.8" hidden="false" customHeight="false" outlineLevel="0" collapsed="false">
      <c r="A1322" s="0" t="s">
        <v>6745</v>
      </c>
      <c r="B1322" s="0" t="s">
        <v>1</v>
      </c>
      <c r="D1322" s="0" t="s">
        <v>27</v>
      </c>
      <c r="E1322" s="0" t="s">
        <v>33</v>
      </c>
      <c r="F1322" s="0" t="s">
        <v>6746</v>
      </c>
      <c r="G1322" s="0" t="n">
        <v>7</v>
      </c>
      <c r="H1322" s="0" t="n">
        <v>4</v>
      </c>
      <c r="I1322" s="0" t="n">
        <v>4</v>
      </c>
      <c r="J1322" s="0" t="n">
        <v>0</v>
      </c>
      <c r="K1322" s="0" t="n">
        <v>3</v>
      </c>
      <c r="L1322" s="0" t="n">
        <v>3</v>
      </c>
      <c r="M1322" s="0" t="n">
        <v>4</v>
      </c>
      <c r="N1322" s="1" t="n">
        <f aca="false">IF(ISERROR(I1322/(I1322+J1322)),0,(I1322/(I1322+J1322)))</f>
        <v>1</v>
      </c>
      <c r="O1322" s="1" t="n">
        <f aca="false">IF(ISERROR(I1322/(I1322+K1322)),0,(I1322/(I1322+K1322)))</f>
        <v>0.571428571428571</v>
      </c>
      <c r="P1322" s="1" t="n">
        <f aca="false">IF(ISERROR((2*N1322*O1322)/(N1322+O1322)),0,(2*N1322*O1322)/(N1322+O1322))</f>
        <v>0.727272727272727</v>
      </c>
      <c r="Q1322" s="0" t="n">
        <f aca="false">L2386-M2386</f>
        <v>0</v>
      </c>
      <c r="R1322" s="17" t="str">
        <f aca="false">VLOOKUP(A1322,s3_num_method!A1322:B3821,2,0)</f>
        <v>num+count</v>
      </c>
    </row>
    <row r="1323" customFormat="false" ht="12.8" hidden="false" customHeight="false" outlineLevel="0" collapsed="false">
      <c r="A1323" s="0" t="s">
        <v>6747</v>
      </c>
      <c r="B1323" s="0" t="s">
        <v>1</v>
      </c>
      <c r="D1323" s="0" t="s">
        <v>27</v>
      </c>
      <c r="E1323" s="0" t="s">
        <v>33</v>
      </c>
      <c r="F1323" s="0" t="s">
        <v>6748</v>
      </c>
      <c r="G1323" s="0" t="n">
        <v>3</v>
      </c>
      <c r="H1323" s="0" t="n">
        <v>0</v>
      </c>
      <c r="I1323" s="0" t="n">
        <v>0</v>
      </c>
      <c r="J1323" s="0" t="n">
        <v>0</v>
      </c>
      <c r="K1323" s="0" t="n">
        <v>3</v>
      </c>
      <c r="L1323" s="0" t="n">
        <v>0</v>
      </c>
      <c r="M1323" s="0" t="n">
        <v>0</v>
      </c>
      <c r="N1323" s="1" t="n">
        <f aca="false">IF(ISERROR(I1323/(I1323+J1323)),0,(I1323/(I1323+J1323)))</f>
        <v>0</v>
      </c>
      <c r="O1323" s="1" t="n">
        <f aca="false">IF(ISERROR(I1323/(I1323+K1323)),0,(I1323/(I1323+K1323)))</f>
        <v>0</v>
      </c>
      <c r="P1323" s="1" t="n">
        <f aca="false">IF(ISERROR((2*N1323*O1323)/(N1323+O1323)),0,(2*N1323*O1323)/(N1323+O1323))</f>
        <v>0</v>
      </c>
      <c r="Q1323" s="0" t="n">
        <f aca="false">L2078-M2078</f>
        <v>-3</v>
      </c>
      <c r="R1323" s="17" t="str">
        <f aca="false">VLOOKUP(A1323,s3_num_method!A1323:B3822,2,0)</f>
        <v>num+count</v>
      </c>
    </row>
    <row r="1324" customFormat="false" ht="12.8" hidden="false" customHeight="false" outlineLevel="0" collapsed="false">
      <c r="A1324" s="0" t="s">
        <v>6749</v>
      </c>
      <c r="B1324" s="0" t="s">
        <v>1</v>
      </c>
      <c r="D1324" s="0" t="s">
        <v>27</v>
      </c>
      <c r="E1324" s="0" t="s">
        <v>33</v>
      </c>
      <c r="F1324" s="0" t="s">
        <v>6750</v>
      </c>
      <c r="G1324" s="0" t="n">
        <v>2</v>
      </c>
      <c r="H1324" s="0" t="n">
        <v>2</v>
      </c>
      <c r="I1324" s="0" t="n">
        <v>2</v>
      </c>
      <c r="J1324" s="0" t="n">
        <v>0</v>
      </c>
      <c r="K1324" s="0" t="n">
        <v>0</v>
      </c>
      <c r="L1324" s="0" t="n">
        <v>1</v>
      </c>
      <c r="M1324" s="0" t="n">
        <v>1</v>
      </c>
      <c r="N1324" s="1" t="n">
        <f aca="false">IF(ISERROR(I1324/(I1324+J1324)),0,(I1324/(I1324+J1324)))</f>
        <v>1</v>
      </c>
      <c r="O1324" s="1" t="n">
        <f aca="false">IF(ISERROR(I1324/(I1324+K1324)),0,(I1324/(I1324+K1324)))</f>
        <v>1</v>
      </c>
      <c r="P1324" s="1" t="n">
        <f aca="false">IF(ISERROR((2*N1324*O1324)/(N1324+O1324)),0,(2*N1324*O1324)/(N1324+O1324))</f>
        <v>1</v>
      </c>
      <c r="Q1324" s="0" t="n">
        <f aca="false">L971-M971</f>
        <v>2</v>
      </c>
      <c r="R1324" s="17" t="str">
        <f aca="false">VLOOKUP(A1324,s3_num_method!A1324:B3823,2,0)</f>
        <v>num+count</v>
      </c>
    </row>
    <row r="1325" customFormat="false" ht="12.8" hidden="false" customHeight="false" outlineLevel="0" collapsed="false">
      <c r="A1325" s="0" t="s">
        <v>6751</v>
      </c>
      <c r="B1325" s="0" t="s">
        <v>1</v>
      </c>
      <c r="D1325" s="0" t="s">
        <v>27</v>
      </c>
      <c r="E1325" s="0" t="s">
        <v>33</v>
      </c>
      <c r="F1325" s="0" t="s">
        <v>6752</v>
      </c>
      <c r="G1325" s="0" t="n">
        <v>5</v>
      </c>
      <c r="H1325" s="0" t="n">
        <v>5</v>
      </c>
      <c r="I1325" s="0" t="n">
        <v>4</v>
      </c>
      <c r="J1325" s="0" t="n">
        <v>1</v>
      </c>
      <c r="K1325" s="0" t="n">
        <v>1</v>
      </c>
      <c r="L1325" s="0" t="n">
        <v>1</v>
      </c>
      <c r="M1325" s="0" t="n">
        <v>5</v>
      </c>
      <c r="N1325" s="1" t="n">
        <f aca="false">IF(ISERROR(I1325/(I1325+J1325)),0,(I1325/(I1325+J1325)))</f>
        <v>0.8</v>
      </c>
      <c r="O1325" s="1" t="n">
        <f aca="false">IF(ISERROR(I1325/(I1325+K1325)),0,(I1325/(I1325+K1325)))</f>
        <v>0.8</v>
      </c>
      <c r="P1325" s="1" t="n">
        <f aca="false">IF(ISERROR((2*N1325*O1325)/(N1325+O1325)),0,(2*N1325*O1325)/(N1325+O1325))</f>
        <v>0.8</v>
      </c>
      <c r="Q1325" s="0" t="n">
        <f aca="false">L935-M935</f>
        <v>-4</v>
      </c>
      <c r="R1325" s="17" t="str">
        <f aca="false">VLOOKUP(A1325,s3_num_method!A1325:B3824,2,0)</f>
        <v>num</v>
      </c>
    </row>
    <row r="1326" customFormat="false" ht="12.8" hidden="false" customHeight="false" outlineLevel="0" collapsed="false">
      <c r="A1326" s="0" t="s">
        <v>6753</v>
      </c>
      <c r="B1326" s="0" t="s">
        <v>1</v>
      </c>
      <c r="D1326" s="0" t="s">
        <v>27</v>
      </c>
      <c r="E1326" s="0" t="s">
        <v>33</v>
      </c>
      <c r="F1326" s="0" t="s">
        <v>6754</v>
      </c>
      <c r="G1326" s="0" t="n">
        <v>1</v>
      </c>
      <c r="H1326" s="0" t="n">
        <v>1</v>
      </c>
      <c r="I1326" s="0" t="n">
        <v>1</v>
      </c>
      <c r="J1326" s="0" t="n">
        <v>0</v>
      </c>
      <c r="K1326" s="0" t="n">
        <v>0</v>
      </c>
      <c r="L1326" s="0" t="n">
        <v>0</v>
      </c>
      <c r="M1326" s="0" t="n">
        <v>2</v>
      </c>
      <c r="N1326" s="1" t="n">
        <f aca="false">IF(ISERROR(I1326/(I1326+J1326)),0,(I1326/(I1326+J1326)))</f>
        <v>1</v>
      </c>
      <c r="O1326" s="1" t="n">
        <f aca="false">IF(ISERROR(I1326/(I1326+K1326)),0,(I1326/(I1326+K1326)))</f>
        <v>1</v>
      </c>
      <c r="P1326" s="1" t="n">
        <f aca="false">IF(ISERROR((2*N1326*O1326)/(N1326+O1326)),0,(2*N1326*O1326)/(N1326+O1326))</f>
        <v>1</v>
      </c>
      <c r="Q1326" s="0" t="n">
        <f aca="false">L1523-M1523</f>
        <v>-1</v>
      </c>
      <c r="R1326" s="17" t="str">
        <f aca="false">VLOOKUP(A1326,s3_num_method!A1326:B3825,2,0)</f>
        <v>count</v>
      </c>
    </row>
    <row r="1327" customFormat="false" ht="12.8" hidden="false" customHeight="false" outlineLevel="0" collapsed="false">
      <c r="A1327" s="0" t="s">
        <v>6755</v>
      </c>
      <c r="B1327" s="0" t="s">
        <v>1</v>
      </c>
      <c r="D1327" s="0" t="s">
        <v>27</v>
      </c>
      <c r="E1327" s="0" t="s">
        <v>33</v>
      </c>
      <c r="F1327" s="0" t="s">
        <v>6756</v>
      </c>
      <c r="G1327" s="0" t="n">
        <v>8</v>
      </c>
      <c r="H1327" s="0" t="n">
        <v>3</v>
      </c>
      <c r="I1327" s="0" t="n">
        <v>1</v>
      </c>
      <c r="J1327" s="0" t="n">
        <v>2</v>
      </c>
      <c r="K1327" s="0" t="n">
        <v>7</v>
      </c>
      <c r="L1327" s="0" t="n">
        <v>1</v>
      </c>
      <c r="M1327" s="0" t="n">
        <v>1</v>
      </c>
      <c r="N1327" s="1" t="n">
        <f aca="false">IF(ISERROR(I1327/(I1327+J1327)),0,(I1327/(I1327+J1327)))</f>
        <v>0.333333333333333</v>
      </c>
      <c r="O1327" s="1" t="n">
        <f aca="false">IF(ISERROR(I1327/(I1327+K1327)),0,(I1327/(I1327+K1327)))</f>
        <v>0.125</v>
      </c>
      <c r="P1327" s="1" t="n">
        <f aca="false">IF(ISERROR((2*N1327*O1327)/(N1327+O1327)),0,(2*N1327*O1327)/(N1327+O1327))</f>
        <v>0.181818181818182</v>
      </c>
      <c r="Q1327" s="0" t="n">
        <f aca="false">L1937-M1937</f>
        <v>-1</v>
      </c>
      <c r="R1327" s="17" t="str">
        <f aca="false">VLOOKUP(A1327,s3_num_method!A1327:B3826,2,0)</f>
        <v>count</v>
      </c>
    </row>
    <row r="1328" customFormat="false" ht="12.8" hidden="false" customHeight="false" outlineLevel="0" collapsed="false">
      <c r="A1328" s="0" t="s">
        <v>6757</v>
      </c>
      <c r="B1328" s="0" t="s">
        <v>1</v>
      </c>
      <c r="D1328" s="0" t="s">
        <v>27</v>
      </c>
      <c r="E1328" s="0" t="s">
        <v>33</v>
      </c>
      <c r="F1328" s="0" t="s">
        <v>6758</v>
      </c>
      <c r="G1328" s="0" t="n">
        <v>11</v>
      </c>
      <c r="H1328" s="0" t="n">
        <v>5</v>
      </c>
      <c r="I1328" s="0" t="n">
        <v>5</v>
      </c>
      <c r="J1328" s="0" t="n">
        <v>0</v>
      </c>
      <c r="K1328" s="0" t="n">
        <v>6</v>
      </c>
      <c r="L1328" s="0" t="n">
        <v>0</v>
      </c>
      <c r="M1328" s="0" t="n">
        <v>1</v>
      </c>
      <c r="N1328" s="1" t="n">
        <f aca="false">IF(ISERROR(I1328/(I1328+J1328)),0,(I1328/(I1328+J1328)))</f>
        <v>1</v>
      </c>
      <c r="O1328" s="1" t="n">
        <f aca="false">IF(ISERROR(I1328/(I1328+K1328)),0,(I1328/(I1328+K1328)))</f>
        <v>0.454545454545455</v>
      </c>
      <c r="P1328" s="1" t="n">
        <f aca="false">IF(ISERROR((2*N1328*O1328)/(N1328+O1328)),0,(2*N1328*O1328)/(N1328+O1328))</f>
        <v>0.625</v>
      </c>
      <c r="Q1328" s="0" t="n">
        <f aca="false">L970-M970</f>
        <v>-2</v>
      </c>
      <c r="R1328" s="17" t="str">
        <f aca="false">VLOOKUP(A1328,s3_num_method!A1328:B3827,2,0)</f>
        <v>num+count</v>
      </c>
    </row>
    <row r="1329" customFormat="false" ht="12.8" hidden="false" customHeight="false" outlineLevel="0" collapsed="false">
      <c r="A1329" s="0" t="s">
        <v>6759</v>
      </c>
      <c r="B1329" s="0" t="s">
        <v>1</v>
      </c>
      <c r="D1329" s="0" t="s">
        <v>27</v>
      </c>
      <c r="E1329" s="0" t="s">
        <v>33</v>
      </c>
      <c r="F1329" s="0" t="s">
        <v>6760</v>
      </c>
      <c r="G1329" s="0" t="n">
        <v>4</v>
      </c>
      <c r="H1329" s="0" t="n">
        <v>2</v>
      </c>
      <c r="I1329" s="0" t="n">
        <v>2</v>
      </c>
      <c r="J1329" s="0" t="n">
        <v>0</v>
      </c>
      <c r="K1329" s="0" t="n">
        <v>2</v>
      </c>
      <c r="L1329" s="0" t="n">
        <v>1</v>
      </c>
      <c r="M1329" s="0" t="n">
        <v>2</v>
      </c>
      <c r="N1329" s="1" t="n">
        <f aca="false">IF(ISERROR(I1329/(I1329+J1329)),0,(I1329/(I1329+J1329)))</f>
        <v>1</v>
      </c>
      <c r="O1329" s="1" t="n">
        <f aca="false">IF(ISERROR(I1329/(I1329+K1329)),0,(I1329/(I1329+K1329)))</f>
        <v>0.5</v>
      </c>
      <c r="P1329" s="1" t="n">
        <f aca="false">IF(ISERROR((2*N1329*O1329)/(N1329+O1329)),0,(2*N1329*O1329)/(N1329+O1329))</f>
        <v>0.666666666666667</v>
      </c>
      <c r="Q1329" s="0" t="n">
        <f aca="false">L1244-M1244</f>
        <v>1</v>
      </c>
      <c r="R1329" s="17" t="str">
        <f aca="false">VLOOKUP(A1329,s3_num_method!A1329:B3828,2,0)</f>
        <v>num+count</v>
      </c>
    </row>
    <row r="1330" customFormat="false" ht="12.8" hidden="false" customHeight="false" outlineLevel="0" collapsed="false">
      <c r="A1330" s="0" t="s">
        <v>6761</v>
      </c>
      <c r="B1330" s="0" t="s">
        <v>1</v>
      </c>
      <c r="D1330" s="0" t="s">
        <v>27</v>
      </c>
      <c r="E1330" s="0" t="s">
        <v>33</v>
      </c>
      <c r="F1330" s="0" t="s">
        <v>6762</v>
      </c>
      <c r="G1330" s="0" t="n">
        <v>4</v>
      </c>
      <c r="H1330" s="0" t="n">
        <v>9</v>
      </c>
      <c r="I1330" s="0" t="n">
        <v>3</v>
      </c>
      <c r="J1330" s="0" t="n">
        <v>6</v>
      </c>
      <c r="K1330" s="0" t="n">
        <v>1</v>
      </c>
      <c r="L1330" s="0" t="n">
        <v>1</v>
      </c>
      <c r="M1330" s="0" t="n">
        <v>9</v>
      </c>
      <c r="N1330" s="1" t="n">
        <f aca="false">IF(ISERROR(I1330/(I1330+J1330)),0,(I1330/(I1330+J1330)))</f>
        <v>0.333333333333333</v>
      </c>
      <c r="O1330" s="1" t="n">
        <f aca="false">IF(ISERROR(I1330/(I1330+K1330)),0,(I1330/(I1330+K1330)))</f>
        <v>0.75</v>
      </c>
      <c r="P1330" s="1" t="n">
        <f aca="false">IF(ISERROR((2*N1330*O1330)/(N1330+O1330)),0,(2*N1330*O1330)/(N1330+O1330))</f>
        <v>0.461538461538462</v>
      </c>
      <c r="Q1330" s="0" t="n">
        <f aca="false">L433-M433</f>
        <v>-3</v>
      </c>
      <c r="R1330" s="17" t="str">
        <f aca="false">VLOOKUP(A1330,s3_num_method!A1330:B3829,2,0)</f>
        <v>num+count</v>
      </c>
    </row>
    <row r="1331" customFormat="false" ht="12.8" hidden="false" customHeight="false" outlineLevel="0" collapsed="false">
      <c r="A1331" s="0" t="s">
        <v>6763</v>
      </c>
      <c r="B1331" s="0" t="s">
        <v>1</v>
      </c>
      <c r="D1331" s="0" t="s">
        <v>27</v>
      </c>
      <c r="E1331" s="0" t="s">
        <v>33</v>
      </c>
      <c r="F1331" s="0" t="s">
        <v>6764</v>
      </c>
      <c r="G1331" s="0" t="n">
        <v>2</v>
      </c>
      <c r="H1331" s="0" t="n">
        <v>0</v>
      </c>
      <c r="I1331" s="0" t="n">
        <v>0</v>
      </c>
      <c r="J1331" s="0" t="n">
        <v>0</v>
      </c>
      <c r="K1331" s="0" t="n">
        <v>2</v>
      </c>
      <c r="L1331" s="0" t="n">
        <v>1</v>
      </c>
      <c r="M1331" s="0" t="n">
        <v>0</v>
      </c>
      <c r="N1331" s="1" t="n">
        <f aca="false">IF(ISERROR(I1331/(I1331+J1331)),0,(I1331/(I1331+J1331)))</f>
        <v>0</v>
      </c>
      <c r="O1331" s="1" t="n">
        <f aca="false">IF(ISERROR(I1331/(I1331+K1331)),0,(I1331/(I1331+K1331)))</f>
        <v>0</v>
      </c>
      <c r="P1331" s="1" t="n">
        <f aca="false">IF(ISERROR((2*N1331*O1331)/(N1331+O1331)),0,(2*N1331*O1331)/(N1331+O1331))</f>
        <v>0</v>
      </c>
      <c r="Q1331" s="0" t="n">
        <f aca="false">L1419-M1419</f>
        <v>-9</v>
      </c>
      <c r="R1331" s="17" t="str">
        <f aca="false">VLOOKUP(A1331,s3_num_method!A1331:B3830,2,0)</f>
        <v>num+count</v>
      </c>
    </row>
    <row r="1332" customFormat="false" ht="12.8" hidden="false" customHeight="false" outlineLevel="0" collapsed="false">
      <c r="A1332" s="0" t="s">
        <v>6765</v>
      </c>
      <c r="B1332" s="0" t="s">
        <v>1</v>
      </c>
      <c r="D1332" s="0" t="s">
        <v>27</v>
      </c>
      <c r="E1332" s="0" t="s">
        <v>33</v>
      </c>
      <c r="F1332" s="0" t="s">
        <v>6766</v>
      </c>
      <c r="G1332" s="0" t="n">
        <v>4</v>
      </c>
      <c r="H1332" s="0" t="n">
        <v>7</v>
      </c>
      <c r="I1332" s="0" t="n">
        <v>4</v>
      </c>
      <c r="J1332" s="0" t="n">
        <v>3</v>
      </c>
      <c r="K1332" s="0" t="n">
        <v>0</v>
      </c>
      <c r="L1332" s="0" t="n">
        <v>1</v>
      </c>
      <c r="M1332" s="0" t="n">
        <v>6</v>
      </c>
      <c r="N1332" s="1" t="n">
        <f aca="false">IF(ISERROR(I1332/(I1332+J1332)),0,(I1332/(I1332+J1332)))</f>
        <v>0.571428571428571</v>
      </c>
      <c r="O1332" s="1" t="n">
        <f aca="false">IF(ISERROR(I1332/(I1332+K1332)),0,(I1332/(I1332+K1332)))</f>
        <v>1</v>
      </c>
      <c r="P1332" s="1" t="n">
        <f aca="false">IF(ISERROR((2*N1332*O1332)/(N1332+O1332)),0,(2*N1332*O1332)/(N1332+O1332))</f>
        <v>0.727272727272727</v>
      </c>
      <c r="Q1332" s="0" t="n">
        <f aca="false">L2395-M2395</f>
        <v>0</v>
      </c>
      <c r="R1332" s="17" t="str">
        <f aca="false">VLOOKUP(A1332,s3_num_method!A1332:B3831,2,0)</f>
        <v>num+count</v>
      </c>
    </row>
    <row r="1333" customFormat="false" ht="12.8" hidden="false" customHeight="false" outlineLevel="0" collapsed="false">
      <c r="A1333" s="0" t="s">
        <v>6767</v>
      </c>
      <c r="B1333" s="0" t="s">
        <v>1</v>
      </c>
      <c r="D1333" s="0" t="s">
        <v>27</v>
      </c>
      <c r="E1333" s="0" t="s">
        <v>33</v>
      </c>
      <c r="F1333" s="0" t="s">
        <v>6768</v>
      </c>
      <c r="G1333" s="0" t="n">
        <v>1</v>
      </c>
      <c r="H1333" s="0" t="n">
        <v>4</v>
      </c>
      <c r="I1333" s="0" t="n">
        <v>1</v>
      </c>
      <c r="J1333" s="0" t="n">
        <v>3</v>
      </c>
      <c r="K1333" s="0" t="n">
        <v>0</v>
      </c>
      <c r="L1333" s="0" t="n">
        <v>1</v>
      </c>
      <c r="M1333" s="0" t="n">
        <v>7</v>
      </c>
      <c r="N1333" s="1" t="n">
        <f aca="false">IF(ISERROR(I1333/(I1333+J1333)),0,(I1333/(I1333+J1333)))</f>
        <v>0.25</v>
      </c>
      <c r="O1333" s="1" t="n">
        <f aca="false">IF(ISERROR(I1333/(I1333+K1333)),0,(I1333/(I1333+K1333)))</f>
        <v>1</v>
      </c>
      <c r="P1333" s="1" t="n">
        <f aca="false">IF(ISERROR((2*N1333*O1333)/(N1333+O1333)),0,(2*N1333*O1333)/(N1333+O1333))</f>
        <v>0.4</v>
      </c>
      <c r="Q1333" s="0" t="n">
        <f aca="false">L2087-M2087</f>
        <v>2</v>
      </c>
      <c r="R1333" s="17" t="str">
        <f aca="false">VLOOKUP(A1333,s3_num_method!A1333:B3832,2,0)</f>
        <v>num+count</v>
      </c>
    </row>
    <row r="1334" customFormat="false" ht="12.8" hidden="false" customHeight="false" outlineLevel="0" collapsed="false">
      <c r="A1334" s="0" t="s">
        <v>6769</v>
      </c>
      <c r="B1334" s="0" t="s">
        <v>1</v>
      </c>
      <c r="D1334" s="0" t="s">
        <v>27</v>
      </c>
      <c r="E1334" s="0" t="s">
        <v>33</v>
      </c>
      <c r="F1334" s="0" t="s">
        <v>6770</v>
      </c>
      <c r="G1334" s="0" t="n">
        <v>7</v>
      </c>
      <c r="H1334" s="0" t="n">
        <v>14</v>
      </c>
      <c r="I1334" s="0" t="n">
        <v>5</v>
      </c>
      <c r="J1334" s="0" t="n">
        <v>9</v>
      </c>
      <c r="K1334" s="0" t="n">
        <v>2</v>
      </c>
      <c r="L1334" s="0" t="n">
        <v>1</v>
      </c>
      <c r="M1334" s="0" t="n">
        <v>10</v>
      </c>
      <c r="N1334" s="1" t="n">
        <f aca="false">IF(ISERROR(I1334/(I1334+J1334)),0,(I1334/(I1334+J1334)))</f>
        <v>0.357142857142857</v>
      </c>
      <c r="O1334" s="1" t="n">
        <f aca="false">IF(ISERROR(I1334/(I1334+K1334)),0,(I1334/(I1334+K1334)))</f>
        <v>0.714285714285714</v>
      </c>
      <c r="P1334" s="1" t="n">
        <f aca="false">IF(ISERROR((2*N1334*O1334)/(N1334+O1334)),0,(2*N1334*O1334)/(N1334+O1334))</f>
        <v>0.476190476190476</v>
      </c>
      <c r="Q1334" s="0" t="n">
        <f aca="false">L2204-M2204</f>
        <v>3</v>
      </c>
      <c r="R1334" s="17" t="str">
        <f aca="false">VLOOKUP(A1334,s3_num_method!A1334:B3833,2,0)</f>
        <v>num+count</v>
      </c>
    </row>
    <row r="1335" customFormat="false" ht="12.8" hidden="false" customHeight="false" outlineLevel="0" collapsed="false">
      <c r="A1335" s="0" t="s">
        <v>6771</v>
      </c>
      <c r="B1335" s="0" t="s">
        <v>1</v>
      </c>
      <c r="D1335" s="0" t="s">
        <v>27</v>
      </c>
      <c r="E1335" s="0" t="s">
        <v>33</v>
      </c>
      <c r="F1335" s="0" t="s">
        <v>6772</v>
      </c>
      <c r="G1335" s="0" t="n">
        <v>6</v>
      </c>
      <c r="H1335" s="0" t="n">
        <v>5</v>
      </c>
      <c r="I1335" s="0" t="n">
        <v>3</v>
      </c>
      <c r="J1335" s="0" t="n">
        <v>2</v>
      </c>
      <c r="K1335" s="0" t="n">
        <v>3</v>
      </c>
      <c r="L1335" s="0" t="n">
        <v>1</v>
      </c>
      <c r="M1335" s="0" t="n">
        <v>4</v>
      </c>
      <c r="N1335" s="1" t="n">
        <f aca="false">IF(ISERROR(I1335/(I1335+J1335)),0,(I1335/(I1335+J1335)))</f>
        <v>0.6</v>
      </c>
      <c r="O1335" s="1" t="n">
        <f aca="false">IF(ISERROR(I1335/(I1335+K1335)),0,(I1335/(I1335+K1335)))</f>
        <v>0.5</v>
      </c>
      <c r="P1335" s="1" t="n">
        <f aca="false">IF(ISERROR((2*N1335*O1335)/(N1335+O1335)),0,(2*N1335*O1335)/(N1335+O1335))</f>
        <v>0.545454545454545</v>
      </c>
      <c r="Q1335" s="0" t="n">
        <f aca="false">L1052-M1052</f>
        <v>1</v>
      </c>
      <c r="R1335" s="17" t="str">
        <f aca="false">VLOOKUP(A1335,s3_num_method!A1335:B3834,2,0)</f>
        <v>num+count</v>
      </c>
    </row>
    <row r="1336" customFormat="false" ht="12.8" hidden="false" customHeight="false" outlineLevel="0" collapsed="false">
      <c r="A1336" s="0" t="s">
        <v>6773</v>
      </c>
      <c r="B1336" s="0" t="s">
        <v>1</v>
      </c>
      <c r="D1336" s="0" t="s">
        <v>27</v>
      </c>
      <c r="E1336" s="0" t="s">
        <v>33</v>
      </c>
      <c r="F1336" s="0" t="s">
        <v>6774</v>
      </c>
      <c r="G1336" s="0" t="n">
        <v>3</v>
      </c>
      <c r="H1336" s="0" t="n">
        <v>2</v>
      </c>
      <c r="I1336" s="0" t="n">
        <v>2</v>
      </c>
      <c r="J1336" s="0" t="n">
        <v>0</v>
      </c>
      <c r="K1336" s="0" t="n">
        <v>1</v>
      </c>
      <c r="L1336" s="0" t="n">
        <v>2</v>
      </c>
      <c r="M1336" s="0" t="n">
        <v>2</v>
      </c>
      <c r="N1336" s="1" t="n">
        <f aca="false">IF(ISERROR(I1336/(I1336+J1336)),0,(I1336/(I1336+J1336)))</f>
        <v>1</v>
      </c>
      <c r="O1336" s="1" t="n">
        <f aca="false">IF(ISERROR(I1336/(I1336+K1336)),0,(I1336/(I1336+K1336)))</f>
        <v>0.666666666666667</v>
      </c>
      <c r="P1336" s="1" t="n">
        <f aca="false">IF(ISERROR((2*N1336*O1336)/(N1336+O1336)),0,(2*N1336*O1336)/(N1336+O1336))</f>
        <v>0.8</v>
      </c>
      <c r="Q1336" s="0" t="n">
        <f aca="false">L1247-M1247</f>
        <v>-2</v>
      </c>
      <c r="R1336" s="17" t="str">
        <f aca="false">VLOOKUP(A1336,s3_num_method!A1336:B3835,2,0)</f>
        <v>count</v>
      </c>
    </row>
    <row r="1337" customFormat="false" ht="12.8" hidden="false" customHeight="false" outlineLevel="0" collapsed="false">
      <c r="A1337" s="0" t="s">
        <v>6775</v>
      </c>
      <c r="B1337" s="0" t="s">
        <v>1</v>
      </c>
      <c r="D1337" s="0" t="s">
        <v>27</v>
      </c>
      <c r="E1337" s="0" t="s">
        <v>33</v>
      </c>
      <c r="F1337" s="0" t="s">
        <v>6776</v>
      </c>
      <c r="G1337" s="0" t="n">
        <v>9</v>
      </c>
      <c r="H1337" s="0" t="n">
        <v>28</v>
      </c>
      <c r="I1337" s="0" t="n">
        <v>8</v>
      </c>
      <c r="J1337" s="0" t="n">
        <v>20</v>
      </c>
      <c r="K1337" s="0" t="n">
        <v>1</v>
      </c>
      <c r="L1337" s="0" t="n">
        <v>2</v>
      </c>
      <c r="M1337" s="0" t="n">
        <v>12</v>
      </c>
      <c r="N1337" s="1" t="n">
        <f aca="false">IF(ISERROR(I1337/(I1337+J1337)),0,(I1337/(I1337+J1337)))</f>
        <v>0.285714285714286</v>
      </c>
      <c r="O1337" s="1" t="n">
        <f aca="false">IF(ISERROR(I1337/(I1337+K1337)),0,(I1337/(I1337+K1337)))</f>
        <v>0.888888888888889</v>
      </c>
      <c r="P1337" s="1" t="n">
        <f aca="false">IF(ISERROR((2*N1337*O1337)/(N1337+O1337)),0,(2*N1337*O1337)/(N1337+O1337))</f>
        <v>0.432432432432432</v>
      </c>
      <c r="Q1337" s="0" t="n">
        <f aca="false">L2392-M2392</f>
        <v>-2</v>
      </c>
      <c r="R1337" s="17" t="str">
        <f aca="false">VLOOKUP(A1337,s3_num_method!A1337:B3836,2,0)</f>
        <v>num+count</v>
      </c>
    </row>
    <row r="1338" customFormat="false" ht="12.8" hidden="false" customHeight="false" outlineLevel="0" collapsed="false">
      <c r="A1338" s="0" t="s">
        <v>6777</v>
      </c>
      <c r="B1338" s="0" t="s">
        <v>1</v>
      </c>
      <c r="D1338" s="0" t="s">
        <v>27</v>
      </c>
      <c r="E1338" s="0" t="s">
        <v>33</v>
      </c>
      <c r="F1338" s="0" t="s">
        <v>6778</v>
      </c>
      <c r="G1338" s="0" t="n">
        <v>5</v>
      </c>
      <c r="H1338" s="0" t="n">
        <v>6</v>
      </c>
      <c r="I1338" s="0" t="n">
        <v>2</v>
      </c>
      <c r="J1338" s="0" t="n">
        <v>4</v>
      </c>
      <c r="K1338" s="0" t="n">
        <v>3</v>
      </c>
      <c r="L1338" s="0" t="n">
        <v>0</v>
      </c>
      <c r="M1338" s="0" t="n">
        <v>16</v>
      </c>
      <c r="N1338" s="1" t="n">
        <f aca="false">IF(ISERROR(I1338/(I1338+J1338)),0,(I1338/(I1338+J1338)))</f>
        <v>0.333333333333333</v>
      </c>
      <c r="O1338" s="1" t="n">
        <f aca="false">IF(ISERROR(I1338/(I1338+K1338)),0,(I1338/(I1338+K1338)))</f>
        <v>0.4</v>
      </c>
      <c r="P1338" s="1" t="n">
        <f aca="false">IF(ISERROR((2*N1338*O1338)/(N1338+O1338)),0,(2*N1338*O1338)/(N1338+O1338))</f>
        <v>0.363636363636364</v>
      </c>
      <c r="Q1338" s="0" t="n">
        <f aca="false">L2023-M2023</f>
        <v>6</v>
      </c>
      <c r="R1338" s="17" t="str">
        <f aca="false">VLOOKUP(A1338,s3_num_method!A1338:B3837,2,0)</f>
        <v>num+count</v>
      </c>
    </row>
    <row r="1339" customFormat="false" ht="12.8" hidden="false" customHeight="false" outlineLevel="0" collapsed="false">
      <c r="A1339" s="0" t="s">
        <v>6779</v>
      </c>
      <c r="B1339" s="0" t="s">
        <v>1</v>
      </c>
      <c r="D1339" s="0" t="s">
        <v>27</v>
      </c>
      <c r="E1339" s="0" t="s">
        <v>33</v>
      </c>
      <c r="F1339" s="0" t="s">
        <v>6780</v>
      </c>
      <c r="G1339" s="0" t="n">
        <v>5</v>
      </c>
      <c r="H1339" s="0" t="n">
        <v>6</v>
      </c>
      <c r="I1339" s="0" t="n">
        <v>2</v>
      </c>
      <c r="J1339" s="0" t="n">
        <v>4</v>
      </c>
      <c r="K1339" s="0" t="n">
        <v>3</v>
      </c>
      <c r="L1339" s="0" t="n">
        <v>3</v>
      </c>
      <c r="M1339" s="0" t="n">
        <v>10</v>
      </c>
      <c r="N1339" s="1" t="n">
        <f aca="false">IF(ISERROR(I1339/(I1339+J1339)),0,(I1339/(I1339+J1339)))</f>
        <v>0.333333333333333</v>
      </c>
      <c r="O1339" s="1" t="n">
        <f aca="false">IF(ISERROR(I1339/(I1339+K1339)),0,(I1339/(I1339+K1339)))</f>
        <v>0.4</v>
      </c>
      <c r="P1339" s="1" t="n">
        <f aca="false">IF(ISERROR((2*N1339*O1339)/(N1339+O1339)),0,(2*N1339*O1339)/(N1339+O1339))</f>
        <v>0.363636363636364</v>
      </c>
      <c r="Q1339" s="0" t="n">
        <f aca="false">L2391-M2391</f>
        <v>3</v>
      </c>
      <c r="R1339" s="17" t="str">
        <f aca="false">VLOOKUP(A1339,s3_num_method!A1339:B3838,2,0)</f>
        <v>num+count</v>
      </c>
    </row>
    <row r="1340" customFormat="false" ht="12.8" hidden="false" customHeight="false" outlineLevel="0" collapsed="false">
      <c r="A1340" s="0" t="s">
        <v>6781</v>
      </c>
      <c r="B1340" s="0" t="s">
        <v>1</v>
      </c>
      <c r="D1340" s="0" t="s">
        <v>27</v>
      </c>
      <c r="E1340" s="0" t="s">
        <v>33</v>
      </c>
      <c r="F1340" s="0" t="s">
        <v>6782</v>
      </c>
      <c r="G1340" s="0" t="n">
        <v>4</v>
      </c>
      <c r="H1340" s="0" t="n">
        <v>3</v>
      </c>
      <c r="I1340" s="0" t="n">
        <v>3</v>
      </c>
      <c r="J1340" s="0" t="n">
        <v>0</v>
      </c>
      <c r="K1340" s="0" t="n">
        <v>1</v>
      </c>
      <c r="L1340" s="0" t="n">
        <v>2</v>
      </c>
      <c r="M1340" s="0" t="n">
        <v>3</v>
      </c>
      <c r="N1340" s="1" t="n">
        <f aca="false">IF(ISERROR(I1340/(I1340+J1340)),0,(I1340/(I1340+J1340)))</f>
        <v>1</v>
      </c>
      <c r="O1340" s="1" t="n">
        <f aca="false">IF(ISERROR(I1340/(I1340+K1340)),0,(I1340/(I1340+K1340)))</f>
        <v>0.75</v>
      </c>
      <c r="P1340" s="1" t="n">
        <f aca="false">IF(ISERROR((2*N1340*O1340)/(N1340+O1340)),0,(2*N1340*O1340)/(N1340+O1340))</f>
        <v>0.857142857142857</v>
      </c>
      <c r="Q1340" s="0" t="n">
        <f aca="false">L379-M379</f>
        <v>-1</v>
      </c>
      <c r="R1340" s="17" t="str">
        <f aca="false">VLOOKUP(A1340,s3_num_method!A1340:B3839,2,0)</f>
        <v>count</v>
      </c>
    </row>
    <row r="1341" customFormat="false" ht="12.8" hidden="false" customHeight="false" outlineLevel="0" collapsed="false">
      <c r="A1341" s="0" t="s">
        <v>6783</v>
      </c>
      <c r="B1341" s="0" t="s">
        <v>1</v>
      </c>
      <c r="D1341" s="0" t="s">
        <v>27</v>
      </c>
      <c r="E1341" s="0" t="s">
        <v>33</v>
      </c>
      <c r="F1341" s="0" t="s">
        <v>6784</v>
      </c>
      <c r="G1341" s="0" t="n">
        <v>2</v>
      </c>
      <c r="H1341" s="0" t="n">
        <v>3</v>
      </c>
      <c r="I1341" s="0" t="n">
        <v>1</v>
      </c>
      <c r="J1341" s="0" t="n">
        <v>2</v>
      </c>
      <c r="K1341" s="0" t="n">
        <v>1</v>
      </c>
      <c r="L1341" s="0" t="n">
        <v>0</v>
      </c>
      <c r="M1341" s="0" t="n">
        <v>1</v>
      </c>
      <c r="N1341" s="1" t="n">
        <f aca="false">IF(ISERROR(I1341/(I1341+J1341)),0,(I1341/(I1341+J1341)))</f>
        <v>0.333333333333333</v>
      </c>
      <c r="O1341" s="1" t="n">
        <f aca="false">IF(ISERROR(I1341/(I1341+K1341)),0,(I1341/(I1341+K1341)))</f>
        <v>0.5</v>
      </c>
      <c r="P1341" s="1" t="n">
        <f aca="false">IF(ISERROR((2*N1341*O1341)/(N1341+O1341)),0,(2*N1341*O1341)/(N1341+O1341))</f>
        <v>0.4</v>
      </c>
      <c r="Q1341" s="0" t="n">
        <f aca="false">L810-M810</f>
        <v>-3</v>
      </c>
      <c r="R1341" s="17" t="str">
        <f aca="false">VLOOKUP(A1341,s3_num_method!A1341:B3840,2,0)</f>
        <v>num+count</v>
      </c>
    </row>
    <row r="1342" customFormat="false" ht="12.8" hidden="false" customHeight="false" outlineLevel="0" collapsed="false">
      <c r="A1342" s="0" t="s">
        <v>6785</v>
      </c>
      <c r="B1342" s="0" t="s">
        <v>1</v>
      </c>
      <c r="D1342" s="0" t="s">
        <v>27</v>
      </c>
      <c r="E1342" s="0" t="s">
        <v>33</v>
      </c>
      <c r="F1342" s="0" t="s">
        <v>6786</v>
      </c>
      <c r="G1342" s="0" t="n">
        <v>3</v>
      </c>
      <c r="H1342" s="0" t="n">
        <v>6</v>
      </c>
      <c r="I1342" s="0" t="n">
        <v>1</v>
      </c>
      <c r="J1342" s="0" t="n">
        <v>5</v>
      </c>
      <c r="K1342" s="0" t="n">
        <v>2</v>
      </c>
      <c r="L1342" s="0" t="n">
        <v>1</v>
      </c>
      <c r="M1342" s="0" t="n">
        <v>7</v>
      </c>
      <c r="N1342" s="1" t="n">
        <f aca="false">IF(ISERROR(I1342/(I1342+J1342)),0,(I1342/(I1342+J1342)))</f>
        <v>0.166666666666667</v>
      </c>
      <c r="O1342" s="1" t="n">
        <f aca="false">IF(ISERROR(I1342/(I1342+K1342)),0,(I1342/(I1342+K1342)))</f>
        <v>0.333333333333333</v>
      </c>
      <c r="P1342" s="1" t="n">
        <f aca="false">IF(ISERROR((2*N1342*O1342)/(N1342+O1342)),0,(2*N1342*O1342)/(N1342+O1342))</f>
        <v>0.222222222222222</v>
      </c>
      <c r="Q1342" s="0" t="n">
        <f aca="false">L2016-M2016</f>
        <v>-4</v>
      </c>
      <c r="R1342" s="17" t="str">
        <f aca="false">VLOOKUP(A1342,s3_num_method!A1342:B3841,2,0)</f>
        <v>num+count</v>
      </c>
    </row>
    <row r="1343" customFormat="false" ht="12.8" hidden="false" customHeight="false" outlineLevel="0" collapsed="false">
      <c r="A1343" s="0" t="s">
        <v>6787</v>
      </c>
      <c r="B1343" s="0" t="s">
        <v>1</v>
      </c>
      <c r="D1343" s="0" t="s">
        <v>27</v>
      </c>
      <c r="E1343" s="0" t="s">
        <v>33</v>
      </c>
      <c r="F1343" s="0" t="s">
        <v>6788</v>
      </c>
      <c r="G1343" s="0" t="n">
        <v>5</v>
      </c>
      <c r="H1343" s="0" t="n">
        <v>8</v>
      </c>
      <c r="I1343" s="0" t="n">
        <v>4</v>
      </c>
      <c r="J1343" s="0" t="n">
        <v>4</v>
      </c>
      <c r="K1343" s="0" t="n">
        <v>1</v>
      </c>
      <c r="L1343" s="0" t="n">
        <v>1</v>
      </c>
      <c r="M1343" s="0" t="n">
        <v>4</v>
      </c>
      <c r="N1343" s="1" t="n">
        <f aca="false">IF(ISERROR(I1343/(I1343+J1343)),0,(I1343/(I1343+J1343)))</f>
        <v>0.5</v>
      </c>
      <c r="O1343" s="1" t="n">
        <f aca="false">IF(ISERROR(I1343/(I1343+K1343)),0,(I1343/(I1343+K1343)))</f>
        <v>0.8</v>
      </c>
      <c r="P1343" s="1" t="n">
        <f aca="false">IF(ISERROR((2*N1343*O1343)/(N1343+O1343)),0,(2*N1343*O1343)/(N1343+O1343))</f>
        <v>0.615384615384615</v>
      </c>
      <c r="Q1343" s="0" t="n">
        <f aca="false">L337-M337</f>
        <v>1</v>
      </c>
      <c r="R1343" s="17" t="str">
        <f aca="false">VLOOKUP(A1343,s3_num_method!A1343:B3842,2,0)</f>
        <v>num+count</v>
      </c>
    </row>
    <row r="1344" customFormat="false" ht="12.8" hidden="false" customHeight="false" outlineLevel="0" collapsed="false">
      <c r="A1344" s="0" t="s">
        <v>6789</v>
      </c>
      <c r="B1344" s="0" t="s">
        <v>1</v>
      </c>
      <c r="D1344" s="0" t="s">
        <v>27</v>
      </c>
      <c r="E1344" s="0" t="s">
        <v>33</v>
      </c>
      <c r="F1344" s="0" t="s">
        <v>6790</v>
      </c>
      <c r="G1344" s="0" t="n">
        <v>1</v>
      </c>
      <c r="H1344" s="0" t="n">
        <v>1</v>
      </c>
      <c r="I1344" s="0" t="n">
        <v>1</v>
      </c>
      <c r="J1344" s="0" t="n">
        <v>0</v>
      </c>
      <c r="K1344" s="0" t="n">
        <v>0</v>
      </c>
      <c r="L1344" s="0" t="n">
        <v>0</v>
      </c>
      <c r="M1344" s="0" t="n">
        <v>0</v>
      </c>
      <c r="N1344" s="1" t="n">
        <f aca="false">IF(ISERROR(I1344/(I1344+J1344)),0,(I1344/(I1344+J1344)))</f>
        <v>1</v>
      </c>
      <c r="O1344" s="1" t="n">
        <f aca="false">IF(ISERROR(I1344/(I1344+K1344)),0,(I1344/(I1344+K1344)))</f>
        <v>1</v>
      </c>
      <c r="P1344" s="1" t="n">
        <f aca="false">IF(ISERROR((2*N1344*O1344)/(N1344+O1344)),0,(2*N1344*O1344)/(N1344+O1344))</f>
        <v>1</v>
      </c>
      <c r="Q1344" s="0" t="n">
        <f aca="false">L2389-M2389</f>
        <v>0</v>
      </c>
      <c r="R1344" s="17" t="str">
        <f aca="false">VLOOKUP(A1344,s3_num_method!A1344:B3843,2,0)</f>
        <v>count</v>
      </c>
    </row>
    <row r="1345" customFormat="false" ht="12.8" hidden="false" customHeight="false" outlineLevel="0" collapsed="false">
      <c r="A1345" s="0" t="s">
        <v>6791</v>
      </c>
      <c r="B1345" s="0" t="s">
        <v>1</v>
      </c>
      <c r="D1345" s="0" t="s">
        <v>27</v>
      </c>
      <c r="E1345" s="0" t="s">
        <v>33</v>
      </c>
      <c r="F1345" s="0" t="s">
        <v>6792</v>
      </c>
      <c r="G1345" s="0" t="n">
        <v>2</v>
      </c>
      <c r="H1345" s="0" t="n">
        <v>8</v>
      </c>
      <c r="I1345" s="0" t="n">
        <v>2</v>
      </c>
      <c r="J1345" s="0" t="n">
        <v>6</v>
      </c>
      <c r="K1345" s="0" t="n">
        <v>0</v>
      </c>
      <c r="L1345" s="0" t="n">
        <v>2</v>
      </c>
      <c r="M1345" s="0" t="n">
        <v>8</v>
      </c>
      <c r="N1345" s="1" t="n">
        <f aca="false">IF(ISERROR(I1345/(I1345+J1345)),0,(I1345/(I1345+J1345)))</f>
        <v>0.25</v>
      </c>
      <c r="O1345" s="1" t="n">
        <f aca="false">IF(ISERROR(I1345/(I1345+K1345)),0,(I1345/(I1345+K1345)))</f>
        <v>1</v>
      </c>
      <c r="P1345" s="1" t="n">
        <f aca="false">IF(ISERROR((2*N1345*O1345)/(N1345+O1345)),0,(2*N1345*O1345)/(N1345+O1345))</f>
        <v>0.4</v>
      </c>
      <c r="Q1345" s="0" t="n">
        <f aca="false">L1529-M1529</f>
        <v>0</v>
      </c>
      <c r="R1345" s="17" t="str">
        <f aca="false">VLOOKUP(A1345,s3_num_method!A1345:B3844,2,0)</f>
        <v>num+count</v>
      </c>
    </row>
    <row r="1346" customFormat="false" ht="12.8" hidden="false" customHeight="false" outlineLevel="0" collapsed="false">
      <c r="A1346" s="0" t="s">
        <v>6793</v>
      </c>
      <c r="B1346" s="0" t="s">
        <v>1</v>
      </c>
      <c r="D1346" s="0" t="s">
        <v>27</v>
      </c>
      <c r="E1346" s="0" t="s">
        <v>33</v>
      </c>
      <c r="F1346" s="0" t="s">
        <v>6794</v>
      </c>
      <c r="G1346" s="0" t="n">
        <v>3</v>
      </c>
      <c r="H1346" s="0" t="n">
        <v>3</v>
      </c>
      <c r="I1346" s="0" t="n">
        <v>3</v>
      </c>
      <c r="J1346" s="0" t="n">
        <v>0</v>
      </c>
      <c r="K1346" s="0" t="n">
        <v>0</v>
      </c>
      <c r="L1346" s="0" t="n">
        <v>1</v>
      </c>
      <c r="M1346" s="0" t="n">
        <v>9</v>
      </c>
      <c r="N1346" s="1" t="n">
        <f aca="false">IF(ISERROR(I1346/(I1346+J1346)),0,(I1346/(I1346+J1346)))</f>
        <v>1</v>
      </c>
      <c r="O1346" s="1" t="n">
        <f aca="false">IF(ISERROR(I1346/(I1346+K1346)),0,(I1346/(I1346+K1346)))</f>
        <v>1</v>
      </c>
      <c r="P1346" s="1" t="n">
        <f aca="false">IF(ISERROR((2*N1346*O1346)/(N1346+O1346)),0,(2*N1346*O1346)/(N1346+O1346))</f>
        <v>1</v>
      </c>
      <c r="Q1346" s="0" t="n">
        <f aca="false">L1049-M1049</f>
        <v>1</v>
      </c>
      <c r="R1346" s="17" t="str">
        <f aca="false">VLOOKUP(A1346,s3_num_method!A1346:B3845,2,0)</f>
        <v>num</v>
      </c>
    </row>
    <row r="1347" customFormat="false" ht="12.8" hidden="false" customHeight="false" outlineLevel="0" collapsed="false">
      <c r="A1347" s="0" t="s">
        <v>6795</v>
      </c>
      <c r="B1347" s="0" t="s">
        <v>1</v>
      </c>
      <c r="D1347" s="0" t="s">
        <v>27</v>
      </c>
      <c r="E1347" s="0" t="s">
        <v>33</v>
      </c>
      <c r="F1347" s="0" t="s">
        <v>6796</v>
      </c>
      <c r="G1347" s="0" t="n">
        <v>7</v>
      </c>
      <c r="H1347" s="0" t="n">
        <v>17</v>
      </c>
      <c r="I1347" s="0" t="n">
        <v>6</v>
      </c>
      <c r="J1347" s="0" t="n">
        <v>11</v>
      </c>
      <c r="K1347" s="0" t="n">
        <v>1</v>
      </c>
      <c r="L1347" s="0" t="n">
        <v>0</v>
      </c>
      <c r="M1347" s="0" t="n">
        <v>9</v>
      </c>
      <c r="N1347" s="1" t="n">
        <f aca="false">IF(ISERROR(I1347/(I1347+J1347)),0,(I1347/(I1347+J1347)))</f>
        <v>0.352941176470588</v>
      </c>
      <c r="O1347" s="1" t="n">
        <f aca="false">IF(ISERROR(I1347/(I1347+K1347)),0,(I1347/(I1347+K1347)))</f>
        <v>0.857142857142857</v>
      </c>
      <c r="P1347" s="1" t="n">
        <f aca="false">IF(ISERROR((2*N1347*O1347)/(N1347+O1347)),0,(2*N1347*O1347)/(N1347+O1347))</f>
        <v>0.5</v>
      </c>
      <c r="Q1347" s="0" t="n">
        <f aca="false">L182-M182</f>
        <v>-4</v>
      </c>
      <c r="R1347" s="17" t="str">
        <f aca="false">VLOOKUP(A1347,s3_num_method!A1347:B3846,2,0)</f>
        <v>num+count</v>
      </c>
    </row>
    <row r="1348" customFormat="false" ht="12.8" hidden="false" customHeight="false" outlineLevel="0" collapsed="false">
      <c r="A1348" s="0" t="s">
        <v>6797</v>
      </c>
      <c r="B1348" s="0" t="s">
        <v>1</v>
      </c>
      <c r="D1348" s="0" t="s">
        <v>23</v>
      </c>
      <c r="E1348" s="0" t="s">
        <v>10</v>
      </c>
      <c r="F1348" s="0" t="s">
        <v>6798</v>
      </c>
      <c r="G1348" s="0" t="n">
        <v>2</v>
      </c>
      <c r="H1348" s="0" t="n">
        <v>2</v>
      </c>
      <c r="I1348" s="0" t="n">
        <v>2</v>
      </c>
      <c r="J1348" s="0" t="n">
        <v>0</v>
      </c>
      <c r="K1348" s="0" t="n">
        <v>0</v>
      </c>
      <c r="L1348" s="0" t="n">
        <v>1</v>
      </c>
      <c r="M1348" s="0" t="n">
        <v>1</v>
      </c>
      <c r="N1348" s="1" t="n">
        <f aca="false">IF(ISERROR(I1348/(I1348+J1348)),0,(I1348/(I1348+J1348)))</f>
        <v>1</v>
      </c>
      <c r="O1348" s="1" t="n">
        <f aca="false">IF(ISERROR(I1348/(I1348+K1348)),0,(I1348/(I1348+K1348)))</f>
        <v>1</v>
      </c>
      <c r="P1348" s="1" t="n">
        <f aca="false">IF(ISERROR((2*N1348*O1348)/(N1348+O1348)),0,(2*N1348*O1348)/(N1348+O1348))</f>
        <v>1</v>
      </c>
      <c r="Q1348" s="0" t="n">
        <f aca="false">L1348-M1348</f>
        <v>0</v>
      </c>
      <c r="R1348" s="17" t="str">
        <f aca="false">VLOOKUP(A1348,s3_num_method!A1348:B3847,2,0)</f>
        <v>num+count</v>
      </c>
    </row>
    <row r="1349" customFormat="false" ht="12.8" hidden="false" customHeight="false" outlineLevel="0" collapsed="false">
      <c r="A1349" s="0" t="s">
        <v>6799</v>
      </c>
      <c r="B1349" s="0" t="s">
        <v>1</v>
      </c>
      <c r="D1349" s="0" t="s">
        <v>23</v>
      </c>
      <c r="E1349" s="0" t="s">
        <v>10</v>
      </c>
      <c r="F1349" s="0" t="s">
        <v>6800</v>
      </c>
      <c r="G1349" s="0" t="n">
        <v>2</v>
      </c>
      <c r="H1349" s="0" t="n">
        <v>0</v>
      </c>
      <c r="I1349" s="0" t="n">
        <v>0</v>
      </c>
      <c r="J1349" s="0" t="n">
        <v>0</v>
      </c>
      <c r="K1349" s="0" t="n">
        <v>2</v>
      </c>
      <c r="L1349" s="0" t="n">
        <v>0</v>
      </c>
      <c r="M1349" s="0" t="n">
        <v>0</v>
      </c>
      <c r="N1349" s="1" t="n">
        <f aca="false">IF(ISERROR(I1349/(I1349+J1349)),0,(I1349/(I1349+J1349)))</f>
        <v>0</v>
      </c>
      <c r="O1349" s="1" t="n">
        <f aca="false">IF(ISERROR(I1349/(I1349+K1349)),0,(I1349/(I1349+K1349)))</f>
        <v>0</v>
      </c>
      <c r="P1349" s="1" t="n">
        <f aca="false">IF(ISERROR((2*N1349*O1349)/(N1349+O1349)),0,(2*N1349*O1349)/(N1349+O1349))</f>
        <v>0</v>
      </c>
      <c r="Q1349" s="0" t="n">
        <f aca="false">L266-M266</f>
        <v>0</v>
      </c>
      <c r="R1349" s="17" t="str">
        <f aca="false">VLOOKUP(A1349,s3_num_method!A1349:B3848,2,0)</f>
        <v>num+count</v>
      </c>
    </row>
    <row r="1350" customFormat="false" ht="12.8" hidden="false" customHeight="false" outlineLevel="0" collapsed="false">
      <c r="A1350" s="0" t="s">
        <v>6801</v>
      </c>
      <c r="B1350" s="0" t="s">
        <v>1</v>
      </c>
      <c r="D1350" s="0" t="s">
        <v>23</v>
      </c>
      <c r="E1350" s="0" t="s">
        <v>10</v>
      </c>
      <c r="F1350" s="0" t="s">
        <v>6802</v>
      </c>
      <c r="G1350" s="0" t="n">
        <v>1</v>
      </c>
      <c r="H1350" s="0" t="n">
        <v>1</v>
      </c>
      <c r="I1350" s="0" t="n">
        <v>1</v>
      </c>
      <c r="J1350" s="0" t="n">
        <v>0</v>
      </c>
      <c r="K1350" s="0" t="n">
        <v>0</v>
      </c>
      <c r="L1350" s="0" t="n">
        <v>2</v>
      </c>
      <c r="M1350" s="0" t="n">
        <v>0</v>
      </c>
      <c r="N1350" s="1" t="n">
        <f aca="false">IF(ISERROR(I1350/(I1350+J1350)),0,(I1350/(I1350+J1350)))</f>
        <v>1</v>
      </c>
      <c r="O1350" s="1" t="n">
        <f aca="false">IF(ISERROR(I1350/(I1350+K1350)),0,(I1350/(I1350+K1350)))</f>
        <v>1</v>
      </c>
      <c r="P1350" s="1" t="n">
        <f aca="false">IF(ISERROR((2*N1350*O1350)/(N1350+O1350)),0,(2*N1350*O1350)/(N1350+O1350))</f>
        <v>1</v>
      </c>
      <c r="Q1350" s="0" t="n">
        <f aca="false">L1526-M1526</f>
        <v>0</v>
      </c>
      <c r="R1350" s="17" t="str">
        <f aca="false">VLOOKUP(A1350,s3_num_method!A1350:B3849,2,0)</f>
        <v>count</v>
      </c>
    </row>
    <row r="1351" customFormat="false" ht="12.8" hidden="false" customHeight="false" outlineLevel="0" collapsed="false">
      <c r="A1351" s="0" t="s">
        <v>6803</v>
      </c>
      <c r="B1351" s="0" t="s">
        <v>1</v>
      </c>
      <c r="D1351" s="0" t="s">
        <v>23</v>
      </c>
      <c r="E1351" s="0" t="s">
        <v>10</v>
      </c>
      <c r="F1351" s="0" t="s">
        <v>6804</v>
      </c>
      <c r="G1351" s="0" t="n">
        <v>3</v>
      </c>
      <c r="H1351" s="0" t="n">
        <v>1</v>
      </c>
      <c r="I1351" s="0" t="n">
        <v>1</v>
      </c>
      <c r="J1351" s="0" t="n">
        <v>0</v>
      </c>
      <c r="K1351" s="0" t="n">
        <v>2</v>
      </c>
      <c r="L1351" s="0" t="n">
        <v>1</v>
      </c>
      <c r="M1351" s="0" t="n">
        <v>0</v>
      </c>
      <c r="N1351" s="1" t="n">
        <f aca="false">IF(ISERROR(I1351/(I1351+J1351)),0,(I1351/(I1351+J1351)))</f>
        <v>1</v>
      </c>
      <c r="O1351" s="1" t="n">
        <f aca="false">IF(ISERROR(I1351/(I1351+K1351)),0,(I1351/(I1351+K1351)))</f>
        <v>0.333333333333333</v>
      </c>
      <c r="P1351" s="1" t="n">
        <f aca="false">IF(ISERROR((2*N1351*O1351)/(N1351+O1351)),0,(2*N1351*O1351)/(N1351+O1351))</f>
        <v>0.5</v>
      </c>
      <c r="Q1351" s="0" t="n">
        <f aca="false">L2009-M2009</f>
        <v>-3</v>
      </c>
      <c r="R1351" s="17" t="str">
        <f aca="false">VLOOKUP(A1351,s3_num_method!A1351:B3850,2,0)</f>
        <v>count</v>
      </c>
    </row>
    <row r="1352" customFormat="false" ht="12.8" hidden="false" customHeight="false" outlineLevel="0" collapsed="false">
      <c r="A1352" s="0" t="s">
        <v>6805</v>
      </c>
      <c r="B1352" s="0" t="s">
        <v>1</v>
      </c>
      <c r="D1352" s="0" t="s">
        <v>23</v>
      </c>
      <c r="E1352" s="0" t="s">
        <v>10</v>
      </c>
      <c r="F1352" s="0" t="s">
        <v>6806</v>
      </c>
      <c r="G1352" s="0" t="n">
        <v>7</v>
      </c>
      <c r="H1352" s="0" t="n">
        <v>3</v>
      </c>
      <c r="I1352" s="0" t="n">
        <v>3</v>
      </c>
      <c r="J1352" s="0" t="n">
        <v>0</v>
      </c>
      <c r="K1352" s="0" t="n">
        <v>4</v>
      </c>
      <c r="L1352" s="0" t="n">
        <v>1</v>
      </c>
      <c r="M1352" s="0" t="n">
        <v>2</v>
      </c>
      <c r="N1352" s="1" t="n">
        <f aca="false">IF(ISERROR(I1352/(I1352+J1352)),0,(I1352/(I1352+J1352)))</f>
        <v>1</v>
      </c>
      <c r="O1352" s="1" t="n">
        <f aca="false">IF(ISERROR(I1352/(I1352+K1352)),0,(I1352/(I1352+K1352)))</f>
        <v>0.428571428571429</v>
      </c>
      <c r="P1352" s="1" t="n">
        <f aca="false">IF(ISERROR((2*N1352*O1352)/(N1352+O1352)),0,(2*N1352*O1352)/(N1352+O1352))</f>
        <v>0.6</v>
      </c>
      <c r="Q1352" s="0" t="n">
        <f aca="false">L303-M303</f>
        <v>0</v>
      </c>
      <c r="R1352" s="17" t="str">
        <f aca="false">VLOOKUP(A1352,s3_num_method!A1352:B3851,2,0)</f>
        <v>count</v>
      </c>
    </row>
    <row r="1353" customFormat="false" ht="12.8" hidden="false" customHeight="false" outlineLevel="0" collapsed="false">
      <c r="A1353" s="0" t="s">
        <v>6807</v>
      </c>
      <c r="B1353" s="0" t="s">
        <v>1</v>
      </c>
      <c r="D1353" s="0" t="s">
        <v>23</v>
      </c>
      <c r="E1353" s="0" t="s">
        <v>10</v>
      </c>
      <c r="F1353" s="0" t="s">
        <v>6808</v>
      </c>
      <c r="G1353" s="0" t="n">
        <v>2</v>
      </c>
      <c r="H1353" s="0" t="n">
        <v>2</v>
      </c>
      <c r="I1353" s="0" t="n">
        <v>2</v>
      </c>
      <c r="J1353" s="0" t="n">
        <v>0</v>
      </c>
      <c r="K1353" s="0" t="n">
        <v>0</v>
      </c>
      <c r="L1353" s="0" t="n">
        <v>2</v>
      </c>
      <c r="M1353" s="0" t="n">
        <v>3</v>
      </c>
      <c r="N1353" s="1" t="n">
        <f aca="false">IF(ISERROR(I1353/(I1353+J1353)),0,(I1353/(I1353+J1353)))</f>
        <v>1</v>
      </c>
      <c r="O1353" s="1" t="n">
        <f aca="false">IF(ISERROR(I1353/(I1353+K1353)),0,(I1353/(I1353+K1353)))</f>
        <v>1</v>
      </c>
      <c r="P1353" s="1" t="n">
        <f aca="false">IF(ISERROR((2*N1353*O1353)/(N1353+O1353)),0,(2*N1353*O1353)/(N1353+O1353))</f>
        <v>1</v>
      </c>
      <c r="Q1353" s="0" t="n">
        <f aca="false">L994-M994</f>
        <v>0</v>
      </c>
      <c r="R1353" s="17" t="str">
        <f aca="false">VLOOKUP(A1353,s3_num_method!A1353:B3852,2,0)</f>
        <v>num</v>
      </c>
    </row>
    <row r="1354" customFormat="false" ht="12.8" hidden="false" customHeight="false" outlineLevel="0" collapsed="false">
      <c r="A1354" s="0" t="s">
        <v>6809</v>
      </c>
      <c r="B1354" s="0" t="s">
        <v>1</v>
      </c>
      <c r="D1354" s="0" t="s">
        <v>23</v>
      </c>
      <c r="E1354" s="0" t="s">
        <v>10</v>
      </c>
      <c r="F1354" s="0" t="s">
        <v>6810</v>
      </c>
      <c r="G1354" s="0" t="n">
        <v>4</v>
      </c>
      <c r="H1354" s="0" t="n">
        <v>1</v>
      </c>
      <c r="I1354" s="0" t="n">
        <v>1</v>
      </c>
      <c r="J1354" s="0" t="n">
        <v>0</v>
      </c>
      <c r="K1354" s="0" t="n">
        <v>3</v>
      </c>
      <c r="L1354" s="0" t="n">
        <v>0</v>
      </c>
      <c r="M1354" s="0" t="n">
        <v>0</v>
      </c>
      <c r="N1354" s="1" t="n">
        <f aca="false">IF(ISERROR(I1354/(I1354+J1354)),0,(I1354/(I1354+J1354)))</f>
        <v>1</v>
      </c>
      <c r="O1354" s="1" t="n">
        <f aca="false">IF(ISERROR(I1354/(I1354+K1354)),0,(I1354/(I1354+K1354)))</f>
        <v>0.25</v>
      </c>
      <c r="P1354" s="1" t="n">
        <f aca="false">IF(ISERROR((2*N1354*O1354)/(N1354+O1354)),0,(2*N1354*O1354)/(N1354+O1354))</f>
        <v>0.4</v>
      </c>
      <c r="Q1354" s="0" t="n">
        <f aca="false">L1567-M1567</f>
        <v>0</v>
      </c>
      <c r="R1354" s="17" t="str">
        <f aca="false">VLOOKUP(A1354,s3_num_method!A1354:B3853,2,0)</f>
        <v>count</v>
      </c>
    </row>
    <row r="1355" customFormat="false" ht="12.8" hidden="false" customHeight="false" outlineLevel="0" collapsed="false">
      <c r="A1355" s="0" t="s">
        <v>6811</v>
      </c>
      <c r="B1355" s="0" t="s">
        <v>1</v>
      </c>
      <c r="D1355" s="0" t="s">
        <v>23</v>
      </c>
      <c r="E1355" s="0" t="s">
        <v>10</v>
      </c>
      <c r="F1355" s="0" t="s">
        <v>6812</v>
      </c>
      <c r="G1355" s="0" t="n">
        <v>2</v>
      </c>
      <c r="H1355" s="0" t="n">
        <v>2</v>
      </c>
      <c r="I1355" s="0" t="n">
        <v>2</v>
      </c>
      <c r="J1355" s="0" t="n">
        <v>0</v>
      </c>
      <c r="K1355" s="0" t="n">
        <v>0</v>
      </c>
      <c r="L1355" s="0" t="n">
        <v>1</v>
      </c>
      <c r="M1355" s="0" t="n">
        <v>2</v>
      </c>
      <c r="N1355" s="1" t="n">
        <f aca="false">IF(ISERROR(I1355/(I1355+J1355)),0,(I1355/(I1355+J1355)))</f>
        <v>1</v>
      </c>
      <c r="O1355" s="1" t="n">
        <f aca="false">IF(ISERROR(I1355/(I1355+K1355)),0,(I1355/(I1355+K1355)))</f>
        <v>1</v>
      </c>
      <c r="P1355" s="1" t="n">
        <f aca="false">IF(ISERROR((2*N1355*O1355)/(N1355+O1355)),0,(2*N1355*O1355)/(N1355+O1355))</f>
        <v>1</v>
      </c>
      <c r="Q1355" s="0" t="n">
        <f aca="false">L1565-M1565</f>
        <v>0</v>
      </c>
      <c r="R1355" s="17" t="str">
        <f aca="false">VLOOKUP(A1355,s3_num_method!A1355:B3854,2,0)</f>
        <v>count</v>
      </c>
    </row>
    <row r="1356" customFormat="false" ht="12.8" hidden="false" customHeight="false" outlineLevel="0" collapsed="false">
      <c r="A1356" s="0" t="s">
        <v>6813</v>
      </c>
      <c r="B1356" s="0" t="s">
        <v>1</v>
      </c>
      <c r="D1356" s="0" t="s">
        <v>23</v>
      </c>
      <c r="E1356" s="0" t="s">
        <v>10</v>
      </c>
      <c r="F1356" s="0" t="s">
        <v>6814</v>
      </c>
      <c r="G1356" s="0" t="n">
        <v>5</v>
      </c>
      <c r="H1356" s="0" t="n">
        <v>3</v>
      </c>
      <c r="I1356" s="0" t="n">
        <v>3</v>
      </c>
      <c r="J1356" s="0" t="n">
        <v>0</v>
      </c>
      <c r="K1356" s="0" t="n">
        <v>2</v>
      </c>
      <c r="L1356" s="0" t="n">
        <v>4</v>
      </c>
      <c r="M1356" s="0" t="n">
        <v>5</v>
      </c>
      <c r="N1356" s="1" t="n">
        <f aca="false">IF(ISERROR(I1356/(I1356+J1356)),0,(I1356/(I1356+J1356)))</f>
        <v>1</v>
      </c>
      <c r="O1356" s="1" t="n">
        <f aca="false">IF(ISERROR(I1356/(I1356+K1356)),0,(I1356/(I1356+K1356)))</f>
        <v>0.6</v>
      </c>
      <c r="P1356" s="1" t="n">
        <f aca="false">IF(ISERROR((2*N1356*O1356)/(N1356+O1356)),0,(2*N1356*O1356)/(N1356+O1356))</f>
        <v>0.75</v>
      </c>
      <c r="Q1356" s="0" t="n">
        <f aca="false">L1813-M1813</f>
        <v>-6</v>
      </c>
      <c r="R1356" s="17" t="str">
        <f aca="false">VLOOKUP(A1356,s3_num_method!A1356:B3855,2,0)</f>
        <v>num+count</v>
      </c>
    </row>
    <row r="1357" customFormat="false" ht="12.8" hidden="false" customHeight="false" outlineLevel="0" collapsed="false">
      <c r="A1357" s="0" t="s">
        <v>6815</v>
      </c>
      <c r="B1357" s="0" t="s">
        <v>1</v>
      </c>
      <c r="D1357" s="0" t="s">
        <v>23</v>
      </c>
      <c r="E1357" s="0" t="s">
        <v>10</v>
      </c>
      <c r="F1357" s="0" t="s">
        <v>6816</v>
      </c>
      <c r="G1357" s="0" t="n">
        <v>6</v>
      </c>
      <c r="H1357" s="0" t="n">
        <v>1</v>
      </c>
      <c r="I1357" s="0" t="n">
        <v>1</v>
      </c>
      <c r="J1357" s="0" t="n">
        <v>0</v>
      </c>
      <c r="K1357" s="0" t="n">
        <v>5</v>
      </c>
      <c r="L1357" s="0" t="n">
        <v>1</v>
      </c>
      <c r="M1357" s="0" t="n">
        <v>3</v>
      </c>
      <c r="N1357" s="1" t="n">
        <f aca="false">IF(ISERROR(I1357/(I1357+J1357)),0,(I1357/(I1357+J1357)))</f>
        <v>1</v>
      </c>
      <c r="O1357" s="1" t="n">
        <f aca="false">IF(ISERROR(I1357/(I1357+K1357)),0,(I1357/(I1357+K1357)))</f>
        <v>0.166666666666667</v>
      </c>
      <c r="P1357" s="1" t="n">
        <f aca="false">IF(ISERROR((2*N1357*O1357)/(N1357+O1357)),0,(2*N1357*O1357)/(N1357+O1357))</f>
        <v>0.285714285714286</v>
      </c>
      <c r="Q1357" s="0" t="n">
        <f aca="false">L1162-M1162</f>
        <v>-1</v>
      </c>
      <c r="R1357" s="17" t="str">
        <f aca="false">VLOOKUP(A1357,s3_num_method!A1357:B3856,2,0)</f>
        <v>num</v>
      </c>
    </row>
    <row r="1358" customFormat="false" ht="12.8" hidden="false" customHeight="false" outlineLevel="0" collapsed="false">
      <c r="A1358" s="0" t="s">
        <v>6817</v>
      </c>
      <c r="B1358" s="0" t="s">
        <v>1</v>
      </c>
      <c r="D1358" s="0" t="s">
        <v>23</v>
      </c>
      <c r="E1358" s="0" t="s">
        <v>10</v>
      </c>
      <c r="F1358" s="0" t="s">
        <v>6818</v>
      </c>
      <c r="G1358" s="0" t="n">
        <v>7</v>
      </c>
      <c r="H1358" s="0" t="n">
        <v>6</v>
      </c>
      <c r="I1358" s="0" t="n">
        <v>5</v>
      </c>
      <c r="J1358" s="0" t="n">
        <v>1</v>
      </c>
      <c r="K1358" s="0" t="n">
        <v>2</v>
      </c>
      <c r="L1358" s="0" t="n">
        <v>0</v>
      </c>
      <c r="M1358" s="0" t="n">
        <v>11</v>
      </c>
      <c r="N1358" s="1" t="n">
        <f aca="false">IF(ISERROR(I1358/(I1358+J1358)),0,(I1358/(I1358+J1358)))</f>
        <v>0.833333333333333</v>
      </c>
      <c r="O1358" s="1" t="n">
        <f aca="false">IF(ISERROR(I1358/(I1358+K1358)),0,(I1358/(I1358+K1358)))</f>
        <v>0.714285714285714</v>
      </c>
      <c r="P1358" s="1" t="n">
        <f aca="false">IF(ISERROR((2*N1358*O1358)/(N1358+O1358)),0,(2*N1358*O1358)/(N1358+O1358))</f>
        <v>0.769230769230769</v>
      </c>
      <c r="Q1358" s="0" t="n">
        <f aca="false">L915-M915</f>
        <v>0</v>
      </c>
      <c r="R1358" s="17" t="str">
        <f aca="false">VLOOKUP(A1358,s3_num_method!A1358:B3857,2,0)</f>
        <v>num+count</v>
      </c>
    </row>
    <row r="1359" customFormat="false" ht="12.8" hidden="false" customHeight="false" outlineLevel="0" collapsed="false">
      <c r="A1359" s="0" t="s">
        <v>6819</v>
      </c>
      <c r="B1359" s="0" t="s">
        <v>1</v>
      </c>
      <c r="D1359" s="0" t="s">
        <v>23</v>
      </c>
      <c r="E1359" s="0" t="s">
        <v>10</v>
      </c>
      <c r="F1359" s="0" t="s">
        <v>6820</v>
      </c>
      <c r="G1359" s="0" t="n">
        <v>8</v>
      </c>
      <c r="H1359" s="0" t="n">
        <v>2</v>
      </c>
      <c r="I1359" s="0" t="n">
        <v>2</v>
      </c>
      <c r="J1359" s="0" t="n">
        <v>0</v>
      </c>
      <c r="K1359" s="0" t="n">
        <v>6</v>
      </c>
      <c r="L1359" s="0" t="n">
        <v>1</v>
      </c>
      <c r="M1359" s="0" t="n">
        <v>1</v>
      </c>
      <c r="N1359" s="1" t="n">
        <f aca="false">IF(ISERROR(I1359/(I1359+J1359)),0,(I1359/(I1359+J1359)))</f>
        <v>1</v>
      </c>
      <c r="O1359" s="1" t="n">
        <f aca="false">IF(ISERROR(I1359/(I1359+K1359)),0,(I1359/(I1359+K1359)))</f>
        <v>0.25</v>
      </c>
      <c r="P1359" s="1" t="n">
        <f aca="false">IF(ISERROR((2*N1359*O1359)/(N1359+O1359)),0,(2*N1359*O1359)/(N1359+O1359))</f>
        <v>0.4</v>
      </c>
      <c r="Q1359" s="0" t="n">
        <f aca="false">L2094-M2094</f>
        <v>1</v>
      </c>
      <c r="R1359" s="17" t="str">
        <f aca="false">VLOOKUP(A1359,s3_num_method!A1359:B3858,2,0)</f>
        <v>count</v>
      </c>
    </row>
    <row r="1360" customFormat="false" ht="12.8" hidden="false" customHeight="false" outlineLevel="0" collapsed="false">
      <c r="A1360" s="0" t="s">
        <v>6821</v>
      </c>
      <c r="B1360" s="0" t="s">
        <v>1</v>
      </c>
      <c r="D1360" s="0" t="s">
        <v>23</v>
      </c>
      <c r="E1360" s="0" t="s">
        <v>10</v>
      </c>
      <c r="F1360" s="0" t="s">
        <v>6822</v>
      </c>
      <c r="G1360" s="0" t="n">
        <v>13</v>
      </c>
      <c r="H1360" s="0" t="n">
        <v>7</v>
      </c>
      <c r="I1360" s="0" t="n">
        <v>7</v>
      </c>
      <c r="J1360" s="0" t="n">
        <v>0</v>
      </c>
      <c r="K1360" s="0" t="n">
        <v>6</v>
      </c>
      <c r="L1360" s="0" t="n">
        <v>3</v>
      </c>
      <c r="M1360" s="0" t="n">
        <v>4</v>
      </c>
      <c r="N1360" s="1" t="n">
        <f aca="false">IF(ISERROR(I1360/(I1360+J1360)),0,(I1360/(I1360+J1360)))</f>
        <v>1</v>
      </c>
      <c r="O1360" s="1" t="n">
        <f aca="false">IF(ISERROR(I1360/(I1360+K1360)),0,(I1360/(I1360+K1360)))</f>
        <v>0.538461538461538</v>
      </c>
      <c r="P1360" s="1" t="n">
        <f aca="false">IF(ISERROR((2*N1360*O1360)/(N1360+O1360)),0,(2*N1360*O1360)/(N1360+O1360))</f>
        <v>0.7</v>
      </c>
      <c r="Q1360" s="0" t="n">
        <f aca="false">L141-M141</f>
        <v>-6</v>
      </c>
      <c r="R1360" s="17" t="str">
        <f aca="false">VLOOKUP(A1360,s3_num_method!A1360:B3859,2,0)</f>
        <v>count</v>
      </c>
    </row>
    <row r="1361" customFormat="false" ht="12.8" hidden="false" customHeight="false" outlineLevel="0" collapsed="false">
      <c r="A1361" s="0" t="s">
        <v>6823</v>
      </c>
      <c r="B1361" s="0" t="s">
        <v>1</v>
      </c>
      <c r="D1361" s="0" t="s">
        <v>23</v>
      </c>
      <c r="E1361" s="0" t="s">
        <v>10</v>
      </c>
      <c r="F1361" s="0" t="s">
        <v>6824</v>
      </c>
      <c r="G1361" s="0" t="n">
        <v>4</v>
      </c>
      <c r="H1361" s="0" t="n">
        <v>5</v>
      </c>
      <c r="I1361" s="0" t="n">
        <v>4</v>
      </c>
      <c r="J1361" s="0" t="n">
        <v>1</v>
      </c>
      <c r="K1361" s="0" t="n">
        <v>0</v>
      </c>
      <c r="L1361" s="0" t="n">
        <v>3</v>
      </c>
      <c r="M1361" s="0" t="n">
        <v>5</v>
      </c>
      <c r="N1361" s="1" t="n">
        <f aca="false">IF(ISERROR(I1361/(I1361+J1361)),0,(I1361/(I1361+J1361)))</f>
        <v>0.8</v>
      </c>
      <c r="O1361" s="1" t="n">
        <f aca="false">IF(ISERROR(I1361/(I1361+K1361)),0,(I1361/(I1361+K1361)))</f>
        <v>1</v>
      </c>
      <c r="P1361" s="1" t="n">
        <f aca="false">IF(ISERROR((2*N1361*O1361)/(N1361+O1361)),0,(2*N1361*O1361)/(N1361+O1361))</f>
        <v>0.888888888888889</v>
      </c>
      <c r="Q1361" s="0" t="n">
        <f aca="false">L1853-M1853</f>
        <v>-1</v>
      </c>
      <c r="R1361" s="17" t="str">
        <f aca="false">VLOOKUP(A1361,s3_num_method!A1361:B3860,2,0)</f>
        <v>num+count</v>
      </c>
    </row>
    <row r="1362" customFormat="false" ht="12.8" hidden="false" customHeight="false" outlineLevel="0" collapsed="false">
      <c r="A1362" s="0" t="s">
        <v>6825</v>
      </c>
      <c r="B1362" s="0" t="s">
        <v>1</v>
      </c>
      <c r="D1362" s="0" t="s">
        <v>23</v>
      </c>
      <c r="E1362" s="0" t="s">
        <v>10</v>
      </c>
      <c r="F1362" s="0" t="s">
        <v>6826</v>
      </c>
      <c r="G1362" s="0" t="n">
        <v>3</v>
      </c>
      <c r="H1362" s="0" t="n">
        <v>2</v>
      </c>
      <c r="I1362" s="0" t="n">
        <v>2</v>
      </c>
      <c r="J1362" s="0" t="n">
        <v>0</v>
      </c>
      <c r="K1362" s="0" t="n">
        <v>1</v>
      </c>
      <c r="L1362" s="0" t="n">
        <v>0</v>
      </c>
      <c r="M1362" s="0" t="n">
        <v>2</v>
      </c>
      <c r="N1362" s="1" t="n">
        <f aca="false">IF(ISERROR(I1362/(I1362+J1362)),0,(I1362/(I1362+J1362)))</f>
        <v>1</v>
      </c>
      <c r="O1362" s="1" t="n">
        <f aca="false">IF(ISERROR(I1362/(I1362+K1362)),0,(I1362/(I1362+K1362)))</f>
        <v>0.666666666666667</v>
      </c>
      <c r="P1362" s="1" t="n">
        <f aca="false">IF(ISERROR((2*N1362*O1362)/(N1362+O1362)),0,(2*N1362*O1362)/(N1362+O1362))</f>
        <v>0.8</v>
      </c>
      <c r="Q1362" s="0" t="n">
        <f aca="false">L1978-M1978</f>
        <v>3</v>
      </c>
      <c r="R1362" s="17" t="str">
        <f aca="false">VLOOKUP(A1362,s3_num_method!A1362:B3861,2,0)</f>
        <v>num+count</v>
      </c>
    </row>
    <row r="1363" customFormat="false" ht="12.8" hidden="false" customHeight="false" outlineLevel="0" collapsed="false">
      <c r="A1363" s="0" t="s">
        <v>6827</v>
      </c>
      <c r="B1363" s="0" t="s">
        <v>1</v>
      </c>
      <c r="D1363" s="0" t="s">
        <v>23</v>
      </c>
      <c r="E1363" s="0" t="s">
        <v>10</v>
      </c>
      <c r="F1363" s="0" t="s">
        <v>6828</v>
      </c>
      <c r="G1363" s="0" t="n">
        <v>1</v>
      </c>
      <c r="H1363" s="0" t="n">
        <v>1</v>
      </c>
      <c r="I1363" s="0" t="n">
        <v>1</v>
      </c>
      <c r="J1363" s="0" t="n">
        <v>0</v>
      </c>
      <c r="K1363" s="0" t="n">
        <v>0</v>
      </c>
      <c r="L1363" s="0" t="n">
        <v>1</v>
      </c>
      <c r="M1363" s="0" t="n">
        <v>0</v>
      </c>
      <c r="N1363" s="1" t="n">
        <f aca="false">IF(ISERROR(I1363/(I1363+J1363)),0,(I1363/(I1363+J1363)))</f>
        <v>1</v>
      </c>
      <c r="O1363" s="1" t="n">
        <f aca="false">IF(ISERROR(I1363/(I1363+K1363)),0,(I1363/(I1363+K1363)))</f>
        <v>1</v>
      </c>
      <c r="P1363" s="1" t="n">
        <f aca="false">IF(ISERROR((2*N1363*O1363)/(N1363+O1363)),0,(2*N1363*O1363)/(N1363+O1363))</f>
        <v>1</v>
      </c>
      <c r="Q1363" s="0" t="n">
        <f aca="false">L1729-M1729</f>
        <v>-5</v>
      </c>
      <c r="R1363" s="17" t="str">
        <f aca="false">VLOOKUP(A1363,s3_num_method!A1363:B3862,2,0)</f>
        <v>count</v>
      </c>
    </row>
    <row r="1364" customFormat="false" ht="12.8" hidden="false" customHeight="false" outlineLevel="0" collapsed="false">
      <c r="A1364" s="0" t="s">
        <v>6829</v>
      </c>
      <c r="B1364" s="0" t="s">
        <v>1</v>
      </c>
      <c r="D1364" s="0" t="s">
        <v>23</v>
      </c>
      <c r="E1364" s="0" t="s">
        <v>10</v>
      </c>
      <c r="F1364" s="0" t="s">
        <v>6830</v>
      </c>
      <c r="G1364" s="0" t="n">
        <v>2</v>
      </c>
      <c r="H1364" s="0" t="n">
        <v>1</v>
      </c>
      <c r="I1364" s="0" t="n">
        <v>1</v>
      </c>
      <c r="J1364" s="0" t="n">
        <v>0</v>
      </c>
      <c r="K1364" s="0" t="n">
        <v>1</v>
      </c>
      <c r="L1364" s="0" t="n">
        <v>1</v>
      </c>
      <c r="M1364" s="0" t="n">
        <v>0</v>
      </c>
      <c r="N1364" s="1" t="n">
        <f aca="false">IF(ISERROR(I1364/(I1364+J1364)),0,(I1364/(I1364+J1364)))</f>
        <v>1</v>
      </c>
      <c r="O1364" s="1" t="n">
        <f aca="false">IF(ISERROR(I1364/(I1364+K1364)),0,(I1364/(I1364+K1364)))</f>
        <v>0.5</v>
      </c>
      <c r="P1364" s="1" t="n">
        <f aca="false">IF(ISERROR((2*N1364*O1364)/(N1364+O1364)),0,(2*N1364*O1364)/(N1364+O1364))</f>
        <v>0.666666666666667</v>
      </c>
      <c r="Q1364" s="0" t="n">
        <f aca="false">L2137-M2137</f>
        <v>-3</v>
      </c>
      <c r="R1364" s="17" t="str">
        <f aca="false">VLOOKUP(A1364,s3_num_method!A1364:B3863,2,0)</f>
        <v>count</v>
      </c>
    </row>
    <row r="1365" customFormat="false" ht="12.8" hidden="false" customHeight="false" outlineLevel="0" collapsed="false">
      <c r="A1365" s="0" t="s">
        <v>6831</v>
      </c>
      <c r="B1365" s="0" t="s">
        <v>1</v>
      </c>
      <c r="D1365" s="0" t="s">
        <v>23</v>
      </c>
      <c r="E1365" s="0" t="s">
        <v>10</v>
      </c>
      <c r="F1365" s="0" t="s">
        <v>6832</v>
      </c>
      <c r="G1365" s="0" t="n">
        <v>1</v>
      </c>
      <c r="H1365" s="0" t="n">
        <v>1</v>
      </c>
      <c r="I1365" s="0" t="n">
        <v>1</v>
      </c>
      <c r="J1365" s="0" t="n">
        <v>0</v>
      </c>
      <c r="K1365" s="0" t="n">
        <v>0</v>
      </c>
      <c r="L1365" s="0" t="n">
        <v>1</v>
      </c>
      <c r="M1365" s="0" t="n">
        <v>0</v>
      </c>
      <c r="N1365" s="1" t="n">
        <f aca="false">IF(ISERROR(I1365/(I1365+J1365)),0,(I1365/(I1365+J1365)))</f>
        <v>1</v>
      </c>
      <c r="O1365" s="1" t="n">
        <f aca="false">IF(ISERROR(I1365/(I1365+K1365)),0,(I1365/(I1365+K1365)))</f>
        <v>1</v>
      </c>
      <c r="P1365" s="1" t="n">
        <f aca="false">IF(ISERROR((2*N1365*O1365)/(N1365+O1365)),0,(2*N1365*O1365)/(N1365+O1365))</f>
        <v>1</v>
      </c>
      <c r="Q1365" s="0" t="n">
        <f aca="false">L988-M988</f>
        <v>0</v>
      </c>
      <c r="R1365" s="17" t="str">
        <f aca="false">VLOOKUP(A1365,s3_num_method!A1365:B3864,2,0)</f>
        <v>count</v>
      </c>
    </row>
    <row r="1366" customFormat="false" ht="12.8" hidden="false" customHeight="false" outlineLevel="0" collapsed="false">
      <c r="A1366" s="0" t="s">
        <v>6833</v>
      </c>
      <c r="B1366" s="0" t="s">
        <v>1</v>
      </c>
      <c r="D1366" s="0" t="s">
        <v>23</v>
      </c>
      <c r="E1366" s="0" t="s">
        <v>10</v>
      </c>
      <c r="F1366" s="0" t="s">
        <v>6834</v>
      </c>
      <c r="G1366" s="0" t="n">
        <v>3</v>
      </c>
      <c r="H1366" s="0" t="n">
        <v>0</v>
      </c>
      <c r="I1366" s="0" t="n">
        <v>0</v>
      </c>
      <c r="J1366" s="0" t="n">
        <v>0</v>
      </c>
      <c r="K1366" s="0" t="n">
        <v>3</v>
      </c>
      <c r="L1366" s="0" t="n">
        <v>0</v>
      </c>
      <c r="M1366" s="0" t="n">
        <v>0</v>
      </c>
      <c r="N1366" s="1" t="n">
        <f aca="false">IF(ISERROR(I1366/(I1366+J1366)),0,(I1366/(I1366+J1366)))</f>
        <v>0</v>
      </c>
      <c r="O1366" s="1" t="n">
        <f aca="false">IF(ISERROR(I1366/(I1366+K1366)),0,(I1366/(I1366+K1366)))</f>
        <v>0</v>
      </c>
      <c r="P1366" s="1" t="n">
        <f aca="false">IF(ISERROR((2*N1366*O1366)/(N1366+O1366)),0,(2*N1366*O1366)/(N1366+O1366))</f>
        <v>0</v>
      </c>
      <c r="Q1366" s="0" t="n">
        <f aca="false">L698-M698</f>
        <v>-2</v>
      </c>
      <c r="R1366" s="17" t="str">
        <f aca="false">VLOOKUP(A1366,s3_num_method!A1366:B3865,2,0)</f>
        <v>num+count</v>
      </c>
    </row>
    <row r="1367" customFormat="false" ht="12.8" hidden="false" customHeight="false" outlineLevel="0" collapsed="false">
      <c r="A1367" s="0" t="s">
        <v>6835</v>
      </c>
      <c r="B1367" s="0" t="s">
        <v>1</v>
      </c>
      <c r="D1367" s="0" t="s">
        <v>23</v>
      </c>
      <c r="E1367" s="0" t="s">
        <v>10</v>
      </c>
      <c r="F1367" s="0" t="s">
        <v>6836</v>
      </c>
      <c r="G1367" s="0" t="n">
        <v>4</v>
      </c>
      <c r="H1367" s="0" t="n">
        <v>1</v>
      </c>
      <c r="I1367" s="0" t="n">
        <v>1</v>
      </c>
      <c r="J1367" s="0" t="n">
        <v>0</v>
      </c>
      <c r="K1367" s="0" t="n">
        <v>3</v>
      </c>
      <c r="L1367" s="0" t="n">
        <v>0</v>
      </c>
      <c r="M1367" s="0" t="n">
        <v>1</v>
      </c>
      <c r="N1367" s="1" t="n">
        <f aca="false">IF(ISERROR(I1367/(I1367+J1367)),0,(I1367/(I1367+J1367)))</f>
        <v>1</v>
      </c>
      <c r="O1367" s="1" t="n">
        <f aca="false">IF(ISERROR(I1367/(I1367+K1367)),0,(I1367/(I1367+K1367)))</f>
        <v>0.25</v>
      </c>
      <c r="P1367" s="1" t="n">
        <f aca="false">IF(ISERROR((2*N1367*O1367)/(N1367+O1367)),0,(2*N1367*O1367)/(N1367+O1367))</f>
        <v>0.4</v>
      </c>
      <c r="Q1367" s="0" t="n">
        <f aca="false">L1341-M1341</f>
        <v>-1</v>
      </c>
      <c r="R1367" s="17" t="str">
        <f aca="false">VLOOKUP(A1367,s3_num_method!A1367:B3866,2,0)</f>
        <v>num</v>
      </c>
    </row>
    <row r="1368" customFormat="false" ht="12.8" hidden="false" customHeight="false" outlineLevel="0" collapsed="false">
      <c r="A1368" s="0" t="s">
        <v>6837</v>
      </c>
      <c r="B1368" s="0" t="s">
        <v>1</v>
      </c>
      <c r="D1368" s="0" t="s">
        <v>23</v>
      </c>
      <c r="E1368" s="0" t="s">
        <v>10</v>
      </c>
      <c r="F1368" s="0" t="s">
        <v>6838</v>
      </c>
      <c r="G1368" s="0" t="n">
        <v>1</v>
      </c>
      <c r="H1368" s="0" t="n">
        <v>1</v>
      </c>
      <c r="I1368" s="0" t="n">
        <v>1</v>
      </c>
      <c r="J1368" s="0" t="n">
        <v>0</v>
      </c>
      <c r="K1368" s="0" t="n">
        <v>0</v>
      </c>
      <c r="L1368" s="0" t="n">
        <v>1</v>
      </c>
      <c r="M1368" s="0" t="n">
        <v>0</v>
      </c>
      <c r="N1368" s="1" t="n">
        <f aca="false">IF(ISERROR(I1368/(I1368+J1368)),0,(I1368/(I1368+J1368)))</f>
        <v>1</v>
      </c>
      <c r="O1368" s="1" t="n">
        <f aca="false">IF(ISERROR(I1368/(I1368+K1368)),0,(I1368/(I1368+K1368)))</f>
        <v>1</v>
      </c>
      <c r="P1368" s="1" t="n">
        <f aca="false">IF(ISERROR((2*N1368*O1368)/(N1368+O1368)),0,(2*N1368*O1368)/(N1368+O1368))</f>
        <v>1</v>
      </c>
      <c r="Q1368" s="0" t="n">
        <f aca="false">L122-M122</f>
        <v>-4</v>
      </c>
      <c r="R1368" s="17" t="str">
        <f aca="false">VLOOKUP(A1368,s3_num_method!A1368:B3867,2,0)</f>
        <v>count</v>
      </c>
    </row>
    <row r="1369" customFormat="false" ht="12.8" hidden="false" customHeight="false" outlineLevel="0" collapsed="false">
      <c r="A1369" s="0" t="s">
        <v>6839</v>
      </c>
      <c r="B1369" s="0" t="s">
        <v>1</v>
      </c>
      <c r="D1369" s="0" t="s">
        <v>23</v>
      </c>
      <c r="E1369" s="0" t="s">
        <v>10</v>
      </c>
      <c r="F1369" s="0" t="s">
        <v>6840</v>
      </c>
      <c r="G1369" s="0" t="n">
        <v>6</v>
      </c>
      <c r="H1369" s="0" t="n">
        <v>1</v>
      </c>
      <c r="I1369" s="0" t="n">
        <v>1</v>
      </c>
      <c r="J1369" s="0" t="n">
        <v>0</v>
      </c>
      <c r="K1369" s="0" t="n">
        <v>5</v>
      </c>
      <c r="L1369" s="0" t="n">
        <v>1</v>
      </c>
      <c r="M1369" s="0" t="n">
        <v>2</v>
      </c>
      <c r="N1369" s="1" t="n">
        <f aca="false">IF(ISERROR(I1369/(I1369+J1369)),0,(I1369/(I1369+J1369)))</f>
        <v>1</v>
      </c>
      <c r="O1369" s="1" t="n">
        <f aca="false">IF(ISERROR(I1369/(I1369+K1369)),0,(I1369/(I1369+K1369)))</f>
        <v>0.166666666666667</v>
      </c>
      <c r="P1369" s="1" t="n">
        <f aca="false">IF(ISERROR((2*N1369*O1369)/(N1369+O1369)),0,(2*N1369*O1369)/(N1369+O1369))</f>
        <v>0.285714285714286</v>
      </c>
      <c r="Q1369" s="0" t="n">
        <f aca="false">L940-M940</f>
        <v>-1</v>
      </c>
      <c r="R1369" s="17" t="str">
        <f aca="false">VLOOKUP(A1369,s3_num_method!A1369:B3868,2,0)</f>
        <v>count</v>
      </c>
    </row>
    <row r="1370" customFormat="false" ht="12.8" hidden="false" customHeight="false" outlineLevel="0" collapsed="false">
      <c r="A1370" s="0" t="s">
        <v>6841</v>
      </c>
      <c r="B1370" s="0" t="s">
        <v>1</v>
      </c>
      <c r="D1370" s="0" t="s">
        <v>23</v>
      </c>
      <c r="E1370" s="0" t="s">
        <v>10</v>
      </c>
      <c r="F1370" s="0" t="s">
        <v>6842</v>
      </c>
      <c r="G1370" s="0" t="n">
        <v>4</v>
      </c>
      <c r="H1370" s="0" t="n">
        <v>3</v>
      </c>
      <c r="I1370" s="0" t="n">
        <v>3</v>
      </c>
      <c r="J1370" s="0" t="n">
        <v>0</v>
      </c>
      <c r="K1370" s="0" t="n">
        <v>1</v>
      </c>
      <c r="L1370" s="0" t="n">
        <v>3</v>
      </c>
      <c r="M1370" s="0" t="n">
        <v>9</v>
      </c>
      <c r="N1370" s="1" t="n">
        <f aca="false">IF(ISERROR(I1370/(I1370+J1370)),0,(I1370/(I1370+J1370)))</f>
        <v>1</v>
      </c>
      <c r="O1370" s="1" t="n">
        <f aca="false">IF(ISERROR(I1370/(I1370+K1370)),0,(I1370/(I1370+K1370)))</f>
        <v>0.75</v>
      </c>
      <c r="P1370" s="1" t="n">
        <f aca="false">IF(ISERROR((2*N1370*O1370)/(N1370+O1370)),0,(2*N1370*O1370)/(N1370+O1370))</f>
        <v>0.857142857142857</v>
      </c>
      <c r="Q1370" s="0" t="n">
        <f aca="false">L2307-M2307</f>
        <v>-10</v>
      </c>
      <c r="R1370" s="17" t="str">
        <f aca="false">VLOOKUP(A1370,s3_num_method!A1370:B3869,2,0)</f>
        <v>num</v>
      </c>
    </row>
    <row r="1371" customFormat="false" ht="12.8" hidden="false" customHeight="false" outlineLevel="0" collapsed="false">
      <c r="A1371" s="0" t="s">
        <v>6843</v>
      </c>
      <c r="B1371" s="0" t="s">
        <v>1</v>
      </c>
      <c r="D1371" s="0" t="s">
        <v>23</v>
      </c>
      <c r="E1371" s="0" t="s">
        <v>10</v>
      </c>
      <c r="F1371" s="0" t="s">
        <v>6844</v>
      </c>
      <c r="G1371" s="0" t="n">
        <v>1</v>
      </c>
      <c r="H1371" s="0" t="n">
        <v>1</v>
      </c>
      <c r="I1371" s="0" t="n">
        <v>1</v>
      </c>
      <c r="J1371" s="0" t="n">
        <v>0</v>
      </c>
      <c r="K1371" s="0" t="n">
        <v>0</v>
      </c>
      <c r="L1371" s="0" t="n">
        <v>1</v>
      </c>
      <c r="M1371" s="0" t="n">
        <v>2</v>
      </c>
      <c r="N1371" s="1" t="n">
        <f aca="false">IF(ISERROR(I1371/(I1371+J1371)),0,(I1371/(I1371+J1371)))</f>
        <v>1</v>
      </c>
      <c r="O1371" s="1" t="n">
        <f aca="false">IF(ISERROR(I1371/(I1371+K1371)),0,(I1371/(I1371+K1371)))</f>
        <v>1</v>
      </c>
      <c r="P1371" s="1" t="n">
        <f aca="false">IF(ISERROR((2*N1371*O1371)/(N1371+O1371)),0,(2*N1371*O1371)/(N1371+O1371))</f>
        <v>1</v>
      </c>
      <c r="Q1371" s="0" t="n">
        <f aca="false">L1934-M1934</f>
        <v>2</v>
      </c>
      <c r="R1371" s="17" t="str">
        <f aca="false">VLOOKUP(A1371,s3_num_method!A1371:B3870,2,0)</f>
        <v>count</v>
      </c>
    </row>
    <row r="1372" customFormat="false" ht="12.8" hidden="false" customHeight="false" outlineLevel="0" collapsed="false">
      <c r="A1372" s="0" t="s">
        <v>6845</v>
      </c>
      <c r="B1372" s="0" t="s">
        <v>1</v>
      </c>
      <c r="D1372" s="0" t="s">
        <v>23</v>
      </c>
      <c r="E1372" s="0" t="s">
        <v>10</v>
      </c>
      <c r="F1372" s="0" t="s">
        <v>6846</v>
      </c>
      <c r="G1372" s="0" t="n">
        <v>1</v>
      </c>
      <c r="H1372" s="0" t="n">
        <v>1</v>
      </c>
      <c r="I1372" s="0" t="n">
        <v>1</v>
      </c>
      <c r="J1372" s="0" t="n">
        <v>0</v>
      </c>
      <c r="K1372" s="0" t="n">
        <v>0</v>
      </c>
      <c r="L1372" s="0" t="n">
        <v>1</v>
      </c>
      <c r="M1372" s="0" t="n">
        <v>2</v>
      </c>
      <c r="N1372" s="1" t="n">
        <f aca="false">IF(ISERROR(I1372/(I1372+J1372)),0,(I1372/(I1372+J1372)))</f>
        <v>1</v>
      </c>
      <c r="O1372" s="1" t="n">
        <f aca="false">IF(ISERROR(I1372/(I1372+K1372)),0,(I1372/(I1372+K1372)))</f>
        <v>1</v>
      </c>
      <c r="P1372" s="1" t="n">
        <f aca="false">IF(ISERROR((2*N1372*O1372)/(N1372+O1372)),0,(2*N1372*O1372)/(N1372+O1372))</f>
        <v>1</v>
      </c>
      <c r="Q1372" s="0" t="n">
        <f aca="false">L2073-M2073</f>
        <v>5</v>
      </c>
      <c r="R1372" s="17" t="str">
        <f aca="false">VLOOKUP(A1372,s3_num_method!A1372:B3871,2,0)</f>
        <v>count</v>
      </c>
    </row>
    <row r="1373" customFormat="false" ht="12.8" hidden="false" customHeight="false" outlineLevel="0" collapsed="false">
      <c r="A1373" s="0" t="s">
        <v>6847</v>
      </c>
      <c r="B1373" s="0" t="s">
        <v>1</v>
      </c>
      <c r="D1373" s="0" t="s">
        <v>23</v>
      </c>
      <c r="E1373" s="0" t="s">
        <v>10</v>
      </c>
      <c r="F1373" s="0" t="s">
        <v>6848</v>
      </c>
      <c r="G1373" s="0" t="n">
        <v>2</v>
      </c>
      <c r="H1373" s="0" t="n">
        <v>2</v>
      </c>
      <c r="I1373" s="0" t="n">
        <v>2</v>
      </c>
      <c r="J1373" s="0" t="n">
        <v>0</v>
      </c>
      <c r="K1373" s="0" t="n">
        <v>0</v>
      </c>
      <c r="L1373" s="0" t="n">
        <v>1</v>
      </c>
      <c r="M1373" s="0" t="n">
        <v>1</v>
      </c>
      <c r="N1373" s="1" t="n">
        <f aca="false">IF(ISERROR(I1373/(I1373+J1373)),0,(I1373/(I1373+J1373)))</f>
        <v>1</v>
      </c>
      <c r="O1373" s="1" t="n">
        <f aca="false">IF(ISERROR(I1373/(I1373+K1373)),0,(I1373/(I1373+K1373)))</f>
        <v>1</v>
      </c>
      <c r="P1373" s="1" t="n">
        <f aca="false">IF(ISERROR((2*N1373*O1373)/(N1373+O1373)),0,(2*N1373*O1373)/(N1373+O1373))</f>
        <v>1</v>
      </c>
      <c r="Q1373" s="0" t="n">
        <f aca="false">L2196-M2196</f>
        <v>-4</v>
      </c>
      <c r="R1373" s="17" t="str">
        <f aca="false">VLOOKUP(A1373,s3_num_method!A1373:B3872,2,0)</f>
        <v>count</v>
      </c>
    </row>
    <row r="1374" customFormat="false" ht="12.8" hidden="false" customHeight="false" outlineLevel="0" collapsed="false">
      <c r="A1374" s="0" t="s">
        <v>6849</v>
      </c>
      <c r="B1374" s="0" t="s">
        <v>1</v>
      </c>
      <c r="D1374" s="0" t="s">
        <v>23</v>
      </c>
      <c r="E1374" s="0" t="s">
        <v>10</v>
      </c>
      <c r="F1374" s="0" t="s">
        <v>6850</v>
      </c>
      <c r="G1374" s="0" t="n">
        <v>1</v>
      </c>
      <c r="H1374" s="0" t="n">
        <v>1</v>
      </c>
      <c r="I1374" s="0" t="n">
        <v>1</v>
      </c>
      <c r="J1374" s="0" t="n">
        <v>0</v>
      </c>
      <c r="K1374" s="0" t="n">
        <v>0</v>
      </c>
      <c r="L1374" s="0" t="n">
        <v>0</v>
      </c>
      <c r="M1374" s="0" t="n">
        <v>0</v>
      </c>
      <c r="N1374" s="1" t="n">
        <f aca="false">IF(ISERROR(I1374/(I1374+J1374)),0,(I1374/(I1374+J1374)))</f>
        <v>1</v>
      </c>
      <c r="O1374" s="1" t="n">
        <f aca="false">IF(ISERROR(I1374/(I1374+K1374)),0,(I1374/(I1374+K1374)))</f>
        <v>1</v>
      </c>
      <c r="P1374" s="1" t="n">
        <f aca="false">IF(ISERROR((2*N1374*O1374)/(N1374+O1374)),0,(2*N1374*O1374)/(N1374+O1374))</f>
        <v>1</v>
      </c>
      <c r="Q1374" s="0" t="n">
        <f aca="false">L2167-M2167</f>
        <v>-5</v>
      </c>
      <c r="R1374" s="17" t="str">
        <f aca="false">VLOOKUP(A1374,s3_num_method!A1374:B3873,2,0)</f>
        <v>count</v>
      </c>
    </row>
    <row r="1375" customFormat="false" ht="12.8" hidden="false" customHeight="false" outlineLevel="0" collapsed="false">
      <c r="A1375" s="0" t="s">
        <v>6851</v>
      </c>
      <c r="B1375" s="0" t="s">
        <v>1</v>
      </c>
      <c r="D1375" s="0" t="s">
        <v>23</v>
      </c>
      <c r="E1375" s="0" t="s">
        <v>10</v>
      </c>
      <c r="F1375" s="0" t="s">
        <v>6852</v>
      </c>
      <c r="G1375" s="0" t="n">
        <v>5</v>
      </c>
      <c r="H1375" s="0" t="n">
        <v>7</v>
      </c>
      <c r="I1375" s="0" t="n">
        <v>4</v>
      </c>
      <c r="J1375" s="0" t="n">
        <v>3</v>
      </c>
      <c r="K1375" s="0" t="n">
        <v>1</v>
      </c>
      <c r="L1375" s="0" t="n">
        <v>3</v>
      </c>
      <c r="M1375" s="0" t="n">
        <v>9</v>
      </c>
      <c r="N1375" s="1" t="n">
        <f aca="false">IF(ISERROR(I1375/(I1375+J1375)),0,(I1375/(I1375+J1375)))</f>
        <v>0.571428571428571</v>
      </c>
      <c r="O1375" s="1" t="n">
        <f aca="false">IF(ISERROR(I1375/(I1375+K1375)),0,(I1375/(I1375+K1375)))</f>
        <v>0.8</v>
      </c>
      <c r="P1375" s="1" t="n">
        <f aca="false">IF(ISERROR((2*N1375*O1375)/(N1375+O1375)),0,(2*N1375*O1375)/(N1375+O1375))</f>
        <v>0.666666666666667</v>
      </c>
      <c r="Q1375" s="0" t="n">
        <f aca="false">L6-M6</f>
        <v>-1</v>
      </c>
      <c r="R1375" s="17" t="str">
        <f aca="false">VLOOKUP(A1375,s3_num_method!A1375:B3874,2,0)</f>
        <v>num+count</v>
      </c>
    </row>
    <row r="1376" customFormat="false" ht="12.8" hidden="false" customHeight="false" outlineLevel="0" collapsed="false">
      <c r="A1376" s="0" t="s">
        <v>6853</v>
      </c>
      <c r="B1376" s="0" t="s">
        <v>1</v>
      </c>
      <c r="D1376" s="0" t="s">
        <v>23</v>
      </c>
      <c r="E1376" s="0" t="s">
        <v>10</v>
      </c>
      <c r="F1376" s="0" t="s">
        <v>6854</v>
      </c>
      <c r="G1376" s="0" t="n">
        <v>2</v>
      </c>
      <c r="H1376" s="0" t="n">
        <v>2</v>
      </c>
      <c r="I1376" s="0" t="n">
        <v>2</v>
      </c>
      <c r="J1376" s="0" t="n">
        <v>0</v>
      </c>
      <c r="K1376" s="0" t="n">
        <v>0</v>
      </c>
      <c r="L1376" s="0" t="n">
        <v>0</v>
      </c>
      <c r="M1376" s="0" t="n">
        <v>0</v>
      </c>
      <c r="N1376" s="1" t="n">
        <f aca="false">IF(ISERROR(I1376/(I1376+J1376)),0,(I1376/(I1376+J1376)))</f>
        <v>1</v>
      </c>
      <c r="O1376" s="1" t="n">
        <f aca="false">IF(ISERROR(I1376/(I1376+K1376)),0,(I1376/(I1376+K1376)))</f>
        <v>1</v>
      </c>
      <c r="P1376" s="1" t="n">
        <f aca="false">IF(ISERROR((2*N1376*O1376)/(N1376+O1376)),0,(2*N1376*O1376)/(N1376+O1376))</f>
        <v>1</v>
      </c>
      <c r="Q1376" s="0" t="n">
        <f aca="false">L2227-M2227</f>
        <v>-6</v>
      </c>
      <c r="R1376" s="17" t="str">
        <f aca="false">VLOOKUP(A1376,s3_num_method!A1376:B3875,2,0)</f>
        <v>count</v>
      </c>
    </row>
    <row r="1377" customFormat="false" ht="12.8" hidden="false" customHeight="false" outlineLevel="0" collapsed="false">
      <c r="A1377" s="0" t="s">
        <v>6855</v>
      </c>
      <c r="B1377" s="0" t="s">
        <v>1</v>
      </c>
      <c r="D1377" s="0" t="s">
        <v>23</v>
      </c>
      <c r="E1377" s="0" t="s">
        <v>10</v>
      </c>
      <c r="F1377" s="0" t="s">
        <v>6856</v>
      </c>
      <c r="G1377" s="0" t="n">
        <v>2</v>
      </c>
      <c r="H1377" s="0" t="n">
        <v>1</v>
      </c>
      <c r="I1377" s="0" t="n">
        <v>1</v>
      </c>
      <c r="J1377" s="0" t="n">
        <v>0</v>
      </c>
      <c r="K1377" s="0" t="n">
        <v>1</v>
      </c>
      <c r="L1377" s="0" t="n">
        <v>0</v>
      </c>
      <c r="M1377" s="0" t="n">
        <v>0</v>
      </c>
      <c r="N1377" s="1" t="n">
        <f aca="false">IF(ISERROR(I1377/(I1377+J1377)),0,(I1377/(I1377+J1377)))</f>
        <v>1</v>
      </c>
      <c r="O1377" s="1" t="n">
        <f aca="false">IF(ISERROR(I1377/(I1377+K1377)),0,(I1377/(I1377+K1377)))</f>
        <v>0.5</v>
      </c>
      <c r="P1377" s="1" t="n">
        <f aca="false">IF(ISERROR((2*N1377*O1377)/(N1377+O1377)),0,(2*N1377*O1377)/(N1377+O1377))</f>
        <v>0.666666666666667</v>
      </c>
      <c r="Q1377" s="0" t="n">
        <f aca="false">L745-M745</f>
        <v>5</v>
      </c>
      <c r="R1377" s="17" t="str">
        <f aca="false">VLOOKUP(A1377,s3_num_method!A1377:B3876,2,0)</f>
        <v>count</v>
      </c>
    </row>
    <row r="1378" customFormat="false" ht="12.8" hidden="false" customHeight="false" outlineLevel="0" collapsed="false">
      <c r="A1378" s="0" t="s">
        <v>6857</v>
      </c>
      <c r="B1378" s="0" t="s">
        <v>1</v>
      </c>
      <c r="D1378" s="0" t="s">
        <v>23</v>
      </c>
      <c r="E1378" s="0" t="s">
        <v>10</v>
      </c>
      <c r="F1378" s="0" t="s">
        <v>6858</v>
      </c>
      <c r="G1378" s="0" t="n">
        <v>6</v>
      </c>
      <c r="H1378" s="0" t="n">
        <v>11</v>
      </c>
      <c r="I1378" s="0" t="n">
        <v>5</v>
      </c>
      <c r="J1378" s="0" t="n">
        <v>6</v>
      </c>
      <c r="K1378" s="0" t="n">
        <v>1</v>
      </c>
      <c r="L1378" s="0" t="n">
        <v>1</v>
      </c>
      <c r="M1378" s="0" t="n">
        <v>17</v>
      </c>
      <c r="N1378" s="1" t="n">
        <f aca="false">IF(ISERROR(I1378/(I1378+J1378)),0,(I1378/(I1378+J1378)))</f>
        <v>0.454545454545455</v>
      </c>
      <c r="O1378" s="1" t="n">
        <f aca="false">IF(ISERROR(I1378/(I1378+K1378)),0,(I1378/(I1378+K1378)))</f>
        <v>0.833333333333333</v>
      </c>
      <c r="P1378" s="1" t="n">
        <f aca="false">IF(ISERROR((2*N1378*O1378)/(N1378+O1378)),0,(2*N1378*O1378)/(N1378+O1378))</f>
        <v>0.588235294117647</v>
      </c>
      <c r="Q1378" s="0" t="n">
        <f aca="false">L220-M220</f>
        <v>-1</v>
      </c>
      <c r="R1378" s="17" t="str">
        <f aca="false">VLOOKUP(A1378,s3_num_method!A1378:B3877,2,0)</f>
        <v>num+count</v>
      </c>
    </row>
    <row r="1379" customFormat="false" ht="12.8" hidden="false" customHeight="false" outlineLevel="0" collapsed="false">
      <c r="A1379" s="0" t="s">
        <v>6859</v>
      </c>
      <c r="B1379" s="0" t="s">
        <v>1</v>
      </c>
      <c r="D1379" s="0" t="s">
        <v>23</v>
      </c>
      <c r="E1379" s="0" t="s">
        <v>10</v>
      </c>
      <c r="F1379" s="0" t="s">
        <v>6860</v>
      </c>
      <c r="G1379" s="0" t="n">
        <v>3</v>
      </c>
      <c r="H1379" s="0" t="n">
        <v>1</v>
      </c>
      <c r="I1379" s="0" t="n">
        <v>1</v>
      </c>
      <c r="J1379" s="0" t="n">
        <v>0</v>
      </c>
      <c r="K1379" s="0" t="n">
        <v>2</v>
      </c>
      <c r="L1379" s="0" t="n">
        <v>0</v>
      </c>
      <c r="M1379" s="0" t="n">
        <v>0</v>
      </c>
      <c r="N1379" s="1" t="n">
        <f aca="false">IF(ISERROR(I1379/(I1379+J1379)),0,(I1379/(I1379+J1379)))</f>
        <v>1</v>
      </c>
      <c r="O1379" s="1" t="n">
        <f aca="false">IF(ISERROR(I1379/(I1379+K1379)),0,(I1379/(I1379+K1379)))</f>
        <v>0.333333333333333</v>
      </c>
      <c r="P1379" s="1" t="n">
        <f aca="false">IF(ISERROR((2*N1379*O1379)/(N1379+O1379)),0,(2*N1379*O1379)/(N1379+O1379))</f>
        <v>0.5</v>
      </c>
      <c r="Q1379" s="0" t="n">
        <f aca="false">L8-M8</f>
        <v>-6</v>
      </c>
      <c r="R1379" s="17" t="str">
        <f aca="false">VLOOKUP(A1379,s3_num_method!A1379:B3878,2,0)</f>
        <v>count</v>
      </c>
    </row>
    <row r="1380" customFormat="false" ht="12.8" hidden="false" customHeight="false" outlineLevel="0" collapsed="false">
      <c r="A1380" s="0" t="s">
        <v>6861</v>
      </c>
      <c r="B1380" s="0" t="s">
        <v>1</v>
      </c>
      <c r="D1380" s="0" t="s">
        <v>23</v>
      </c>
      <c r="E1380" s="0" t="s">
        <v>10</v>
      </c>
      <c r="F1380" s="0" t="s">
        <v>6862</v>
      </c>
      <c r="G1380" s="0" t="n">
        <v>1</v>
      </c>
      <c r="H1380" s="0" t="n">
        <v>1</v>
      </c>
      <c r="I1380" s="0" t="n">
        <v>1</v>
      </c>
      <c r="J1380" s="0" t="n">
        <v>0</v>
      </c>
      <c r="K1380" s="0" t="n">
        <v>0</v>
      </c>
      <c r="L1380" s="0" t="n">
        <v>2</v>
      </c>
      <c r="M1380" s="0" t="n">
        <v>2</v>
      </c>
      <c r="N1380" s="1" t="n">
        <f aca="false">IF(ISERROR(I1380/(I1380+J1380)),0,(I1380/(I1380+J1380)))</f>
        <v>1</v>
      </c>
      <c r="O1380" s="1" t="n">
        <f aca="false">IF(ISERROR(I1380/(I1380+K1380)),0,(I1380/(I1380+K1380)))</f>
        <v>1</v>
      </c>
      <c r="P1380" s="1" t="n">
        <f aca="false">IF(ISERROR((2*N1380*O1380)/(N1380+O1380)),0,(2*N1380*O1380)/(N1380+O1380))</f>
        <v>1</v>
      </c>
      <c r="Q1380" s="0" t="n">
        <f aca="false">L2208-M2208</f>
        <v>-1</v>
      </c>
      <c r="R1380" s="17" t="str">
        <f aca="false">VLOOKUP(A1380,s3_num_method!A1380:B3879,2,0)</f>
        <v>count</v>
      </c>
    </row>
    <row r="1381" customFormat="false" ht="12.8" hidden="false" customHeight="false" outlineLevel="0" collapsed="false">
      <c r="A1381" s="0" t="s">
        <v>6863</v>
      </c>
      <c r="B1381" s="0" t="s">
        <v>1</v>
      </c>
      <c r="D1381" s="0" t="s">
        <v>23</v>
      </c>
      <c r="E1381" s="0" t="s">
        <v>10</v>
      </c>
      <c r="F1381" s="0" t="s">
        <v>6864</v>
      </c>
      <c r="G1381" s="0" t="n">
        <v>1</v>
      </c>
      <c r="H1381" s="0" t="n">
        <v>0</v>
      </c>
      <c r="I1381" s="0" t="n">
        <v>0</v>
      </c>
      <c r="J1381" s="0" t="n">
        <v>0</v>
      </c>
      <c r="K1381" s="0" t="n">
        <v>1</v>
      </c>
      <c r="L1381" s="0" t="n">
        <v>1</v>
      </c>
      <c r="M1381" s="0" t="n">
        <v>0</v>
      </c>
      <c r="N1381" s="1" t="n">
        <f aca="false">IF(ISERROR(I1381/(I1381+J1381)),0,(I1381/(I1381+J1381)))</f>
        <v>0</v>
      </c>
      <c r="O1381" s="1" t="n">
        <f aca="false">IF(ISERROR(I1381/(I1381+K1381)),0,(I1381/(I1381+K1381)))</f>
        <v>0</v>
      </c>
      <c r="P1381" s="1" t="n">
        <f aca="false">IF(ISERROR((2*N1381*O1381)/(N1381+O1381)),0,(2*N1381*O1381)/(N1381+O1381))</f>
        <v>0</v>
      </c>
      <c r="Q1381" s="0" t="n">
        <f aca="false">L2176-M2176</f>
        <v>-10</v>
      </c>
      <c r="R1381" s="17" t="str">
        <f aca="false">VLOOKUP(A1381,s3_num_method!A1381:B3880,2,0)</f>
        <v>num+count</v>
      </c>
    </row>
    <row r="1382" customFormat="false" ht="12.8" hidden="false" customHeight="false" outlineLevel="0" collapsed="false">
      <c r="A1382" s="0" t="s">
        <v>6865</v>
      </c>
      <c r="B1382" s="0" t="s">
        <v>1</v>
      </c>
      <c r="D1382" s="0" t="s">
        <v>23</v>
      </c>
      <c r="E1382" s="0" t="s">
        <v>10</v>
      </c>
      <c r="F1382" s="0" t="s">
        <v>6866</v>
      </c>
      <c r="G1382" s="0" t="n">
        <v>2</v>
      </c>
      <c r="H1382" s="0" t="n">
        <v>2</v>
      </c>
      <c r="I1382" s="0" t="n">
        <v>2</v>
      </c>
      <c r="J1382" s="0" t="n">
        <v>0</v>
      </c>
      <c r="K1382" s="0" t="n">
        <v>0</v>
      </c>
      <c r="L1382" s="0" t="n">
        <v>1</v>
      </c>
      <c r="M1382" s="0" t="n">
        <v>4</v>
      </c>
      <c r="N1382" s="1" t="n">
        <f aca="false">IF(ISERROR(I1382/(I1382+J1382)),0,(I1382/(I1382+J1382)))</f>
        <v>1</v>
      </c>
      <c r="O1382" s="1" t="n">
        <f aca="false">IF(ISERROR(I1382/(I1382+K1382)),0,(I1382/(I1382+K1382)))</f>
        <v>1</v>
      </c>
      <c r="P1382" s="1" t="n">
        <f aca="false">IF(ISERROR((2*N1382*O1382)/(N1382+O1382)),0,(2*N1382*O1382)/(N1382+O1382))</f>
        <v>1</v>
      </c>
      <c r="Q1382" s="0" t="n">
        <f aca="false">L2251-M2251</f>
        <v>-3</v>
      </c>
      <c r="R1382" s="17" t="str">
        <f aca="false">VLOOKUP(A1382,s3_num_method!A1382:B3881,2,0)</f>
        <v>num+count</v>
      </c>
    </row>
    <row r="1383" customFormat="false" ht="12.8" hidden="false" customHeight="false" outlineLevel="0" collapsed="false">
      <c r="A1383" s="0" t="s">
        <v>6867</v>
      </c>
      <c r="B1383" s="0" t="s">
        <v>1</v>
      </c>
      <c r="D1383" s="0" t="s">
        <v>23</v>
      </c>
      <c r="E1383" s="0" t="s">
        <v>10</v>
      </c>
      <c r="F1383" s="0" t="s">
        <v>6868</v>
      </c>
      <c r="G1383" s="0" t="n">
        <v>1</v>
      </c>
      <c r="H1383" s="0" t="n">
        <v>1</v>
      </c>
      <c r="I1383" s="0" t="n">
        <v>1</v>
      </c>
      <c r="J1383" s="0" t="n">
        <v>0</v>
      </c>
      <c r="K1383" s="0" t="n">
        <v>0</v>
      </c>
      <c r="L1383" s="0" t="n">
        <v>0</v>
      </c>
      <c r="M1383" s="0" t="n">
        <v>0</v>
      </c>
      <c r="N1383" s="1" t="n">
        <f aca="false">IF(ISERROR(I1383/(I1383+J1383)),0,(I1383/(I1383+J1383)))</f>
        <v>1</v>
      </c>
      <c r="O1383" s="1" t="n">
        <f aca="false">IF(ISERROR(I1383/(I1383+K1383)),0,(I1383/(I1383+K1383)))</f>
        <v>1</v>
      </c>
      <c r="P1383" s="1" t="n">
        <f aca="false">IF(ISERROR((2*N1383*O1383)/(N1383+O1383)),0,(2*N1383*O1383)/(N1383+O1383))</f>
        <v>1</v>
      </c>
      <c r="Q1383" s="0" t="n">
        <f aca="false">L1100-M1100</f>
        <v>-1</v>
      </c>
      <c r="R1383" s="17" t="str">
        <f aca="false">VLOOKUP(A1383,s3_num_method!A1383:B3882,2,0)</f>
        <v>count</v>
      </c>
    </row>
    <row r="1384" customFormat="false" ht="12.8" hidden="false" customHeight="false" outlineLevel="0" collapsed="false">
      <c r="A1384" s="0" t="s">
        <v>6869</v>
      </c>
      <c r="B1384" s="0" t="s">
        <v>1</v>
      </c>
      <c r="D1384" s="0" t="s">
        <v>23</v>
      </c>
      <c r="E1384" s="0" t="s">
        <v>10</v>
      </c>
      <c r="F1384" s="0" t="s">
        <v>6870</v>
      </c>
      <c r="G1384" s="0" t="n">
        <v>1</v>
      </c>
      <c r="H1384" s="0" t="n">
        <v>1</v>
      </c>
      <c r="I1384" s="0" t="n">
        <v>1</v>
      </c>
      <c r="J1384" s="0" t="n">
        <v>0</v>
      </c>
      <c r="K1384" s="0" t="n">
        <v>0</v>
      </c>
      <c r="L1384" s="0" t="n">
        <v>1</v>
      </c>
      <c r="M1384" s="0" t="n">
        <v>1</v>
      </c>
      <c r="N1384" s="1" t="n">
        <f aca="false">IF(ISERROR(I1384/(I1384+J1384)),0,(I1384/(I1384+J1384)))</f>
        <v>1</v>
      </c>
      <c r="O1384" s="1" t="n">
        <f aca="false">IF(ISERROR(I1384/(I1384+K1384)),0,(I1384/(I1384+K1384)))</f>
        <v>1</v>
      </c>
      <c r="P1384" s="1" t="n">
        <f aca="false">IF(ISERROR((2*N1384*O1384)/(N1384+O1384)),0,(2*N1384*O1384)/(N1384+O1384))</f>
        <v>1</v>
      </c>
      <c r="Q1384" s="0" t="n">
        <f aca="false">L66-M66</f>
        <v>-2</v>
      </c>
      <c r="R1384" s="17" t="str">
        <f aca="false">VLOOKUP(A1384,s3_num_method!A1384:B3883,2,0)</f>
        <v>num</v>
      </c>
    </row>
    <row r="1385" customFormat="false" ht="12.8" hidden="false" customHeight="false" outlineLevel="0" collapsed="false">
      <c r="A1385" s="0" t="s">
        <v>6871</v>
      </c>
      <c r="B1385" s="0" t="s">
        <v>1</v>
      </c>
      <c r="D1385" s="0" t="s">
        <v>23</v>
      </c>
      <c r="E1385" s="0" t="s">
        <v>10</v>
      </c>
      <c r="F1385" s="0" t="s">
        <v>6872</v>
      </c>
      <c r="G1385" s="0" t="n">
        <v>1</v>
      </c>
      <c r="H1385" s="0" t="n">
        <v>1</v>
      </c>
      <c r="I1385" s="0" t="n">
        <v>1</v>
      </c>
      <c r="J1385" s="0" t="n">
        <v>0</v>
      </c>
      <c r="K1385" s="0" t="n">
        <v>0</v>
      </c>
      <c r="L1385" s="0" t="n">
        <v>0</v>
      </c>
      <c r="M1385" s="0" t="n">
        <v>0</v>
      </c>
      <c r="N1385" s="1" t="n">
        <f aca="false">IF(ISERROR(I1385/(I1385+J1385)),0,(I1385/(I1385+J1385)))</f>
        <v>1</v>
      </c>
      <c r="O1385" s="1" t="n">
        <f aca="false">IF(ISERROR(I1385/(I1385+K1385)),0,(I1385/(I1385+K1385)))</f>
        <v>1</v>
      </c>
      <c r="P1385" s="1" t="n">
        <f aca="false">IF(ISERROR((2*N1385*O1385)/(N1385+O1385)),0,(2*N1385*O1385)/(N1385+O1385))</f>
        <v>1</v>
      </c>
      <c r="Q1385" s="0" t="n">
        <f aca="false">L1251-M1251</f>
        <v>0</v>
      </c>
      <c r="R1385" s="17" t="str">
        <f aca="false">VLOOKUP(A1385,s3_num_method!A1385:B3884,2,0)</f>
        <v>count</v>
      </c>
    </row>
    <row r="1386" customFormat="false" ht="12.8" hidden="false" customHeight="false" outlineLevel="0" collapsed="false">
      <c r="A1386" s="0" t="s">
        <v>6873</v>
      </c>
      <c r="B1386" s="0" t="s">
        <v>1</v>
      </c>
      <c r="D1386" s="0" t="s">
        <v>23</v>
      </c>
      <c r="E1386" s="0" t="s">
        <v>10</v>
      </c>
      <c r="F1386" s="0" t="s">
        <v>6874</v>
      </c>
      <c r="G1386" s="0" t="n">
        <v>1</v>
      </c>
      <c r="H1386" s="0" t="n">
        <v>1</v>
      </c>
      <c r="I1386" s="0" t="n">
        <v>1</v>
      </c>
      <c r="J1386" s="0" t="n">
        <v>0</v>
      </c>
      <c r="K1386" s="0" t="n">
        <v>0</v>
      </c>
      <c r="L1386" s="0" t="n">
        <v>2</v>
      </c>
      <c r="M1386" s="0" t="n">
        <v>0</v>
      </c>
      <c r="N1386" s="1" t="n">
        <f aca="false">IF(ISERROR(I1386/(I1386+J1386)),0,(I1386/(I1386+J1386)))</f>
        <v>1</v>
      </c>
      <c r="O1386" s="1" t="n">
        <f aca="false">IF(ISERROR(I1386/(I1386+K1386)),0,(I1386/(I1386+K1386)))</f>
        <v>1</v>
      </c>
      <c r="P1386" s="1" t="n">
        <f aca="false">IF(ISERROR((2*N1386*O1386)/(N1386+O1386)),0,(2*N1386*O1386)/(N1386+O1386))</f>
        <v>1</v>
      </c>
      <c r="Q1386" s="0" t="n">
        <f aca="false">L1916-M1916</f>
        <v>-5</v>
      </c>
      <c r="R1386" s="17" t="str">
        <f aca="false">VLOOKUP(A1386,s3_num_method!A1386:B3885,2,0)</f>
        <v>count</v>
      </c>
    </row>
    <row r="1387" customFormat="false" ht="12.8" hidden="false" customHeight="false" outlineLevel="0" collapsed="false">
      <c r="A1387" s="0" t="s">
        <v>6875</v>
      </c>
      <c r="B1387" s="0" t="s">
        <v>1</v>
      </c>
      <c r="D1387" s="0" t="s">
        <v>23</v>
      </c>
      <c r="E1387" s="0" t="s">
        <v>10</v>
      </c>
      <c r="F1387" s="0" t="s">
        <v>6876</v>
      </c>
      <c r="G1387" s="0" t="n">
        <v>1</v>
      </c>
      <c r="H1387" s="0" t="n">
        <v>1</v>
      </c>
      <c r="I1387" s="0" t="n">
        <v>1</v>
      </c>
      <c r="J1387" s="0" t="n">
        <v>0</v>
      </c>
      <c r="K1387" s="0" t="n">
        <v>0</v>
      </c>
      <c r="L1387" s="0" t="n">
        <v>1</v>
      </c>
      <c r="M1387" s="0" t="n">
        <v>2</v>
      </c>
      <c r="N1387" s="1" t="n">
        <f aca="false">IF(ISERROR(I1387/(I1387+J1387)),0,(I1387/(I1387+J1387)))</f>
        <v>1</v>
      </c>
      <c r="O1387" s="1" t="n">
        <f aca="false">IF(ISERROR(I1387/(I1387+K1387)),0,(I1387/(I1387+K1387)))</f>
        <v>1</v>
      </c>
      <c r="P1387" s="1" t="n">
        <f aca="false">IF(ISERROR((2*N1387*O1387)/(N1387+O1387)),0,(2*N1387*O1387)/(N1387+O1387))</f>
        <v>1</v>
      </c>
      <c r="Q1387" s="0" t="n">
        <f aca="false">L29-M29</f>
        <v>-7</v>
      </c>
      <c r="R1387" s="17" t="str">
        <f aca="false">VLOOKUP(A1387,s3_num_method!A1387:B3886,2,0)</f>
        <v>count</v>
      </c>
    </row>
    <row r="1388" customFormat="false" ht="12.8" hidden="false" customHeight="false" outlineLevel="0" collapsed="false">
      <c r="A1388" s="0" t="s">
        <v>6877</v>
      </c>
      <c r="B1388" s="0" t="s">
        <v>1</v>
      </c>
      <c r="D1388" s="0" t="s">
        <v>23</v>
      </c>
      <c r="E1388" s="0" t="s">
        <v>10</v>
      </c>
      <c r="F1388" s="0" t="s">
        <v>6878</v>
      </c>
      <c r="G1388" s="0" t="n">
        <v>5</v>
      </c>
      <c r="H1388" s="0" t="n">
        <v>2</v>
      </c>
      <c r="I1388" s="0" t="n">
        <v>2</v>
      </c>
      <c r="J1388" s="0" t="n">
        <v>0</v>
      </c>
      <c r="K1388" s="0" t="n">
        <v>3</v>
      </c>
      <c r="L1388" s="0" t="n">
        <v>1</v>
      </c>
      <c r="M1388" s="0" t="n">
        <v>2</v>
      </c>
      <c r="N1388" s="1" t="n">
        <f aca="false">IF(ISERROR(I1388/(I1388+J1388)),0,(I1388/(I1388+J1388)))</f>
        <v>1</v>
      </c>
      <c r="O1388" s="1" t="n">
        <f aca="false">IF(ISERROR(I1388/(I1388+K1388)),0,(I1388/(I1388+K1388)))</f>
        <v>0.4</v>
      </c>
      <c r="P1388" s="1" t="n">
        <f aca="false">IF(ISERROR((2*N1388*O1388)/(N1388+O1388)),0,(2*N1388*O1388)/(N1388+O1388))</f>
        <v>0.571428571428571</v>
      </c>
      <c r="Q1388" s="0" t="n">
        <f aca="false">L464-M464</f>
        <v>-12</v>
      </c>
      <c r="R1388" s="17" t="str">
        <f aca="false">VLOOKUP(A1388,s3_num_method!A1388:B3887,2,0)</f>
        <v>num+count</v>
      </c>
    </row>
    <row r="1389" customFormat="false" ht="12.8" hidden="false" customHeight="false" outlineLevel="0" collapsed="false">
      <c r="A1389" s="0" t="s">
        <v>6879</v>
      </c>
      <c r="B1389" s="0" t="s">
        <v>1</v>
      </c>
      <c r="D1389" s="0" t="s">
        <v>23</v>
      </c>
      <c r="E1389" s="0" t="s">
        <v>10</v>
      </c>
      <c r="F1389" s="0" t="s">
        <v>6880</v>
      </c>
      <c r="G1389" s="0" t="n">
        <v>7</v>
      </c>
      <c r="H1389" s="0" t="n">
        <v>6</v>
      </c>
      <c r="I1389" s="0" t="n">
        <v>6</v>
      </c>
      <c r="J1389" s="0" t="n">
        <v>0</v>
      </c>
      <c r="K1389" s="0" t="n">
        <v>1</v>
      </c>
      <c r="L1389" s="0" t="n">
        <v>2</v>
      </c>
      <c r="M1389" s="0" t="n">
        <v>10</v>
      </c>
      <c r="N1389" s="1" t="n">
        <f aca="false">IF(ISERROR(I1389/(I1389+J1389)),0,(I1389/(I1389+J1389)))</f>
        <v>1</v>
      </c>
      <c r="O1389" s="1" t="n">
        <f aca="false">IF(ISERROR(I1389/(I1389+K1389)),0,(I1389/(I1389+K1389)))</f>
        <v>0.857142857142857</v>
      </c>
      <c r="P1389" s="1" t="n">
        <f aca="false">IF(ISERROR((2*N1389*O1389)/(N1389+O1389)),0,(2*N1389*O1389)/(N1389+O1389))</f>
        <v>0.923076923076923</v>
      </c>
      <c r="Q1389" s="0" t="n">
        <f aca="false">L429-M429</f>
        <v>-6</v>
      </c>
      <c r="R1389" s="17" t="str">
        <f aca="false">VLOOKUP(A1389,s3_num_method!A1389:B3888,2,0)</f>
        <v>num+count</v>
      </c>
    </row>
    <row r="1390" customFormat="false" ht="12.8" hidden="false" customHeight="false" outlineLevel="0" collapsed="false">
      <c r="A1390" s="0" t="s">
        <v>6881</v>
      </c>
      <c r="B1390" s="0" t="s">
        <v>1</v>
      </c>
      <c r="D1390" s="0" t="s">
        <v>23</v>
      </c>
      <c r="E1390" s="0" t="s">
        <v>10</v>
      </c>
      <c r="F1390" s="0" t="s">
        <v>6882</v>
      </c>
      <c r="G1390" s="0" t="n">
        <v>2</v>
      </c>
      <c r="H1390" s="0" t="n">
        <v>0</v>
      </c>
      <c r="I1390" s="0" t="n">
        <v>0</v>
      </c>
      <c r="J1390" s="0" t="n">
        <v>0</v>
      </c>
      <c r="K1390" s="0" t="n">
        <v>2</v>
      </c>
      <c r="L1390" s="0" t="n">
        <v>1</v>
      </c>
      <c r="M1390" s="0" t="n">
        <v>0</v>
      </c>
      <c r="N1390" s="1" t="n">
        <f aca="false">IF(ISERROR(I1390/(I1390+J1390)),0,(I1390/(I1390+J1390)))</f>
        <v>0</v>
      </c>
      <c r="O1390" s="1" t="n">
        <f aca="false">IF(ISERROR(I1390/(I1390+K1390)),0,(I1390/(I1390+K1390)))</f>
        <v>0</v>
      </c>
      <c r="P1390" s="1" t="n">
        <f aca="false">IF(ISERROR((2*N1390*O1390)/(N1390+O1390)),0,(2*N1390*O1390)/(N1390+O1390))</f>
        <v>0</v>
      </c>
      <c r="Q1390" s="0" t="n">
        <f aca="false">L2259-M2259</f>
        <v>-3</v>
      </c>
      <c r="R1390" s="17" t="str">
        <f aca="false">VLOOKUP(A1390,s3_num_method!A1390:B3889,2,0)</f>
        <v>num+count</v>
      </c>
    </row>
    <row r="1391" customFormat="false" ht="12.8" hidden="false" customHeight="false" outlineLevel="0" collapsed="false">
      <c r="A1391" s="0" t="s">
        <v>6883</v>
      </c>
      <c r="B1391" s="0" t="s">
        <v>1</v>
      </c>
      <c r="D1391" s="0" t="s">
        <v>23</v>
      </c>
      <c r="E1391" s="0" t="s">
        <v>10</v>
      </c>
      <c r="F1391" s="0" t="s">
        <v>6884</v>
      </c>
      <c r="G1391" s="0" t="n">
        <v>3</v>
      </c>
      <c r="H1391" s="0" t="n">
        <v>3</v>
      </c>
      <c r="I1391" s="0" t="n">
        <v>3</v>
      </c>
      <c r="J1391" s="0" t="n">
        <v>0</v>
      </c>
      <c r="K1391" s="0" t="n">
        <v>0</v>
      </c>
      <c r="L1391" s="0" t="n">
        <v>3</v>
      </c>
      <c r="M1391" s="0" t="n">
        <v>4</v>
      </c>
      <c r="N1391" s="1" t="n">
        <f aca="false">IF(ISERROR(I1391/(I1391+J1391)),0,(I1391/(I1391+J1391)))</f>
        <v>1</v>
      </c>
      <c r="O1391" s="1" t="n">
        <f aca="false">IF(ISERROR(I1391/(I1391+K1391)),0,(I1391/(I1391+K1391)))</f>
        <v>1</v>
      </c>
      <c r="P1391" s="1" t="n">
        <f aca="false">IF(ISERROR((2*N1391*O1391)/(N1391+O1391)),0,(2*N1391*O1391)/(N1391+O1391))</f>
        <v>1</v>
      </c>
      <c r="Q1391" s="0" t="n">
        <f aca="false">L19-M19</f>
        <v>-8</v>
      </c>
      <c r="R1391" s="17" t="str">
        <f aca="false">VLOOKUP(A1391,s3_num_method!A1391:B3890,2,0)</f>
        <v>num+count</v>
      </c>
    </row>
    <row r="1392" customFormat="false" ht="12.8" hidden="false" customHeight="false" outlineLevel="0" collapsed="false">
      <c r="A1392" s="0" t="s">
        <v>6885</v>
      </c>
      <c r="B1392" s="0" t="s">
        <v>1</v>
      </c>
      <c r="D1392" s="0" t="s">
        <v>23</v>
      </c>
      <c r="E1392" s="0" t="s">
        <v>10</v>
      </c>
      <c r="F1392" s="0" t="s">
        <v>6886</v>
      </c>
      <c r="G1392" s="0" t="n">
        <v>2</v>
      </c>
      <c r="H1392" s="0" t="n">
        <v>1</v>
      </c>
      <c r="I1392" s="0" t="n">
        <v>1</v>
      </c>
      <c r="J1392" s="0" t="n">
        <v>0</v>
      </c>
      <c r="K1392" s="0" t="n">
        <v>1</v>
      </c>
      <c r="L1392" s="0" t="n">
        <v>3</v>
      </c>
      <c r="M1392" s="0" t="n">
        <v>0</v>
      </c>
      <c r="N1392" s="1" t="n">
        <f aca="false">IF(ISERROR(I1392/(I1392+J1392)),0,(I1392/(I1392+J1392)))</f>
        <v>1</v>
      </c>
      <c r="O1392" s="1" t="n">
        <f aca="false">IF(ISERROR(I1392/(I1392+K1392)),0,(I1392/(I1392+K1392)))</f>
        <v>0.5</v>
      </c>
      <c r="P1392" s="1" t="n">
        <f aca="false">IF(ISERROR((2*N1392*O1392)/(N1392+O1392)),0,(2*N1392*O1392)/(N1392+O1392))</f>
        <v>0.666666666666667</v>
      </c>
      <c r="Q1392" s="0" t="n">
        <f aca="false">L217-M217</f>
        <v>-6</v>
      </c>
      <c r="R1392" s="17" t="str">
        <f aca="false">VLOOKUP(A1392,s3_num_method!A1392:B3891,2,0)</f>
        <v>count</v>
      </c>
    </row>
    <row r="1393" customFormat="false" ht="12.8" hidden="false" customHeight="false" outlineLevel="0" collapsed="false">
      <c r="A1393" s="0" t="s">
        <v>6887</v>
      </c>
      <c r="B1393" s="0" t="s">
        <v>1</v>
      </c>
      <c r="D1393" s="0" t="s">
        <v>23</v>
      </c>
      <c r="E1393" s="0" t="s">
        <v>10</v>
      </c>
      <c r="F1393" s="0" t="s">
        <v>6888</v>
      </c>
      <c r="G1393" s="0" t="n">
        <v>1</v>
      </c>
      <c r="H1393" s="0" t="n">
        <v>1</v>
      </c>
      <c r="I1393" s="0" t="n">
        <v>1</v>
      </c>
      <c r="J1393" s="0" t="n">
        <v>0</v>
      </c>
      <c r="K1393" s="0" t="n">
        <v>0</v>
      </c>
      <c r="L1393" s="0" t="n">
        <v>1</v>
      </c>
      <c r="M1393" s="0" t="n">
        <v>1</v>
      </c>
      <c r="N1393" s="1" t="n">
        <f aca="false">IF(ISERROR(I1393/(I1393+J1393)),0,(I1393/(I1393+J1393)))</f>
        <v>1</v>
      </c>
      <c r="O1393" s="1" t="n">
        <f aca="false">IF(ISERROR(I1393/(I1393+K1393)),0,(I1393/(I1393+K1393)))</f>
        <v>1</v>
      </c>
      <c r="P1393" s="1" t="n">
        <f aca="false">IF(ISERROR((2*N1393*O1393)/(N1393+O1393)),0,(2*N1393*O1393)/(N1393+O1393))</f>
        <v>1</v>
      </c>
      <c r="Q1393" s="0" t="n">
        <f aca="false">L1345-M1345</f>
        <v>-6</v>
      </c>
      <c r="R1393" s="17" t="str">
        <f aca="false">VLOOKUP(A1393,s3_num_method!A1393:B3892,2,0)</f>
        <v>count</v>
      </c>
    </row>
    <row r="1394" customFormat="false" ht="12.8" hidden="false" customHeight="false" outlineLevel="0" collapsed="false">
      <c r="A1394" s="0" t="s">
        <v>6889</v>
      </c>
      <c r="B1394" s="0" t="s">
        <v>1</v>
      </c>
      <c r="D1394" s="0" t="s">
        <v>23</v>
      </c>
      <c r="E1394" s="0" t="s">
        <v>10</v>
      </c>
      <c r="F1394" s="0" t="s">
        <v>6890</v>
      </c>
      <c r="G1394" s="0" t="n">
        <v>3</v>
      </c>
      <c r="H1394" s="0" t="n">
        <v>2</v>
      </c>
      <c r="I1394" s="0" t="n">
        <v>2</v>
      </c>
      <c r="J1394" s="0" t="n">
        <v>0</v>
      </c>
      <c r="K1394" s="0" t="n">
        <v>1</v>
      </c>
      <c r="L1394" s="0" t="n">
        <v>1</v>
      </c>
      <c r="M1394" s="0" t="n">
        <v>0</v>
      </c>
      <c r="N1394" s="1" t="n">
        <f aca="false">IF(ISERROR(I1394/(I1394+J1394)),0,(I1394/(I1394+J1394)))</f>
        <v>1</v>
      </c>
      <c r="O1394" s="1" t="n">
        <f aca="false">IF(ISERROR(I1394/(I1394+K1394)),0,(I1394/(I1394+K1394)))</f>
        <v>0.666666666666667</v>
      </c>
      <c r="P1394" s="1" t="n">
        <f aca="false">IF(ISERROR((2*N1394*O1394)/(N1394+O1394)),0,(2*N1394*O1394)/(N1394+O1394))</f>
        <v>0.8</v>
      </c>
      <c r="Q1394" s="0" t="n">
        <f aca="false">L145-M145</f>
        <v>-14</v>
      </c>
      <c r="R1394" s="17" t="str">
        <f aca="false">VLOOKUP(A1394,s3_num_method!A1394:B3893,2,0)</f>
        <v>count</v>
      </c>
    </row>
    <row r="1395" customFormat="false" ht="12.8" hidden="false" customHeight="false" outlineLevel="0" collapsed="false">
      <c r="A1395" s="0" t="s">
        <v>6891</v>
      </c>
      <c r="B1395" s="0" t="s">
        <v>1</v>
      </c>
      <c r="D1395" s="0" t="s">
        <v>23</v>
      </c>
      <c r="E1395" s="0" t="s">
        <v>10</v>
      </c>
      <c r="F1395" s="0" t="s">
        <v>6892</v>
      </c>
      <c r="G1395" s="0" t="n">
        <v>1</v>
      </c>
      <c r="H1395" s="0" t="n">
        <v>1</v>
      </c>
      <c r="I1395" s="0" t="n">
        <v>1</v>
      </c>
      <c r="J1395" s="0" t="n">
        <v>0</v>
      </c>
      <c r="K1395" s="0" t="n">
        <v>0</v>
      </c>
      <c r="L1395" s="0" t="n">
        <v>1</v>
      </c>
      <c r="M1395" s="0" t="n">
        <v>1</v>
      </c>
      <c r="N1395" s="1" t="n">
        <f aca="false">IF(ISERROR(I1395/(I1395+J1395)),0,(I1395/(I1395+J1395)))</f>
        <v>1</v>
      </c>
      <c r="O1395" s="1" t="n">
        <f aca="false">IF(ISERROR(I1395/(I1395+K1395)),0,(I1395/(I1395+K1395)))</f>
        <v>1</v>
      </c>
      <c r="P1395" s="1" t="n">
        <f aca="false">IF(ISERROR((2*N1395*O1395)/(N1395+O1395)),0,(2*N1395*O1395)/(N1395+O1395))</f>
        <v>1</v>
      </c>
      <c r="Q1395" s="0" t="n">
        <f aca="false">L44-M44</f>
        <v>-8</v>
      </c>
      <c r="R1395" s="17" t="str">
        <f aca="false">VLOOKUP(A1395,s3_num_method!A1395:B3894,2,0)</f>
        <v>count</v>
      </c>
    </row>
    <row r="1396" customFormat="false" ht="12.8" hidden="false" customHeight="false" outlineLevel="0" collapsed="false">
      <c r="A1396" s="0" t="s">
        <v>6893</v>
      </c>
      <c r="B1396" s="0" t="s">
        <v>1</v>
      </c>
      <c r="C1396" s="0" t="s">
        <v>2</v>
      </c>
      <c r="D1396" s="0" t="s">
        <v>27</v>
      </c>
      <c r="F1396" s="0" t="s">
        <v>6894</v>
      </c>
      <c r="G1396" s="0" t="n">
        <v>6</v>
      </c>
      <c r="H1396" s="0" t="n">
        <v>3</v>
      </c>
      <c r="I1396" s="0" t="n">
        <v>3</v>
      </c>
      <c r="J1396" s="0" t="n">
        <v>0</v>
      </c>
      <c r="K1396" s="0" t="n">
        <v>3</v>
      </c>
      <c r="L1396" s="0" t="n">
        <v>0</v>
      </c>
      <c r="M1396" s="0" t="n">
        <v>4</v>
      </c>
      <c r="N1396" s="1" t="n">
        <f aca="false">IF(ISERROR(I1396/(I1396+J1396)),0,(I1396/(I1396+J1396)))</f>
        <v>1</v>
      </c>
      <c r="O1396" s="1" t="n">
        <f aca="false">IF(ISERROR(I1396/(I1396+K1396)),0,(I1396/(I1396+K1396)))</f>
        <v>0.5</v>
      </c>
      <c r="P1396" s="1" t="n">
        <f aca="false">IF(ISERROR((2*N1396*O1396)/(N1396+O1396)),0,(2*N1396*O1396)/(N1396+O1396))</f>
        <v>0.666666666666667</v>
      </c>
      <c r="Q1396" s="0" t="n">
        <f aca="false">L7-M7</f>
        <v>-22</v>
      </c>
      <c r="R1396" s="17" t="str">
        <f aca="false">VLOOKUP(A1396,s3_num_method!A1396:B3895,2,0)</f>
        <v>count</v>
      </c>
    </row>
    <row r="1397" customFormat="false" ht="12.8" hidden="false" customHeight="false" outlineLevel="0" collapsed="false">
      <c r="A1397" s="0" t="s">
        <v>6895</v>
      </c>
      <c r="B1397" s="0" t="s">
        <v>1</v>
      </c>
      <c r="C1397" s="0" t="s">
        <v>2</v>
      </c>
      <c r="D1397" s="0" t="s">
        <v>27</v>
      </c>
      <c r="F1397" s="0" t="s">
        <v>6896</v>
      </c>
      <c r="G1397" s="0" t="n">
        <v>2</v>
      </c>
      <c r="H1397" s="0" t="n">
        <v>1</v>
      </c>
      <c r="I1397" s="0" t="n">
        <v>1</v>
      </c>
      <c r="J1397" s="0" t="n">
        <v>0</v>
      </c>
      <c r="K1397" s="0" t="n">
        <v>1</v>
      </c>
      <c r="L1397" s="0" t="n">
        <v>0</v>
      </c>
      <c r="M1397" s="0" t="n">
        <v>0</v>
      </c>
      <c r="N1397" s="1" t="n">
        <f aca="false">IF(ISERROR(I1397/(I1397+J1397)),0,(I1397/(I1397+J1397)))</f>
        <v>1</v>
      </c>
      <c r="O1397" s="1" t="n">
        <f aca="false">IF(ISERROR(I1397/(I1397+K1397)),0,(I1397/(I1397+K1397)))</f>
        <v>0.5</v>
      </c>
      <c r="P1397" s="1" t="n">
        <f aca="false">IF(ISERROR((2*N1397*O1397)/(N1397+O1397)),0,(2*N1397*O1397)/(N1397+O1397))</f>
        <v>0.666666666666667</v>
      </c>
      <c r="Q1397" s="0" t="n">
        <f aca="false">L561-M561</f>
        <v>1</v>
      </c>
      <c r="R1397" s="17" t="str">
        <f aca="false">VLOOKUP(A1397,s3_num_method!A1397:B3896,2,0)</f>
        <v>count</v>
      </c>
    </row>
    <row r="1398" customFormat="false" ht="12.8" hidden="false" customHeight="false" outlineLevel="0" collapsed="false">
      <c r="A1398" s="0" t="s">
        <v>6897</v>
      </c>
      <c r="B1398" s="0" t="s">
        <v>1</v>
      </c>
      <c r="C1398" s="0" t="s">
        <v>2</v>
      </c>
      <c r="D1398" s="0" t="s">
        <v>27</v>
      </c>
      <c r="F1398" s="0" t="s">
        <v>6898</v>
      </c>
      <c r="G1398" s="0" t="n">
        <v>5</v>
      </c>
      <c r="H1398" s="0" t="n">
        <v>6</v>
      </c>
      <c r="I1398" s="0" t="n">
        <v>4</v>
      </c>
      <c r="J1398" s="0" t="n">
        <v>2</v>
      </c>
      <c r="K1398" s="0" t="n">
        <v>1</v>
      </c>
      <c r="L1398" s="0" t="n">
        <v>1</v>
      </c>
      <c r="M1398" s="0" t="n">
        <v>6</v>
      </c>
      <c r="N1398" s="1" t="n">
        <f aca="false">IF(ISERROR(I1398/(I1398+J1398)),0,(I1398/(I1398+J1398)))</f>
        <v>0.666666666666667</v>
      </c>
      <c r="O1398" s="1" t="n">
        <f aca="false">IF(ISERROR(I1398/(I1398+K1398)),0,(I1398/(I1398+K1398)))</f>
        <v>0.8</v>
      </c>
      <c r="P1398" s="1" t="n">
        <f aca="false">IF(ISERROR((2*N1398*O1398)/(N1398+O1398)),0,(2*N1398*O1398)/(N1398+O1398))</f>
        <v>0.727272727272727</v>
      </c>
      <c r="Q1398" s="0" t="n">
        <f aca="false">L1630-M1630</f>
        <v>7</v>
      </c>
      <c r="R1398" s="17" t="str">
        <f aca="false">VLOOKUP(A1398,s3_num_method!A1398:B3897,2,0)</f>
        <v>num+count</v>
      </c>
    </row>
    <row r="1399" customFormat="false" ht="12.8" hidden="false" customHeight="false" outlineLevel="0" collapsed="false">
      <c r="A1399" s="0" t="s">
        <v>6899</v>
      </c>
      <c r="B1399" s="0" t="s">
        <v>1</v>
      </c>
      <c r="C1399" s="0" t="s">
        <v>2</v>
      </c>
      <c r="D1399" s="0" t="s">
        <v>27</v>
      </c>
      <c r="F1399" s="0" t="s">
        <v>6900</v>
      </c>
      <c r="G1399" s="0" t="n">
        <v>6</v>
      </c>
      <c r="H1399" s="0" t="n">
        <v>1</v>
      </c>
      <c r="I1399" s="0" t="n">
        <v>1</v>
      </c>
      <c r="J1399" s="0" t="n">
        <v>0</v>
      </c>
      <c r="K1399" s="0" t="n">
        <v>5</v>
      </c>
      <c r="L1399" s="0" t="n">
        <v>0</v>
      </c>
      <c r="M1399" s="0" t="n">
        <v>0</v>
      </c>
      <c r="N1399" s="1" t="n">
        <f aca="false">IF(ISERROR(I1399/(I1399+J1399)),0,(I1399/(I1399+J1399)))</f>
        <v>1</v>
      </c>
      <c r="O1399" s="1" t="n">
        <f aca="false">IF(ISERROR(I1399/(I1399+K1399)),0,(I1399/(I1399+K1399)))</f>
        <v>0.166666666666667</v>
      </c>
      <c r="P1399" s="1" t="n">
        <f aca="false">IF(ISERROR((2*N1399*O1399)/(N1399+O1399)),0,(2*N1399*O1399)/(N1399+O1399))</f>
        <v>0.285714285714286</v>
      </c>
      <c r="Q1399" s="0" t="n">
        <f aca="false">L560-M560</f>
        <v>1</v>
      </c>
      <c r="R1399" s="17" t="str">
        <f aca="false">VLOOKUP(A1399,s3_num_method!A1399:B3898,2,0)</f>
        <v>count</v>
      </c>
    </row>
    <row r="1400" customFormat="false" ht="12.8" hidden="false" customHeight="false" outlineLevel="0" collapsed="false">
      <c r="A1400" s="0" t="s">
        <v>6901</v>
      </c>
      <c r="B1400" s="0" t="s">
        <v>1</v>
      </c>
      <c r="C1400" s="0" t="s">
        <v>2</v>
      </c>
      <c r="D1400" s="0" t="s">
        <v>27</v>
      </c>
      <c r="F1400" s="0" t="s">
        <v>6902</v>
      </c>
      <c r="G1400" s="0" t="n">
        <v>2</v>
      </c>
      <c r="H1400" s="0" t="n">
        <v>1</v>
      </c>
      <c r="I1400" s="0" t="n">
        <v>1</v>
      </c>
      <c r="J1400" s="0" t="n">
        <v>0</v>
      </c>
      <c r="K1400" s="0" t="n">
        <v>1</v>
      </c>
      <c r="L1400" s="0" t="n">
        <v>1</v>
      </c>
      <c r="M1400" s="0" t="n">
        <v>0</v>
      </c>
      <c r="N1400" s="1" t="n">
        <f aca="false">IF(ISERROR(I1400/(I1400+J1400)),0,(I1400/(I1400+J1400)))</f>
        <v>1</v>
      </c>
      <c r="O1400" s="1" t="n">
        <f aca="false">IF(ISERROR(I1400/(I1400+K1400)),0,(I1400/(I1400+K1400)))</f>
        <v>0.5</v>
      </c>
      <c r="P1400" s="1" t="n">
        <f aca="false">IF(ISERROR((2*N1400*O1400)/(N1400+O1400)),0,(2*N1400*O1400)/(N1400+O1400))</f>
        <v>0.666666666666667</v>
      </c>
      <c r="Q1400" s="0" t="n">
        <f aca="false">L1799-M1799</f>
        <v>8</v>
      </c>
      <c r="R1400" s="17" t="str">
        <f aca="false">VLOOKUP(A1400,s3_num_method!A1400:B3899,2,0)</f>
        <v>count</v>
      </c>
    </row>
    <row r="1401" customFormat="false" ht="12.8" hidden="false" customHeight="false" outlineLevel="0" collapsed="false">
      <c r="A1401" s="0" t="s">
        <v>6903</v>
      </c>
      <c r="B1401" s="0" t="s">
        <v>1</v>
      </c>
      <c r="C1401" s="0" t="s">
        <v>2</v>
      </c>
      <c r="D1401" s="0" t="s">
        <v>27</v>
      </c>
      <c r="F1401" s="0" t="s">
        <v>6904</v>
      </c>
      <c r="G1401" s="0" t="n">
        <v>7</v>
      </c>
      <c r="H1401" s="0" t="n">
        <v>3</v>
      </c>
      <c r="I1401" s="0" t="n">
        <v>3</v>
      </c>
      <c r="J1401" s="0" t="n">
        <v>0</v>
      </c>
      <c r="K1401" s="0" t="n">
        <v>4</v>
      </c>
      <c r="L1401" s="0" t="n">
        <v>0</v>
      </c>
      <c r="M1401" s="0" t="n">
        <v>3</v>
      </c>
      <c r="N1401" s="1" t="n">
        <f aca="false">IF(ISERROR(I1401/(I1401+J1401)),0,(I1401/(I1401+J1401)))</f>
        <v>1</v>
      </c>
      <c r="O1401" s="1" t="n">
        <f aca="false">IF(ISERROR(I1401/(I1401+K1401)),0,(I1401/(I1401+K1401)))</f>
        <v>0.428571428571429</v>
      </c>
      <c r="P1401" s="1" t="n">
        <f aca="false">IF(ISERROR((2*N1401*O1401)/(N1401+O1401)),0,(2*N1401*O1401)/(N1401+O1401))</f>
        <v>0.6</v>
      </c>
      <c r="Q1401" s="0" t="n">
        <f aca="false">L388-M388</f>
        <v>1</v>
      </c>
      <c r="R1401" s="17" t="str">
        <f aca="false">VLOOKUP(A1401,s3_num_method!A1401:B3900,2,0)</f>
        <v>num+count</v>
      </c>
    </row>
    <row r="1402" customFormat="false" ht="12.8" hidden="false" customHeight="false" outlineLevel="0" collapsed="false">
      <c r="A1402" s="0" t="s">
        <v>6905</v>
      </c>
      <c r="B1402" s="0" t="s">
        <v>1</v>
      </c>
      <c r="C1402" s="0" t="s">
        <v>2</v>
      </c>
      <c r="D1402" s="0" t="s">
        <v>27</v>
      </c>
      <c r="F1402" s="0" t="s">
        <v>6906</v>
      </c>
      <c r="G1402" s="0" t="n">
        <v>3</v>
      </c>
      <c r="H1402" s="0" t="n">
        <v>6</v>
      </c>
      <c r="I1402" s="0" t="n">
        <v>2</v>
      </c>
      <c r="J1402" s="0" t="n">
        <v>4</v>
      </c>
      <c r="K1402" s="0" t="n">
        <v>1</v>
      </c>
      <c r="L1402" s="0" t="n">
        <v>2</v>
      </c>
      <c r="M1402" s="0" t="n">
        <v>0</v>
      </c>
      <c r="N1402" s="1" t="n">
        <f aca="false">IF(ISERROR(I1402/(I1402+J1402)),0,(I1402/(I1402+J1402)))</f>
        <v>0.333333333333333</v>
      </c>
      <c r="O1402" s="1" t="n">
        <f aca="false">IF(ISERROR(I1402/(I1402+K1402)),0,(I1402/(I1402+K1402)))</f>
        <v>0.666666666666667</v>
      </c>
      <c r="P1402" s="1" t="n">
        <f aca="false">IF(ISERROR((2*N1402*O1402)/(N1402+O1402)),0,(2*N1402*O1402)/(N1402+O1402))</f>
        <v>0.444444444444444</v>
      </c>
      <c r="Q1402" s="0" t="n">
        <f aca="false">L1422-M1422</f>
        <v>2</v>
      </c>
      <c r="R1402" s="17" t="str">
        <f aca="false">VLOOKUP(A1402,s3_num_method!A1402:B3901,2,0)</f>
        <v>count</v>
      </c>
    </row>
    <row r="1403" customFormat="false" ht="12.8" hidden="false" customHeight="false" outlineLevel="0" collapsed="false">
      <c r="A1403" s="0" t="s">
        <v>6907</v>
      </c>
      <c r="B1403" s="0" t="s">
        <v>1</v>
      </c>
      <c r="C1403" s="0" t="s">
        <v>2</v>
      </c>
      <c r="D1403" s="0" t="s">
        <v>27</v>
      </c>
      <c r="F1403" s="0" t="s">
        <v>6908</v>
      </c>
      <c r="G1403" s="0" t="n">
        <v>1</v>
      </c>
      <c r="H1403" s="0" t="n">
        <v>0</v>
      </c>
      <c r="I1403" s="0" t="n">
        <v>0</v>
      </c>
      <c r="J1403" s="0" t="n">
        <v>0</v>
      </c>
      <c r="K1403" s="0" t="n">
        <v>1</v>
      </c>
      <c r="L1403" s="0" t="n">
        <v>1</v>
      </c>
      <c r="M1403" s="0" t="n">
        <v>0</v>
      </c>
      <c r="N1403" s="1" t="n">
        <f aca="false">IF(ISERROR(I1403/(I1403+J1403)),0,(I1403/(I1403+J1403)))</f>
        <v>0</v>
      </c>
      <c r="O1403" s="1" t="n">
        <f aca="false">IF(ISERROR(I1403/(I1403+K1403)),0,(I1403/(I1403+K1403)))</f>
        <v>0</v>
      </c>
      <c r="P1403" s="1" t="n">
        <f aca="false">IF(ISERROR((2*N1403*O1403)/(N1403+O1403)),0,(2*N1403*O1403)/(N1403+O1403))</f>
        <v>0</v>
      </c>
      <c r="Q1403" s="0" t="n">
        <f aca="false">L2108-M2108</f>
        <v>4</v>
      </c>
      <c r="R1403" s="17" t="str">
        <f aca="false">VLOOKUP(A1403,s3_num_method!A1403:B3902,2,0)</f>
        <v>num+count</v>
      </c>
    </row>
    <row r="1404" customFormat="false" ht="12.8" hidden="false" customHeight="false" outlineLevel="0" collapsed="false">
      <c r="A1404" s="0" t="s">
        <v>6909</v>
      </c>
      <c r="B1404" s="0" t="s">
        <v>1</v>
      </c>
      <c r="C1404" s="0" t="s">
        <v>2</v>
      </c>
      <c r="D1404" s="0" t="s">
        <v>27</v>
      </c>
      <c r="F1404" s="0" t="s">
        <v>6910</v>
      </c>
      <c r="G1404" s="0" t="n">
        <v>2</v>
      </c>
      <c r="H1404" s="0" t="n">
        <v>2</v>
      </c>
      <c r="I1404" s="0" t="n">
        <v>2</v>
      </c>
      <c r="J1404" s="0" t="n">
        <v>0</v>
      </c>
      <c r="K1404" s="0" t="n">
        <v>0</v>
      </c>
      <c r="L1404" s="0" t="n">
        <v>2</v>
      </c>
      <c r="M1404" s="0" t="n">
        <v>2</v>
      </c>
      <c r="N1404" s="1" t="n">
        <f aca="false">IF(ISERROR(I1404/(I1404+J1404)),0,(I1404/(I1404+J1404)))</f>
        <v>1</v>
      </c>
      <c r="O1404" s="1" t="n">
        <f aca="false">IF(ISERROR(I1404/(I1404+K1404)),0,(I1404/(I1404+K1404)))</f>
        <v>1</v>
      </c>
      <c r="P1404" s="1" t="n">
        <f aca="false">IF(ISERROR((2*N1404*O1404)/(N1404+O1404)),0,(2*N1404*O1404)/(N1404+O1404))</f>
        <v>1</v>
      </c>
      <c r="Q1404" s="0" t="n">
        <f aca="false">L278-M278</f>
        <v>0</v>
      </c>
      <c r="R1404" s="17" t="str">
        <f aca="false">VLOOKUP(A1404,s3_num_method!A1404:B3903,2,0)</f>
        <v>num+count</v>
      </c>
    </row>
    <row r="1405" customFormat="false" ht="12.8" hidden="false" customHeight="false" outlineLevel="0" collapsed="false">
      <c r="A1405" s="0" t="s">
        <v>6911</v>
      </c>
      <c r="B1405" s="0" t="s">
        <v>1</v>
      </c>
      <c r="C1405" s="0" t="s">
        <v>2</v>
      </c>
      <c r="D1405" s="0" t="s">
        <v>27</v>
      </c>
      <c r="F1405" s="0" t="s">
        <v>6912</v>
      </c>
      <c r="G1405" s="0" t="n">
        <v>4</v>
      </c>
      <c r="H1405" s="0" t="n">
        <v>6</v>
      </c>
      <c r="I1405" s="0" t="n">
        <v>2</v>
      </c>
      <c r="J1405" s="0" t="n">
        <v>4</v>
      </c>
      <c r="K1405" s="0" t="n">
        <v>2</v>
      </c>
      <c r="L1405" s="0" t="n">
        <v>3</v>
      </c>
      <c r="M1405" s="0" t="n">
        <v>8</v>
      </c>
      <c r="N1405" s="1" t="n">
        <f aca="false">IF(ISERROR(I1405/(I1405+J1405)),0,(I1405/(I1405+J1405)))</f>
        <v>0.333333333333333</v>
      </c>
      <c r="O1405" s="1" t="n">
        <f aca="false">IF(ISERROR(I1405/(I1405+K1405)),0,(I1405/(I1405+K1405)))</f>
        <v>0.5</v>
      </c>
      <c r="P1405" s="1" t="n">
        <f aca="false">IF(ISERROR((2*N1405*O1405)/(N1405+O1405)),0,(2*N1405*O1405)/(N1405+O1405))</f>
        <v>0.4</v>
      </c>
      <c r="Q1405" s="0" t="n">
        <f aca="false">L427-M427</f>
        <v>0</v>
      </c>
      <c r="R1405" s="17" t="str">
        <f aca="false">VLOOKUP(A1405,s3_num_method!A1405:B3904,2,0)</f>
        <v>num+count</v>
      </c>
    </row>
    <row r="1406" customFormat="false" ht="12.8" hidden="false" customHeight="false" outlineLevel="0" collapsed="false">
      <c r="A1406" s="0" t="s">
        <v>6913</v>
      </c>
      <c r="B1406" s="0" t="s">
        <v>1</v>
      </c>
      <c r="C1406" s="0" t="s">
        <v>2</v>
      </c>
      <c r="D1406" s="0" t="s">
        <v>27</v>
      </c>
      <c r="F1406" s="0" t="s">
        <v>6914</v>
      </c>
      <c r="G1406" s="0" t="n">
        <v>1</v>
      </c>
      <c r="H1406" s="0" t="n">
        <v>1</v>
      </c>
      <c r="I1406" s="0" t="n">
        <v>1</v>
      </c>
      <c r="J1406" s="0" t="n">
        <v>0</v>
      </c>
      <c r="K1406" s="0" t="n">
        <v>0</v>
      </c>
      <c r="L1406" s="0" t="n">
        <v>0</v>
      </c>
      <c r="M1406" s="0" t="n">
        <v>0</v>
      </c>
      <c r="N1406" s="1" t="n">
        <f aca="false">IF(ISERROR(I1406/(I1406+J1406)),0,(I1406/(I1406+J1406)))</f>
        <v>1</v>
      </c>
      <c r="O1406" s="1" t="n">
        <f aca="false">IF(ISERROR(I1406/(I1406+K1406)),0,(I1406/(I1406+K1406)))</f>
        <v>1</v>
      </c>
      <c r="P1406" s="1" t="n">
        <f aca="false">IF(ISERROR((2*N1406*O1406)/(N1406+O1406)),0,(2*N1406*O1406)/(N1406+O1406))</f>
        <v>1</v>
      </c>
      <c r="Q1406" s="0" t="n">
        <f aca="false">L2040-M2040</f>
        <v>6</v>
      </c>
      <c r="R1406" s="17" t="str">
        <f aca="false">VLOOKUP(A1406,s3_num_method!A1406:B3905,2,0)</f>
        <v>count</v>
      </c>
    </row>
    <row r="1407" customFormat="false" ht="12.8" hidden="false" customHeight="false" outlineLevel="0" collapsed="false">
      <c r="A1407" s="0" t="s">
        <v>6915</v>
      </c>
      <c r="B1407" s="0" t="s">
        <v>1</v>
      </c>
      <c r="C1407" s="0" t="s">
        <v>2</v>
      </c>
      <c r="D1407" s="0" t="s">
        <v>27</v>
      </c>
      <c r="F1407" s="0" t="s">
        <v>6916</v>
      </c>
      <c r="G1407" s="0" t="n">
        <v>3</v>
      </c>
      <c r="H1407" s="0" t="n">
        <v>2</v>
      </c>
      <c r="I1407" s="0" t="n">
        <v>2</v>
      </c>
      <c r="J1407" s="0" t="n">
        <v>0</v>
      </c>
      <c r="K1407" s="0" t="n">
        <v>1</v>
      </c>
      <c r="L1407" s="0" t="n">
        <v>1</v>
      </c>
      <c r="M1407" s="0" t="n">
        <v>0</v>
      </c>
      <c r="N1407" s="1" t="n">
        <f aca="false">IF(ISERROR(I1407/(I1407+J1407)),0,(I1407/(I1407+J1407)))</f>
        <v>1</v>
      </c>
      <c r="O1407" s="1" t="n">
        <f aca="false">IF(ISERROR(I1407/(I1407+K1407)),0,(I1407/(I1407+K1407)))</f>
        <v>0.666666666666667</v>
      </c>
      <c r="P1407" s="1" t="n">
        <f aca="false">IF(ISERROR((2*N1407*O1407)/(N1407+O1407)),0,(2*N1407*O1407)/(N1407+O1407))</f>
        <v>0.8</v>
      </c>
      <c r="Q1407" s="0" t="n">
        <f aca="false">L728-M728</f>
        <v>6</v>
      </c>
      <c r="R1407" s="17" t="str">
        <f aca="false">VLOOKUP(A1407,s3_num_method!A1407:B3906,2,0)</f>
        <v>count</v>
      </c>
    </row>
    <row r="1408" customFormat="false" ht="12.8" hidden="false" customHeight="false" outlineLevel="0" collapsed="false">
      <c r="A1408" s="0" t="s">
        <v>6917</v>
      </c>
      <c r="B1408" s="0" t="s">
        <v>1</v>
      </c>
      <c r="C1408" s="0" t="s">
        <v>2</v>
      </c>
      <c r="D1408" s="0" t="s">
        <v>27</v>
      </c>
      <c r="F1408" s="0" t="s">
        <v>6918</v>
      </c>
      <c r="G1408" s="0" t="n">
        <v>2</v>
      </c>
      <c r="H1408" s="0" t="n">
        <v>1</v>
      </c>
      <c r="I1408" s="0" t="n">
        <v>1</v>
      </c>
      <c r="J1408" s="0" t="n">
        <v>0</v>
      </c>
      <c r="K1408" s="0" t="n">
        <v>1</v>
      </c>
      <c r="L1408" s="0" t="n">
        <v>0</v>
      </c>
      <c r="M1408" s="0" t="n">
        <v>0</v>
      </c>
      <c r="N1408" s="1" t="n">
        <f aca="false">IF(ISERROR(I1408/(I1408+J1408)),0,(I1408/(I1408+J1408)))</f>
        <v>1</v>
      </c>
      <c r="O1408" s="1" t="n">
        <f aca="false">IF(ISERROR(I1408/(I1408+K1408)),0,(I1408/(I1408+K1408)))</f>
        <v>0.5</v>
      </c>
      <c r="P1408" s="1" t="n">
        <f aca="false">IF(ISERROR((2*N1408*O1408)/(N1408+O1408)),0,(2*N1408*O1408)/(N1408+O1408))</f>
        <v>0.666666666666667</v>
      </c>
      <c r="Q1408" s="0" t="n">
        <f aca="false">L2032-M2032</f>
        <v>4</v>
      </c>
      <c r="R1408" s="17" t="str">
        <f aca="false">VLOOKUP(A1408,s3_num_method!A1408:B3907,2,0)</f>
        <v>count</v>
      </c>
    </row>
    <row r="1409" customFormat="false" ht="12.8" hidden="false" customHeight="false" outlineLevel="0" collapsed="false">
      <c r="A1409" s="0" t="s">
        <v>6919</v>
      </c>
      <c r="B1409" s="0" t="s">
        <v>1</v>
      </c>
      <c r="C1409" s="0" t="s">
        <v>2</v>
      </c>
      <c r="D1409" s="0" t="s">
        <v>27</v>
      </c>
      <c r="F1409" s="0" t="s">
        <v>6920</v>
      </c>
      <c r="G1409" s="0" t="n">
        <v>3</v>
      </c>
      <c r="H1409" s="0" t="n">
        <v>2</v>
      </c>
      <c r="I1409" s="0" t="n">
        <v>1</v>
      </c>
      <c r="J1409" s="0" t="n">
        <v>1</v>
      </c>
      <c r="K1409" s="0" t="n">
        <v>2</v>
      </c>
      <c r="L1409" s="0" t="n">
        <v>1</v>
      </c>
      <c r="M1409" s="0" t="n">
        <v>0</v>
      </c>
      <c r="N1409" s="1" t="n">
        <f aca="false">IF(ISERROR(I1409/(I1409+J1409)),0,(I1409/(I1409+J1409)))</f>
        <v>0.5</v>
      </c>
      <c r="O1409" s="1" t="n">
        <f aca="false">IF(ISERROR(I1409/(I1409+K1409)),0,(I1409/(I1409+K1409)))</f>
        <v>0.333333333333333</v>
      </c>
      <c r="P1409" s="1" t="n">
        <f aca="false">IF(ISERROR((2*N1409*O1409)/(N1409+O1409)),0,(2*N1409*O1409)/(N1409+O1409))</f>
        <v>0.4</v>
      </c>
      <c r="Q1409" s="0" t="n">
        <f aca="false">L1693-M1693</f>
        <v>4</v>
      </c>
      <c r="R1409" s="17" t="str">
        <f aca="false">VLOOKUP(A1409,s3_num_method!A1409:B3908,2,0)</f>
        <v>count</v>
      </c>
    </row>
    <row r="1410" customFormat="false" ht="12.8" hidden="false" customHeight="false" outlineLevel="0" collapsed="false">
      <c r="A1410" s="0" t="s">
        <v>6921</v>
      </c>
      <c r="B1410" s="0" t="s">
        <v>1</v>
      </c>
      <c r="C1410" s="0" t="s">
        <v>2</v>
      </c>
      <c r="D1410" s="0" t="s">
        <v>27</v>
      </c>
      <c r="F1410" s="0" t="s">
        <v>6922</v>
      </c>
      <c r="G1410" s="0" t="n">
        <v>4</v>
      </c>
      <c r="H1410" s="0" t="n">
        <v>6</v>
      </c>
      <c r="I1410" s="0" t="n">
        <v>3</v>
      </c>
      <c r="J1410" s="0" t="n">
        <v>3</v>
      </c>
      <c r="K1410" s="0" t="n">
        <v>1</v>
      </c>
      <c r="L1410" s="0" t="n">
        <v>1</v>
      </c>
      <c r="M1410" s="0" t="n">
        <v>2</v>
      </c>
      <c r="N1410" s="1" t="n">
        <f aca="false">IF(ISERROR(I1410/(I1410+J1410)),0,(I1410/(I1410+J1410)))</f>
        <v>0.5</v>
      </c>
      <c r="O1410" s="1" t="n">
        <f aca="false">IF(ISERROR(I1410/(I1410+K1410)),0,(I1410/(I1410+K1410)))</f>
        <v>0.75</v>
      </c>
      <c r="P1410" s="1" t="n">
        <f aca="false">IF(ISERROR((2*N1410*O1410)/(N1410+O1410)),0,(2*N1410*O1410)/(N1410+O1410))</f>
        <v>0.6</v>
      </c>
      <c r="Q1410" s="0" t="n">
        <f aca="false">L1436-M1436</f>
        <v>0</v>
      </c>
      <c r="R1410" s="17" t="str">
        <f aca="false">VLOOKUP(A1410,s3_num_method!A1410:B3909,2,0)</f>
        <v>num+count</v>
      </c>
    </row>
    <row r="1411" customFormat="false" ht="12.8" hidden="false" customHeight="false" outlineLevel="0" collapsed="false">
      <c r="A1411" s="0" t="s">
        <v>6923</v>
      </c>
      <c r="B1411" s="0" t="s">
        <v>1</v>
      </c>
      <c r="C1411" s="0" t="s">
        <v>2</v>
      </c>
      <c r="D1411" s="0" t="s">
        <v>27</v>
      </c>
      <c r="F1411" s="0" t="s">
        <v>6924</v>
      </c>
      <c r="G1411" s="0" t="n">
        <v>1</v>
      </c>
      <c r="H1411" s="0" t="n">
        <v>0</v>
      </c>
      <c r="I1411" s="0" t="n">
        <v>0</v>
      </c>
      <c r="J1411" s="0" t="n">
        <v>0</v>
      </c>
      <c r="K1411" s="0" t="n">
        <v>1</v>
      </c>
      <c r="L1411" s="0" t="n">
        <v>1</v>
      </c>
      <c r="M1411" s="0" t="n">
        <v>0</v>
      </c>
      <c r="N1411" s="1" t="n">
        <f aca="false">IF(ISERROR(I1411/(I1411+J1411)),0,(I1411/(I1411+J1411)))</f>
        <v>0</v>
      </c>
      <c r="O1411" s="1" t="n">
        <f aca="false">IF(ISERROR(I1411/(I1411+K1411)),0,(I1411/(I1411+K1411)))</f>
        <v>0</v>
      </c>
      <c r="P1411" s="1" t="n">
        <f aca="false">IF(ISERROR((2*N1411*O1411)/(N1411+O1411)),0,(2*N1411*O1411)/(N1411+O1411))</f>
        <v>0</v>
      </c>
      <c r="Q1411" s="0" t="n">
        <f aca="false">L1191-M1191</f>
        <v>0</v>
      </c>
      <c r="R1411" s="17" t="str">
        <f aca="false">VLOOKUP(A1411,s3_num_method!A1411:B3910,2,0)</f>
        <v>num+count</v>
      </c>
    </row>
    <row r="1412" customFormat="false" ht="12.8" hidden="false" customHeight="false" outlineLevel="0" collapsed="false">
      <c r="A1412" s="0" t="s">
        <v>6925</v>
      </c>
      <c r="B1412" s="0" t="s">
        <v>1</v>
      </c>
      <c r="C1412" s="0" t="s">
        <v>2</v>
      </c>
      <c r="D1412" s="0" t="s">
        <v>27</v>
      </c>
      <c r="F1412" s="0" t="s">
        <v>6926</v>
      </c>
      <c r="G1412" s="0" t="n">
        <v>2</v>
      </c>
      <c r="H1412" s="0" t="n">
        <v>0</v>
      </c>
      <c r="I1412" s="0" t="n">
        <v>0</v>
      </c>
      <c r="J1412" s="0" t="n">
        <v>0</v>
      </c>
      <c r="K1412" s="0" t="n">
        <v>2</v>
      </c>
      <c r="L1412" s="0" t="n">
        <v>1</v>
      </c>
      <c r="M1412" s="0" t="n">
        <v>0</v>
      </c>
      <c r="N1412" s="1" t="n">
        <f aca="false">IF(ISERROR(I1412/(I1412+J1412)),0,(I1412/(I1412+J1412)))</f>
        <v>0</v>
      </c>
      <c r="O1412" s="1" t="n">
        <f aca="false">IF(ISERROR(I1412/(I1412+K1412)),0,(I1412/(I1412+K1412)))</f>
        <v>0</v>
      </c>
      <c r="P1412" s="1" t="n">
        <f aca="false">IF(ISERROR((2*N1412*O1412)/(N1412+O1412)),0,(2*N1412*O1412)/(N1412+O1412))</f>
        <v>0</v>
      </c>
      <c r="Q1412" s="0" t="n">
        <f aca="false">L1224-M1224</f>
        <v>1</v>
      </c>
      <c r="R1412" s="17" t="str">
        <f aca="false">VLOOKUP(A1412,s3_num_method!A1412:B3911,2,0)</f>
        <v>num+count</v>
      </c>
    </row>
    <row r="1413" customFormat="false" ht="12.8" hidden="false" customHeight="false" outlineLevel="0" collapsed="false">
      <c r="A1413" s="0" t="s">
        <v>6927</v>
      </c>
      <c r="B1413" s="0" t="s">
        <v>1</v>
      </c>
      <c r="C1413" s="0" t="s">
        <v>2</v>
      </c>
      <c r="D1413" s="0" t="s">
        <v>27</v>
      </c>
      <c r="F1413" s="0" t="s">
        <v>6928</v>
      </c>
      <c r="G1413" s="0" t="n">
        <v>2</v>
      </c>
      <c r="H1413" s="0" t="n">
        <v>0</v>
      </c>
      <c r="I1413" s="0" t="n">
        <v>0</v>
      </c>
      <c r="J1413" s="0" t="n">
        <v>0</v>
      </c>
      <c r="K1413" s="0" t="n">
        <v>2</v>
      </c>
      <c r="L1413" s="0" t="n">
        <v>0</v>
      </c>
      <c r="M1413" s="0" t="n">
        <v>0</v>
      </c>
      <c r="N1413" s="1" t="n">
        <f aca="false">IF(ISERROR(I1413/(I1413+J1413)),0,(I1413/(I1413+J1413)))</f>
        <v>0</v>
      </c>
      <c r="O1413" s="1" t="n">
        <f aca="false">IF(ISERROR(I1413/(I1413+K1413)),0,(I1413/(I1413+K1413)))</f>
        <v>0</v>
      </c>
      <c r="P1413" s="1" t="n">
        <f aca="false">IF(ISERROR((2*N1413*O1413)/(N1413+O1413)),0,(2*N1413*O1413)/(N1413+O1413))</f>
        <v>0</v>
      </c>
      <c r="Q1413" s="0" t="n">
        <f aca="false">L1839-M1839</f>
        <v>1</v>
      </c>
      <c r="R1413" s="17" t="str">
        <f aca="false">VLOOKUP(A1413,s3_num_method!A1413:B3912,2,0)</f>
        <v>num+count</v>
      </c>
    </row>
    <row r="1414" customFormat="false" ht="12.8" hidden="false" customHeight="false" outlineLevel="0" collapsed="false">
      <c r="A1414" s="0" t="s">
        <v>6929</v>
      </c>
      <c r="B1414" s="0" t="s">
        <v>1</v>
      </c>
      <c r="C1414" s="0" t="s">
        <v>2</v>
      </c>
      <c r="D1414" s="0" t="s">
        <v>27</v>
      </c>
      <c r="F1414" s="0" t="s">
        <v>6930</v>
      </c>
      <c r="G1414" s="0" t="n">
        <v>1</v>
      </c>
      <c r="H1414" s="0" t="n">
        <v>0</v>
      </c>
      <c r="I1414" s="0" t="n">
        <v>0</v>
      </c>
      <c r="J1414" s="0" t="n">
        <v>0</v>
      </c>
      <c r="K1414" s="0" t="n">
        <v>1</v>
      </c>
      <c r="L1414" s="0" t="n">
        <v>0</v>
      </c>
      <c r="M1414" s="0" t="n">
        <v>0</v>
      </c>
      <c r="N1414" s="1" t="n">
        <f aca="false">IF(ISERROR(I1414/(I1414+J1414)),0,(I1414/(I1414+J1414)))</f>
        <v>0</v>
      </c>
      <c r="O1414" s="1" t="n">
        <f aca="false">IF(ISERROR(I1414/(I1414+K1414)),0,(I1414/(I1414+K1414)))</f>
        <v>0</v>
      </c>
      <c r="P1414" s="1" t="n">
        <f aca="false">IF(ISERROR((2*N1414*O1414)/(N1414+O1414)),0,(2*N1414*O1414)/(N1414+O1414))</f>
        <v>0</v>
      </c>
      <c r="Q1414" s="0" t="n">
        <f aca="false">L548-M548</f>
        <v>1</v>
      </c>
      <c r="R1414" s="17" t="str">
        <f aca="false">VLOOKUP(A1414,s3_num_method!A1414:B3913,2,0)</f>
        <v>num+count</v>
      </c>
    </row>
    <row r="1415" customFormat="false" ht="12.8" hidden="false" customHeight="false" outlineLevel="0" collapsed="false">
      <c r="A1415" s="0" t="s">
        <v>6931</v>
      </c>
      <c r="B1415" s="0" t="s">
        <v>1</v>
      </c>
      <c r="C1415" s="0" t="s">
        <v>2</v>
      </c>
      <c r="D1415" s="0" t="s">
        <v>27</v>
      </c>
      <c r="F1415" s="0" t="s">
        <v>6932</v>
      </c>
      <c r="G1415" s="0" t="n">
        <v>8</v>
      </c>
      <c r="H1415" s="0" t="n">
        <v>0</v>
      </c>
      <c r="I1415" s="0" t="n">
        <v>0</v>
      </c>
      <c r="J1415" s="0" t="n">
        <v>0</v>
      </c>
      <c r="K1415" s="0" t="n">
        <v>8</v>
      </c>
      <c r="L1415" s="0" t="n">
        <v>1</v>
      </c>
      <c r="M1415" s="0" t="n">
        <v>0</v>
      </c>
      <c r="N1415" s="1" t="n">
        <f aca="false">IF(ISERROR(I1415/(I1415+J1415)),0,(I1415/(I1415+J1415)))</f>
        <v>0</v>
      </c>
      <c r="O1415" s="1" t="n">
        <f aca="false">IF(ISERROR(I1415/(I1415+K1415)),0,(I1415/(I1415+K1415)))</f>
        <v>0</v>
      </c>
      <c r="P1415" s="1" t="n">
        <f aca="false">IF(ISERROR((2*N1415*O1415)/(N1415+O1415)),0,(2*N1415*O1415)/(N1415+O1415))</f>
        <v>0</v>
      </c>
      <c r="Q1415" s="0" t="n">
        <f aca="false">L1893-M1893</f>
        <v>6</v>
      </c>
      <c r="R1415" s="17" t="str">
        <f aca="false">VLOOKUP(A1415,s3_num_method!A1415:B3914,2,0)</f>
        <v>num+count</v>
      </c>
    </row>
    <row r="1416" customFormat="false" ht="12.8" hidden="false" customHeight="false" outlineLevel="0" collapsed="false">
      <c r="A1416" s="0" t="s">
        <v>6933</v>
      </c>
      <c r="B1416" s="0" t="s">
        <v>1</v>
      </c>
      <c r="C1416" s="0" t="s">
        <v>2</v>
      </c>
      <c r="D1416" s="0" t="s">
        <v>27</v>
      </c>
      <c r="F1416" s="0" t="s">
        <v>6934</v>
      </c>
      <c r="G1416" s="0" t="n">
        <v>4</v>
      </c>
      <c r="H1416" s="0" t="n">
        <v>6</v>
      </c>
      <c r="I1416" s="0" t="n">
        <v>2</v>
      </c>
      <c r="J1416" s="0" t="n">
        <v>4</v>
      </c>
      <c r="K1416" s="0" t="n">
        <v>2</v>
      </c>
      <c r="L1416" s="0" t="n">
        <v>1</v>
      </c>
      <c r="M1416" s="0" t="n">
        <v>8</v>
      </c>
      <c r="N1416" s="1" t="n">
        <f aca="false">IF(ISERROR(I1416/(I1416+J1416)),0,(I1416/(I1416+J1416)))</f>
        <v>0.333333333333333</v>
      </c>
      <c r="O1416" s="1" t="n">
        <f aca="false">IF(ISERROR(I1416/(I1416+K1416)),0,(I1416/(I1416+K1416)))</f>
        <v>0.5</v>
      </c>
      <c r="P1416" s="1" t="n">
        <f aca="false">IF(ISERROR((2*N1416*O1416)/(N1416+O1416)),0,(2*N1416*O1416)/(N1416+O1416))</f>
        <v>0.4</v>
      </c>
      <c r="Q1416" s="0" t="n">
        <f aca="false">L1592-M1592</f>
        <v>5</v>
      </c>
      <c r="R1416" s="17" t="str">
        <f aca="false">VLOOKUP(A1416,s3_num_method!A1416:B3915,2,0)</f>
        <v>num+count</v>
      </c>
    </row>
    <row r="1417" customFormat="false" ht="12.8" hidden="false" customHeight="false" outlineLevel="0" collapsed="false">
      <c r="A1417" s="0" t="s">
        <v>6935</v>
      </c>
      <c r="B1417" s="0" t="s">
        <v>1</v>
      </c>
      <c r="C1417" s="0" t="s">
        <v>2</v>
      </c>
      <c r="D1417" s="0" t="s">
        <v>27</v>
      </c>
      <c r="F1417" s="0" t="s">
        <v>6936</v>
      </c>
      <c r="G1417" s="0" t="n">
        <v>2</v>
      </c>
      <c r="H1417" s="0" t="n">
        <v>1</v>
      </c>
      <c r="I1417" s="0" t="n">
        <v>1</v>
      </c>
      <c r="J1417" s="0" t="n">
        <v>0</v>
      </c>
      <c r="K1417" s="0" t="n">
        <v>1</v>
      </c>
      <c r="L1417" s="0" t="n">
        <v>1</v>
      </c>
      <c r="M1417" s="0" t="n">
        <v>0</v>
      </c>
      <c r="N1417" s="1" t="n">
        <f aca="false">IF(ISERROR(I1417/(I1417+J1417)),0,(I1417/(I1417+J1417)))</f>
        <v>1</v>
      </c>
      <c r="O1417" s="1" t="n">
        <f aca="false">IF(ISERROR(I1417/(I1417+K1417)),0,(I1417/(I1417+K1417)))</f>
        <v>0.5</v>
      </c>
      <c r="P1417" s="1" t="n">
        <f aca="false">IF(ISERROR((2*N1417*O1417)/(N1417+O1417)),0,(2*N1417*O1417)/(N1417+O1417))</f>
        <v>0.666666666666667</v>
      </c>
      <c r="Q1417" s="0" t="n">
        <f aca="false">L552-M552</f>
        <v>1</v>
      </c>
      <c r="R1417" s="17" t="str">
        <f aca="false">VLOOKUP(A1417,s3_num_method!A1417:B3916,2,0)</f>
        <v>count</v>
      </c>
    </row>
    <row r="1418" customFormat="false" ht="12.8" hidden="false" customHeight="false" outlineLevel="0" collapsed="false">
      <c r="A1418" s="0" t="s">
        <v>6937</v>
      </c>
      <c r="B1418" s="0" t="s">
        <v>1</v>
      </c>
      <c r="C1418" s="0" t="s">
        <v>2</v>
      </c>
      <c r="D1418" s="0" t="s">
        <v>27</v>
      </c>
      <c r="F1418" s="0" t="s">
        <v>6938</v>
      </c>
      <c r="G1418" s="0" t="n">
        <v>8</v>
      </c>
      <c r="H1418" s="0" t="n">
        <v>1</v>
      </c>
      <c r="I1418" s="0" t="n">
        <v>1</v>
      </c>
      <c r="J1418" s="0" t="n">
        <v>0</v>
      </c>
      <c r="K1418" s="0" t="n">
        <v>7</v>
      </c>
      <c r="L1418" s="0" t="n">
        <v>1</v>
      </c>
      <c r="M1418" s="0" t="n">
        <v>0</v>
      </c>
      <c r="N1418" s="1" t="n">
        <f aca="false">IF(ISERROR(I1418/(I1418+J1418)),0,(I1418/(I1418+J1418)))</f>
        <v>1</v>
      </c>
      <c r="O1418" s="1" t="n">
        <f aca="false">IF(ISERROR(I1418/(I1418+K1418)),0,(I1418/(I1418+K1418)))</f>
        <v>0.125</v>
      </c>
      <c r="P1418" s="1" t="n">
        <f aca="false">IF(ISERROR((2*N1418*O1418)/(N1418+O1418)),0,(2*N1418*O1418)/(N1418+O1418))</f>
        <v>0.222222222222222</v>
      </c>
      <c r="Q1418" s="0" t="n">
        <f aca="false">L1823-M1823</f>
        <v>5</v>
      </c>
      <c r="R1418" s="17" t="str">
        <f aca="false">VLOOKUP(A1418,s3_num_method!A1418:B3917,2,0)</f>
        <v>count</v>
      </c>
    </row>
    <row r="1419" customFormat="false" ht="12.8" hidden="false" customHeight="false" outlineLevel="0" collapsed="false">
      <c r="A1419" s="0" t="s">
        <v>6939</v>
      </c>
      <c r="B1419" s="0" t="s">
        <v>1</v>
      </c>
      <c r="C1419" s="0" t="s">
        <v>2</v>
      </c>
      <c r="D1419" s="0" t="s">
        <v>27</v>
      </c>
      <c r="F1419" s="0" t="s">
        <v>6940</v>
      </c>
      <c r="G1419" s="0" t="n">
        <v>2</v>
      </c>
      <c r="H1419" s="0" t="n">
        <v>2</v>
      </c>
      <c r="I1419" s="0" t="n">
        <v>2</v>
      </c>
      <c r="J1419" s="0" t="n">
        <v>0</v>
      </c>
      <c r="K1419" s="0" t="n">
        <v>0</v>
      </c>
      <c r="L1419" s="0" t="n">
        <v>1</v>
      </c>
      <c r="M1419" s="0" t="n">
        <v>10</v>
      </c>
      <c r="N1419" s="1" t="n">
        <f aca="false">IF(ISERROR(I1419/(I1419+J1419)),0,(I1419/(I1419+J1419)))</f>
        <v>1</v>
      </c>
      <c r="O1419" s="1" t="n">
        <f aca="false">IF(ISERROR(I1419/(I1419+K1419)),0,(I1419/(I1419+K1419)))</f>
        <v>1</v>
      </c>
      <c r="P1419" s="1" t="n">
        <f aca="false">IF(ISERROR((2*N1419*O1419)/(N1419+O1419)),0,(2*N1419*O1419)/(N1419+O1419))</f>
        <v>1</v>
      </c>
      <c r="Q1419" s="0" t="n">
        <f aca="false">L1449-M1449</f>
        <v>1</v>
      </c>
      <c r="R1419" s="17" t="str">
        <f aca="false">VLOOKUP(A1419,s3_num_method!A1419:B3918,2,0)</f>
        <v>num+count</v>
      </c>
    </row>
    <row r="1420" customFormat="false" ht="12.8" hidden="false" customHeight="false" outlineLevel="0" collapsed="false">
      <c r="A1420" s="0" t="s">
        <v>6941</v>
      </c>
      <c r="B1420" s="0" t="s">
        <v>1</v>
      </c>
      <c r="C1420" s="0" t="s">
        <v>2</v>
      </c>
      <c r="D1420" s="0" t="s">
        <v>27</v>
      </c>
      <c r="F1420" s="0" t="s">
        <v>6942</v>
      </c>
      <c r="G1420" s="0" t="n">
        <v>4</v>
      </c>
      <c r="H1420" s="0" t="n">
        <v>2</v>
      </c>
      <c r="I1420" s="0" t="n">
        <v>2</v>
      </c>
      <c r="J1420" s="0" t="n">
        <v>0</v>
      </c>
      <c r="K1420" s="0" t="n">
        <v>2</v>
      </c>
      <c r="L1420" s="0" t="n">
        <v>2</v>
      </c>
      <c r="M1420" s="0" t="n">
        <v>3</v>
      </c>
      <c r="N1420" s="1" t="n">
        <f aca="false">IF(ISERROR(I1420/(I1420+J1420)),0,(I1420/(I1420+J1420)))</f>
        <v>1</v>
      </c>
      <c r="O1420" s="1" t="n">
        <f aca="false">IF(ISERROR(I1420/(I1420+K1420)),0,(I1420/(I1420+K1420)))</f>
        <v>0.5</v>
      </c>
      <c r="P1420" s="1" t="n">
        <f aca="false">IF(ISERROR((2*N1420*O1420)/(N1420+O1420)),0,(2*N1420*O1420)/(N1420+O1420))</f>
        <v>0.666666666666667</v>
      </c>
      <c r="Q1420" s="0" t="n">
        <f aca="false">L476-M476</f>
        <v>0</v>
      </c>
      <c r="R1420" s="17" t="str">
        <f aca="false">VLOOKUP(A1420,s3_num_method!A1420:B3919,2,0)</f>
        <v>num+count</v>
      </c>
    </row>
    <row r="1421" customFormat="false" ht="12.8" hidden="false" customHeight="false" outlineLevel="0" collapsed="false">
      <c r="A1421" s="0" t="s">
        <v>6943</v>
      </c>
      <c r="B1421" s="0" t="s">
        <v>1</v>
      </c>
      <c r="C1421" s="0" t="s">
        <v>2</v>
      </c>
      <c r="D1421" s="0" t="s">
        <v>27</v>
      </c>
      <c r="F1421" s="0" t="s">
        <v>6944</v>
      </c>
      <c r="G1421" s="0" t="n">
        <v>2</v>
      </c>
      <c r="H1421" s="0" t="n">
        <v>0</v>
      </c>
      <c r="I1421" s="0" t="n">
        <v>0</v>
      </c>
      <c r="J1421" s="0" t="n">
        <v>0</v>
      </c>
      <c r="K1421" s="0" t="n">
        <v>2</v>
      </c>
      <c r="L1421" s="0" t="n">
        <v>0</v>
      </c>
      <c r="M1421" s="0" t="n">
        <v>0</v>
      </c>
      <c r="N1421" s="1" t="n">
        <f aca="false">IF(ISERROR(I1421/(I1421+J1421)),0,(I1421/(I1421+J1421)))</f>
        <v>0</v>
      </c>
      <c r="O1421" s="1" t="n">
        <f aca="false">IF(ISERROR(I1421/(I1421+K1421)),0,(I1421/(I1421+K1421)))</f>
        <v>0</v>
      </c>
      <c r="P1421" s="1" t="n">
        <f aca="false">IF(ISERROR((2*N1421*O1421)/(N1421+O1421)),0,(2*N1421*O1421)/(N1421+O1421))</f>
        <v>0</v>
      </c>
      <c r="Q1421" s="0" t="n">
        <f aca="false">L1323-M1323</f>
        <v>0</v>
      </c>
      <c r="R1421" s="17" t="str">
        <f aca="false">VLOOKUP(A1421,s3_num_method!A1421:B3920,2,0)</f>
        <v>num+count</v>
      </c>
    </row>
    <row r="1422" customFormat="false" ht="12.8" hidden="false" customHeight="false" outlineLevel="0" collapsed="false">
      <c r="A1422" s="0" t="s">
        <v>6945</v>
      </c>
      <c r="B1422" s="0" t="s">
        <v>1</v>
      </c>
      <c r="C1422" s="0" t="s">
        <v>2</v>
      </c>
      <c r="D1422" s="0" t="s">
        <v>27</v>
      </c>
      <c r="F1422" s="0" t="s">
        <v>6946</v>
      </c>
      <c r="G1422" s="0" t="n">
        <v>3</v>
      </c>
      <c r="H1422" s="0" t="n">
        <v>0</v>
      </c>
      <c r="I1422" s="0" t="n">
        <v>0</v>
      </c>
      <c r="J1422" s="0" t="n">
        <v>0</v>
      </c>
      <c r="K1422" s="0" t="n">
        <v>3</v>
      </c>
      <c r="L1422" s="0" t="n">
        <v>2</v>
      </c>
      <c r="M1422" s="0" t="n">
        <v>0</v>
      </c>
      <c r="N1422" s="1" t="n">
        <f aca="false">IF(ISERROR(I1422/(I1422+J1422)),0,(I1422/(I1422+J1422)))</f>
        <v>0</v>
      </c>
      <c r="O1422" s="1" t="n">
        <f aca="false">IF(ISERROR(I1422/(I1422+K1422)),0,(I1422/(I1422+K1422)))</f>
        <v>0</v>
      </c>
      <c r="P1422" s="1" t="n">
        <f aca="false">IF(ISERROR((2*N1422*O1422)/(N1422+O1422)),0,(2*N1422*O1422)/(N1422+O1422))</f>
        <v>0</v>
      </c>
      <c r="Q1422" s="0" t="n">
        <f aca="false">L1495-M1495</f>
        <v>1</v>
      </c>
      <c r="R1422" s="17" t="str">
        <f aca="false">VLOOKUP(A1422,s3_num_method!A1422:B3921,2,0)</f>
        <v>num+count</v>
      </c>
    </row>
    <row r="1423" customFormat="false" ht="12.8" hidden="false" customHeight="false" outlineLevel="0" collapsed="false">
      <c r="A1423" s="0" t="s">
        <v>6947</v>
      </c>
      <c r="B1423" s="0" t="s">
        <v>1</v>
      </c>
      <c r="C1423" s="0" t="s">
        <v>2</v>
      </c>
      <c r="D1423" s="0" t="s">
        <v>27</v>
      </c>
      <c r="F1423" s="0" t="s">
        <v>6948</v>
      </c>
      <c r="G1423" s="0" t="n">
        <v>5</v>
      </c>
      <c r="H1423" s="0" t="n">
        <v>3</v>
      </c>
      <c r="I1423" s="0" t="n">
        <v>3</v>
      </c>
      <c r="J1423" s="0" t="n">
        <v>0</v>
      </c>
      <c r="K1423" s="0" t="n">
        <v>2</v>
      </c>
      <c r="L1423" s="0" t="n">
        <v>0</v>
      </c>
      <c r="M1423" s="0" t="n">
        <v>0</v>
      </c>
      <c r="N1423" s="1" t="n">
        <f aca="false">IF(ISERROR(I1423/(I1423+J1423)),0,(I1423/(I1423+J1423)))</f>
        <v>1</v>
      </c>
      <c r="O1423" s="1" t="n">
        <f aca="false">IF(ISERROR(I1423/(I1423+K1423)),0,(I1423/(I1423+K1423)))</f>
        <v>0.6</v>
      </c>
      <c r="P1423" s="1" t="n">
        <f aca="false">IF(ISERROR((2*N1423*O1423)/(N1423+O1423)),0,(2*N1423*O1423)/(N1423+O1423))</f>
        <v>0.75</v>
      </c>
      <c r="Q1423" s="0" t="n">
        <f aca="false">L454-M454</f>
        <v>0</v>
      </c>
      <c r="R1423" s="17" t="str">
        <f aca="false">VLOOKUP(A1423,s3_num_method!A1423:B3922,2,0)</f>
        <v>count</v>
      </c>
    </row>
    <row r="1424" customFormat="false" ht="12.8" hidden="false" customHeight="false" outlineLevel="0" collapsed="false">
      <c r="A1424" s="0" t="s">
        <v>6949</v>
      </c>
      <c r="B1424" s="0" t="s">
        <v>1</v>
      </c>
      <c r="C1424" s="0" t="s">
        <v>2</v>
      </c>
      <c r="D1424" s="0" t="s">
        <v>27</v>
      </c>
      <c r="F1424" s="0" t="s">
        <v>6950</v>
      </c>
      <c r="G1424" s="0" t="n">
        <v>6</v>
      </c>
      <c r="H1424" s="0" t="n">
        <v>4</v>
      </c>
      <c r="I1424" s="0" t="n">
        <v>4</v>
      </c>
      <c r="J1424" s="0" t="n">
        <v>0</v>
      </c>
      <c r="K1424" s="0" t="n">
        <v>2</v>
      </c>
      <c r="L1424" s="0" t="n">
        <v>2</v>
      </c>
      <c r="M1424" s="0" t="n">
        <v>4</v>
      </c>
      <c r="N1424" s="1" t="n">
        <f aca="false">IF(ISERROR(I1424/(I1424+J1424)),0,(I1424/(I1424+J1424)))</f>
        <v>1</v>
      </c>
      <c r="O1424" s="1" t="n">
        <f aca="false">IF(ISERROR(I1424/(I1424+K1424)),0,(I1424/(I1424+K1424)))</f>
        <v>0.666666666666667</v>
      </c>
      <c r="P1424" s="1" t="n">
        <f aca="false">IF(ISERROR((2*N1424*O1424)/(N1424+O1424)),0,(2*N1424*O1424)/(N1424+O1424))</f>
        <v>0.8</v>
      </c>
      <c r="Q1424" s="0" t="n">
        <f aca="false">L132-M132</f>
        <v>0</v>
      </c>
      <c r="R1424" s="17" t="str">
        <f aca="false">VLOOKUP(A1424,s3_num_method!A1424:B3923,2,0)</f>
        <v>num</v>
      </c>
    </row>
    <row r="1425" customFormat="false" ht="12.8" hidden="false" customHeight="false" outlineLevel="0" collapsed="false">
      <c r="A1425" s="0" t="s">
        <v>6951</v>
      </c>
      <c r="B1425" s="0" t="s">
        <v>1</v>
      </c>
      <c r="C1425" s="0" t="s">
        <v>2</v>
      </c>
      <c r="D1425" s="0" t="s">
        <v>27</v>
      </c>
      <c r="F1425" s="0" t="s">
        <v>6952</v>
      </c>
      <c r="G1425" s="0" t="n">
        <v>3</v>
      </c>
      <c r="H1425" s="0" t="n">
        <v>3</v>
      </c>
      <c r="I1425" s="0" t="n">
        <v>3</v>
      </c>
      <c r="J1425" s="0" t="n">
        <v>0</v>
      </c>
      <c r="K1425" s="0" t="n">
        <v>0</v>
      </c>
      <c r="L1425" s="0" t="n">
        <v>1</v>
      </c>
      <c r="M1425" s="0" t="n">
        <v>5</v>
      </c>
      <c r="N1425" s="1" t="n">
        <f aca="false">IF(ISERROR(I1425/(I1425+J1425)),0,(I1425/(I1425+J1425)))</f>
        <v>1</v>
      </c>
      <c r="O1425" s="1" t="n">
        <f aca="false">IF(ISERROR(I1425/(I1425+K1425)),0,(I1425/(I1425+K1425)))</f>
        <v>1</v>
      </c>
      <c r="P1425" s="1" t="n">
        <f aca="false">IF(ISERROR((2*N1425*O1425)/(N1425+O1425)),0,(2*N1425*O1425)/(N1425+O1425))</f>
        <v>1</v>
      </c>
      <c r="Q1425" s="0" t="n">
        <f aca="false">L1981-M1981</f>
        <v>4</v>
      </c>
      <c r="R1425" s="17" t="str">
        <f aca="false">VLOOKUP(A1425,s3_num_method!A1425:B3924,2,0)</f>
        <v>num+count</v>
      </c>
    </row>
    <row r="1426" customFormat="false" ht="12.8" hidden="false" customHeight="false" outlineLevel="0" collapsed="false">
      <c r="A1426" s="0" t="s">
        <v>6953</v>
      </c>
      <c r="B1426" s="0" t="s">
        <v>1</v>
      </c>
      <c r="C1426" s="0" t="s">
        <v>2</v>
      </c>
      <c r="D1426" s="0" t="s">
        <v>27</v>
      </c>
      <c r="F1426" s="0" t="s">
        <v>6954</v>
      </c>
      <c r="G1426" s="0" t="n">
        <v>1</v>
      </c>
      <c r="H1426" s="0" t="n">
        <v>4</v>
      </c>
      <c r="I1426" s="0" t="n">
        <v>1</v>
      </c>
      <c r="J1426" s="0" t="n">
        <v>3</v>
      </c>
      <c r="K1426" s="0" t="n">
        <v>0</v>
      </c>
      <c r="L1426" s="0" t="n">
        <v>1</v>
      </c>
      <c r="M1426" s="0" t="n">
        <v>1</v>
      </c>
      <c r="N1426" s="1" t="n">
        <f aca="false">IF(ISERROR(I1426/(I1426+J1426)),0,(I1426/(I1426+J1426)))</f>
        <v>0.25</v>
      </c>
      <c r="O1426" s="1" t="n">
        <f aca="false">IF(ISERROR(I1426/(I1426+K1426)),0,(I1426/(I1426+K1426)))</f>
        <v>1</v>
      </c>
      <c r="P1426" s="1" t="n">
        <f aca="false">IF(ISERROR((2*N1426*O1426)/(N1426+O1426)),0,(2*N1426*O1426)/(N1426+O1426))</f>
        <v>0.4</v>
      </c>
      <c r="Q1426" s="0" t="n">
        <f aca="false">L2432-M2432</f>
        <v>2</v>
      </c>
      <c r="R1426" s="17" t="str">
        <f aca="false">VLOOKUP(A1426,s3_num_method!A1426:B3925,2,0)</f>
        <v>num+count</v>
      </c>
    </row>
    <row r="1427" customFormat="false" ht="12.8" hidden="false" customHeight="false" outlineLevel="0" collapsed="false">
      <c r="A1427" s="0" t="s">
        <v>6955</v>
      </c>
      <c r="B1427" s="0" t="s">
        <v>1</v>
      </c>
      <c r="C1427" s="0" t="s">
        <v>2</v>
      </c>
      <c r="D1427" s="0" t="s">
        <v>27</v>
      </c>
      <c r="F1427" s="0" t="s">
        <v>6956</v>
      </c>
      <c r="G1427" s="0" t="n">
        <v>3</v>
      </c>
      <c r="H1427" s="0" t="n">
        <v>6</v>
      </c>
      <c r="I1427" s="0" t="n">
        <v>3</v>
      </c>
      <c r="J1427" s="0" t="n">
        <v>3</v>
      </c>
      <c r="K1427" s="0" t="n">
        <v>0</v>
      </c>
      <c r="L1427" s="0" t="n">
        <v>0</v>
      </c>
      <c r="M1427" s="0" t="n">
        <v>5</v>
      </c>
      <c r="N1427" s="1" t="n">
        <f aca="false">IF(ISERROR(I1427/(I1427+J1427)),0,(I1427/(I1427+J1427)))</f>
        <v>0.5</v>
      </c>
      <c r="O1427" s="1" t="n">
        <f aca="false">IF(ISERROR(I1427/(I1427+K1427)),0,(I1427/(I1427+K1427)))</f>
        <v>1</v>
      </c>
      <c r="P1427" s="1" t="n">
        <f aca="false">IF(ISERROR((2*N1427*O1427)/(N1427+O1427)),0,(2*N1427*O1427)/(N1427+O1427))</f>
        <v>0.666666666666667</v>
      </c>
      <c r="Q1427" s="0" t="n">
        <f aca="false">L1847-M1847</f>
        <v>6</v>
      </c>
      <c r="R1427" s="17" t="str">
        <f aca="false">VLOOKUP(A1427,s3_num_method!A1427:B3926,2,0)</f>
        <v>num+count</v>
      </c>
    </row>
    <row r="1428" customFormat="false" ht="12.8" hidden="false" customHeight="false" outlineLevel="0" collapsed="false">
      <c r="A1428" s="0" t="s">
        <v>6957</v>
      </c>
      <c r="B1428" s="0" t="s">
        <v>1</v>
      </c>
      <c r="C1428" s="0" t="s">
        <v>9</v>
      </c>
      <c r="D1428" s="0" t="s">
        <v>23</v>
      </c>
      <c r="F1428" s="0" t="s">
        <v>6958</v>
      </c>
      <c r="G1428" s="0" t="n">
        <v>2</v>
      </c>
      <c r="H1428" s="0" t="n">
        <v>0</v>
      </c>
      <c r="I1428" s="0" t="n">
        <v>0</v>
      </c>
      <c r="J1428" s="0" t="n">
        <v>0</v>
      </c>
      <c r="K1428" s="0" t="n">
        <v>2</v>
      </c>
      <c r="L1428" s="0" t="n">
        <v>1</v>
      </c>
      <c r="M1428" s="0" t="n">
        <v>0</v>
      </c>
      <c r="N1428" s="1" t="n">
        <f aca="false">IF(ISERROR(I1428/(I1428+J1428)),0,(I1428/(I1428+J1428)))</f>
        <v>0</v>
      </c>
      <c r="O1428" s="1" t="n">
        <f aca="false">IF(ISERROR(I1428/(I1428+K1428)),0,(I1428/(I1428+K1428)))</f>
        <v>0</v>
      </c>
      <c r="P1428" s="1" t="n">
        <f aca="false">IF(ISERROR((2*N1428*O1428)/(N1428+O1428)),0,(2*N1428*O1428)/(N1428+O1428))</f>
        <v>0</v>
      </c>
      <c r="Q1428" s="0" t="n">
        <f aca="false">L312-M312</f>
        <v>1</v>
      </c>
      <c r="R1428" s="17" t="str">
        <f aca="false">VLOOKUP(A1428,s3_num_method!A1428:B3927,2,0)</f>
        <v>num+count</v>
      </c>
    </row>
    <row r="1429" customFormat="false" ht="12.8" hidden="false" customHeight="false" outlineLevel="0" collapsed="false">
      <c r="A1429" s="0" t="s">
        <v>6959</v>
      </c>
      <c r="B1429" s="0" t="s">
        <v>1</v>
      </c>
      <c r="C1429" s="0" t="s">
        <v>9</v>
      </c>
      <c r="D1429" s="0" t="s">
        <v>23</v>
      </c>
      <c r="F1429" s="0" t="s">
        <v>6960</v>
      </c>
      <c r="G1429" s="0" t="n">
        <v>1</v>
      </c>
      <c r="H1429" s="0" t="n">
        <v>0</v>
      </c>
      <c r="I1429" s="0" t="n">
        <v>0</v>
      </c>
      <c r="J1429" s="0" t="n">
        <v>0</v>
      </c>
      <c r="K1429" s="0" t="n">
        <v>1</v>
      </c>
      <c r="L1429" s="0" t="n">
        <v>0</v>
      </c>
      <c r="M1429" s="0" t="n">
        <v>0</v>
      </c>
      <c r="N1429" s="1" t="n">
        <f aca="false">IF(ISERROR(I1429/(I1429+J1429)),0,(I1429/(I1429+J1429)))</f>
        <v>0</v>
      </c>
      <c r="O1429" s="1" t="n">
        <f aca="false">IF(ISERROR(I1429/(I1429+K1429)),0,(I1429/(I1429+K1429)))</f>
        <v>0</v>
      </c>
      <c r="P1429" s="1" t="n">
        <f aca="false">IF(ISERROR((2*N1429*O1429)/(N1429+O1429)),0,(2*N1429*O1429)/(N1429+O1429))</f>
        <v>0</v>
      </c>
      <c r="Q1429" s="0" t="n">
        <f aca="false">L902-M902</f>
        <v>2</v>
      </c>
      <c r="R1429" s="17" t="str">
        <f aca="false">VLOOKUP(A1429,s3_num_method!A1429:B3928,2,0)</f>
        <v>num+count</v>
      </c>
    </row>
    <row r="1430" customFormat="false" ht="12.8" hidden="false" customHeight="false" outlineLevel="0" collapsed="false">
      <c r="A1430" s="0" t="s">
        <v>6961</v>
      </c>
      <c r="B1430" s="0" t="s">
        <v>1</v>
      </c>
      <c r="C1430" s="0" t="s">
        <v>9</v>
      </c>
      <c r="D1430" s="0" t="s">
        <v>23</v>
      </c>
      <c r="F1430" s="0" t="s">
        <v>6962</v>
      </c>
      <c r="G1430" s="0" t="n">
        <v>1</v>
      </c>
      <c r="H1430" s="0" t="n">
        <v>0</v>
      </c>
      <c r="I1430" s="0" t="n">
        <v>0</v>
      </c>
      <c r="J1430" s="0" t="n">
        <v>0</v>
      </c>
      <c r="K1430" s="0" t="n">
        <v>1</v>
      </c>
      <c r="L1430" s="0" t="n">
        <v>1</v>
      </c>
      <c r="M1430" s="0" t="n">
        <v>0</v>
      </c>
      <c r="N1430" s="1" t="n">
        <f aca="false">IF(ISERROR(I1430/(I1430+J1430)),0,(I1430/(I1430+J1430)))</f>
        <v>0</v>
      </c>
      <c r="O1430" s="1" t="n">
        <f aca="false">IF(ISERROR(I1430/(I1430+K1430)),0,(I1430/(I1430+K1430)))</f>
        <v>0</v>
      </c>
      <c r="P1430" s="1" t="n">
        <f aca="false">IF(ISERROR((2*N1430*O1430)/(N1430+O1430)),0,(2*N1430*O1430)/(N1430+O1430))</f>
        <v>0</v>
      </c>
      <c r="Q1430" s="0" t="n">
        <f aca="false">L1217-M1217</f>
        <v>0</v>
      </c>
      <c r="R1430" s="17" t="str">
        <f aca="false">VLOOKUP(A1430,s3_num_method!A1430:B3929,2,0)</f>
        <v>num+count</v>
      </c>
    </row>
    <row r="1431" customFormat="false" ht="12.8" hidden="false" customHeight="false" outlineLevel="0" collapsed="false">
      <c r="A1431" s="0" t="s">
        <v>6963</v>
      </c>
      <c r="B1431" s="0" t="s">
        <v>1</v>
      </c>
      <c r="C1431" s="0" t="s">
        <v>9</v>
      </c>
      <c r="D1431" s="0" t="s">
        <v>23</v>
      </c>
      <c r="F1431" s="0" t="s">
        <v>6964</v>
      </c>
      <c r="G1431" s="0" t="n">
        <v>2</v>
      </c>
      <c r="H1431" s="0" t="n">
        <v>1</v>
      </c>
      <c r="I1431" s="0" t="n">
        <v>1</v>
      </c>
      <c r="J1431" s="0" t="n">
        <v>0</v>
      </c>
      <c r="K1431" s="0" t="n">
        <v>1</v>
      </c>
      <c r="L1431" s="0" t="n">
        <v>3</v>
      </c>
      <c r="M1431" s="0" t="n">
        <v>2</v>
      </c>
      <c r="N1431" s="1" t="n">
        <f aca="false">IF(ISERROR(I1431/(I1431+J1431)),0,(I1431/(I1431+J1431)))</f>
        <v>1</v>
      </c>
      <c r="O1431" s="1" t="n">
        <f aca="false">IF(ISERROR(I1431/(I1431+K1431)),0,(I1431/(I1431+K1431)))</f>
        <v>0.5</v>
      </c>
      <c r="P1431" s="1" t="n">
        <f aca="false">IF(ISERROR((2*N1431*O1431)/(N1431+O1431)),0,(2*N1431*O1431)/(N1431+O1431))</f>
        <v>0.666666666666667</v>
      </c>
      <c r="Q1431" s="0" t="n">
        <f aca="false">L828-M828</f>
        <v>2</v>
      </c>
      <c r="R1431" s="17" t="str">
        <f aca="false">VLOOKUP(A1431,s3_num_method!A1431:B3930,2,0)</f>
        <v>count</v>
      </c>
    </row>
    <row r="1432" customFormat="false" ht="12.8" hidden="false" customHeight="false" outlineLevel="0" collapsed="false">
      <c r="A1432" s="0" t="s">
        <v>6965</v>
      </c>
      <c r="B1432" s="0" t="s">
        <v>1</v>
      </c>
      <c r="C1432" s="0" t="s">
        <v>9</v>
      </c>
      <c r="D1432" s="0" t="s">
        <v>23</v>
      </c>
      <c r="F1432" s="0" t="s">
        <v>6966</v>
      </c>
      <c r="G1432" s="0" t="n">
        <v>3</v>
      </c>
      <c r="H1432" s="0" t="n">
        <v>4</v>
      </c>
      <c r="I1432" s="0" t="n">
        <v>2</v>
      </c>
      <c r="J1432" s="0" t="n">
        <v>2</v>
      </c>
      <c r="K1432" s="0" t="n">
        <v>1</v>
      </c>
      <c r="L1432" s="0" t="n">
        <v>2</v>
      </c>
      <c r="M1432" s="0" t="n">
        <v>6</v>
      </c>
      <c r="N1432" s="1" t="n">
        <f aca="false">IF(ISERROR(I1432/(I1432+J1432)),0,(I1432/(I1432+J1432)))</f>
        <v>0.5</v>
      </c>
      <c r="O1432" s="1" t="n">
        <f aca="false">IF(ISERROR(I1432/(I1432+K1432)),0,(I1432/(I1432+K1432)))</f>
        <v>0.666666666666667</v>
      </c>
      <c r="P1432" s="1" t="n">
        <f aca="false">IF(ISERROR((2*N1432*O1432)/(N1432+O1432)),0,(2*N1432*O1432)/(N1432+O1432))</f>
        <v>0.571428571428571</v>
      </c>
      <c r="Q1432" s="0" t="n">
        <f aca="false">L747-M747</f>
        <v>3</v>
      </c>
      <c r="R1432" s="17" t="str">
        <f aca="false">VLOOKUP(A1432,s3_num_method!A1432:B3931,2,0)</f>
        <v>num+count</v>
      </c>
    </row>
    <row r="1433" customFormat="false" ht="12.8" hidden="false" customHeight="false" outlineLevel="0" collapsed="false">
      <c r="A1433" s="0" t="s">
        <v>6967</v>
      </c>
      <c r="B1433" s="0" t="s">
        <v>1</v>
      </c>
      <c r="C1433" s="0" t="s">
        <v>9</v>
      </c>
      <c r="D1433" s="0" t="s">
        <v>23</v>
      </c>
      <c r="F1433" s="0" t="s">
        <v>6968</v>
      </c>
      <c r="G1433" s="0" t="n">
        <v>1</v>
      </c>
      <c r="H1433" s="0" t="n">
        <v>0</v>
      </c>
      <c r="I1433" s="0" t="n">
        <v>0</v>
      </c>
      <c r="J1433" s="0" t="n">
        <v>0</v>
      </c>
      <c r="K1433" s="0" t="n">
        <v>1</v>
      </c>
      <c r="L1433" s="0" t="n">
        <v>3</v>
      </c>
      <c r="M1433" s="0" t="n">
        <v>0</v>
      </c>
      <c r="N1433" s="1" t="n">
        <f aca="false">IF(ISERROR(I1433/(I1433+J1433)),0,(I1433/(I1433+J1433)))</f>
        <v>0</v>
      </c>
      <c r="O1433" s="1" t="n">
        <f aca="false">IF(ISERROR(I1433/(I1433+K1433)),0,(I1433/(I1433+K1433)))</f>
        <v>0</v>
      </c>
      <c r="P1433" s="1" t="n">
        <f aca="false">IF(ISERROR((2*N1433*O1433)/(N1433+O1433)),0,(2*N1433*O1433)/(N1433+O1433))</f>
        <v>0</v>
      </c>
      <c r="Q1433" s="0" t="n">
        <f aca="false">L738-M738</f>
        <v>2</v>
      </c>
      <c r="R1433" s="17" t="str">
        <f aca="false">VLOOKUP(A1433,s3_num_method!A1433:B3932,2,0)</f>
        <v>num+count</v>
      </c>
    </row>
    <row r="1434" customFormat="false" ht="12.8" hidden="false" customHeight="false" outlineLevel="0" collapsed="false">
      <c r="A1434" s="0" t="s">
        <v>6969</v>
      </c>
      <c r="B1434" s="0" t="s">
        <v>1</v>
      </c>
      <c r="C1434" s="0" t="s">
        <v>9</v>
      </c>
      <c r="D1434" s="0" t="s">
        <v>23</v>
      </c>
      <c r="F1434" s="0" t="s">
        <v>6970</v>
      </c>
      <c r="G1434" s="0" t="n">
        <v>1</v>
      </c>
      <c r="H1434" s="0" t="n">
        <v>0</v>
      </c>
      <c r="I1434" s="0" t="n">
        <v>0</v>
      </c>
      <c r="J1434" s="0" t="n">
        <v>0</v>
      </c>
      <c r="K1434" s="0" t="n">
        <v>1</v>
      </c>
      <c r="L1434" s="0" t="n">
        <v>0</v>
      </c>
      <c r="M1434" s="0" t="n">
        <v>0</v>
      </c>
      <c r="N1434" s="1" t="n">
        <f aca="false">IF(ISERROR(I1434/(I1434+J1434)),0,(I1434/(I1434+J1434)))</f>
        <v>0</v>
      </c>
      <c r="O1434" s="1" t="n">
        <f aca="false">IF(ISERROR(I1434/(I1434+K1434)),0,(I1434/(I1434+K1434)))</f>
        <v>0</v>
      </c>
      <c r="P1434" s="1" t="n">
        <f aca="false">IF(ISERROR((2*N1434*O1434)/(N1434+O1434)),0,(2*N1434*O1434)/(N1434+O1434))</f>
        <v>0</v>
      </c>
      <c r="Q1434" s="0" t="n">
        <f aca="false">L734-M734</f>
        <v>1</v>
      </c>
      <c r="R1434" s="17" t="str">
        <f aca="false">VLOOKUP(A1434,s3_num_method!A1434:B3933,2,0)</f>
        <v>num+count</v>
      </c>
    </row>
    <row r="1435" customFormat="false" ht="12.8" hidden="false" customHeight="false" outlineLevel="0" collapsed="false">
      <c r="A1435" s="0" t="s">
        <v>6971</v>
      </c>
      <c r="B1435" s="0" t="s">
        <v>1</v>
      </c>
      <c r="C1435" s="0" t="s">
        <v>9</v>
      </c>
      <c r="D1435" s="0" t="s">
        <v>23</v>
      </c>
      <c r="F1435" s="0" t="s">
        <v>6972</v>
      </c>
      <c r="G1435" s="0" t="n">
        <v>4</v>
      </c>
      <c r="H1435" s="0" t="n">
        <v>4</v>
      </c>
      <c r="I1435" s="0" t="n">
        <v>4</v>
      </c>
      <c r="J1435" s="0" t="n">
        <v>0</v>
      </c>
      <c r="K1435" s="0" t="n">
        <v>0</v>
      </c>
      <c r="L1435" s="0" t="n">
        <v>1</v>
      </c>
      <c r="M1435" s="0" t="n">
        <v>1</v>
      </c>
      <c r="N1435" s="1" t="n">
        <f aca="false">IF(ISERROR(I1435/(I1435+J1435)),0,(I1435/(I1435+J1435)))</f>
        <v>1</v>
      </c>
      <c r="O1435" s="1" t="n">
        <f aca="false">IF(ISERROR(I1435/(I1435+K1435)),0,(I1435/(I1435+K1435)))</f>
        <v>1</v>
      </c>
      <c r="P1435" s="1" t="n">
        <f aca="false">IF(ISERROR((2*N1435*O1435)/(N1435+O1435)),0,(2*N1435*O1435)/(N1435+O1435))</f>
        <v>1</v>
      </c>
      <c r="Q1435" s="0" t="n">
        <f aca="false">L763-M763</f>
        <v>2</v>
      </c>
      <c r="R1435" s="17" t="str">
        <f aca="false">VLOOKUP(A1435,s3_num_method!A1435:B3934,2,0)</f>
        <v>count</v>
      </c>
    </row>
    <row r="1436" customFormat="false" ht="12.8" hidden="false" customHeight="false" outlineLevel="0" collapsed="false">
      <c r="A1436" s="0" t="s">
        <v>6973</v>
      </c>
      <c r="B1436" s="0" t="s">
        <v>1</v>
      </c>
      <c r="C1436" s="0" t="s">
        <v>9</v>
      </c>
      <c r="D1436" s="0" t="s">
        <v>23</v>
      </c>
      <c r="F1436" s="0" t="s">
        <v>6974</v>
      </c>
      <c r="G1436" s="0" t="n">
        <v>3</v>
      </c>
      <c r="H1436" s="0" t="n">
        <v>0</v>
      </c>
      <c r="I1436" s="0" t="n">
        <v>0</v>
      </c>
      <c r="J1436" s="0" t="n">
        <v>0</v>
      </c>
      <c r="K1436" s="0" t="n">
        <v>3</v>
      </c>
      <c r="L1436" s="0" t="n">
        <v>0</v>
      </c>
      <c r="M1436" s="0" t="n">
        <v>0</v>
      </c>
      <c r="N1436" s="1" t="n">
        <f aca="false">IF(ISERROR(I1436/(I1436+J1436)),0,(I1436/(I1436+J1436)))</f>
        <v>0</v>
      </c>
      <c r="O1436" s="1" t="n">
        <f aca="false">IF(ISERROR(I1436/(I1436+K1436)),0,(I1436/(I1436+K1436)))</f>
        <v>0</v>
      </c>
      <c r="P1436" s="1" t="n">
        <f aca="false">IF(ISERROR((2*N1436*O1436)/(N1436+O1436)),0,(2*N1436*O1436)/(N1436+O1436))</f>
        <v>0</v>
      </c>
      <c r="Q1436" s="0" t="n">
        <f aca="false">L435-M435</f>
        <v>0</v>
      </c>
      <c r="R1436" s="17" t="str">
        <f aca="false">VLOOKUP(A1436,s3_num_method!A1436:B3935,2,0)</f>
        <v>num+count</v>
      </c>
    </row>
    <row r="1437" customFormat="false" ht="12.8" hidden="false" customHeight="false" outlineLevel="0" collapsed="false">
      <c r="A1437" s="0" t="s">
        <v>6975</v>
      </c>
      <c r="B1437" s="0" t="s">
        <v>1</v>
      </c>
      <c r="C1437" s="0" t="s">
        <v>9</v>
      </c>
      <c r="D1437" s="0" t="s">
        <v>23</v>
      </c>
      <c r="F1437" s="0" t="s">
        <v>6976</v>
      </c>
      <c r="G1437" s="0" t="n">
        <v>2</v>
      </c>
      <c r="H1437" s="0" t="n">
        <v>0</v>
      </c>
      <c r="I1437" s="0" t="n">
        <v>0</v>
      </c>
      <c r="J1437" s="0" t="n">
        <v>0</v>
      </c>
      <c r="K1437" s="0" t="n">
        <v>2</v>
      </c>
      <c r="L1437" s="0" t="n">
        <v>0</v>
      </c>
      <c r="M1437" s="0" t="n">
        <v>0</v>
      </c>
      <c r="N1437" s="1" t="n">
        <f aca="false">IF(ISERROR(I1437/(I1437+J1437)),0,(I1437/(I1437+J1437)))</f>
        <v>0</v>
      </c>
      <c r="O1437" s="1" t="n">
        <f aca="false">IF(ISERROR(I1437/(I1437+K1437)),0,(I1437/(I1437+K1437)))</f>
        <v>0</v>
      </c>
      <c r="P1437" s="1" t="n">
        <f aca="false">IF(ISERROR((2*N1437*O1437)/(N1437+O1437)),0,(2*N1437*O1437)/(N1437+O1437))</f>
        <v>0</v>
      </c>
      <c r="Q1437" s="0" t="n">
        <f aca="false">L1915-M1915</f>
        <v>2</v>
      </c>
      <c r="R1437" s="17" t="str">
        <f aca="false">VLOOKUP(A1437,s3_num_method!A1437:B3936,2,0)</f>
        <v>num+count</v>
      </c>
    </row>
    <row r="1438" customFormat="false" ht="12.8" hidden="false" customHeight="false" outlineLevel="0" collapsed="false">
      <c r="A1438" s="0" t="s">
        <v>6977</v>
      </c>
      <c r="B1438" s="0" t="s">
        <v>1</v>
      </c>
      <c r="C1438" s="0" t="s">
        <v>9</v>
      </c>
      <c r="D1438" s="0" t="s">
        <v>23</v>
      </c>
      <c r="F1438" s="0" t="s">
        <v>6978</v>
      </c>
      <c r="G1438" s="0" t="n">
        <v>4</v>
      </c>
      <c r="H1438" s="0" t="n">
        <v>5</v>
      </c>
      <c r="I1438" s="0" t="n">
        <v>2</v>
      </c>
      <c r="J1438" s="0" t="n">
        <v>3</v>
      </c>
      <c r="K1438" s="0" t="n">
        <v>2</v>
      </c>
      <c r="L1438" s="0" t="n">
        <v>3</v>
      </c>
      <c r="M1438" s="0" t="n">
        <v>15</v>
      </c>
      <c r="N1438" s="1" t="n">
        <f aca="false">IF(ISERROR(I1438/(I1438+J1438)),0,(I1438/(I1438+J1438)))</f>
        <v>0.4</v>
      </c>
      <c r="O1438" s="1" t="n">
        <f aca="false">IF(ISERROR(I1438/(I1438+K1438)),0,(I1438/(I1438+K1438)))</f>
        <v>0.5</v>
      </c>
      <c r="P1438" s="1" t="n">
        <f aca="false">IF(ISERROR((2*N1438*O1438)/(N1438+O1438)),0,(2*N1438*O1438)/(N1438+O1438))</f>
        <v>0.444444444444444</v>
      </c>
      <c r="Q1438" s="0" t="n">
        <f aca="false">L1491-M1491</f>
        <v>0</v>
      </c>
      <c r="R1438" s="17" t="str">
        <f aca="false">VLOOKUP(A1438,s3_num_method!A1438:B3937,2,0)</f>
        <v>num</v>
      </c>
    </row>
    <row r="1439" customFormat="false" ht="12.8" hidden="false" customHeight="false" outlineLevel="0" collapsed="false">
      <c r="A1439" s="0" t="s">
        <v>6979</v>
      </c>
      <c r="B1439" s="0" t="s">
        <v>1</v>
      </c>
      <c r="C1439" s="0" t="s">
        <v>9</v>
      </c>
      <c r="D1439" s="0" t="s">
        <v>23</v>
      </c>
      <c r="F1439" s="0" t="s">
        <v>6980</v>
      </c>
      <c r="G1439" s="0" t="n">
        <v>1</v>
      </c>
      <c r="H1439" s="0" t="n">
        <v>0</v>
      </c>
      <c r="I1439" s="0" t="n">
        <v>0</v>
      </c>
      <c r="J1439" s="0" t="n">
        <v>0</v>
      </c>
      <c r="K1439" s="0" t="n">
        <v>1</v>
      </c>
      <c r="L1439" s="0" t="n">
        <v>2</v>
      </c>
      <c r="M1439" s="0" t="n">
        <v>0</v>
      </c>
      <c r="N1439" s="1" t="n">
        <f aca="false">IF(ISERROR(I1439/(I1439+J1439)),0,(I1439/(I1439+J1439)))</f>
        <v>0</v>
      </c>
      <c r="O1439" s="1" t="n">
        <f aca="false">IF(ISERROR(I1439/(I1439+K1439)),0,(I1439/(I1439+K1439)))</f>
        <v>0</v>
      </c>
      <c r="P1439" s="1" t="n">
        <f aca="false">IF(ISERROR((2*N1439*O1439)/(N1439+O1439)),0,(2*N1439*O1439)/(N1439+O1439))</f>
        <v>0</v>
      </c>
      <c r="Q1439" s="0" t="n">
        <f aca="false">L756-M756</f>
        <v>2</v>
      </c>
      <c r="R1439" s="17" t="str">
        <f aca="false">VLOOKUP(A1439,s3_num_method!A1439:B3938,2,0)</f>
        <v>num+count</v>
      </c>
    </row>
    <row r="1440" customFormat="false" ht="12.8" hidden="false" customHeight="false" outlineLevel="0" collapsed="false">
      <c r="A1440" s="0" t="s">
        <v>6981</v>
      </c>
      <c r="B1440" s="0" t="s">
        <v>1</v>
      </c>
      <c r="C1440" s="0" t="s">
        <v>9</v>
      </c>
      <c r="D1440" s="0" t="s">
        <v>23</v>
      </c>
      <c r="F1440" s="0" t="s">
        <v>6982</v>
      </c>
      <c r="G1440" s="0" t="n">
        <v>5</v>
      </c>
      <c r="H1440" s="0" t="n">
        <v>1</v>
      </c>
      <c r="I1440" s="0" t="n">
        <v>1</v>
      </c>
      <c r="J1440" s="0" t="n">
        <v>0</v>
      </c>
      <c r="K1440" s="0" t="n">
        <v>4</v>
      </c>
      <c r="L1440" s="0" t="n">
        <v>1</v>
      </c>
      <c r="M1440" s="0" t="n">
        <v>3</v>
      </c>
      <c r="N1440" s="1" t="n">
        <f aca="false">IF(ISERROR(I1440/(I1440+J1440)),0,(I1440/(I1440+J1440)))</f>
        <v>1</v>
      </c>
      <c r="O1440" s="1" t="n">
        <f aca="false">IF(ISERROR(I1440/(I1440+K1440)),0,(I1440/(I1440+K1440)))</f>
        <v>0.2</v>
      </c>
      <c r="P1440" s="1" t="n">
        <f aca="false">IF(ISERROR((2*N1440*O1440)/(N1440+O1440)),0,(2*N1440*O1440)/(N1440+O1440))</f>
        <v>0.333333333333333</v>
      </c>
      <c r="Q1440" s="0" t="n">
        <f aca="false">L395-M395</f>
        <v>1</v>
      </c>
      <c r="R1440" s="17" t="str">
        <f aca="false">VLOOKUP(A1440,s3_num_method!A1440:B3939,2,0)</f>
        <v>num</v>
      </c>
    </row>
    <row r="1441" customFormat="false" ht="12.8" hidden="false" customHeight="false" outlineLevel="0" collapsed="false">
      <c r="A1441" s="0" t="s">
        <v>6983</v>
      </c>
      <c r="B1441" s="0" t="s">
        <v>1</v>
      </c>
      <c r="C1441" s="0" t="s">
        <v>9</v>
      </c>
      <c r="D1441" s="0" t="s">
        <v>23</v>
      </c>
      <c r="F1441" s="0" t="s">
        <v>6984</v>
      </c>
      <c r="G1441" s="0" t="n">
        <v>1</v>
      </c>
      <c r="H1441" s="0" t="n">
        <v>0</v>
      </c>
      <c r="I1441" s="0" t="n">
        <v>0</v>
      </c>
      <c r="J1441" s="0" t="n">
        <v>0</v>
      </c>
      <c r="K1441" s="0" t="n">
        <v>1</v>
      </c>
      <c r="L1441" s="0" t="n">
        <v>1</v>
      </c>
      <c r="M1441" s="0" t="n">
        <v>0</v>
      </c>
      <c r="N1441" s="1" t="n">
        <f aca="false">IF(ISERROR(I1441/(I1441+J1441)),0,(I1441/(I1441+J1441)))</f>
        <v>0</v>
      </c>
      <c r="O1441" s="1" t="n">
        <f aca="false">IF(ISERROR(I1441/(I1441+K1441)),0,(I1441/(I1441+K1441)))</f>
        <v>0</v>
      </c>
      <c r="P1441" s="1" t="n">
        <f aca="false">IF(ISERROR((2*N1441*O1441)/(N1441+O1441)),0,(2*N1441*O1441)/(N1441+O1441))</f>
        <v>0</v>
      </c>
      <c r="Q1441" s="0" t="n">
        <f aca="false">L2290-M2290</f>
        <v>5</v>
      </c>
      <c r="R1441" s="17" t="str">
        <f aca="false">VLOOKUP(A1441,s3_num_method!A1441:B3940,2,0)</f>
        <v>num+count</v>
      </c>
    </row>
    <row r="1442" customFormat="false" ht="12.8" hidden="false" customHeight="false" outlineLevel="0" collapsed="false">
      <c r="A1442" s="0" t="s">
        <v>6985</v>
      </c>
      <c r="B1442" s="0" t="s">
        <v>1</v>
      </c>
      <c r="C1442" s="0" t="s">
        <v>9</v>
      </c>
      <c r="D1442" s="0" t="s">
        <v>23</v>
      </c>
      <c r="F1442" s="0" t="s">
        <v>6986</v>
      </c>
      <c r="G1442" s="0" t="n">
        <v>1</v>
      </c>
      <c r="H1442" s="0" t="n">
        <v>0</v>
      </c>
      <c r="I1442" s="0" t="n">
        <v>0</v>
      </c>
      <c r="J1442" s="0" t="n">
        <v>0</v>
      </c>
      <c r="K1442" s="0" t="n">
        <v>1</v>
      </c>
      <c r="L1442" s="0" t="n">
        <v>0</v>
      </c>
      <c r="M1442" s="0" t="n">
        <v>0</v>
      </c>
      <c r="N1442" s="1" t="n">
        <f aca="false">IF(ISERROR(I1442/(I1442+J1442)),0,(I1442/(I1442+J1442)))</f>
        <v>0</v>
      </c>
      <c r="O1442" s="1" t="n">
        <f aca="false">IF(ISERROR(I1442/(I1442+K1442)),0,(I1442/(I1442+K1442)))</f>
        <v>0</v>
      </c>
      <c r="P1442" s="1" t="n">
        <f aca="false">IF(ISERROR((2*N1442*O1442)/(N1442+O1442)),0,(2*N1442*O1442)/(N1442+O1442))</f>
        <v>0</v>
      </c>
      <c r="Q1442" s="0" t="n">
        <f aca="false">L752-M752</f>
        <v>2</v>
      </c>
      <c r="R1442" s="17" t="str">
        <f aca="false">VLOOKUP(A1442,s3_num_method!A1442:B3941,2,0)</f>
        <v>num+count</v>
      </c>
    </row>
    <row r="1443" customFormat="false" ht="12.8" hidden="false" customHeight="false" outlineLevel="0" collapsed="false">
      <c r="A1443" s="0" t="s">
        <v>6987</v>
      </c>
      <c r="B1443" s="0" t="s">
        <v>1</v>
      </c>
      <c r="C1443" s="0" t="s">
        <v>9</v>
      </c>
      <c r="D1443" s="0" t="s">
        <v>23</v>
      </c>
      <c r="F1443" s="0" t="s">
        <v>6988</v>
      </c>
      <c r="G1443" s="0" t="n">
        <v>3</v>
      </c>
      <c r="H1443" s="0" t="n">
        <v>0</v>
      </c>
      <c r="I1443" s="0" t="n">
        <v>0</v>
      </c>
      <c r="J1443" s="0" t="n">
        <v>0</v>
      </c>
      <c r="K1443" s="0" t="n">
        <v>3</v>
      </c>
      <c r="L1443" s="0" t="n">
        <v>0</v>
      </c>
      <c r="M1443" s="0" t="n">
        <v>0</v>
      </c>
      <c r="N1443" s="1" t="n">
        <f aca="false">IF(ISERROR(I1443/(I1443+J1443)),0,(I1443/(I1443+J1443)))</f>
        <v>0</v>
      </c>
      <c r="O1443" s="1" t="n">
        <f aca="false">IF(ISERROR(I1443/(I1443+K1443)),0,(I1443/(I1443+K1443)))</f>
        <v>0</v>
      </c>
      <c r="P1443" s="1" t="n">
        <f aca="false">IF(ISERROR((2*N1443*O1443)/(N1443+O1443)),0,(2*N1443*O1443)/(N1443+O1443))</f>
        <v>0</v>
      </c>
      <c r="Q1443" s="0" t="n">
        <f aca="false">L287-M287</f>
        <v>0</v>
      </c>
      <c r="R1443" s="17" t="str">
        <f aca="false">VLOOKUP(A1443,s3_num_method!A1443:B3942,2,0)</f>
        <v>num+count</v>
      </c>
    </row>
    <row r="1444" customFormat="false" ht="12.8" hidden="false" customHeight="false" outlineLevel="0" collapsed="false">
      <c r="A1444" s="0" t="s">
        <v>6989</v>
      </c>
      <c r="B1444" s="0" t="s">
        <v>1</v>
      </c>
      <c r="C1444" s="0" t="s">
        <v>9</v>
      </c>
      <c r="D1444" s="0" t="s">
        <v>23</v>
      </c>
      <c r="F1444" s="0" t="s">
        <v>6990</v>
      </c>
      <c r="G1444" s="0" t="n">
        <v>1</v>
      </c>
      <c r="H1444" s="0" t="n">
        <v>0</v>
      </c>
      <c r="I1444" s="0" t="n">
        <v>0</v>
      </c>
      <c r="J1444" s="0" t="n">
        <v>0</v>
      </c>
      <c r="K1444" s="0" t="n">
        <v>1</v>
      </c>
      <c r="L1444" s="0" t="n">
        <v>1</v>
      </c>
      <c r="M1444" s="0" t="n">
        <v>0</v>
      </c>
      <c r="N1444" s="1" t="n">
        <f aca="false">IF(ISERROR(I1444/(I1444+J1444)),0,(I1444/(I1444+J1444)))</f>
        <v>0</v>
      </c>
      <c r="O1444" s="1" t="n">
        <f aca="false">IF(ISERROR(I1444/(I1444+K1444)),0,(I1444/(I1444+K1444)))</f>
        <v>0</v>
      </c>
      <c r="P1444" s="1" t="n">
        <f aca="false">IF(ISERROR((2*N1444*O1444)/(N1444+O1444)),0,(2*N1444*O1444)/(N1444+O1444))</f>
        <v>0</v>
      </c>
      <c r="Q1444" s="0" t="n">
        <f aca="false">L2055-M2055</f>
        <v>4</v>
      </c>
      <c r="R1444" s="17" t="str">
        <f aca="false">VLOOKUP(A1444,s3_num_method!A1444:B3943,2,0)</f>
        <v>num+count</v>
      </c>
    </row>
    <row r="1445" customFormat="false" ht="12.8" hidden="false" customHeight="false" outlineLevel="0" collapsed="false">
      <c r="A1445" s="0" t="s">
        <v>6991</v>
      </c>
      <c r="B1445" s="0" t="s">
        <v>1</v>
      </c>
      <c r="C1445" s="0" t="s">
        <v>9</v>
      </c>
      <c r="D1445" s="0" t="s">
        <v>23</v>
      </c>
      <c r="F1445" s="0" t="s">
        <v>6992</v>
      </c>
      <c r="G1445" s="0" t="n">
        <v>4</v>
      </c>
      <c r="H1445" s="0" t="n">
        <v>0</v>
      </c>
      <c r="I1445" s="0" t="n">
        <v>0</v>
      </c>
      <c r="J1445" s="0" t="n">
        <v>0</v>
      </c>
      <c r="K1445" s="0" t="n">
        <v>4</v>
      </c>
      <c r="L1445" s="0" t="n">
        <v>0</v>
      </c>
      <c r="M1445" s="0" t="n">
        <v>0</v>
      </c>
      <c r="N1445" s="1" t="n">
        <f aca="false">IF(ISERROR(I1445/(I1445+J1445)),0,(I1445/(I1445+J1445)))</f>
        <v>0</v>
      </c>
      <c r="O1445" s="1" t="n">
        <f aca="false">IF(ISERROR(I1445/(I1445+K1445)),0,(I1445/(I1445+K1445)))</f>
        <v>0</v>
      </c>
      <c r="P1445" s="1" t="n">
        <f aca="false">IF(ISERROR((2*N1445*O1445)/(N1445+O1445)),0,(2*N1445*O1445)/(N1445+O1445))</f>
        <v>0</v>
      </c>
      <c r="Q1445" s="0" t="n">
        <f aca="false">L437-M437</f>
        <v>0</v>
      </c>
      <c r="R1445" s="17" t="str">
        <f aca="false">VLOOKUP(A1445,s3_num_method!A1445:B3944,2,0)</f>
        <v>num+count</v>
      </c>
    </row>
    <row r="1446" customFormat="false" ht="12.8" hidden="false" customHeight="false" outlineLevel="0" collapsed="false">
      <c r="A1446" s="0" t="s">
        <v>6993</v>
      </c>
      <c r="B1446" s="0" t="s">
        <v>1</v>
      </c>
      <c r="C1446" s="0" t="s">
        <v>9</v>
      </c>
      <c r="D1446" s="0" t="s">
        <v>23</v>
      </c>
      <c r="F1446" s="0" t="s">
        <v>6994</v>
      </c>
      <c r="G1446" s="0" t="n">
        <v>2</v>
      </c>
      <c r="H1446" s="0" t="n">
        <v>0</v>
      </c>
      <c r="I1446" s="0" t="n">
        <v>0</v>
      </c>
      <c r="J1446" s="0" t="n">
        <v>0</v>
      </c>
      <c r="K1446" s="0" t="n">
        <v>2</v>
      </c>
      <c r="L1446" s="0" t="n">
        <v>1</v>
      </c>
      <c r="M1446" s="0" t="n">
        <v>0</v>
      </c>
      <c r="N1446" s="1" t="n">
        <f aca="false">IF(ISERROR(I1446/(I1446+J1446)),0,(I1446/(I1446+J1446)))</f>
        <v>0</v>
      </c>
      <c r="O1446" s="1" t="n">
        <f aca="false">IF(ISERROR(I1446/(I1446+K1446)),0,(I1446/(I1446+K1446)))</f>
        <v>0</v>
      </c>
      <c r="P1446" s="1" t="n">
        <f aca="false">IF(ISERROR((2*N1446*O1446)/(N1446+O1446)),0,(2*N1446*O1446)/(N1446+O1446))</f>
        <v>0</v>
      </c>
      <c r="Q1446" s="0" t="n">
        <f aca="false">L1930-M1930</f>
        <v>2</v>
      </c>
      <c r="R1446" s="17" t="str">
        <f aca="false">VLOOKUP(A1446,s3_num_method!A1446:B3945,2,0)</f>
        <v>num+count</v>
      </c>
    </row>
    <row r="1447" customFormat="false" ht="12.8" hidden="false" customHeight="false" outlineLevel="0" collapsed="false">
      <c r="A1447" s="0" t="s">
        <v>6995</v>
      </c>
      <c r="B1447" s="0" t="s">
        <v>1</v>
      </c>
      <c r="C1447" s="0" t="s">
        <v>9</v>
      </c>
      <c r="D1447" s="0" t="s">
        <v>30</v>
      </c>
      <c r="F1447" s="0" t="s">
        <v>6996</v>
      </c>
      <c r="G1447" s="0" t="n">
        <v>2</v>
      </c>
      <c r="H1447" s="0" t="n">
        <v>1</v>
      </c>
      <c r="I1447" s="0" t="n">
        <v>1</v>
      </c>
      <c r="J1447" s="0" t="n">
        <v>0</v>
      </c>
      <c r="K1447" s="0" t="n">
        <v>1</v>
      </c>
      <c r="L1447" s="0" t="n">
        <v>1</v>
      </c>
      <c r="M1447" s="0" t="n">
        <v>2</v>
      </c>
      <c r="N1447" s="1" t="n">
        <f aca="false">IF(ISERROR(I1447/(I1447+J1447)),0,(I1447/(I1447+J1447)))</f>
        <v>1</v>
      </c>
      <c r="O1447" s="1" t="n">
        <f aca="false">IF(ISERROR(I1447/(I1447+K1447)),0,(I1447/(I1447+K1447)))</f>
        <v>0.5</v>
      </c>
      <c r="P1447" s="1" t="n">
        <f aca="false">IF(ISERROR((2*N1447*O1447)/(N1447+O1447)),0,(2*N1447*O1447)/(N1447+O1447))</f>
        <v>0.666666666666667</v>
      </c>
      <c r="Q1447" s="0" t="n">
        <f aca="false">L90-M90</f>
        <v>0</v>
      </c>
      <c r="R1447" s="17" t="str">
        <f aca="false">VLOOKUP(A1447,s3_num_method!A1447:B3946,2,0)</f>
        <v>count</v>
      </c>
    </row>
    <row r="1448" customFormat="false" ht="12.8" hidden="false" customHeight="false" outlineLevel="0" collapsed="false">
      <c r="A1448" s="0" t="s">
        <v>6997</v>
      </c>
      <c r="B1448" s="0" t="s">
        <v>1</v>
      </c>
      <c r="C1448" s="0" t="s">
        <v>9</v>
      </c>
      <c r="D1448" s="0" t="s">
        <v>30</v>
      </c>
      <c r="F1448" s="0" t="s">
        <v>6998</v>
      </c>
      <c r="G1448" s="0" t="n">
        <v>1</v>
      </c>
      <c r="H1448" s="0" t="n">
        <v>1</v>
      </c>
      <c r="I1448" s="0" t="n">
        <v>1</v>
      </c>
      <c r="J1448" s="0" t="n">
        <v>0</v>
      </c>
      <c r="K1448" s="0" t="n">
        <v>0</v>
      </c>
      <c r="L1448" s="0" t="n">
        <v>1</v>
      </c>
      <c r="M1448" s="0" t="n">
        <v>0</v>
      </c>
      <c r="N1448" s="1" t="n">
        <f aca="false">IF(ISERROR(I1448/(I1448+J1448)),0,(I1448/(I1448+J1448)))</f>
        <v>1</v>
      </c>
      <c r="O1448" s="1" t="n">
        <f aca="false">IF(ISERROR(I1448/(I1448+K1448)),0,(I1448/(I1448+K1448)))</f>
        <v>1</v>
      </c>
      <c r="P1448" s="1" t="n">
        <f aca="false">IF(ISERROR((2*N1448*O1448)/(N1448+O1448)),0,(2*N1448*O1448)/(N1448+O1448))</f>
        <v>1</v>
      </c>
      <c r="Q1448" s="0" t="n">
        <f aca="false">L1928-M1928</f>
        <v>3</v>
      </c>
      <c r="R1448" s="17" t="str">
        <f aca="false">VLOOKUP(A1448,s3_num_method!A1448:B3947,2,0)</f>
        <v>count</v>
      </c>
    </row>
    <row r="1449" customFormat="false" ht="12.8" hidden="false" customHeight="false" outlineLevel="0" collapsed="false">
      <c r="A1449" s="0" t="s">
        <v>6999</v>
      </c>
      <c r="B1449" s="0" t="s">
        <v>1</v>
      </c>
      <c r="C1449" s="0" t="s">
        <v>9</v>
      </c>
      <c r="D1449" s="0" t="s">
        <v>30</v>
      </c>
      <c r="F1449" s="0" t="s">
        <v>7000</v>
      </c>
      <c r="G1449" s="0" t="n">
        <v>3</v>
      </c>
      <c r="H1449" s="0" t="n">
        <v>0</v>
      </c>
      <c r="I1449" s="0" t="n">
        <v>0</v>
      </c>
      <c r="J1449" s="0" t="n">
        <v>0</v>
      </c>
      <c r="K1449" s="0" t="n">
        <v>3</v>
      </c>
      <c r="L1449" s="0" t="n">
        <v>1</v>
      </c>
      <c r="M1449" s="0" t="n">
        <v>0</v>
      </c>
      <c r="N1449" s="1" t="n">
        <f aca="false">IF(ISERROR(I1449/(I1449+J1449)),0,(I1449/(I1449+J1449)))</f>
        <v>0</v>
      </c>
      <c r="O1449" s="1" t="n">
        <f aca="false">IF(ISERROR(I1449/(I1449+K1449)),0,(I1449/(I1449+K1449)))</f>
        <v>0</v>
      </c>
      <c r="P1449" s="1" t="n">
        <f aca="false">IF(ISERROR((2*N1449*O1449)/(N1449+O1449)),0,(2*N1449*O1449)/(N1449+O1449))</f>
        <v>0</v>
      </c>
      <c r="Q1449" s="0" t="n">
        <f aca="false">L1768-M1768</f>
        <v>2</v>
      </c>
      <c r="R1449" s="17" t="str">
        <f aca="false">VLOOKUP(A1449,s3_num_method!A1449:B3948,2,0)</f>
        <v>num+count</v>
      </c>
    </row>
    <row r="1450" customFormat="false" ht="12.8" hidden="false" customHeight="false" outlineLevel="0" collapsed="false">
      <c r="A1450" s="0" t="s">
        <v>7001</v>
      </c>
      <c r="B1450" s="0" t="s">
        <v>1</v>
      </c>
      <c r="C1450" s="0" t="s">
        <v>9</v>
      </c>
      <c r="D1450" s="0" t="s">
        <v>30</v>
      </c>
      <c r="F1450" s="0" t="s">
        <v>7002</v>
      </c>
      <c r="G1450" s="0" t="n">
        <v>3</v>
      </c>
      <c r="H1450" s="0" t="n">
        <v>1</v>
      </c>
      <c r="I1450" s="0" t="n">
        <v>1</v>
      </c>
      <c r="J1450" s="0" t="n">
        <v>0</v>
      </c>
      <c r="K1450" s="0" t="n">
        <v>2</v>
      </c>
      <c r="L1450" s="0" t="n">
        <v>1</v>
      </c>
      <c r="M1450" s="0" t="n">
        <v>3</v>
      </c>
      <c r="N1450" s="1" t="n">
        <f aca="false">IF(ISERROR(I1450/(I1450+J1450)),0,(I1450/(I1450+J1450)))</f>
        <v>1</v>
      </c>
      <c r="O1450" s="1" t="n">
        <f aca="false">IF(ISERROR(I1450/(I1450+K1450)),0,(I1450/(I1450+K1450)))</f>
        <v>0.333333333333333</v>
      </c>
      <c r="P1450" s="1" t="n">
        <f aca="false">IF(ISERROR((2*N1450*O1450)/(N1450+O1450)),0,(2*N1450*O1450)/(N1450+O1450))</f>
        <v>0.5</v>
      </c>
      <c r="Q1450" s="0" t="n">
        <f aca="false">L905-M905</f>
        <v>3</v>
      </c>
      <c r="R1450" s="17" t="str">
        <f aca="false">VLOOKUP(A1450,s3_num_method!A1450:B3949,2,0)</f>
        <v>num</v>
      </c>
    </row>
    <row r="1451" customFormat="false" ht="12.8" hidden="false" customHeight="false" outlineLevel="0" collapsed="false">
      <c r="A1451" s="0" t="s">
        <v>7003</v>
      </c>
      <c r="B1451" s="0" t="s">
        <v>1</v>
      </c>
      <c r="C1451" s="0" t="s">
        <v>9</v>
      </c>
      <c r="D1451" s="0" t="s">
        <v>30</v>
      </c>
      <c r="F1451" s="0" t="s">
        <v>7004</v>
      </c>
      <c r="G1451" s="0" t="n">
        <v>1</v>
      </c>
      <c r="H1451" s="0" t="n">
        <v>0</v>
      </c>
      <c r="I1451" s="0" t="n">
        <v>0</v>
      </c>
      <c r="J1451" s="0" t="n">
        <v>0</v>
      </c>
      <c r="K1451" s="0" t="n">
        <v>1</v>
      </c>
      <c r="L1451" s="0" t="n">
        <v>0</v>
      </c>
      <c r="M1451" s="0" t="n">
        <v>0</v>
      </c>
      <c r="N1451" s="1" t="n">
        <f aca="false">IF(ISERROR(I1451/(I1451+J1451)),0,(I1451/(I1451+J1451)))</f>
        <v>0</v>
      </c>
      <c r="O1451" s="1" t="n">
        <f aca="false">IF(ISERROR(I1451/(I1451+K1451)),0,(I1451/(I1451+K1451)))</f>
        <v>0</v>
      </c>
      <c r="P1451" s="1" t="n">
        <f aca="false">IF(ISERROR((2*N1451*O1451)/(N1451+O1451)),0,(2*N1451*O1451)/(N1451+O1451))</f>
        <v>0</v>
      </c>
      <c r="Q1451" s="0" t="n">
        <f aca="false">L1234-M1234</f>
        <v>0</v>
      </c>
      <c r="R1451" s="17" t="str">
        <f aca="false">VLOOKUP(A1451,s3_num_method!A1451:B3950,2,0)</f>
        <v>num+count</v>
      </c>
    </row>
    <row r="1452" customFormat="false" ht="12.8" hidden="false" customHeight="false" outlineLevel="0" collapsed="false">
      <c r="A1452" s="0" t="s">
        <v>7005</v>
      </c>
      <c r="B1452" s="0" t="s">
        <v>1</v>
      </c>
      <c r="C1452" s="0" t="s">
        <v>9</v>
      </c>
      <c r="D1452" s="0" t="s">
        <v>30</v>
      </c>
      <c r="F1452" s="0" t="s">
        <v>7006</v>
      </c>
      <c r="G1452" s="0" t="n">
        <v>5</v>
      </c>
      <c r="H1452" s="0" t="n">
        <v>0</v>
      </c>
      <c r="I1452" s="0" t="n">
        <v>0</v>
      </c>
      <c r="J1452" s="0" t="n">
        <v>0</v>
      </c>
      <c r="K1452" s="0" t="n">
        <v>5</v>
      </c>
      <c r="L1452" s="0" t="n">
        <v>0</v>
      </c>
      <c r="M1452" s="0" t="n">
        <v>0</v>
      </c>
      <c r="N1452" s="1" t="n">
        <f aca="false">IF(ISERROR(I1452/(I1452+J1452)),0,(I1452/(I1452+J1452)))</f>
        <v>0</v>
      </c>
      <c r="O1452" s="1" t="n">
        <f aca="false">IF(ISERROR(I1452/(I1452+K1452)),0,(I1452/(I1452+K1452)))</f>
        <v>0</v>
      </c>
      <c r="P1452" s="1" t="n">
        <f aca="false">IF(ISERROR((2*N1452*O1452)/(N1452+O1452)),0,(2*N1452*O1452)/(N1452+O1452))</f>
        <v>0</v>
      </c>
      <c r="Q1452" s="0" t="n">
        <f aca="false">L1550-M1550</f>
        <v>1</v>
      </c>
      <c r="R1452" s="17" t="str">
        <f aca="false">VLOOKUP(A1452,s3_num_method!A1452:B3951,2,0)</f>
        <v>num+count</v>
      </c>
    </row>
    <row r="1453" customFormat="false" ht="12.8" hidden="false" customHeight="false" outlineLevel="0" collapsed="false">
      <c r="A1453" s="0" t="s">
        <v>7007</v>
      </c>
      <c r="B1453" s="0" t="s">
        <v>1</v>
      </c>
      <c r="C1453" s="0" t="s">
        <v>9</v>
      </c>
      <c r="D1453" s="0" t="s">
        <v>30</v>
      </c>
      <c r="F1453" s="0" t="s">
        <v>7008</v>
      </c>
      <c r="G1453" s="0" t="n">
        <v>1</v>
      </c>
      <c r="H1453" s="0" t="n">
        <v>0</v>
      </c>
      <c r="I1453" s="0" t="n">
        <v>0</v>
      </c>
      <c r="J1453" s="0" t="n">
        <v>0</v>
      </c>
      <c r="K1453" s="0" t="n">
        <v>1</v>
      </c>
      <c r="L1453" s="0" t="n">
        <v>1</v>
      </c>
      <c r="M1453" s="0" t="n">
        <v>0</v>
      </c>
      <c r="N1453" s="1" t="n">
        <f aca="false">IF(ISERROR(I1453/(I1453+J1453)),0,(I1453/(I1453+J1453)))</f>
        <v>0</v>
      </c>
      <c r="O1453" s="1" t="n">
        <f aca="false">IF(ISERROR(I1453/(I1453+K1453)),0,(I1453/(I1453+K1453)))</f>
        <v>0</v>
      </c>
      <c r="P1453" s="1" t="n">
        <f aca="false">IF(ISERROR((2*N1453*O1453)/(N1453+O1453)),0,(2*N1453*O1453)/(N1453+O1453))</f>
        <v>0</v>
      </c>
      <c r="Q1453" s="0" t="n">
        <f aca="false">L1024-M1024</f>
        <v>1</v>
      </c>
      <c r="R1453" s="17" t="str">
        <f aca="false">VLOOKUP(A1453,s3_num_method!A1453:B3952,2,0)</f>
        <v>num+count</v>
      </c>
    </row>
    <row r="1454" customFormat="false" ht="12.8" hidden="false" customHeight="false" outlineLevel="0" collapsed="false">
      <c r="A1454" s="0" t="s">
        <v>7009</v>
      </c>
      <c r="B1454" s="0" t="s">
        <v>1</v>
      </c>
      <c r="C1454" s="0" t="s">
        <v>9</v>
      </c>
      <c r="D1454" s="0" t="s">
        <v>30</v>
      </c>
      <c r="F1454" s="0" t="s">
        <v>7010</v>
      </c>
      <c r="G1454" s="0" t="n">
        <v>1</v>
      </c>
      <c r="H1454" s="0" t="n">
        <v>0</v>
      </c>
      <c r="I1454" s="0" t="n">
        <v>0</v>
      </c>
      <c r="J1454" s="0" t="n">
        <v>0</v>
      </c>
      <c r="K1454" s="0" t="n">
        <v>1</v>
      </c>
      <c r="L1454" s="0" t="n">
        <v>0</v>
      </c>
      <c r="M1454" s="0" t="n">
        <v>0</v>
      </c>
      <c r="N1454" s="1" t="n">
        <f aca="false">IF(ISERROR(I1454/(I1454+J1454)),0,(I1454/(I1454+J1454)))</f>
        <v>0</v>
      </c>
      <c r="O1454" s="1" t="n">
        <f aca="false">IF(ISERROR(I1454/(I1454+K1454)),0,(I1454/(I1454+K1454)))</f>
        <v>0</v>
      </c>
      <c r="P1454" s="1" t="n">
        <f aca="false">IF(ISERROR((2*N1454*O1454)/(N1454+O1454)),0,(2*N1454*O1454)/(N1454+O1454))</f>
        <v>0</v>
      </c>
      <c r="Q1454" s="0" t="n">
        <f aca="false">L1751-M1751</f>
        <v>5</v>
      </c>
      <c r="R1454" s="17" t="str">
        <f aca="false">VLOOKUP(A1454,s3_num_method!A1454:B3953,2,0)</f>
        <v>num+count</v>
      </c>
    </row>
    <row r="1455" customFormat="false" ht="12.8" hidden="false" customHeight="false" outlineLevel="0" collapsed="false">
      <c r="A1455" s="0" t="s">
        <v>7011</v>
      </c>
      <c r="B1455" s="0" t="s">
        <v>1</v>
      </c>
      <c r="C1455" s="0" t="s">
        <v>9</v>
      </c>
      <c r="D1455" s="0" t="s">
        <v>30</v>
      </c>
      <c r="F1455" s="0" t="s">
        <v>7012</v>
      </c>
      <c r="G1455" s="0" t="n">
        <v>2</v>
      </c>
      <c r="H1455" s="0" t="n">
        <v>1</v>
      </c>
      <c r="I1455" s="0" t="n">
        <v>1</v>
      </c>
      <c r="J1455" s="0" t="n">
        <v>0</v>
      </c>
      <c r="K1455" s="0" t="n">
        <v>1</v>
      </c>
      <c r="L1455" s="0" t="n">
        <v>0</v>
      </c>
      <c r="M1455" s="0" t="n">
        <v>0</v>
      </c>
      <c r="N1455" s="1" t="n">
        <f aca="false">IF(ISERROR(I1455/(I1455+J1455)),0,(I1455/(I1455+J1455)))</f>
        <v>1</v>
      </c>
      <c r="O1455" s="1" t="n">
        <f aca="false">IF(ISERROR(I1455/(I1455+K1455)),0,(I1455/(I1455+K1455)))</f>
        <v>0.5</v>
      </c>
      <c r="P1455" s="1" t="n">
        <f aca="false">IF(ISERROR((2*N1455*O1455)/(N1455+O1455)),0,(2*N1455*O1455)/(N1455+O1455))</f>
        <v>0.666666666666667</v>
      </c>
      <c r="Q1455" s="0" t="n">
        <f aca="false">L1561-M1561</f>
        <v>4</v>
      </c>
      <c r="R1455" s="17" t="str">
        <f aca="false">VLOOKUP(A1455,s3_num_method!A1455:B3954,2,0)</f>
        <v>count</v>
      </c>
    </row>
    <row r="1456" customFormat="false" ht="12.8" hidden="false" customHeight="false" outlineLevel="0" collapsed="false">
      <c r="A1456" s="0" t="s">
        <v>7013</v>
      </c>
      <c r="B1456" s="0" t="s">
        <v>1</v>
      </c>
      <c r="C1456" s="0" t="s">
        <v>9</v>
      </c>
      <c r="D1456" s="0" t="s">
        <v>30</v>
      </c>
      <c r="F1456" s="0" t="s">
        <v>7014</v>
      </c>
      <c r="G1456" s="0" t="n">
        <v>2</v>
      </c>
      <c r="H1456" s="0" t="n">
        <v>1</v>
      </c>
      <c r="I1456" s="0" t="n">
        <v>1</v>
      </c>
      <c r="J1456" s="0" t="n">
        <v>0</v>
      </c>
      <c r="K1456" s="0" t="n">
        <v>1</v>
      </c>
      <c r="L1456" s="0" t="n">
        <v>1</v>
      </c>
      <c r="M1456" s="0" t="n">
        <v>0</v>
      </c>
      <c r="N1456" s="1" t="n">
        <f aca="false">IF(ISERROR(I1456/(I1456+J1456)),0,(I1456/(I1456+J1456)))</f>
        <v>1</v>
      </c>
      <c r="O1456" s="1" t="n">
        <f aca="false">IF(ISERROR(I1456/(I1456+K1456)),0,(I1456/(I1456+K1456)))</f>
        <v>0.5</v>
      </c>
      <c r="P1456" s="1" t="n">
        <f aca="false">IF(ISERROR((2*N1456*O1456)/(N1456+O1456)),0,(2*N1456*O1456)/(N1456+O1456))</f>
        <v>0.666666666666667</v>
      </c>
      <c r="Q1456" s="0" t="n">
        <f aca="false">L1619-M1619</f>
        <v>4</v>
      </c>
      <c r="R1456" s="17" t="str">
        <f aca="false">VLOOKUP(A1456,s3_num_method!A1456:B3955,2,0)</f>
        <v>count</v>
      </c>
    </row>
    <row r="1457" customFormat="false" ht="12.8" hidden="false" customHeight="false" outlineLevel="0" collapsed="false">
      <c r="A1457" s="0" t="s">
        <v>7015</v>
      </c>
      <c r="B1457" s="0" t="s">
        <v>1</v>
      </c>
      <c r="C1457" s="0" t="s">
        <v>9</v>
      </c>
      <c r="D1457" s="0" t="s">
        <v>30</v>
      </c>
      <c r="F1457" s="0" t="s">
        <v>7016</v>
      </c>
      <c r="G1457" s="0" t="n">
        <v>2</v>
      </c>
      <c r="H1457" s="0" t="n">
        <v>0</v>
      </c>
      <c r="I1457" s="0" t="n">
        <v>0</v>
      </c>
      <c r="J1457" s="0" t="n">
        <v>0</v>
      </c>
      <c r="K1457" s="0" t="n">
        <v>2</v>
      </c>
      <c r="L1457" s="0" t="n">
        <v>0</v>
      </c>
      <c r="M1457" s="0" t="n">
        <v>0</v>
      </c>
      <c r="N1457" s="1" t="n">
        <f aca="false">IF(ISERROR(I1457/(I1457+J1457)),0,(I1457/(I1457+J1457)))</f>
        <v>0</v>
      </c>
      <c r="O1457" s="1" t="n">
        <f aca="false">IF(ISERROR(I1457/(I1457+K1457)),0,(I1457/(I1457+K1457)))</f>
        <v>0</v>
      </c>
      <c r="P1457" s="1" t="n">
        <f aca="false">IF(ISERROR((2*N1457*O1457)/(N1457+O1457)),0,(2*N1457*O1457)/(N1457+O1457))</f>
        <v>0</v>
      </c>
      <c r="Q1457" s="0" t="n">
        <f aca="false">L393-M393</f>
        <v>0</v>
      </c>
      <c r="R1457" s="17" t="str">
        <f aca="false">VLOOKUP(A1457,s3_num_method!A1457:B3956,2,0)</f>
        <v>num+count</v>
      </c>
    </row>
    <row r="1458" customFormat="false" ht="12.8" hidden="false" customHeight="false" outlineLevel="0" collapsed="false">
      <c r="A1458" s="0" t="s">
        <v>7017</v>
      </c>
      <c r="B1458" s="0" t="s">
        <v>1</v>
      </c>
      <c r="C1458" s="0" t="s">
        <v>9</v>
      </c>
      <c r="D1458" s="0" t="s">
        <v>30</v>
      </c>
      <c r="F1458" s="0" t="s">
        <v>7018</v>
      </c>
      <c r="G1458" s="0" t="n">
        <v>2</v>
      </c>
      <c r="H1458" s="0" t="n">
        <v>1</v>
      </c>
      <c r="I1458" s="0" t="n">
        <v>1</v>
      </c>
      <c r="J1458" s="0" t="n">
        <v>0</v>
      </c>
      <c r="K1458" s="0" t="n">
        <v>1</v>
      </c>
      <c r="L1458" s="0" t="n">
        <v>0</v>
      </c>
      <c r="M1458" s="0" t="n">
        <v>1</v>
      </c>
      <c r="N1458" s="1" t="n">
        <f aca="false">IF(ISERROR(I1458/(I1458+J1458)),0,(I1458/(I1458+J1458)))</f>
        <v>1</v>
      </c>
      <c r="O1458" s="1" t="n">
        <f aca="false">IF(ISERROR(I1458/(I1458+K1458)),0,(I1458/(I1458+K1458)))</f>
        <v>0.5</v>
      </c>
      <c r="P1458" s="1" t="n">
        <f aca="false">IF(ISERROR((2*N1458*O1458)/(N1458+O1458)),0,(2*N1458*O1458)/(N1458+O1458))</f>
        <v>0.666666666666667</v>
      </c>
      <c r="Q1458" s="0" t="n">
        <f aca="false">L1616-M1616</f>
        <v>11</v>
      </c>
      <c r="R1458" s="17" t="str">
        <f aca="false">VLOOKUP(A1458,s3_num_method!A1458:B3957,2,0)</f>
        <v>num</v>
      </c>
    </row>
    <row r="1459" customFormat="false" ht="12.8" hidden="false" customHeight="false" outlineLevel="0" collapsed="false">
      <c r="A1459" s="0" t="s">
        <v>7019</v>
      </c>
      <c r="B1459" s="0" t="s">
        <v>1</v>
      </c>
      <c r="C1459" s="0" t="s">
        <v>9</v>
      </c>
      <c r="D1459" s="0" t="s">
        <v>30</v>
      </c>
      <c r="F1459" s="0" t="s">
        <v>7020</v>
      </c>
      <c r="G1459" s="0" t="n">
        <v>3</v>
      </c>
      <c r="H1459" s="0" t="n">
        <v>3</v>
      </c>
      <c r="I1459" s="0" t="n">
        <v>3</v>
      </c>
      <c r="J1459" s="0" t="n">
        <v>0</v>
      </c>
      <c r="K1459" s="0" t="n">
        <v>0</v>
      </c>
      <c r="L1459" s="0" t="n">
        <v>1</v>
      </c>
      <c r="M1459" s="0" t="n">
        <v>1</v>
      </c>
      <c r="N1459" s="1" t="n">
        <f aca="false">IF(ISERROR(I1459/(I1459+J1459)),0,(I1459/(I1459+J1459)))</f>
        <v>1</v>
      </c>
      <c r="O1459" s="1" t="n">
        <f aca="false">IF(ISERROR(I1459/(I1459+K1459)),0,(I1459/(I1459+K1459)))</f>
        <v>1</v>
      </c>
      <c r="P1459" s="1" t="n">
        <f aca="false">IF(ISERROR((2*N1459*O1459)/(N1459+O1459)),0,(2*N1459*O1459)/(N1459+O1459))</f>
        <v>1</v>
      </c>
      <c r="Q1459" s="0" t="n">
        <f aca="false">L1443-M1443</f>
        <v>0</v>
      </c>
      <c r="R1459" s="17" t="str">
        <f aca="false">VLOOKUP(A1459,s3_num_method!A1459:B3958,2,0)</f>
        <v>count</v>
      </c>
    </row>
    <row r="1460" customFormat="false" ht="12.8" hidden="false" customHeight="false" outlineLevel="0" collapsed="false">
      <c r="A1460" s="0" t="s">
        <v>7021</v>
      </c>
      <c r="B1460" s="0" t="s">
        <v>1</v>
      </c>
      <c r="C1460" s="0" t="s">
        <v>9</v>
      </c>
      <c r="E1460" s="0" t="s">
        <v>33</v>
      </c>
      <c r="F1460" s="0" t="s">
        <v>7022</v>
      </c>
      <c r="G1460" s="0" t="n">
        <v>0</v>
      </c>
      <c r="H1460" s="0" t="n">
        <v>0</v>
      </c>
      <c r="I1460" s="0" t="n">
        <v>0</v>
      </c>
      <c r="J1460" s="0" t="n">
        <v>0</v>
      </c>
      <c r="K1460" s="0" t="n">
        <v>0</v>
      </c>
      <c r="L1460" s="0" t="n">
        <v>0</v>
      </c>
      <c r="M1460" s="0" t="n">
        <v>0</v>
      </c>
      <c r="N1460" s="1" t="n">
        <v>1</v>
      </c>
      <c r="O1460" s="1" t="n">
        <v>1</v>
      </c>
      <c r="P1460" s="1" t="n">
        <f aca="false">IF(ISERROR((2*N1460*O1460)/(N1460+O1460)),0,(2*N1460*O1460)/(N1460+O1460))</f>
        <v>1</v>
      </c>
      <c r="Q1460" s="0" t="n">
        <f aca="false">L1494-M1494</f>
        <v>0</v>
      </c>
      <c r="R1460" s="17" t="str">
        <f aca="false">VLOOKUP(A1460,s3_num_method!A1460:B3959,2,0)</f>
        <v>num+count</v>
      </c>
    </row>
    <row r="1461" customFormat="false" ht="12.8" hidden="false" customHeight="false" outlineLevel="0" collapsed="false">
      <c r="A1461" s="0" t="s">
        <v>7023</v>
      </c>
      <c r="B1461" s="0" t="s">
        <v>1</v>
      </c>
      <c r="C1461" s="0" t="s">
        <v>9</v>
      </c>
      <c r="D1461" s="0" t="s">
        <v>30</v>
      </c>
      <c r="F1461" s="0" t="s">
        <v>7024</v>
      </c>
      <c r="G1461" s="0" t="n">
        <v>2</v>
      </c>
      <c r="H1461" s="0" t="n">
        <v>2</v>
      </c>
      <c r="I1461" s="0" t="n">
        <v>2</v>
      </c>
      <c r="J1461" s="0" t="n">
        <v>0</v>
      </c>
      <c r="K1461" s="0" t="n">
        <v>0</v>
      </c>
      <c r="L1461" s="0" t="n">
        <v>1</v>
      </c>
      <c r="M1461" s="0" t="n">
        <v>3</v>
      </c>
      <c r="N1461" s="1" t="n">
        <f aca="false">IF(ISERROR(I1461/(I1461+J1461)),0,(I1461/(I1461+J1461)))</f>
        <v>1</v>
      </c>
      <c r="O1461" s="1" t="n">
        <f aca="false">IF(ISERROR(I1461/(I1461+K1461)),0,(I1461/(I1461+K1461)))</f>
        <v>1</v>
      </c>
      <c r="P1461" s="1" t="n">
        <f aca="false">IF(ISERROR((2*N1461*O1461)/(N1461+O1461)),0,(2*N1461*O1461)/(N1461+O1461))</f>
        <v>1</v>
      </c>
      <c r="Q1461" s="0" t="n">
        <f aca="false">L2387-M2387</f>
        <v>3</v>
      </c>
      <c r="R1461" s="17" t="str">
        <f aca="false">VLOOKUP(A1461,s3_num_method!A1461:B3960,2,0)</f>
        <v>num</v>
      </c>
    </row>
    <row r="1462" customFormat="false" ht="12.8" hidden="false" customHeight="false" outlineLevel="0" collapsed="false">
      <c r="A1462" s="0" t="s">
        <v>7025</v>
      </c>
      <c r="B1462" s="0" t="s">
        <v>1</v>
      </c>
      <c r="C1462" s="0" t="s">
        <v>9</v>
      </c>
      <c r="D1462" s="0" t="s">
        <v>30</v>
      </c>
      <c r="F1462" s="0" t="s">
        <v>7026</v>
      </c>
      <c r="G1462" s="0" t="n">
        <v>2</v>
      </c>
      <c r="H1462" s="0" t="n">
        <v>0</v>
      </c>
      <c r="I1462" s="0" t="n">
        <v>0</v>
      </c>
      <c r="J1462" s="0" t="n">
        <v>0</v>
      </c>
      <c r="K1462" s="0" t="n">
        <v>2</v>
      </c>
      <c r="L1462" s="0" t="n">
        <v>0</v>
      </c>
      <c r="M1462" s="0" t="n">
        <v>0</v>
      </c>
      <c r="N1462" s="1" t="n">
        <f aca="false">IF(ISERROR(I1462/(I1462+J1462)),0,(I1462/(I1462+J1462)))</f>
        <v>0</v>
      </c>
      <c r="O1462" s="1" t="n">
        <f aca="false">IF(ISERROR(I1462/(I1462+K1462)),0,(I1462/(I1462+K1462)))</f>
        <v>0</v>
      </c>
      <c r="P1462" s="1" t="n">
        <f aca="false">IF(ISERROR((2*N1462*O1462)/(N1462+O1462)),0,(2*N1462*O1462)/(N1462+O1462))</f>
        <v>0</v>
      </c>
      <c r="Q1462" s="0" t="n">
        <f aca="false">L773-M773</f>
        <v>2</v>
      </c>
      <c r="R1462" s="17" t="str">
        <f aca="false">VLOOKUP(A1462,s3_num_method!A1462:B3961,2,0)</f>
        <v>num+count</v>
      </c>
    </row>
    <row r="1463" customFormat="false" ht="12.8" hidden="false" customHeight="false" outlineLevel="0" collapsed="false">
      <c r="A1463" s="0" t="s">
        <v>7027</v>
      </c>
      <c r="B1463" s="0" t="s">
        <v>1</v>
      </c>
      <c r="C1463" s="0" t="s">
        <v>9</v>
      </c>
      <c r="D1463" s="0" t="s">
        <v>30</v>
      </c>
      <c r="F1463" s="0" t="s">
        <v>7028</v>
      </c>
      <c r="G1463" s="0" t="n">
        <v>3</v>
      </c>
      <c r="H1463" s="0" t="n">
        <v>1</v>
      </c>
      <c r="I1463" s="0" t="n">
        <v>1</v>
      </c>
      <c r="J1463" s="0" t="n">
        <v>0</v>
      </c>
      <c r="K1463" s="0" t="n">
        <v>2</v>
      </c>
      <c r="L1463" s="0" t="n">
        <v>1</v>
      </c>
      <c r="M1463" s="0" t="n">
        <v>0</v>
      </c>
      <c r="N1463" s="1" t="n">
        <f aca="false">IF(ISERROR(I1463/(I1463+J1463)),0,(I1463/(I1463+J1463)))</f>
        <v>1</v>
      </c>
      <c r="O1463" s="1" t="n">
        <f aca="false">IF(ISERROR(I1463/(I1463+K1463)),0,(I1463/(I1463+K1463)))</f>
        <v>0.333333333333333</v>
      </c>
      <c r="P1463" s="1" t="n">
        <f aca="false">IF(ISERROR((2*N1463*O1463)/(N1463+O1463)),0,(2*N1463*O1463)/(N1463+O1463))</f>
        <v>0.5</v>
      </c>
      <c r="Q1463" s="0" t="n">
        <f aca="false">L541-M541</f>
        <v>1</v>
      </c>
      <c r="R1463" s="17" t="str">
        <f aca="false">VLOOKUP(A1463,s3_num_method!A1463:B3962,2,0)</f>
        <v>count</v>
      </c>
    </row>
    <row r="1464" customFormat="false" ht="12.8" hidden="false" customHeight="false" outlineLevel="0" collapsed="false">
      <c r="A1464" s="0" t="s">
        <v>7029</v>
      </c>
      <c r="B1464" s="0" t="s">
        <v>1</v>
      </c>
      <c r="C1464" s="0" t="s">
        <v>9</v>
      </c>
      <c r="D1464" s="0" t="s">
        <v>30</v>
      </c>
      <c r="F1464" s="0" t="s">
        <v>7030</v>
      </c>
      <c r="G1464" s="0" t="n">
        <v>2</v>
      </c>
      <c r="H1464" s="0" t="n">
        <v>0</v>
      </c>
      <c r="I1464" s="0" t="n">
        <v>0</v>
      </c>
      <c r="J1464" s="0" t="n">
        <v>0</v>
      </c>
      <c r="K1464" s="0" t="n">
        <v>2</v>
      </c>
      <c r="L1464" s="0" t="n">
        <v>0</v>
      </c>
      <c r="M1464" s="0" t="n">
        <v>0</v>
      </c>
      <c r="N1464" s="1" t="n">
        <f aca="false">IF(ISERROR(I1464/(I1464+J1464)),0,(I1464/(I1464+J1464)))</f>
        <v>0</v>
      </c>
      <c r="O1464" s="1" t="n">
        <f aca="false">IF(ISERROR(I1464/(I1464+K1464)),0,(I1464/(I1464+K1464)))</f>
        <v>0</v>
      </c>
      <c r="P1464" s="1" t="n">
        <f aca="false">IF(ISERROR((2*N1464*O1464)/(N1464+O1464)),0,(2*N1464*O1464)/(N1464+O1464))</f>
        <v>0</v>
      </c>
      <c r="Q1464" s="0" t="n">
        <f aca="false">L1366-M1366</f>
        <v>0</v>
      </c>
      <c r="R1464" s="17" t="str">
        <f aca="false">VLOOKUP(A1464,s3_num_method!A1464:B3963,2,0)</f>
        <v>num+count</v>
      </c>
    </row>
    <row r="1465" customFormat="false" ht="12.8" hidden="false" customHeight="false" outlineLevel="0" collapsed="false">
      <c r="A1465" s="0" t="s">
        <v>7031</v>
      </c>
      <c r="B1465" s="0" t="s">
        <v>1</v>
      </c>
      <c r="C1465" s="0" t="s">
        <v>2</v>
      </c>
      <c r="D1465" s="0" t="s">
        <v>30</v>
      </c>
      <c r="F1465" s="0" t="s">
        <v>7032</v>
      </c>
      <c r="G1465" s="0" t="n">
        <v>2</v>
      </c>
      <c r="H1465" s="0" t="n">
        <v>0</v>
      </c>
      <c r="I1465" s="0" t="n">
        <v>0</v>
      </c>
      <c r="J1465" s="0" t="n">
        <v>0</v>
      </c>
      <c r="K1465" s="0" t="n">
        <v>2</v>
      </c>
      <c r="L1465" s="0" t="n">
        <v>1</v>
      </c>
      <c r="M1465" s="0" t="n">
        <v>0</v>
      </c>
      <c r="N1465" s="1" t="n">
        <f aca="false">IF(ISERROR(I1465/(I1465+J1465)),0,(I1465/(I1465+J1465)))</f>
        <v>0</v>
      </c>
      <c r="O1465" s="1" t="n">
        <f aca="false">IF(ISERROR(I1465/(I1465+K1465)),0,(I1465/(I1465+K1465)))</f>
        <v>0</v>
      </c>
      <c r="P1465" s="1" t="n">
        <f aca="false">IF(ISERROR((2*N1465*O1465)/(N1465+O1465)),0,(2*N1465*O1465)/(N1465+O1465))</f>
        <v>0</v>
      </c>
      <c r="Q1465" s="0" t="n">
        <f aca="false">L1206-M1206</f>
        <v>1</v>
      </c>
      <c r="R1465" s="17" t="str">
        <f aca="false">VLOOKUP(A1465,s3_num_method!A1465:B3964,2,0)</f>
        <v>num+count</v>
      </c>
    </row>
    <row r="1466" customFormat="false" ht="12.8" hidden="false" customHeight="false" outlineLevel="0" collapsed="false">
      <c r="A1466" s="0" t="s">
        <v>7033</v>
      </c>
      <c r="B1466" s="0" t="s">
        <v>1</v>
      </c>
      <c r="C1466" s="0" t="s">
        <v>2</v>
      </c>
      <c r="D1466" s="0" t="s">
        <v>30</v>
      </c>
      <c r="F1466" s="0" t="s">
        <v>7034</v>
      </c>
      <c r="G1466" s="0" t="n">
        <v>2</v>
      </c>
      <c r="H1466" s="0" t="n">
        <v>0</v>
      </c>
      <c r="I1466" s="0" t="n">
        <v>0</v>
      </c>
      <c r="J1466" s="0" t="n">
        <v>0</v>
      </c>
      <c r="K1466" s="0" t="n">
        <v>2</v>
      </c>
      <c r="L1466" s="0" t="n">
        <v>1</v>
      </c>
      <c r="M1466" s="0" t="n">
        <v>0</v>
      </c>
      <c r="N1466" s="1" t="n">
        <f aca="false">IF(ISERROR(I1466/(I1466+J1466)),0,(I1466/(I1466+J1466)))</f>
        <v>0</v>
      </c>
      <c r="O1466" s="1" t="n">
        <f aca="false">IF(ISERROR(I1466/(I1466+K1466)),0,(I1466/(I1466+K1466)))</f>
        <v>0</v>
      </c>
      <c r="P1466" s="1" t="n">
        <f aca="false">IF(ISERROR((2*N1466*O1466)/(N1466+O1466)),0,(2*N1466*O1466)/(N1466+O1466))</f>
        <v>0</v>
      </c>
      <c r="Q1466" s="0" t="n">
        <f aca="false">L2080-M2080</f>
        <v>2</v>
      </c>
      <c r="R1466" s="17" t="str">
        <f aca="false">VLOOKUP(A1466,s3_num_method!A1466:B3965,2,0)</f>
        <v>num+count</v>
      </c>
    </row>
    <row r="1467" customFormat="false" ht="12.8" hidden="false" customHeight="false" outlineLevel="0" collapsed="false">
      <c r="A1467" s="0" t="s">
        <v>7035</v>
      </c>
      <c r="B1467" s="0" t="s">
        <v>1</v>
      </c>
      <c r="C1467" s="0" t="s">
        <v>2</v>
      </c>
      <c r="D1467" s="0" t="s">
        <v>30</v>
      </c>
      <c r="F1467" s="0" t="s">
        <v>7036</v>
      </c>
      <c r="G1467" s="0" t="n">
        <v>2</v>
      </c>
      <c r="H1467" s="0" t="n">
        <v>0</v>
      </c>
      <c r="I1467" s="0" t="n">
        <v>0</v>
      </c>
      <c r="J1467" s="0" t="n">
        <v>0</v>
      </c>
      <c r="K1467" s="0" t="n">
        <v>2</v>
      </c>
      <c r="L1467" s="0" t="n">
        <v>1</v>
      </c>
      <c r="M1467" s="0" t="n">
        <v>0</v>
      </c>
      <c r="N1467" s="1" t="n">
        <f aca="false">IF(ISERROR(I1467/(I1467+J1467)),0,(I1467/(I1467+J1467)))</f>
        <v>0</v>
      </c>
      <c r="O1467" s="1" t="n">
        <f aca="false">IF(ISERROR(I1467/(I1467+K1467)),0,(I1467/(I1467+K1467)))</f>
        <v>0</v>
      </c>
      <c r="P1467" s="1" t="n">
        <f aca="false">IF(ISERROR((2*N1467*O1467)/(N1467+O1467)),0,(2*N1467*O1467)/(N1467+O1467))</f>
        <v>0</v>
      </c>
      <c r="Q1467" s="0" t="n">
        <f aca="false">L936-M936</f>
        <v>3</v>
      </c>
      <c r="R1467" s="17" t="str">
        <f aca="false">VLOOKUP(A1467,s3_num_method!A1467:B3966,2,0)</f>
        <v>num+count</v>
      </c>
    </row>
    <row r="1468" customFormat="false" ht="12.8" hidden="false" customHeight="false" outlineLevel="0" collapsed="false">
      <c r="A1468" s="0" t="s">
        <v>7037</v>
      </c>
      <c r="B1468" s="0" t="s">
        <v>1</v>
      </c>
      <c r="C1468" s="0" t="s">
        <v>2</v>
      </c>
      <c r="D1468" s="0" t="s">
        <v>30</v>
      </c>
      <c r="F1468" s="0" t="s">
        <v>7038</v>
      </c>
      <c r="G1468" s="0" t="n">
        <v>1</v>
      </c>
      <c r="H1468" s="0" t="n">
        <v>1</v>
      </c>
      <c r="I1468" s="0" t="n">
        <v>1</v>
      </c>
      <c r="J1468" s="0" t="n">
        <v>0</v>
      </c>
      <c r="K1468" s="0" t="n">
        <v>0</v>
      </c>
      <c r="L1468" s="0" t="n">
        <v>0</v>
      </c>
      <c r="M1468" s="0" t="n">
        <v>2</v>
      </c>
      <c r="N1468" s="1" t="n">
        <f aca="false">IF(ISERROR(I1468/(I1468+J1468)),0,(I1468/(I1468+J1468)))</f>
        <v>1</v>
      </c>
      <c r="O1468" s="1" t="n">
        <f aca="false">IF(ISERROR(I1468/(I1468+K1468)),0,(I1468/(I1468+K1468)))</f>
        <v>1</v>
      </c>
      <c r="P1468" s="1" t="n">
        <f aca="false">IF(ISERROR((2*N1468*O1468)/(N1468+O1468)),0,(2*N1468*O1468)/(N1468+O1468))</f>
        <v>1</v>
      </c>
      <c r="Q1468" s="0" t="n">
        <f aca="false">L12-M12</f>
        <v>0</v>
      </c>
      <c r="R1468" s="17" t="str">
        <f aca="false">VLOOKUP(A1468,s3_num_method!A1468:B3967,2,0)</f>
        <v>num</v>
      </c>
    </row>
    <row r="1469" customFormat="false" ht="12.8" hidden="false" customHeight="false" outlineLevel="0" collapsed="false">
      <c r="A1469" s="0" t="s">
        <v>7039</v>
      </c>
      <c r="B1469" s="0" t="s">
        <v>1</v>
      </c>
      <c r="C1469" s="0" t="s">
        <v>2</v>
      </c>
      <c r="D1469" s="0" t="s">
        <v>30</v>
      </c>
      <c r="F1469" s="0" t="s">
        <v>7040</v>
      </c>
      <c r="G1469" s="0" t="n">
        <v>3</v>
      </c>
      <c r="H1469" s="0" t="n">
        <v>1</v>
      </c>
      <c r="I1469" s="0" t="n">
        <v>1</v>
      </c>
      <c r="J1469" s="0" t="n">
        <v>0</v>
      </c>
      <c r="K1469" s="0" t="n">
        <v>2</v>
      </c>
      <c r="L1469" s="0" t="n">
        <v>0</v>
      </c>
      <c r="M1469" s="0" t="n">
        <v>0</v>
      </c>
      <c r="N1469" s="1" t="n">
        <f aca="false">IF(ISERROR(I1469/(I1469+J1469)),0,(I1469/(I1469+J1469)))</f>
        <v>1</v>
      </c>
      <c r="O1469" s="1" t="n">
        <f aca="false">IF(ISERROR(I1469/(I1469+K1469)),0,(I1469/(I1469+K1469)))</f>
        <v>0.333333333333333</v>
      </c>
      <c r="P1469" s="1" t="n">
        <f aca="false">IF(ISERROR((2*N1469*O1469)/(N1469+O1469)),0,(2*N1469*O1469)/(N1469+O1469))</f>
        <v>0.5</v>
      </c>
      <c r="Q1469" s="0" t="n">
        <f aca="false">L805-M805</f>
        <v>1</v>
      </c>
      <c r="R1469" s="17" t="str">
        <f aca="false">VLOOKUP(A1469,s3_num_method!A1469:B3968,2,0)</f>
        <v>count</v>
      </c>
    </row>
    <row r="1470" customFormat="false" ht="12.8" hidden="false" customHeight="false" outlineLevel="0" collapsed="false">
      <c r="A1470" s="0" t="s">
        <v>7041</v>
      </c>
      <c r="B1470" s="0" t="s">
        <v>1</v>
      </c>
      <c r="C1470" s="0" t="s">
        <v>2</v>
      </c>
      <c r="D1470" s="0" t="s">
        <v>30</v>
      </c>
      <c r="F1470" s="0" t="s">
        <v>7042</v>
      </c>
      <c r="G1470" s="0" t="n">
        <v>2</v>
      </c>
      <c r="H1470" s="0" t="n">
        <v>0</v>
      </c>
      <c r="I1470" s="0" t="n">
        <v>0</v>
      </c>
      <c r="J1470" s="0" t="n">
        <v>0</v>
      </c>
      <c r="K1470" s="0" t="n">
        <v>2</v>
      </c>
      <c r="L1470" s="0" t="n">
        <v>0</v>
      </c>
      <c r="M1470" s="0" t="n">
        <v>0</v>
      </c>
      <c r="N1470" s="1" t="n">
        <f aca="false">IF(ISERROR(I1470/(I1470+J1470)),0,(I1470/(I1470+J1470)))</f>
        <v>0</v>
      </c>
      <c r="O1470" s="1" t="n">
        <f aca="false">IF(ISERROR(I1470/(I1470+K1470)),0,(I1470/(I1470+K1470)))</f>
        <v>0</v>
      </c>
      <c r="P1470" s="1" t="n">
        <f aca="false">IF(ISERROR((2*N1470*O1470)/(N1470+O1470)),0,(2*N1470*O1470)/(N1470+O1470))</f>
        <v>0</v>
      </c>
      <c r="Q1470" s="0" t="n">
        <f aca="false">L1303-M1303</f>
        <v>1</v>
      </c>
      <c r="R1470" s="17" t="str">
        <f aca="false">VLOOKUP(A1470,s3_num_method!A1470:B3969,2,0)</f>
        <v>num+count</v>
      </c>
    </row>
    <row r="1471" customFormat="false" ht="12.8" hidden="false" customHeight="false" outlineLevel="0" collapsed="false">
      <c r="A1471" s="0" t="s">
        <v>7043</v>
      </c>
      <c r="B1471" s="0" t="s">
        <v>1</v>
      </c>
      <c r="C1471" s="0" t="s">
        <v>2</v>
      </c>
      <c r="D1471" s="0" t="s">
        <v>30</v>
      </c>
      <c r="F1471" s="0" t="s">
        <v>7044</v>
      </c>
      <c r="G1471" s="0" t="n">
        <v>2</v>
      </c>
      <c r="H1471" s="0" t="n">
        <v>1</v>
      </c>
      <c r="I1471" s="0" t="n">
        <v>1</v>
      </c>
      <c r="J1471" s="0" t="n">
        <v>0</v>
      </c>
      <c r="K1471" s="0" t="n">
        <v>1</v>
      </c>
      <c r="L1471" s="0" t="n">
        <v>1</v>
      </c>
      <c r="M1471" s="0" t="n">
        <v>0</v>
      </c>
      <c r="N1471" s="1" t="n">
        <f aca="false">IF(ISERROR(I1471/(I1471+J1471)),0,(I1471/(I1471+J1471)))</f>
        <v>1</v>
      </c>
      <c r="O1471" s="1" t="n">
        <f aca="false">IF(ISERROR(I1471/(I1471+K1471)),0,(I1471/(I1471+K1471)))</f>
        <v>0.5</v>
      </c>
      <c r="P1471" s="1" t="n">
        <f aca="false">IF(ISERROR((2*N1471*O1471)/(N1471+O1471)),0,(2*N1471*O1471)/(N1471+O1471))</f>
        <v>0.666666666666667</v>
      </c>
      <c r="Q1471" s="0" t="n">
        <f aca="false">L1498-M1498</f>
        <v>1</v>
      </c>
      <c r="R1471" s="17" t="str">
        <f aca="false">VLOOKUP(A1471,s3_num_method!A1471:B3970,2,0)</f>
        <v>count</v>
      </c>
    </row>
    <row r="1472" customFormat="false" ht="12.8" hidden="false" customHeight="false" outlineLevel="0" collapsed="false">
      <c r="A1472" s="0" t="s">
        <v>7045</v>
      </c>
      <c r="B1472" s="0" t="s">
        <v>1</v>
      </c>
      <c r="C1472" s="0" t="s">
        <v>2</v>
      </c>
      <c r="D1472" s="0" t="s">
        <v>30</v>
      </c>
      <c r="F1472" s="0" t="s">
        <v>7046</v>
      </c>
      <c r="G1472" s="0" t="n">
        <v>4</v>
      </c>
      <c r="H1472" s="0" t="n">
        <v>3</v>
      </c>
      <c r="I1472" s="0" t="n">
        <v>2</v>
      </c>
      <c r="J1472" s="0" t="n">
        <v>1</v>
      </c>
      <c r="K1472" s="0" t="n">
        <v>2</v>
      </c>
      <c r="L1472" s="0" t="n">
        <v>0</v>
      </c>
      <c r="M1472" s="0" t="n">
        <v>0</v>
      </c>
      <c r="N1472" s="1" t="n">
        <f aca="false">IF(ISERROR(I1472/(I1472+J1472)),0,(I1472/(I1472+J1472)))</f>
        <v>0.666666666666667</v>
      </c>
      <c r="O1472" s="1" t="n">
        <f aca="false">IF(ISERROR(I1472/(I1472+K1472)),0,(I1472/(I1472+K1472)))</f>
        <v>0.5</v>
      </c>
      <c r="P1472" s="1" t="n">
        <f aca="false">IF(ISERROR((2*N1472*O1472)/(N1472+O1472)),0,(2*N1472*O1472)/(N1472+O1472))</f>
        <v>0.571428571428571</v>
      </c>
      <c r="Q1472" s="0" t="n">
        <f aca="false">L1563-M1563</f>
        <v>3</v>
      </c>
      <c r="R1472" s="17" t="str">
        <f aca="false">VLOOKUP(A1472,s3_num_method!A1472:B3971,2,0)</f>
        <v>count</v>
      </c>
    </row>
    <row r="1473" customFormat="false" ht="12.8" hidden="false" customHeight="false" outlineLevel="0" collapsed="false">
      <c r="A1473" s="0" t="s">
        <v>7047</v>
      </c>
      <c r="B1473" s="0" t="s">
        <v>1</v>
      </c>
      <c r="C1473" s="0" t="s">
        <v>2</v>
      </c>
      <c r="D1473" s="0" t="s">
        <v>30</v>
      </c>
      <c r="F1473" s="0" t="s">
        <v>7048</v>
      </c>
      <c r="G1473" s="0" t="n">
        <v>2</v>
      </c>
      <c r="H1473" s="0" t="n">
        <v>1</v>
      </c>
      <c r="I1473" s="0" t="n">
        <v>1</v>
      </c>
      <c r="J1473" s="0" t="n">
        <v>0</v>
      </c>
      <c r="K1473" s="0" t="n">
        <v>1</v>
      </c>
      <c r="L1473" s="0" t="n">
        <v>1</v>
      </c>
      <c r="M1473" s="0" t="n">
        <v>3</v>
      </c>
      <c r="N1473" s="1" t="n">
        <f aca="false">IF(ISERROR(I1473/(I1473+J1473)),0,(I1473/(I1473+J1473)))</f>
        <v>1</v>
      </c>
      <c r="O1473" s="1" t="n">
        <f aca="false">IF(ISERROR(I1473/(I1473+K1473)),0,(I1473/(I1473+K1473)))</f>
        <v>0.5</v>
      </c>
      <c r="P1473" s="1" t="n">
        <f aca="false">IF(ISERROR((2*N1473*O1473)/(N1473+O1473)),0,(2*N1473*O1473)/(N1473+O1473))</f>
        <v>0.666666666666667</v>
      </c>
      <c r="Q1473" s="0" t="n">
        <f aca="false">L950-M950</f>
        <v>0</v>
      </c>
      <c r="R1473" s="17" t="str">
        <f aca="false">VLOOKUP(A1473,s3_num_method!A1473:B3972,2,0)</f>
        <v>num</v>
      </c>
    </row>
    <row r="1474" customFormat="false" ht="12.8" hidden="false" customHeight="false" outlineLevel="0" collapsed="false">
      <c r="A1474" s="0" t="s">
        <v>7049</v>
      </c>
      <c r="B1474" s="0" t="s">
        <v>1</v>
      </c>
      <c r="C1474" s="0" t="s">
        <v>2</v>
      </c>
      <c r="D1474" s="0" t="s">
        <v>30</v>
      </c>
      <c r="F1474" s="0" t="s">
        <v>7050</v>
      </c>
      <c r="G1474" s="0" t="n">
        <v>1</v>
      </c>
      <c r="H1474" s="0" t="n">
        <v>1</v>
      </c>
      <c r="I1474" s="0" t="n">
        <v>1</v>
      </c>
      <c r="J1474" s="0" t="n">
        <v>0</v>
      </c>
      <c r="K1474" s="0" t="n">
        <v>0</v>
      </c>
      <c r="L1474" s="0" t="n">
        <v>1</v>
      </c>
      <c r="M1474" s="0" t="n">
        <v>2</v>
      </c>
      <c r="N1474" s="1" t="n">
        <f aca="false">IF(ISERROR(I1474/(I1474+J1474)),0,(I1474/(I1474+J1474)))</f>
        <v>1</v>
      </c>
      <c r="O1474" s="1" t="n">
        <f aca="false">IF(ISERROR(I1474/(I1474+K1474)),0,(I1474/(I1474+K1474)))</f>
        <v>1</v>
      </c>
      <c r="P1474" s="1" t="n">
        <f aca="false">IF(ISERROR((2*N1474*O1474)/(N1474+O1474)),0,(2*N1474*O1474)/(N1474+O1474))</f>
        <v>1</v>
      </c>
      <c r="Q1474" s="0" t="n">
        <f aca="false">L857-M857</f>
        <v>-2</v>
      </c>
      <c r="R1474" s="17" t="str">
        <f aca="false">VLOOKUP(A1474,s3_num_method!A1474:B3973,2,0)</f>
        <v>count</v>
      </c>
    </row>
    <row r="1475" customFormat="false" ht="12.8" hidden="false" customHeight="false" outlineLevel="0" collapsed="false">
      <c r="A1475" s="0" t="s">
        <v>7051</v>
      </c>
      <c r="B1475" s="0" t="s">
        <v>1</v>
      </c>
      <c r="C1475" s="0" t="s">
        <v>2</v>
      </c>
      <c r="D1475" s="0" t="s">
        <v>30</v>
      </c>
      <c r="F1475" s="0" t="s">
        <v>7052</v>
      </c>
      <c r="G1475" s="0" t="n">
        <v>3</v>
      </c>
      <c r="H1475" s="0" t="n">
        <v>1</v>
      </c>
      <c r="I1475" s="0" t="n">
        <v>1</v>
      </c>
      <c r="J1475" s="0" t="n">
        <v>0</v>
      </c>
      <c r="K1475" s="0" t="n">
        <v>2</v>
      </c>
      <c r="L1475" s="0" t="n">
        <v>1</v>
      </c>
      <c r="M1475" s="0" t="n">
        <v>0</v>
      </c>
      <c r="N1475" s="1" t="n">
        <f aca="false">IF(ISERROR(I1475/(I1475+J1475)),0,(I1475/(I1475+J1475)))</f>
        <v>1</v>
      </c>
      <c r="O1475" s="1" t="n">
        <f aca="false">IF(ISERROR(I1475/(I1475+K1475)),0,(I1475/(I1475+K1475)))</f>
        <v>0.333333333333333</v>
      </c>
      <c r="P1475" s="1" t="n">
        <f aca="false">IF(ISERROR((2*N1475*O1475)/(N1475+O1475)),0,(2*N1475*O1475)/(N1475+O1475))</f>
        <v>0.5</v>
      </c>
      <c r="Q1475" s="0" t="n">
        <f aca="false">L209-M209</f>
        <v>0</v>
      </c>
      <c r="R1475" s="17" t="str">
        <f aca="false">VLOOKUP(A1475,s3_num_method!A1475:B3974,2,0)</f>
        <v>count</v>
      </c>
    </row>
    <row r="1476" customFormat="false" ht="12.8" hidden="false" customHeight="false" outlineLevel="0" collapsed="false">
      <c r="A1476" s="0" t="s">
        <v>7053</v>
      </c>
      <c r="B1476" s="0" t="s">
        <v>1</v>
      </c>
      <c r="C1476" s="0" t="s">
        <v>2</v>
      </c>
      <c r="D1476" s="0" t="s">
        <v>30</v>
      </c>
      <c r="F1476" s="0" t="s">
        <v>7054</v>
      </c>
      <c r="G1476" s="0" t="n">
        <v>1</v>
      </c>
      <c r="H1476" s="0" t="n">
        <v>1</v>
      </c>
      <c r="I1476" s="0" t="n">
        <v>1</v>
      </c>
      <c r="J1476" s="0" t="n">
        <v>0</v>
      </c>
      <c r="K1476" s="0" t="n">
        <v>0</v>
      </c>
      <c r="L1476" s="0" t="n">
        <v>0</v>
      </c>
      <c r="M1476" s="0" t="n">
        <v>0</v>
      </c>
      <c r="N1476" s="1" t="n">
        <f aca="false">IF(ISERROR(I1476/(I1476+J1476)),0,(I1476/(I1476+J1476)))</f>
        <v>1</v>
      </c>
      <c r="O1476" s="1" t="n">
        <f aca="false">IF(ISERROR(I1476/(I1476+K1476)),0,(I1476/(I1476+K1476)))</f>
        <v>1</v>
      </c>
      <c r="P1476" s="1" t="n">
        <f aca="false">IF(ISERROR((2*N1476*O1476)/(N1476+O1476)),0,(2*N1476*O1476)/(N1476+O1476))</f>
        <v>1</v>
      </c>
      <c r="Q1476" s="0" t="n">
        <f aca="false">L1094-M1094</f>
        <v>0</v>
      </c>
      <c r="R1476" s="17" t="str">
        <f aca="false">VLOOKUP(A1476,s3_num_method!A1476:B3975,2,0)</f>
        <v>count</v>
      </c>
    </row>
    <row r="1477" customFormat="false" ht="12.8" hidden="false" customHeight="false" outlineLevel="0" collapsed="false">
      <c r="A1477" s="0" t="s">
        <v>7055</v>
      </c>
      <c r="B1477" s="0" t="s">
        <v>1</v>
      </c>
      <c r="C1477" s="0" t="s">
        <v>2</v>
      </c>
      <c r="D1477" s="0" t="s">
        <v>30</v>
      </c>
      <c r="F1477" s="0" t="s">
        <v>7056</v>
      </c>
      <c r="G1477" s="0" t="n">
        <v>1</v>
      </c>
      <c r="H1477" s="0" t="n">
        <v>1</v>
      </c>
      <c r="I1477" s="0" t="n">
        <v>1</v>
      </c>
      <c r="J1477" s="0" t="n">
        <v>0</v>
      </c>
      <c r="K1477" s="0" t="n">
        <v>0</v>
      </c>
      <c r="L1477" s="0" t="n">
        <v>0</v>
      </c>
      <c r="M1477" s="0" t="n">
        <v>0</v>
      </c>
      <c r="N1477" s="1" t="n">
        <f aca="false">IF(ISERROR(I1477/(I1477+J1477)),0,(I1477/(I1477+J1477)))</f>
        <v>1</v>
      </c>
      <c r="O1477" s="1" t="n">
        <f aca="false">IF(ISERROR(I1477/(I1477+K1477)),0,(I1477/(I1477+K1477)))</f>
        <v>1</v>
      </c>
      <c r="P1477" s="1" t="n">
        <f aca="false">IF(ISERROR((2*N1477*O1477)/(N1477+O1477)),0,(2*N1477*O1477)/(N1477+O1477))</f>
        <v>1</v>
      </c>
      <c r="Q1477" s="0" t="n">
        <f aca="false">L984-M984</f>
        <v>1</v>
      </c>
      <c r="R1477" s="17" t="str">
        <f aca="false">VLOOKUP(A1477,s3_num_method!A1477:B3976,2,0)</f>
        <v>count</v>
      </c>
    </row>
    <row r="1478" customFormat="false" ht="12.8" hidden="false" customHeight="false" outlineLevel="0" collapsed="false">
      <c r="A1478" s="0" t="s">
        <v>7057</v>
      </c>
      <c r="B1478" s="0" t="s">
        <v>1</v>
      </c>
      <c r="C1478" s="0" t="s">
        <v>2</v>
      </c>
      <c r="D1478" s="0" t="s">
        <v>30</v>
      </c>
      <c r="F1478" s="0" t="s">
        <v>7058</v>
      </c>
      <c r="G1478" s="0" t="n">
        <v>2</v>
      </c>
      <c r="H1478" s="0" t="n">
        <v>1</v>
      </c>
      <c r="I1478" s="0" t="n">
        <v>1</v>
      </c>
      <c r="J1478" s="0" t="n">
        <v>0</v>
      </c>
      <c r="K1478" s="0" t="n">
        <v>1</v>
      </c>
      <c r="L1478" s="0" t="n">
        <v>1</v>
      </c>
      <c r="M1478" s="0" t="n">
        <v>0</v>
      </c>
      <c r="N1478" s="1" t="n">
        <f aca="false">IF(ISERROR(I1478/(I1478+J1478)),0,(I1478/(I1478+J1478)))</f>
        <v>1</v>
      </c>
      <c r="O1478" s="1" t="n">
        <f aca="false">IF(ISERROR(I1478/(I1478+K1478)),0,(I1478/(I1478+K1478)))</f>
        <v>0.5</v>
      </c>
      <c r="P1478" s="1" t="n">
        <f aca="false">IF(ISERROR((2*N1478*O1478)/(N1478+O1478)),0,(2*N1478*O1478)/(N1478+O1478))</f>
        <v>0.666666666666667</v>
      </c>
      <c r="Q1478" s="0" t="n">
        <f aca="false">L1240-M1240</f>
        <v>0</v>
      </c>
      <c r="R1478" s="17" t="str">
        <f aca="false">VLOOKUP(A1478,s3_num_method!A1478:B3977,2,0)</f>
        <v>count</v>
      </c>
    </row>
    <row r="1479" customFormat="false" ht="12.8" hidden="false" customHeight="false" outlineLevel="0" collapsed="false">
      <c r="A1479" s="0" t="s">
        <v>7059</v>
      </c>
      <c r="B1479" s="0" t="s">
        <v>1</v>
      </c>
      <c r="C1479" s="0" t="s">
        <v>2</v>
      </c>
      <c r="D1479" s="0" t="s">
        <v>30</v>
      </c>
      <c r="F1479" s="0" t="s">
        <v>7060</v>
      </c>
      <c r="G1479" s="0" t="n">
        <v>2</v>
      </c>
      <c r="H1479" s="0" t="n">
        <v>0</v>
      </c>
      <c r="I1479" s="0" t="n">
        <v>0</v>
      </c>
      <c r="J1479" s="0" t="n">
        <v>0</v>
      </c>
      <c r="K1479" s="0" t="n">
        <v>2</v>
      </c>
      <c r="L1479" s="0" t="n">
        <v>0</v>
      </c>
      <c r="M1479" s="0" t="n">
        <v>0</v>
      </c>
      <c r="N1479" s="1" t="n">
        <f aca="false">IF(ISERROR(I1479/(I1479+J1479)),0,(I1479/(I1479+J1479)))</f>
        <v>0</v>
      </c>
      <c r="O1479" s="1" t="n">
        <f aca="false">IF(ISERROR(I1479/(I1479+K1479)),0,(I1479/(I1479+K1479)))</f>
        <v>0</v>
      </c>
      <c r="P1479" s="1" t="n">
        <f aca="false">IF(ISERROR((2*N1479*O1479)/(N1479+O1479)),0,(2*N1479*O1479)/(N1479+O1479))</f>
        <v>0</v>
      </c>
      <c r="Q1479" s="0" t="n">
        <f aca="false">L371-M371</f>
        <v>-5</v>
      </c>
      <c r="R1479" s="17" t="str">
        <f aca="false">VLOOKUP(A1479,s3_num_method!A1479:B3978,2,0)</f>
        <v>num+count</v>
      </c>
    </row>
    <row r="1480" customFormat="false" ht="12.8" hidden="false" customHeight="false" outlineLevel="0" collapsed="false">
      <c r="A1480" s="0" t="s">
        <v>7061</v>
      </c>
      <c r="B1480" s="0" t="s">
        <v>1</v>
      </c>
      <c r="C1480" s="0" t="s">
        <v>2</v>
      </c>
      <c r="D1480" s="0" t="s">
        <v>30</v>
      </c>
      <c r="F1480" s="0" t="s">
        <v>7062</v>
      </c>
      <c r="G1480" s="0" t="n">
        <v>4</v>
      </c>
      <c r="H1480" s="0" t="n">
        <v>2</v>
      </c>
      <c r="I1480" s="0" t="n">
        <v>2</v>
      </c>
      <c r="J1480" s="0" t="n">
        <v>0</v>
      </c>
      <c r="K1480" s="0" t="n">
        <v>2</v>
      </c>
      <c r="L1480" s="0" t="n">
        <v>0</v>
      </c>
      <c r="M1480" s="0" t="n">
        <v>0</v>
      </c>
      <c r="N1480" s="1" t="n">
        <f aca="false">IF(ISERROR(I1480/(I1480+J1480)),0,(I1480/(I1480+J1480)))</f>
        <v>1</v>
      </c>
      <c r="O1480" s="1" t="n">
        <f aca="false">IF(ISERROR(I1480/(I1480+K1480)),0,(I1480/(I1480+K1480)))</f>
        <v>0.5</v>
      </c>
      <c r="P1480" s="1" t="n">
        <f aca="false">IF(ISERROR((2*N1480*O1480)/(N1480+O1480)),0,(2*N1480*O1480)/(N1480+O1480))</f>
        <v>0.666666666666667</v>
      </c>
      <c r="Q1480" s="0" t="n">
        <f aca="false">L212-M212</f>
        <v>0</v>
      </c>
      <c r="R1480" s="17" t="str">
        <f aca="false">VLOOKUP(A1480,s3_num_method!A1480:B3979,2,0)</f>
        <v>count</v>
      </c>
    </row>
    <row r="1481" customFormat="false" ht="12.8" hidden="false" customHeight="false" outlineLevel="0" collapsed="false">
      <c r="A1481" s="0" t="s">
        <v>7063</v>
      </c>
      <c r="B1481" s="0" t="s">
        <v>1</v>
      </c>
      <c r="C1481" s="0" t="s">
        <v>2</v>
      </c>
      <c r="D1481" s="0" t="s">
        <v>30</v>
      </c>
      <c r="F1481" s="0" t="s">
        <v>7064</v>
      </c>
      <c r="G1481" s="0" t="n">
        <v>3</v>
      </c>
      <c r="H1481" s="0" t="n">
        <v>2</v>
      </c>
      <c r="I1481" s="0" t="n">
        <v>2</v>
      </c>
      <c r="J1481" s="0" t="n">
        <v>0</v>
      </c>
      <c r="K1481" s="0" t="n">
        <v>1</v>
      </c>
      <c r="L1481" s="0" t="n">
        <v>1</v>
      </c>
      <c r="M1481" s="0" t="n">
        <v>0</v>
      </c>
      <c r="N1481" s="1" t="n">
        <f aca="false">IF(ISERROR(I1481/(I1481+J1481)),0,(I1481/(I1481+J1481)))</f>
        <v>1</v>
      </c>
      <c r="O1481" s="1" t="n">
        <f aca="false">IF(ISERROR(I1481/(I1481+K1481)),0,(I1481/(I1481+K1481)))</f>
        <v>0.666666666666667</v>
      </c>
      <c r="P1481" s="1" t="n">
        <f aca="false">IF(ISERROR((2*N1481*O1481)/(N1481+O1481)),0,(2*N1481*O1481)/(N1481+O1481))</f>
        <v>0.8</v>
      </c>
      <c r="Q1481" s="0" t="n">
        <f aca="false">L1351-M1351</f>
        <v>1</v>
      </c>
      <c r="R1481" s="17" t="str">
        <f aca="false">VLOOKUP(A1481,s3_num_method!A1481:B3980,2,0)</f>
        <v>count</v>
      </c>
    </row>
    <row r="1482" customFormat="false" ht="12.8" hidden="false" customHeight="false" outlineLevel="0" collapsed="false">
      <c r="A1482" s="0" t="s">
        <v>7065</v>
      </c>
      <c r="B1482" s="0" t="s">
        <v>1</v>
      </c>
      <c r="C1482" s="0" t="s">
        <v>2</v>
      </c>
      <c r="D1482" s="0" t="s">
        <v>30</v>
      </c>
      <c r="F1482" s="0" t="s">
        <v>7066</v>
      </c>
      <c r="G1482" s="0" t="n">
        <v>3</v>
      </c>
      <c r="H1482" s="0" t="n">
        <v>1</v>
      </c>
      <c r="I1482" s="0" t="n">
        <v>1</v>
      </c>
      <c r="J1482" s="0" t="n">
        <v>0</v>
      </c>
      <c r="K1482" s="0" t="n">
        <v>2</v>
      </c>
      <c r="L1482" s="0" t="n">
        <v>1</v>
      </c>
      <c r="M1482" s="0" t="n">
        <v>3</v>
      </c>
      <c r="N1482" s="1" t="n">
        <f aca="false">IF(ISERROR(I1482/(I1482+J1482)),0,(I1482/(I1482+J1482)))</f>
        <v>1</v>
      </c>
      <c r="O1482" s="1" t="n">
        <f aca="false">IF(ISERROR(I1482/(I1482+K1482)),0,(I1482/(I1482+K1482)))</f>
        <v>0.333333333333333</v>
      </c>
      <c r="P1482" s="1" t="n">
        <f aca="false">IF(ISERROR((2*N1482*O1482)/(N1482+O1482)),0,(2*N1482*O1482)/(N1482+O1482))</f>
        <v>0.5</v>
      </c>
      <c r="Q1482" s="0" t="n">
        <f aca="false">L407-M407</f>
        <v>0</v>
      </c>
      <c r="R1482" s="17" t="str">
        <f aca="false">VLOOKUP(A1482,s3_num_method!A1482:B3981,2,0)</f>
        <v>count</v>
      </c>
    </row>
    <row r="1483" customFormat="false" ht="12.8" hidden="false" customHeight="false" outlineLevel="0" collapsed="false">
      <c r="A1483" s="0" t="s">
        <v>7067</v>
      </c>
      <c r="B1483" s="0" t="s">
        <v>1</v>
      </c>
      <c r="C1483" s="0" t="s">
        <v>2</v>
      </c>
      <c r="D1483" s="0" t="s">
        <v>30</v>
      </c>
      <c r="F1483" s="0" t="s">
        <v>7068</v>
      </c>
      <c r="G1483" s="0" t="n">
        <v>1</v>
      </c>
      <c r="H1483" s="0" t="n">
        <v>1</v>
      </c>
      <c r="I1483" s="0" t="n">
        <v>1</v>
      </c>
      <c r="J1483" s="0" t="n">
        <v>0</v>
      </c>
      <c r="K1483" s="0" t="n">
        <v>0</v>
      </c>
      <c r="L1483" s="0" t="n">
        <v>1</v>
      </c>
      <c r="M1483" s="0" t="n">
        <v>2</v>
      </c>
      <c r="N1483" s="1" t="n">
        <f aca="false">IF(ISERROR(I1483/(I1483+J1483)),0,(I1483/(I1483+J1483)))</f>
        <v>1</v>
      </c>
      <c r="O1483" s="1" t="n">
        <f aca="false">IF(ISERROR(I1483/(I1483+K1483)),0,(I1483/(I1483+K1483)))</f>
        <v>1</v>
      </c>
      <c r="P1483" s="1" t="n">
        <f aca="false">IF(ISERROR((2*N1483*O1483)/(N1483+O1483)),0,(2*N1483*O1483)/(N1483+O1483))</f>
        <v>1</v>
      </c>
      <c r="Q1483" s="0" t="n">
        <f aca="false">L1886-M1886</f>
        <v>0</v>
      </c>
      <c r="R1483" s="17" t="str">
        <f aca="false">VLOOKUP(A1483,s3_num_method!A1483:B3982,2,0)</f>
        <v>num</v>
      </c>
    </row>
    <row r="1484" customFormat="false" ht="12.8" hidden="false" customHeight="false" outlineLevel="0" collapsed="false">
      <c r="A1484" s="0" t="s">
        <v>7069</v>
      </c>
      <c r="B1484" s="0" t="s">
        <v>1</v>
      </c>
      <c r="C1484" s="0" t="s">
        <v>2</v>
      </c>
      <c r="D1484" s="0" t="s">
        <v>30</v>
      </c>
      <c r="F1484" s="0" t="s">
        <v>7070</v>
      </c>
      <c r="G1484" s="0" t="n">
        <v>1</v>
      </c>
      <c r="H1484" s="0" t="n">
        <v>1</v>
      </c>
      <c r="I1484" s="0" t="n">
        <v>1</v>
      </c>
      <c r="J1484" s="0" t="n">
        <v>0</v>
      </c>
      <c r="K1484" s="0" t="n">
        <v>0</v>
      </c>
      <c r="L1484" s="0" t="n">
        <v>1</v>
      </c>
      <c r="M1484" s="0" t="n">
        <v>0</v>
      </c>
      <c r="N1484" s="1" t="n">
        <f aca="false">IF(ISERROR(I1484/(I1484+J1484)),0,(I1484/(I1484+J1484)))</f>
        <v>1</v>
      </c>
      <c r="O1484" s="1" t="n">
        <f aca="false">IF(ISERROR(I1484/(I1484+K1484)),0,(I1484/(I1484+K1484)))</f>
        <v>1</v>
      </c>
      <c r="P1484" s="1" t="n">
        <f aca="false">IF(ISERROR((2*N1484*O1484)/(N1484+O1484)),0,(2*N1484*O1484)/(N1484+O1484))</f>
        <v>1</v>
      </c>
      <c r="Q1484" s="0" t="n">
        <f aca="false">L1282-M1282</f>
        <v>0</v>
      </c>
      <c r="R1484" s="17" t="str">
        <f aca="false">VLOOKUP(A1484,s3_num_method!A1484:B3983,2,0)</f>
        <v>count</v>
      </c>
    </row>
    <row r="1485" customFormat="false" ht="12.8" hidden="false" customHeight="false" outlineLevel="0" collapsed="false">
      <c r="A1485" s="0" t="s">
        <v>7071</v>
      </c>
      <c r="B1485" s="0" t="s">
        <v>1</v>
      </c>
      <c r="C1485" s="0" t="s">
        <v>2</v>
      </c>
      <c r="D1485" s="0" t="s">
        <v>30</v>
      </c>
      <c r="F1485" s="0" t="s">
        <v>7072</v>
      </c>
      <c r="G1485" s="0" t="n">
        <v>1</v>
      </c>
      <c r="H1485" s="0" t="n">
        <v>1</v>
      </c>
      <c r="I1485" s="0" t="n">
        <v>1</v>
      </c>
      <c r="J1485" s="0" t="n">
        <v>0</v>
      </c>
      <c r="K1485" s="0" t="n">
        <v>0</v>
      </c>
      <c r="L1485" s="0" t="n">
        <v>0</v>
      </c>
      <c r="M1485" s="0" t="n">
        <v>0</v>
      </c>
      <c r="N1485" s="1" t="n">
        <f aca="false">IF(ISERROR(I1485/(I1485+J1485)),0,(I1485/(I1485+J1485)))</f>
        <v>1</v>
      </c>
      <c r="O1485" s="1" t="n">
        <f aca="false">IF(ISERROR(I1485/(I1485+K1485)),0,(I1485/(I1485+K1485)))</f>
        <v>1</v>
      </c>
      <c r="P1485" s="1" t="n">
        <f aca="false">IF(ISERROR((2*N1485*O1485)/(N1485+O1485)),0,(2*N1485*O1485)/(N1485+O1485))</f>
        <v>1</v>
      </c>
      <c r="Q1485" s="0" t="n">
        <f aca="false">L1463-M1463</f>
        <v>1</v>
      </c>
      <c r="R1485" s="17" t="str">
        <f aca="false">VLOOKUP(A1485,s3_num_method!A1485:B3984,2,0)</f>
        <v>count</v>
      </c>
    </row>
    <row r="1486" customFormat="false" ht="12.8" hidden="false" customHeight="false" outlineLevel="0" collapsed="false">
      <c r="A1486" s="0" t="s">
        <v>7073</v>
      </c>
      <c r="B1486" s="0" t="s">
        <v>1</v>
      </c>
      <c r="C1486" s="0" t="s">
        <v>2</v>
      </c>
      <c r="D1486" s="0" t="s">
        <v>30</v>
      </c>
      <c r="F1486" s="0" t="s">
        <v>7074</v>
      </c>
      <c r="G1486" s="0" t="n">
        <v>2</v>
      </c>
      <c r="H1486" s="0" t="n">
        <v>0</v>
      </c>
      <c r="I1486" s="0" t="n">
        <v>0</v>
      </c>
      <c r="J1486" s="0" t="n">
        <v>0</v>
      </c>
      <c r="K1486" s="0" t="n">
        <v>2</v>
      </c>
      <c r="L1486" s="0" t="n">
        <v>1</v>
      </c>
      <c r="M1486" s="0" t="n">
        <v>0</v>
      </c>
      <c r="N1486" s="1" t="n">
        <f aca="false">IF(ISERROR(I1486/(I1486+J1486)),0,(I1486/(I1486+J1486)))</f>
        <v>0</v>
      </c>
      <c r="O1486" s="1" t="n">
        <f aca="false">IF(ISERROR(I1486/(I1486+K1486)),0,(I1486/(I1486+K1486)))</f>
        <v>0</v>
      </c>
      <c r="P1486" s="1" t="n">
        <f aca="false">IF(ISERROR((2*N1486*O1486)/(N1486+O1486)),0,(2*N1486*O1486)/(N1486+O1486))</f>
        <v>0</v>
      </c>
      <c r="Q1486" s="0" t="n">
        <f aca="false">L720-M720</f>
        <v>0</v>
      </c>
      <c r="R1486" s="17" t="str">
        <f aca="false">VLOOKUP(A1486,s3_num_method!A1486:B3985,2,0)</f>
        <v>num+count</v>
      </c>
    </row>
    <row r="1487" customFormat="false" ht="12.8" hidden="false" customHeight="false" outlineLevel="0" collapsed="false">
      <c r="A1487" s="0" t="s">
        <v>7075</v>
      </c>
      <c r="B1487" s="0" t="s">
        <v>1</v>
      </c>
      <c r="C1487" s="0" t="s">
        <v>9</v>
      </c>
      <c r="D1487" s="0" t="s">
        <v>27</v>
      </c>
      <c r="F1487" s="0" t="s">
        <v>7076</v>
      </c>
      <c r="G1487" s="0" t="n">
        <v>1</v>
      </c>
      <c r="H1487" s="0" t="n">
        <v>1</v>
      </c>
      <c r="I1487" s="0" t="n">
        <v>1</v>
      </c>
      <c r="J1487" s="0" t="n">
        <v>0</v>
      </c>
      <c r="K1487" s="0" t="n">
        <v>0</v>
      </c>
      <c r="L1487" s="0" t="n">
        <v>1</v>
      </c>
      <c r="M1487" s="0" t="n">
        <v>1</v>
      </c>
      <c r="N1487" s="1" t="n">
        <f aca="false">IF(ISERROR(I1487/(I1487+J1487)),0,(I1487/(I1487+J1487)))</f>
        <v>1</v>
      </c>
      <c r="O1487" s="1" t="n">
        <f aca="false">IF(ISERROR(I1487/(I1487+K1487)),0,(I1487/(I1487+K1487)))</f>
        <v>1</v>
      </c>
      <c r="P1487" s="1" t="n">
        <f aca="false">IF(ISERROR((2*N1487*O1487)/(N1487+O1487)),0,(2*N1487*O1487)/(N1487+O1487))</f>
        <v>1</v>
      </c>
      <c r="Q1487" s="0" t="n">
        <f aca="false">L169-M169</f>
        <v>0</v>
      </c>
      <c r="R1487" s="17" t="str">
        <f aca="false">VLOOKUP(A1487,s3_num_method!A1487:B3986,2,0)</f>
        <v>count</v>
      </c>
    </row>
    <row r="1488" customFormat="false" ht="12.8" hidden="false" customHeight="false" outlineLevel="0" collapsed="false">
      <c r="A1488" s="0" t="s">
        <v>7077</v>
      </c>
      <c r="B1488" s="0" t="s">
        <v>1</v>
      </c>
      <c r="C1488" s="0" t="s">
        <v>9</v>
      </c>
      <c r="D1488" s="0" t="s">
        <v>27</v>
      </c>
      <c r="F1488" s="0" t="s">
        <v>7078</v>
      </c>
      <c r="G1488" s="0" t="n">
        <v>4</v>
      </c>
      <c r="H1488" s="0" t="n">
        <v>1</v>
      </c>
      <c r="I1488" s="0" t="n">
        <v>1</v>
      </c>
      <c r="J1488" s="0" t="n">
        <v>0</v>
      </c>
      <c r="K1488" s="0" t="n">
        <v>3</v>
      </c>
      <c r="L1488" s="0" t="n">
        <v>0</v>
      </c>
      <c r="M1488" s="0" t="n">
        <v>0</v>
      </c>
      <c r="N1488" s="1" t="n">
        <f aca="false">IF(ISERROR(I1488/(I1488+J1488)),0,(I1488/(I1488+J1488)))</f>
        <v>1</v>
      </c>
      <c r="O1488" s="1" t="n">
        <f aca="false">IF(ISERROR(I1488/(I1488+K1488)),0,(I1488/(I1488+K1488)))</f>
        <v>0.25</v>
      </c>
      <c r="P1488" s="1" t="n">
        <f aca="false">IF(ISERROR((2*N1488*O1488)/(N1488+O1488)),0,(2*N1488*O1488)/(N1488+O1488))</f>
        <v>0.4</v>
      </c>
      <c r="Q1488" s="0" t="n">
        <f aca="false">L1166-M1166</f>
        <v>0</v>
      </c>
      <c r="R1488" s="17" t="str">
        <f aca="false">VLOOKUP(A1488,s3_num_method!A1488:B3987,2,0)</f>
        <v>count</v>
      </c>
    </row>
    <row r="1489" customFormat="false" ht="12.8" hidden="false" customHeight="false" outlineLevel="0" collapsed="false">
      <c r="A1489" s="0" t="s">
        <v>7079</v>
      </c>
      <c r="B1489" s="0" t="s">
        <v>1</v>
      </c>
      <c r="C1489" s="0" t="s">
        <v>9</v>
      </c>
      <c r="D1489" s="0" t="s">
        <v>27</v>
      </c>
      <c r="F1489" s="0" t="s">
        <v>7080</v>
      </c>
      <c r="G1489" s="0" t="n">
        <v>1</v>
      </c>
      <c r="H1489" s="0" t="n">
        <v>0</v>
      </c>
      <c r="I1489" s="0" t="n">
        <v>0</v>
      </c>
      <c r="J1489" s="0" t="n">
        <v>0</v>
      </c>
      <c r="K1489" s="0" t="n">
        <v>1</v>
      </c>
      <c r="L1489" s="0" t="n">
        <v>0</v>
      </c>
      <c r="M1489" s="0" t="n">
        <v>0</v>
      </c>
      <c r="N1489" s="1" t="n">
        <f aca="false">IF(ISERROR(I1489/(I1489+J1489)),0,(I1489/(I1489+J1489)))</f>
        <v>0</v>
      </c>
      <c r="O1489" s="1" t="n">
        <f aca="false">IF(ISERROR(I1489/(I1489+K1489)),0,(I1489/(I1489+K1489)))</f>
        <v>0</v>
      </c>
      <c r="P1489" s="1" t="n">
        <f aca="false">IF(ISERROR((2*N1489*O1489)/(N1489+O1489)),0,(2*N1489*O1489)/(N1489+O1489))</f>
        <v>0</v>
      </c>
      <c r="Q1489" s="0" t="n">
        <f aca="false">L1490-M1490</f>
        <v>-4</v>
      </c>
      <c r="R1489" s="17" t="str">
        <f aca="false">VLOOKUP(A1489,s3_num_method!A1489:B3988,2,0)</f>
        <v>num+count</v>
      </c>
    </row>
    <row r="1490" customFormat="false" ht="12.8" hidden="false" customHeight="false" outlineLevel="0" collapsed="false">
      <c r="A1490" s="0" t="s">
        <v>7081</v>
      </c>
      <c r="B1490" s="0" t="s">
        <v>1</v>
      </c>
      <c r="C1490" s="0" t="s">
        <v>9</v>
      </c>
      <c r="D1490" s="0" t="s">
        <v>27</v>
      </c>
      <c r="F1490" s="0" t="s">
        <v>7082</v>
      </c>
      <c r="G1490" s="0" t="n">
        <v>3</v>
      </c>
      <c r="H1490" s="0" t="n">
        <v>1</v>
      </c>
      <c r="I1490" s="0" t="n">
        <v>1</v>
      </c>
      <c r="J1490" s="0" t="n">
        <v>0</v>
      </c>
      <c r="K1490" s="0" t="n">
        <v>2</v>
      </c>
      <c r="L1490" s="0" t="n">
        <v>0</v>
      </c>
      <c r="M1490" s="0" t="n">
        <v>4</v>
      </c>
      <c r="N1490" s="1" t="n">
        <f aca="false">IF(ISERROR(I1490/(I1490+J1490)),0,(I1490/(I1490+J1490)))</f>
        <v>1</v>
      </c>
      <c r="O1490" s="1" t="n">
        <f aca="false">IF(ISERROR(I1490/(I1490+K1490)),0,(I1490/(I1490+K1490)))</f>
        <v>0.333333333333333</v>
      </c>
      <c r="P1490" s="1" t="n">
        <f aca="false">IF(ISERROR((2*N1490*O1490)/(N1490+O1490)),0,(2*N1490*O1490)/(N1490+O1490))</f>
        <v>0.5</v>
      </c>
      <c r="Q1490" s="0" t="n">
        <f aca="false">L1043-M1043</f>
        <v>-3</v>
      </c>
      <c r="R1490" s="17" t="str">
        <f aca="false">VLOOKUP(A1490,s3_num_method!A1490:B3989,2,0)</f>
        <v>num</v>
      </c>
    </row>
    <row r="1491" customFormat="false" ht="12.8" hidden="false" customHeight="false" outlineLevel="0" collapsed="false">
      <c r="A1491" s="0" t="s">
        <v>7083</v>
      </c>
      <c r="B1491" s="0" t="s">
        <v>1</v>
      </c>
      <c r="C1491" s="0" t="s">
        <v>9</v>
      </c>
      <c r="D1491" s="0" t="s">
        <v>27</v>
      </c>
      <c r="F1491" s="0" t="s">
        <v>7084</v>
      </c>
      <c r="G1491" s="0" t="n">
        <v>3</v>
      </c>
      <c r="H1491" s="0" t="n">
        <v>0</v>
      </c>
      <c r="I1491" s="0" t="n">
        <v>0</v>
      </c>
      <c r="J1491" s="0" t="n">
        <v>0</v>
      </c>
      <c r="K1491" s="0" t="n">
        <v>3</v>
      </c>
      <c r="L1491" s="0" t="n">
        <v>0</v>
      </c>
      <c r="M1491" s="0" t="n">
        <v>0</v>
      </c>
      <c r="N1491" s="1" t="n">
        <f aca="false">IF(ISERROR(I1491/(I1491+J1491)),0,(I1491/(I1491+J1491)))</f>
        <v>0</v>
      </c>
      <c r="O1491" s="1" t="n">
        <f aca="false">IF(ISERROR(I1491/(I1491+K1491)),0,(I1491/(I1491+K1491)))</f>
        <v>0</v>
      </c>
      <c r="P1491" s="1" t="n">
        <f aca="false">IF(ISERROR((2*N1491*O1491)/(N1491+O1491)),0,(2*N1491*O1491)/(N1491+O1491))</f>
        <v>0</v>
      </c>
      <c r="Q1491" s="0" t="n">
        <f aca="false">L513-M513</f>
        <v>1</v>
      </c>
      <c r="R1491" s="17" t="str">
        <f aca="false">VLOOKUP(A1491,s3_num_method!A1491:B3990,2,0)</f>
        <v>num+count</v>
      </c>
    </row>
    <row r="1492" customFormat="false" ht="12.8" hidden="false" customHeight="false" outlineLevel="0" collapsed="false">
      <c r="A1492" s="0" t="s">
        <v>7085</v>
      </c>
      <c r="B1492" s="0" t="s">
        <v>1</v>
      </c>
      <c r="C1492" s="0" t="s">
        <v>9</v>
      </c>
      <c r="D1492" s="0" t="s">
        <v>27</v>
      </c>
      <c r="F1492" s="0" t="s">
        <v>7086</v>
      </c>
      <c r="G1492" s="0" t="n">
        <v>5</v>
      </c>
      <c r="H1492" s="0" t="n">
        <v>0</v>
      </c>
      <c r="I1492" s="0" t="n">
        <v>0</v>
      </c>
      <c r="J1492" s="0" t="n">
        <v>0</v>
      </c>
      <c r="K1492" s="0" t="n">
        <v>5</v>
      </c>
      <c r="L1492" s="0" t="n">
        <v>0</v>
      </c>
      <c r="M1492" s="0" t="n">
        <v>0</v>
      </c>
      <c r="N1492" s="1" t="n">
        <f aca="false">IF(ISERROR(I1492/(I1492+J1492)),0,(I1492/(I1492+J1492)))</f>
        <v>0</v>
      </c>
      <c r="O1492" s="1" t="n">
        <f aca="false">IF(ISERROR(I1492/(I1492+K1492)),0,(I1492/(I1492+K1492)))</f>
        <v>0</v>
      </c>
      <c r="P1492" s="1" t="n">
        <f aca="false">IF(ISERROR((2*N1492*O1492)/(N1492+O1492)),0,(2*N1492*O1492)/(N1492+O1492))</f>
        <v>0</v>
      </c>
      <c r="Q1492" s="0" t="n">
        <f aca="false">L1450-M1450</f>
        <v>-2</v>
      </c>
      <c r="R1492" s="17" t="str">
        <f aca="false">VLOOKUP(A1492,s3_num_method!A1492:B3991,2,0)</f>
        <v>num+count</v>
      </c>
    </row>
    <row r="1493" customFormat="false" ht="12.8" hidden="false" customHeight="false" outlineLevel="0" collapsed="false">
      <c r="A1493" s="0" t="s">
        <v>7087</v>
      </c>
      <c r="B1493" s="0" t="s">
        <v>1</v>
      </c>
      <c r="C1493" s="0" t="s">
        <v>9</v>
      </c>
      <c r="D1493" s="0" t="s">
        <v>27</v>
      </c>
      <c r="F1493" s="0" t="s">
        <v>7088</v>
      </c>
      <c r="G1493" s="0" t="n">
        <v>2</v>
      </c>
      <c r="H1493" s="0" t="n">
        <v>1</v>
      </c>
      <c r="I1493" s="0" t="n">
        <v>0</v>
      </c>
      <c r="J1493" s="0" t="n">
        <v>1</v>
      </c>
      <c r="K1493" s="0" t="n">
        <v>2</v>
      </c>
      <c r="L1493" s="0" t="n">
        <v>1</v>
      </c>
      <c r="M1493" s="0" t="n">
        <v>2</v>
      </c>
      <c r="N1493" s="1" t="n">
        <f aca="false">IF(ISERROR(I1493/(I1493+J1493)),0,(I1493/(I1493+J1493)))</f>
        <v>0</v>
      </c>
      <c r="O1493" s="1" t="n">
        <f aca="false">IF(ISERROR(I1493/(I1493+K1493)),0,(I1493/(I1493+K1493)))</f>
        <v>0</v>
      </c>
      <c r="P1493" s="1" t="n">
        <f aca="false">IF(ISERROR((2*N1493*O1493)/(N1493+O1493)),0,(2*N1493*O1493)/(N1493+O1493))</f>
        <v>0</v>
      </c>
      <c r="Q1493" s="0" t="n">
        <f aca="false">L955-M955</f>
        <v>4</v>
      </c>
      <c r="R1493" s="17" t="str">
        <f aca="false">VLOOKUP(A1493,s3_num_method!A1493:B3992,2,0)</f>
        <v>num</v>
      </c>
    </row>
    <row r="1494" customFormat="false" ht="12.8" hidden="false" customHeight="false" outlineLevel="0" collapsed="false">
      <c r="A1494" s="0" t="s">
        <v>7089</v>
      </c>
      <c r="B1494" s="0" t="s">
        <v>1</v>
      </c>
      <c r="C1494" s="0" t="s">
        <v>9</v>
      </c>
      <c r="D1494" s="0" t="s">
        <v>27</v>
      </c>
      <c r="F1494" s="0" t="s">
        <v>7090</v>
      </c>
      <c r="G1494" s="0" t="n">
        <v>3</v>
      </c>
      <c r="H1494" s="0" t="n">
        <v>0</v>
      </c>
      <c r="I1494" s="0" t="n">
        <v>0</v>
      </c>
      <c r="J1494" s="0" t="n">
        <v>0</v>
      </c>
      <c r="K1494" s="0" t="n">
        <v>3</v>
      </c>
      <c r="L1494" s="0" t="n">
        <v>0</v>
      </c>
      <c r="M1494" s="0" t="n">
        <v>0</v>
      </c>
      <c r="N1494" s="1" t="n">
        <f aca="false">IF(ISERROR(I1494/(I1494+J1494)),0,(I1494/(I1494+J1494)))</f>
        <v>0</v>
      </c>
      <c r="O1494" s="1" t="n">
        <f aca="false">IF(ISERROR(I1494/(I1494+K1494)),0,(I1494/(I1494+K1494)))</f>
        <v>0</v>
      </c>
      <c r="P1494" s="1" t="n">
        <f aca="false">IF(ISERROR((2*N1494*O1494)/(N1494+O1494)),0,(2*N1494*O1494)/(N1494+O1494))</f>
        <v>0</v>
      </c>
      <c r="Q1494" s="0" t="n">
        <f aca="false">L530-M530</f>
        <v>-4</v>
      </c>
      <c r="R1494" s="17" t="str">
        <f aca="false">VLOOKUP(A1494,s3_num_method!A1494:B3993,2,0)</f>
        <v>num+count</v>
      </c>
    </row>
    <row r="1495" customFormat="false" ht="12.8" hidden="false" customHeight="false" outlineLevel="0" collapsed="false">
      <c r="A1495" s="0" t="s">
        <v>7091</v>
      </c>
      <c r="B1495" s="0" t="s">
        <v>1</v>
      </c>
      <c r="C1495" s="0" t="s">
        <v>9</v>
      </c>
      <c r="D1495" s="0" t="s">
        <v>27</v>
      </c>
      <c r="F1495" s="0" t="s">
        <v>7092</v>
      </c>
      <c r="G1495" s="0" t="n">
        <v>3</v>
      </c>
      <c r="H1495" s="0" t="n">
        <v>0</v>
      </c>
      <c r="I1495" s="0" t="n">
        <v>0</v>
      </c>
      <c r="J1495" s="0" t="n">
        <v>0</v>
      </c>
      <c r="K1495" s="0" t="n">
        <v>3</v>
      </c>
      <c r="L1495" s="0" t="n">
        <v>1</v>
      </c>
      <c r="M1495" s="0" t="n">
        <v>0</v>
      </c>
      <c r="N1495" s="1" t="n">
        <f aca="false">IF(ISERROR(I1495/(I1495+J1495)),0,(I1495/(I1495+J1495)))</f>
        <v>0</v>
      </c>
      <c r="O1495" s="1" t="n">
        <f aca="false">IF(ISERROR(I1495/(I1495+K1495)),0,(I1495/(I1495+K1495)))</f>
        <v>0</v>
      </c>
      <c r="P1495" s="1" t="n">
        <f aca="false">IF(ISERROR((2*N1495*O1495)/(N1495+O1495)),0,(2*N1495*O1495)/(N1495+O1495))</f>
        <v>0</v>
      </c>
      <c r="Q1495" s="0" t="n">
        <f aca="false">L1289-M1289</f>
        <v>1</v>
      </c>
      <c r="R1495" s="17" t="str">
        <f aca="false">VLOOKUP(A1495,s3_num_method!A1495:B3994,2,0)</f>
        <v>num+count</v>
      </c>
    </row>
    <row r="1496" customFormat="false" ht="12.8" hidden="false" customHeight="false" outlineLevel="0" collapsed="false">
      <c r="A1496" s="0" t="s">
        <v>7093</v>
      </c>
      <c r="B1496" s="0" t="s">
        <v>1</v>
      </c>
      <c r="C1496" s="0" t="s">
        <v>9</v>
      </c>
      <c r="D1496" s="0" t="s">
        <v>27</v>
      </c>
      <c r="F1496" s="0" t="s">
        <v>7094</v>
      </c>
      <c r="G1496" s="0" t="n">
        <v>1</v>
      </c>
      <c r="H1496" s="0" t="n">
        <v>1</v>
      </c>
      <c r="I1496" s="0" t="n">
        <v>1</v>
      </c>
      <c r="J1496" s="0" t="n">
        <v>0</v>
      </c>
      <c r="K1496" s="0" t="n">
        <v>0</v>
      </c>
      <c r="L1496" s="0" t="n">
        <v>1</v>
      </c>
      <c r="M1496" s="0" t="n">
        <v>2</v>
      </c>
      <c r="N1496" s="1" t="n">
        <f aca="false">IF(ISERROR(I1496/(I1496+J1496)),0,(I1496/(I1496+J1496)))</f>
        <v>1</v>
      </c>
      <c r="O1496" s="1" t="n">
        <f aca="false">IF(ISERROR(I1496/(I1496+K1496)),0,(I1496/(I1496+K1496)))</f>
        <v>1</v>
      </c>
      <c r="P1496" s="1" t="n">
        <f aca="false">IF(ISERROR((2*N1496*O1496)/(N1496+O1496)),0,(2*N1496*O1496)/(N1496+O1496))</f>
        <v>1</v>
      </c>
      <c r="Q1496" s="0" t="n">
        <f aca="false">L1469-M1469</f>
        <v>0</v>
      </c>
      <c r="R1496" s="17" t="str">
        <f aca="false">VLOOKUP(A1496,s3_num_method!A1496:B3995,2,0)</f>
        <v>num</v>
      </c>
    </row>
    <row r="1497" customFormat="false" ht="12.8" hidden="false" customHeight="false" outlineLevel="0" collapsed="false">
      <c r="A1497" s="0" t="s">
        <v>7095</v>
      </c>
      <c r="B1497" s="0" t="s">
        <v>1</v>
      </c>
      <c r="C1497" s="0" t="s">
        <v>9</v>
      </c>
      <c r="D1497" s="0" t="s">
        <v>27</v>
      </c>
      <c r="F1497" s="0" t="s">
        <v>7096</v>
      </c>
      <c r="G1497" s="0" t="n">
        <v>1</v>
      </c>
      <c r="H1497" s="0" t="n">
        <v>0</v>
      </c>
      <c r="I1497" s="0" t="n">
        <v>0</v>
      </c>
      <c r="J1497" s="0" t="n">
        <v>0</v>
      </c>
      <c r="K1497" s="0" t="n">
        <v>1</v>
      </c>
      <c r="L1497" s="0" t="n">
        <v>1</v>
      </c>
      <c r="M1497" s="0" t="n">
        <v>0</v>
      </c>
      <c r="N1497" s="1" t="n">
        <f aca="false">IF(ISERROR(I1497/(I1497+J1497)),0,(I1497/(I1497+J1497)))</f>
        <v>0</v>
      </c>
      <c r="O1497" s="1" t="n">
        <f aca="false">IF(ISERROR(I1497/(I1497+K1497)),0,(I1497/(I1497+K1497)))</f>
        <v>0</v>
      </c>
      <c r="P1497" s="1" t="n">
        <f aca="false">IF(ISERROR((2*N1497*O1497)/(N1497+O1497)),0,(2*N1497*O1497)/(N1497+O1497))</f>
        <v>0</v>
      </c>
      <c r="Q1497" s="0" t="n">
        <f aca="false">L1641-M1641</f>
        <v>0</v>
      </c>
      <c r="R1497" s="17" t="str">
        <f aca="false">VLOOKUP(A1497,s3_num_method!A1497:B3996,2,0)</f>
        <v>num+count</v>
      </c>
    </row>
    <row r="1498" customFormat="false" ht="12.8" hidden="false" customHeight="false" outlineLevel="0" collapsed="false">
      <c r="A1498" s="0" t="s">
        <v>7097</v>
      </c>
      <c r="B1498" s="0" t="s">
        <v>1</v>
      </c>
      <c r="C1498" s="0" t="s">
        <v>9</v>
      </c>
      <c r="D1498" s="0" t="s">
        <v>27</v>
      </c>
      <c r="F1498" s="0" t="s">
        <v>7098</v>
      </c>
      <c r="G1498" s="0" t="n">
        <v>3</v>
      </c>
      <c r="H1498" s="0" t="n">
        <v>0</v>
      </c>
      <c r="I1498" s="0" t="n">
        <v>0</v>
      </c>
      <c r="J1498" s="0" t="n">
        <v>0</v>
      </c>
      <c r="K1498" s="0" t="n">
        <v>3</v>
      </c>
      <c r="L1498" s="0" t="n">
        <v>1</v>
      </c>
      <c r="M1498" s="0" t="n">
        <v>0</v>
      </c>
      <c r="N1498" s="1" t="n">
        <f aca="false">IF(ISERROR(I1498/(I1498+J1498)),0,(I1498/(I1498+J1498)))</f>
        <v>0</v>
      </c>
      <c r="O1498" s="1" t="n">
        <f aca="false">IF(ISERROR(I1498/(I1498+K1498)),0,(I1498/(I1498+K1498)))</f>
        <v>0</v>
      </c>
      <c r="P1498" s="1" t="n">
        <f aca="false">IF(ISERROR((2*N1498*O1498)/(N1498+O1498)),0,(2*N1498*O1498)/(N1498+O1498))</f>
        <v>0</v>
      </c>
      <c r="Q1498" s="0" t="n">
        <f aca="false">L1220-M1220</f>
        <v>0</v>
      </c>
      <c r="R1498" s="17" t="str">
        <f aca="false">VLOOKUP(A1498,s3_num_method!A1498:B3997,2,0)</f>
        <v>num+count</v>
      </c>
    </row>
    <row r="1499" customFormat="false" ht="12.8" hidden="false" customHeight="false" outlineLevel="0" collapsed="false">
      <c r="A1499" s="0" t="s">
        <v>7099</v>
      </c>
      <c r="B1499" s="0" t="s">
        <v>1</v>
      </c>
      <c r="C1499" s="0" t="s">
        <v>2</v>
      </c>
      <c r="D1499" s="0" t="s">
        <v>23</v>
      </c>
      <c r="F1499" s="0" t="s">
        <v>7100</v>
      </c>
      <c r="G1499" s="0" t="n">
        <v>2</v>
      </c>
      <c r="H1499" s="0" t="n">
        <v>2</v>
      </c>
      <c r="I1499" s="0" t="n">
        <v>2</v>
      </c>
      <c r="J1499" s="0" t="n">
        <v>0</v>
      </c>
      <c r="K1499" s="0" t="n">
        <v>0</v>
      </c>
      <c r="L1499" s="0" t="n">
        <v>1</v>
      </c>
      <c r="M1499" s="0" t="n">
        <v>0</v>
      </c>
      <c r="N1499" s="1" t="n">
        <f aca="false">IF(ISERROR(I1499/(I1499+J1499)),0,(I1499/(I1499+J1499)))</f>
        <v>1</v>
      </c>
      <c r="O1499" s="1" t="n">
        <f aca="false">IF(ISERROR(I1499/(I1499+K1499)),0,(I1499/(I1499+K1499)))</f>
        <v>1</v>
      </c>
      <c r="P1499" s="1" t="n">
        <f aca="false">IF(ISERROR((2*N1499*O1499)/(N1499+O1499)),0,(2*N1499*O1499)/(N1499+O1499))</f>
        <v>1</v>
      </c>
      <c r="Q1499" s="0" t="n">
        <f aca="false">L1113-M1113</f>
        <v>1</v>
      </c>
      <c r="R1499" s="17" t="str">
        <f aca="false">VLOOKUP(A1499,s3_num_method!A1499:B3998,2,0)</f>
        <v>count</v>
      </c>
    </row>
    <row r="1500" customFormat="false" ht="12.8" hidden="false" customHeight="false" outlineLevel="0" collapsed="false">
      <c r="A1500" s="0" t="s">
        <v>7101</v>
      </c>
      <c r="B1500" s="0" t="s">
        <v>1</v>
      </c>
      <c r="C1500" s="0" t="s">
        <v>2</v>
      </c>
      <c r="D1500" s="0" t="s">
        <v>23</v>
      </c>
      <c r="F1500" s="0" t="s">
        <v>7102</v>
      </c>
      <c r="G1500" s="0" t="n">
        <v>6</v>
      </c>
      <c r="H1500" s="0" t="n">
        <v>6</v>
      </c>
      <c r="I1500" s="0" t="n">
        <v>2</v>
      </c>
      <c r="J1500" s="0" t="n">
        <v>4</v>
      </c>
      <c r="K1500" s="0" t="n">
        <v>4</v>
      </c>
      <c r="L1500" s="0" t="n">
        <v>1</v>
      </c>
      <c r="M1500" s="0" t="n">
        <v>12</v>
      </c>
      <c r="N1500" s="1" t="n">
        <f aca="false">IF(ISERROR(I1500/(I1500+J1500)),0,(I1500/(I1500+J1500)))</f>
        <v>0.333333333333333</v>
      </c>
      <c r="O1500" s="1" t="n">
        <f aca="false">IF(ISERROR(I1500/(I1500+K1500)),0,(I1500/(I1500+K1500)))</f>
        <v>0.333333333333333</v>
      </c>
      <c r="P1500" s="1" t="n">
        <f aca="false">IF(ISERROR((2*N1500*O1500)/(N1500+O1500)),0,(2*N1500*O1500)/(N1500+O1500))</f>
        <v>0.333333333333333</v>
      </c>
      <c r="Q1500" s="0" t="n">
        <f aca="false">L1219-M1219</f>
        <v>0</v>
      </c>
      <c r="R1500" s="17" t="str">
        <f aca="false">VLOOKUP(A1500,s3_num_method!A1500:B3999,2,0)</f>
        <v>num+count</v>
      </c>
    </row>
    <row r="1501" customFormat="false" ht="12.8" hidden="false" customHeight="false" outlineLevel="0" collapsed="false">
      <c r="A1501" s="0" t="s">
        <v>7103</v>
      </c>
      <c r="B1501" s="0" t="s">
        <v>1</v>
      </c>
      <c r="C1501" s="0" t="s">
        <v>2</v>
      </c>
      <c r="D1501" s="0" t="s">
        <v>23</v>
      </c>
      <c r="F1501" s="0" t="s">
        <v>7104</v>
      </c>
      <c r="G1501" s="0" t="n">
        <v>6</v>
      </c>
      <c r="H1501" s="0" t="n">
        <v>5</v>
      </c>
      <c r="I1501" s="0" t="n">
        <v>5</v>
      </c>
      <c r="J1501" s="0" t="n">
        <v>0</v>
      </c>
      <c r="K1501" s="0" t="n">
        <v>1</v>
      </c>
      <c r="L1501" s="0" t="n">
        <v>5</v>
      </c>
      <c r="M1501" s="0" t="n">
        <v>9</v>
      </c>
      <c r="N1501" s="1" t="n">
        <f aca="false">IF(ISERROR(I1501/(I1501+J1501)),0,(I1501/(I1501+J1501)))</f>
        <v>1</v>
      </c>
      <c r="O1501" s="1" t="n">
        <f aca="false">IF(ISERROR(I1501/(I1501+K1501)),0,(I1501/(I1501+K1501)))</f>
        <v>0.833333333333333</v>
      </c>
      <c r="P1501" s="1" t="n">
        <f aca="false">IF(ISERROR((2*N1501*O1501)/(N1501+O1501)),0,(2*N1501*O1501)/(N1501+O1501))</f>
        <v>0.909090909090909</v>
      </c>
      <c r="Q1501" s="0" t="n">
        <f aca="false">L2129-M2129</f>
        <v>7</v>
      </c>
      <c r="R1501" s="17" t="str">
        <f aca="false">VLOOKUP(A1501,s3_num_method!A1501:B4000,2,0)</f>
        <v>num+count</v>
      </c>
    </row>
    <row r="1502" customFormat="false" ht="12.8" hidden="false" customHeight="false" outlineLevel="0" collapsed="false">
      <c r="A1502" s="0" t="s">
        <v>7105</v>
      </c>
      <c r="B1502" s="0" t="s">
        <v>1</v>
      </c>
      <c r="C1502" s="0" t="s">
        <v>2</v>
      </c>
      <c r="D1502" s="0" t="s">
        <v>23</v>
      </c>
      <c r="F1502" s="0" t="s">
        <v>7106</v>
      </c>
      <c r="G1502" s="0" t="n">
        <v>2</v>
      </c>
      <c r="H1502" s="0" t="n">
        <v>2</v>
      </c>
      <c r="I1502" s="0" t="n">
        <v>2</v>
      </c>
      <c r="J1502" s="0" t="n">
        <v>0</v>
      </c>
      <c r="K1502" s="0" t="n">
        <v>0</v>
      </c>
      <c r="L1502" s="0" t="n">
        <v>0</v>
      </c>
      <c r="M1502" s="0" t="n">
        <v>2</v>
      </c>
      <c r="N1502" s="1" t="n">
        <f aca="false">IF(ISERROR(I1502/(I1502+J1502)),0,(I1502/(I1502+J1502)))</f>
        <v>1</v>
      </c>
      <c r="O1502" s="1" t="n">
        <f aca="false">IF(ISERROR(I1502/(I1502+K1502)),0,(I1502/(I1502+K1502)))</f>
        <v>1</v>
      </c>
      <c r="P1502" s="1" t="n">
        <f aca="false">IF(ISERROR((2*N1502*O1502)/(N1502+O1502)),0,(2*N1502*O1502)/(N1502+O1502))</f>
        <v>1</v>
      </c>
      <c r="Q1502" s="0" t="n">
        <f aca="false">L901-M901</f>
        <v>1</v>
      </c>
      <c r="R1502" s="17" t="str">
        <f aca="false">VLOOKUP(A1502,s3_num_method!A1502:B4001,2,0)</f>
        <v>num</v>
      </c>
    </row>
    <row r="1503" customFormat="false" ht="12.8" hidden="false" customHeight="false" outlineLevel="0" collapsed="false">
      <c r="A1503" s="0" t="s">
        <v>7107</v>
      </c>
      <c r="B1503" s="0" t="s">
        <v>1</v>
      </c>
      <c r="C1503" s="0" t="s">
        <v>2</v>
      </c>
      <c r="D1503" s="0" t="s">
        <v>23</v>
      </c>
      <c r="F1503" s="0" t="s">
        <v>7108</v>
      </c>
      <c r="G1503" s="0" t="n">
        <v>2</v>
      </c>
      <c r="H1503" s="0" t="n">
        <v>1</v>
      </c>
      <c r="I1503" s="0" t="n">
        <v>1</v>
      </c>
      <c r="J1503" s="0" t="n">
        <v>0</v>
      </c>
      <c r="K1503" s="0" t="n">
        <v>1</v>
      </c>
      <c r="L1503" s="0" t="n">
        <v>1</v>
      </c>
      <c r="M1503" s="0" t="n">
        <v>2</v>
      </c>
      <c r="N1503" s="1" t="n">
        <f aca="false">IF(ISERROR(I1503/(I1503+J1503)),0,(I1503/(I1503+J1503)))</f>
        <v>1</v>
      </c>
      <c r="O1503" s="1" t="n">
        <f aca="false">IF(ISERROR(I1503/(I1503+K1503)),0,(I1503/(I1503+K1503)))</f>
        <v>0.5</v>
      </c>
      <c r="P1503" s="1" t="n">
        <f aca="false">IF(ISERROR((2*N1503*O1503)/(N1503+O1503)),0,(2*N1503*O1503)/(N1503+O1503))</f>
        <v>0.666666666666667</v>
      </c>
      <c r="Q1503" s="0" t="n">
        <f aca="false">L1111-M1111</f>
        <v>1</v>
      </c>
      <c r="R1503" s="17" t="str">
        <f aca="false">VLOOKUP(A1503,s3_num_method!A1503:B4002,2,0)</f>
        <v>num</v>
      </c>
    </row>
    <row r="1504" customFormat="false" ht="12.8" hidden="false" customHeight="false" outlineLevel="0" collapsed="false">
      <c r="A1504" s="0" t="s">
        <v>7109</v>
      </c>
      <c r="B1504" s="0" t="s">
        <v>1</v>
      </c>
      <c r="C1504" s="0" t="s">
        <v>2</v>
      </c>
      <c r="D1504" s="0" t="s">
        <v>23</v>
      </c>
      <c r="F1504" s="0" t="s">
        <v>7110</v>
      </c>
      <c r="G1504" s="0" t="n">
        <v>2</v>
      </c>
      <c r="H1504" s="0" t="n">
        <v>1</v>
      </c>
      <c r="I1504" s="0" t="n">
        <v>1</v>
      </c>
      <c r="J1504" s="0" t="n">
        <v>0</v>
      </c>
      <c r="K1504" s="0" t="n">
        <v>1</v>
      </c>
      <c r="L1504" s="0" t="n">
        <v>0</v>
      </c>
      <c r="M1504" s="0" t="n">
        <v>0</v>
      </c>
      <c r="N1504" s="1" t="n">
        <f aca="false">IF(ISERROR(I1504/(I1504+J1504)),0,(I1504/(I1504+J1504)))</f>
        <v>1</v>
      </c>
      <c r="O1504" s="1" t="n">
        <f aca="false">IF(ISERROR(I1504/(I1504+K1504)),0,(I1504/(I1504+K1504)))</f>
        <v>0.5</v>
      </c>
      <c r="P1504" s="1" t="n">
        <f aca="false">IF(ISERROR((2*N1504*O1504)/(N1504+O1504)),0,(2*N1504*O1504)/(N1504+O1504))</f>
        <v>0.666666666666667</v>
      </c>
      <c r="Q1504" s="0" t="n">
        <f aca="false">L1647-M1647</f>
        <v>0</v>
      </c>
      <c r="R1504" s="17" t="str">
        <f aca="false">VLOOKUP(A1504,s3_num_method!A1504:B4003,2,0)</f>
        <v>count</v>
      </c>
    </row>
    <row r="1505" customFormat="false" ht="12.8" hidden="false" customHeight="false" outlineLevel="0" collapsed="false">
      <c r="A1505" s="0" t="s">
        <v>7111</v>
      </c>
      <c r="B1505" s="0" t="s">
        <v>1</v>
      </c>
      <c r="C1505" s="0" t="s">
        <v>2</v>
      </c>
      <c r="D1505" s="0" t="s">
        <v>23</v>
      </c>
      <c r="F1505" s="0" t="s">
        <v>7112</v>
      </c>
      <c r="G1505" s="0" t="n">
        <v>2</v>
      </c>
      <c r="H1505" s="0" t="n">
        <v>0</v>
      </c>
      <c r="I1505" s="0" t="n">
        <v>0</v>
      </c>
      <c r="J1505" s="0" t="n">
        <v>0</v>
      </c>
      <c r="K1505" s="0" t="n">
        <v>2</v>
      </c>
      <c r="L1505" s="0" t="n">
        <v>1</v>
      </c>
      <c r="M1505" s="0" t="n">
        <v>0</v>
      </c>
      <c r="N1505" s="1" t="n">
        <f aca="false">IF(ISERROR(I1505/(I1505+J1505)),0,(I1505/(I1505+J1505)))</f>
        <v>0</v>
      </c>
      <c r="O1505" s="1" t="n">
        <f aca="false">IF(ISERROR(I1505/(I1505+K1505)),0,(I1505/(I1505+K1505)))</f>
        <v>0</v>
      </c>
      <c r="P1505" s="1" t="n">
        <f aca="false">IF(ISERROR((2*N1505*O1505)/(N1505+O1505)),0,(2*N1505*O1505)/(N1505+O1505))</f>
        <v>0</v>
      </c>
      <c r="Q1505" s="0" t="n">
        <f aca="false">L2421-M2421</f>
        <v>-2</v>
      </c>
      <c r="R1505" s="17" t="str">
        <f aca="false">VLOOKUP(A1505,s3_num_method!A1505:B4004,2,0)</f>
        <v>num+count</v>
      </c>
    </row>
    <row r="1506" customFormat="false" ht="12.8" hidden="false" customHeight="false" outlineLevel="0" collapsed="false">
      <c r="A1506" s="0" t="s">
        <v>7113</v>
      </c>
      <c r="B1506" s="0" t="s">
        <v>1</v>
      </c>
      <c r="C1506" s="0" t="s">
        <v>2</v>
      </c>
      <c r="D1506" s="0" t="s">
        <v>23</v>
      </c>
      <c r="F1506" s="0" t="s">
        <v>7114</v>
      </c>
      <c r="G1506" s="0" t="n">
        <v>2</v>
      </c>
      <c r="H1506" s="0" t="n">
        <v>1</v>
      </c>
      <c r="I1506" s="0" t="n">
        <v>1</v>
      </c>
      <c r="J1506" s="0" t="n">
        <v>0</v>
      </c>
      <c r="K1506" s="0" t="n">
        <v>1</v>
      </c>
      <c r="L1506" s="0" t="n">
        <v>0</v>
      </c>
      <c r="M1506" s="0" t="n">
        <v>1</v>
      </c>
      <c r="N1506" s="1" t="n">
        <f aca="false">IF(ISERROR(I1506/(I1506+J1506)),0,(I1506/(I1506+J1506)))</f>
        <v>1</v>
      </c>
      <c r="O1506" s="1" t="n">
        <f aca="false">IF(ISERROR(I1506/(I1506+K1506)),0,(I1506/(I1506+K1506)))</f>
        <v>0.5</v>
      </c>
      <c r="P1506" s="1" t="n">
        <f aca="false">IF(ISERROR((2*N1506*O1506)/(N1506+O1506)),0,(2*N1506*O1506)/(N1506+O1506))</f>
        <v>0.666666666666667</v>
      </c>
      <c r="Q1506" s="0" t="n">
        <f aca="false">L315-M315</f>
        <v>0</v>
      </c>
      <c r="R1506" s="17" t="str">
        <f aca="false">VLOOKUP(A1506,s3_num_method!A1506:B4005,2,0)</f>
        <v>count</v>
      </c>
    </row>
    <row r="1507" customFormat="false" ht="12.8" hidden="false" customHeight="false" outlineLevel="0" collapsed="false">
      <c r="A1507" s="0" t="s">
        <v>7115</v>
      </c>
      <c r="B1507" s="0" t="s">
        <v>1</v>
      </c>
      <c r="C1507" s="0" t="s">
        <v>2</v>
      </c>
      <c r="D1507" s="0" t="s">
        <v>23</v>
      </c>
      <c r="F1507" s="0" t="s">
        <v>7116</v>
      </c>
      <c r="G1507" s="0" t="n">
        <v>1</v>
      </c>
      <c r="H1507" s="0" t="n">
        <v>0</v>
      </c>
      <c r="I1507" s="0" t="n">
        <v>0</v>
      </c>
      <c r="J1507" s="0" t="n">
        <v>0</v>
      </c>
      <c r="K1507" s="0" t="n">
        <v>1</v>
      </c>
      <c r="L1507" s="0" t="n">
        <v>1</v>
      </c>
      <c r="M1507" s="0" t="n">
        <v>0</v>
      </c>
      <c r="N1507" s="1" t="n">
        <f aca="false">IF(ISERROR(I1507/(I1507+J1507)),0,(I1507/(I1507+J1507)))</f>
        <v>0</v>
      </c>
      <c r="O1507" s="1" t="n">
        <f aca="false">IF(ISERROR(I1507/(I1507+K1507)),0,(I1507/(I1507+K1507)))</f>
        <v>0</v>
      </c>
      <c r="P1507" s="1" t="n">
        <f aca="false">IF(ISERROR((2*N1507*O1507)/(N1507+O1507)),0,(2*N1507*O1507)/(N1507+O1507))</f>
        <v>0</v>
      </c>
      <c r="Q1507" s="0" t="n">
        <f aca="false">L1482-M1482</f>
        <v>-2</v>
      </c>
      <c r="R1507" s="17" t="str">
        <f aca="false">VLOOKUP(A1507,s3_num_method!A1507:B4006,2,0)</f>
        <v>num+count</v>
      </c>
    </row>
    <row r="1508" customFormat="false" ht="12.8" hidden="false" customHeight="false" outlineLevel="0" collapsed="false">
      <c r="A1508" s="0" t="s">
        <v>7117</v>
      </c>
      <c r="B1508" s="0" t="s">
        <v>1</v>
      </c>
      <c r="C1508" s="0" t="s">
        <v>2</v>
      </c>
      <c r="D1508" s="0" t="s">
        <v>23</v>
      </c>
      <c r="F1508" s="0" t="s">
        <v>7118</v>
      </c>
      <c r="G1508" s="0" t="n">
        <v>2</v>
      </c>
      <c r="H1508" s="0" t="n">
        <v>1</v>
      </c>
      <c r="I1508" s="0" t="n">
        <v>1</v>
      </c>
      <c r="J1508" s="0" t="n">
        <v>0</v>
      </c>
      <c r="K1508" s="0" t="n">
        <v>1</v>
      </c>
      <c r="L1508" s="0" t="n">
        <v>0</v>
      </c>
      <c r="M1508" s="0" t="n">
        <v>0</v>
      </c>
      <c r="N1508" s="1" t="n">
        <f aca="false">IF(ISERROR(I1508/(I1508+J1508)),0,(I1508/(I1508+J1508)))</f>
        <v>1</v>
      </c>
      <c r="O1508" s="1" t="n">
        <f aca="false">IF(ISERROR(I1508/(I1508+K1508)),0,(I1508/(I1508+K1508)))</f>
        <v>0.5</v>
      </c>
      <c r="P1508" s="1" t="n">
        <f aca="false">IF(ISERROR((2*N1508*O1508)/(N1508+O1508)),0,(2*N1508*O1508)/(N1508+O1508))</f>
        <v>0.666666666666667</v>
      </c>
      <c r="Q1508" s="0" t="n">
        <f aca="false">L1908-M1908</f>
        <v>5</v>
      </c>
      <c r="R1508" s="17" t="str">
        <f aca="false">VLOOKUP(A1508,s3_num_method!A1508:B4007,2,0)</f>
        <v>count</v>
      </c>
    </row>
    <row r="1509" customFormat="false" ht="12.8" hidden="false" customHeight="false" outlineLevel="0" collapsed="false">
      <c r="A1509" s="0" t="s">
        <v>7119</v>
      </c>
      <c r="B1509" s="0" t="s">
        <v>1</v>
      </c>
      <c r="C1509" s="0" t="s">
        <v>2</v>
      </c>
      <c r="D1509" s="0" t="s">
        <v>23</v>
      </c>
      <c r="F1509" s="0" t="s">
        <v>7120</v>
      </c>
      <c r="G1509" s="0" t="n">
        <v>4</v>
      </c>
      <c r="H1509" s="0" t="n">
        <v>8</v>
      </c>
      <c r="I1509" s="0" t="n">
        <v>4</v>
      </c>
      <c r="J1509" s="0" t="n">
        <v>4</v>
      </c>
      <c r="K1509" s="0" t="n">
        <v>0</v>
      </c>
      <c r="L1509" s="0" t="n">
        <v>1</v>
      </c>
      <c r="M1509" s="0" t="n">
        <v>6</v>
      </c>
      <c r="N1509" s="1" t="n">
        <f aca="false">IF(ISERROR(I1509/(I1509+J1509)),0,(I1509/(I1509+J1509)))</f>
        <v>0.5</v>
      </c>
      <c r="O1509" s="1" t="n">
        <f aca="false">IF(ISERROR(I1509/(I1509+K1509)),0,(I1509/(I1509+K1509)))</f>
        <v>1</v>
      </c>
      <c r="P1509" s="1" t="n">
        <f aca="false">IF(ISERROR((2*N1509*O1509)/(N1509+O1509)),0,(2*N1509*O1509)/(N1509+O1509))</f>
        <v>0.666666666666667</v>
      </c>
      <c r="Q1509" s="0" t="n">
        <f aca="false">L1719-M1719</f>
        <v>2</v>
      </c>
      <c r="R1509" s="17" t="str">
        <f aca="false">VLOOKUP(A1509,s3_num_method!A1509:B4008,2,0)</f>
        <v>num+count</v>
      </c>
    </row>
    <row r="1510" customFormat="false" ht="12.8" hidden="false" customHeight="false" outlineLevel="0" collapsed="false">
      <c r="A1510" s="0" t="s">
        <v>7121</v>
      </c>
      <c r="B1510" s="0" t="s">
        <v>1</v>
      </c>
      <c r="C1510" s="0" t="s">
        <v>2</v>
      </c>
      <c r="D1510" s="0" t="s">
        <v>23</v>
      </c>
      <c r="F1510" s="0" t="s">
        <v>7122</v>
      </c>
      <c r="G1510" s="0" t="n">
        <v>1</v>
      </c>
      <c r="H1510" s="0" t="n">
        <v>1</v>
      </c>
      <c r="I1510" s="0" t="n">
        <v>1</v>
      </c>
      <c r="J1510" s="0" t="n">
        <v>0</v>
      </c>
      <c r="K1510" s="0" t="n">
        <v>0</v>
      </c>
      <c r="L1510" s="0" t="n">
        <v>1</v>
      </c>
      <c r="M1510" s="0" t="n">
        <v>2</v>
      </c>
      <c r="N1510" s="1" t="n">
        <f aca="false">IF(ISERROR(I1510/(I1510+J1510)),0,(I1510/(I1510+J1510)))</f>
        <v>1</v>
      </c>
      <c r="O1510" s="1" t="n">
        <f aca="false">IF(ISERROR(I1510/(I1510+K1510)),0,(I1510/(I1510+K1510)))</f>
        <v>1</v>
      </c>
      <c r="P1510" s="1" t="n">
        <f aca="false">IF(ISERROR((2*N1510*O1510)/(N1510+O1510)),0,(2*N1510*O1510)/(N1510+O1510))</f>
        <v>1</v>
      </c>
      <c r="Q1510" s="0" t="n">
        <f aca="false">L1918-M1918</f>
        <v>1</v>
      </c>
      <c r="R1510" s="17" t="str">
        <f aca="false">VLOOKUP(A1510,s3_num_method!A1510:B4009,2,0)</f>
        <v>count</v>
      </c>
    </row>
    <row r="1511" customFormat="false" ht="12.8" hidden="false" customHeight="false" outlineLevel="0" collapsed="false">
      <c r="A1511" s="0" t="s">
        <v>7123</v>
      </c>
      <c r="B1511" s="0" t="s">
        <v>1</v>
      </c>
      <c r="C1511" s="0" t="s">
        <v>2</v>
      </c>
      <c r="D1511" s="0" t="s">
        <v>23</v>
      </c>
      <c r="F1511" s="0" t="s">
        <v>7124</v>
      </c>
      <c r="G1511" s="0" t="n">
        <v>1</v>
      </c>
      <c r="H1511" s="0" t="n">
        <v>0</v>
      </c>
      <c r="I1511" s="0" t="n">
        <v>0</v>
      </c>
      <c r="J1511" s="0" t="n">
        <v>0</v>
      </c>
      <c r="K1511" s="0" t="n">
        <v>1</v>
      </c>
      <c r="L1511" s="0" t="n">
        <v>0</v>
      </c>
      <c r="M1511" s="0" t="n">
        <v>0</v>
      </c>
      <c r="N1511" s="1" t="n">
        <f aca="false">IF(ISERROR(I1511/(I1511+J1511)),0,(I1511/(I1511+J1511)))</f>
        <v>0</v>
      </c>
      <c r="O1511" s="1" t="n">
        <f aca="false">IF(ISERROR(I1511/(I1511+K1511)),0,(I1511/(I1511+K1511)))</f>
        <v>0</v>
      </c>
      <c r="P1511" s="1" t="n">
        <f aca="false">IF(ISERROR((2*N1511*O1511)/(N1511+O1511)),0,(2*N1511*O1511)/(N1511+O1511))</f>
        <v>0</v>
      </c>
      <c r="Q1511" s="0" t="n">
        <f aca="false">L1006-M1006</f>
        <v>-5</v>
      </c>
      <c r="R1511" s="17" t="str">
        <f aca="false">VLOOKUP(A1511,s3_num_method!A1511:B4010,2,0)</f>
        <v>num+count</v>
      </c>
    </row>
    <row r="1512" customFormat="false" ht="12.8" hidden="false" customHeight="false" outlineLevel="0" collapsed="false">
      <c r="A1512" s="0" t="s">
        <v>7125</v>
      </c>
      <c r="B1512" s="0" t="s">
        <v>1</v>
      </c>
      <c r="C1512" s="0" t="s">
        <v>2</v>
      </c>
      <c r="D1512" s="0" t="s">
        <v>23</v>
      </c>
      <c r="F1512" s="0" t="s">
        <v>7126</v>
      </c>
      <c r="G1512" s="0" t="n">
        <v>2</v>
      </c>
      <c r="H1512" s="0" t="n">
        <v>1</v>
      </c>
      <c r="I1512" s="0" t="n">
        <v>1</v>
      </c>
      <c r="J1512" s="0" t="n">
        <v>0</v>
      </c>
      <c r="K1512" s="0" t="n">
        <v>1</v>
      </c>
      <c r="L1512" s="0" t="n">
        <v>0</v>
      </c>
      <c r="M1512" s="0" t="n">
        <v>1</v>
      </c>
      <c r="N1512" s="1" t="n">
        <f aca="false">IF(ISERROR(I1512/(I1512+J1512)),0,(I1512/(I1512+J1512)))</f>
        <v>1</v>
      </c>
      <c r="O1512" s="1" t="n">
        <f aca="false">IF(ISERROR(I1512/(I1512+K1512)),0,(I1512/(I1512+K1512)))</f>
        <v>0.5</v>
      </c>
      <c r="P1512" s="1" t="n">
        <f aca="false">IF(ISERROR((2*N1512*O1512)/(N1512+O1512)),0,(2*N1512*O1512)/(N1512+O1512))</f>
        <v>0.666666666666667</v>
      </c>
      <c r="Q1512" s="0" t="n">
        <f aca="false">L105-M105</f>
        <v>-3</v>
      </c>
      <c r="R1512" s="17" t="str">
        <f aca="false">VLOOKUP(A1512,s3_num_method!A1512:B4011,2,0)</f>
        <v>count</v>
      </c>
    </row>
    <row r="1513" customFormat="false" ht="12.8" hidden="false" customHeight="false" outlineLevel="0" collapsed="false">
      <c r="A1513" s="0" t="s">
        <v>7127</v>
      </c>
      <c r="B1513" s="0" t="s">
        <v>1</v>
      </c>
      <c r="C1513" s="0" t="s">
        <v>2</v>
      </c>
      <c r="D1513" s="0" t="s">
        <v>23</v>
      </c>
      <c r="F1513" s="0" t="s">
        <v>7128</v>
      </c>
      <c r="G1513" s="0" t="n">
        <v>1</v>
      </c>
      <c r="H1513" s="0" t="n">
        <v>1</v>
      </c>
      <c r="I1513" s="0" t="n">
        <v>1</v>
      </c>
      <c r="J1513" s="0" t="n">
        <v>0</v>
      </c>
      <c r="K1513" s="0" t="n">
        <v>0</v>
      </c>
      <c r="L1513" s="0" t="n">
        <v>0</v>
      </c>
      <c r="M1513" s="0" t="n">
        <v>0</v>
      </c>
      <c r="N1513" s="1" t="n">
        <f aca="false">IF(ISERROR(I1513/(I1513+J1513)),0,(I1513/(I1513+J1513)))</f>
        <v>1</v>
      </c>
      <c r="O1513" s="1" t="n">
        <f aca="false">IF(ISERROR(I1513/(I1513+K1513)),0,(I1513/(I1513+K1513)))</f>
        <v>1</v>
      </c>
      <c r="P1513" s="1" t="n">
        <f aca="false">IF(ISERROR((2*N1513*O1513)/(N1513+O1513)),0,(2*N1513*O1513)/(N1513+O1513))</f>
        <v>1</v>
      </c>
      <c r="Q1513" s="0" t="n">
        <f aca="false">L2065-M2065</f>
        <v>5</v>
      </c>
      <c r="R1513" s="17" t="str">
        <f aca="false">VLOOKUP(A1513,s3_num_method!A1513:B4012,2,0)</f>
        <v>count</v>
      </c>
    </row>
    <row r="1514" customFormat="false" ht="12.8" hidden="false" customHeight="false" outlineLevel="0" collapsed="false">
      <c r="A1514" s="0" t="s">
        <v>7129</v>
      </c>
      <c r="B1514" s="0" t="s">
        <v>1</v>
      </c>
      <c r="C1514" s="0" t="s">
        <v>2</v>
      </c>
      <c r="D1514" s="0" t="s">
        <v>23</v>
      </c>
      <c r="F1514" s="0" t="s">
        <v>7130</v>
      </c>
      <c r="G1514" s="0" t="n">
        <v>1</v>
      </c>
      <c r="H1514" s="0" t="n">
        <v>0</v>
      </c>
      <c r="I1514" s="0" t="n">
        <v>0</v>
      </c>
      <c r="J1514" s="0" t="n">
        <v>0</v>
      </c>
      <c r="K1514" s="0" t="n">
        <v>1</v>
      </c>
      <c r="L1514" s="0" t="n">
        <v>1</v>
      </c>
      <c r="M1514" s="0" t="n">
        <v>0</v>
      </c>
      <c r="N1514" s="1" t="n">
        <f aca="false">IF(ISERROR(I1514/(I1514+J1514)),0,(I1514/(I1514+J1514)))</f>
        <v>0</v>
      </c>
      <c r="O1514" s="1" t="n">
        <f aca="false">IF(ISERROR(I1514/(I1514+K1514)),0,(I1514/(I1514+K1514)))</f>
        <v>0</v>
      </c>
      <c r="P1514" s="1" t="n">
        <f aca="false">IF(ISERROR((2*N1514*O1514)/(N1514+O1514)),0,(2*N1514*O1514)/(N1514+O1514))</f>
        <v>0</v>
      </c>
      <c r="Q1514" s="0" t="n">
        <f aca="false">L930-M930</f>
        <v>0</v>
      </c>
      <c r="R1514" s="17" t="str">
        <f aca="false">VLOOKUP(A1514,s3_num_method!A1514:B4013,2,0)</f>
        <v>num+count</v>
      </c>
    </row>
    <row r="1515" customFormat="false" ht="12.8" hidden="false" customHeight="false" outlineLevel="0" collapsed="false">
      <c r="A1515" s="0" t="s">
        <v>7131</v>
      </c>
      <c r="B1515" s="0" t="s">
        <v>1</v>
      </c>
      <c r="C1515" s="0" t="s">
        <v>2</v>
      </c>
      <c r="D1515" s="0" t="s">
        <v>23</v>
      </c>
      <c r="F1515" s="0" t="s">
        <v>7132</v>
      </c>
      <c r="G1515" s="0" t="n">
        <v>4</v>
      </c>
      <c r="H1515" s="0" t="n">
        <v>2</v>
      </c>
      <c r="I1515" s="0" t="n">
        <v>2</v>
      </c>
      <c r="J1515" s="0" t="n">
        <v>0</v>
      </c>
      <c r="K1515" s="0" t="n">
        <v>2</v>
      </c>
      <c r="L1515" s="0" t="n">
        <v>1</v>
      </c>
      <c r="M1515" s="0" t="n">
        <v>1</v>
      </c>
      <c r="N1515" s="1" t="n">
        <f aca="false">IF(ISERROR(I1515/(I1515+J1515)),0,(I1515/(I1515+J1515)))</f>
        <v>1</v>
      </c>
      <c r="O1515" s="1" t="n">
        <f aca="false">IF(ISERROR(I1515/(I1515+K1515)),0,(I1515/(I1515+K1515)))</f>
        <v>0.5</v>
      </c>
      <c r="P1515" s="1" t="n">
        <f aca="false">IF(ISERROR((2*N1515*O1515)/(N1515+O1515)),0,(2*N1515*O1515)/(N1515+O1515))</f>
        <v>0.666666666666667</v>
      </c>
      <c r="Q1515" s="0" t="n">
        <f aca="false">L885-M885</f>
        <v>1</v>
      </c>
      <c r="R1515" s="17" t="str">
        <f aca="false">VLOOKUP(A1515,s3_num_method!A1515:B4014,2,0)</f>
        <v>num+count</v>
      </c>
    </row>
    <row r="1516" customFormat="false" ht="12.8" hidden="false" customHeight="false" outlineLevel="0" collapsed="false">
      <c r="A1516" s="0" t="s">
        <v>7133</v>
      </c>
      <c r="B1516" s="0" t="s">
        <v>1</v>
      </c>
      <c r="C1516" s="0" t="s">
        <v>2</v>
      </c>
      <c r="D1516" s="0" t="s">
        <v>23</v>
      </c>
      <c r="F1516" s="0" t="s">
        <v>7134</v>
      </c>
      <c r="G1516" s="0" t="n">
        <v>2</v>
      </c>
      <c r="H1516" s="0" t="n">
        <v>2</v>
      </c>
      <c r="I1516" s="0" t="n">
        <v>2</v>
      </c>
      <c r="J1516" s="0" t="n">
        <v>0</v>
      </c>
      <c r="K1516" s="0" t="n">
        <v>0</v>
      </c>
      <c r="L1516" s="0" t="n">
        <v>1</v>
      </c>
      <c r="M1516" s="0" t="n">
        <v>11</v>
      </c>
      <c r="N1516" s="1" t="n">
        <f aca="false">IF(ISERROR(I1516/(I1516+J1516)),0,(I1516/(I1516+J1516)))</f>
        <v>1</v>
      </c>
      <c r="O1516" s="1" t="n">
        <f aca="false">IF(ISERROR(I1516/(I1516+K1516)),0,(I1516/(I1516+K1516)))</f>
        <v>1</v>
      </c>
      <c r="P1516" s="1" t="n">
        <f aca="false">IF(ISERROR((2*N1516*O1516)/(N1516+O1516)),0,(2*N1516*O1516)/(N1516+O1516))</f>
        <v>1</v>
      </c>
      <c r="Q1516" s="0" t="n">
        <f aca="false">L1475-M1475</f>
        <v>1</v>
      </c>
      <c r="R1516" s="17" t="str">
        <f aca="false">VLOOKUP(A1516,s3_num_method!A1516:B4015,2,0)</f>
        <v>num</v>
      </c>
    </row>
    <row r="1517" customFormat="false" ht="12.8" hidden="false" customHeight="false" outlineLevel="0" collapsed="false">
      <c r="A1517" s="0" t="s">
        <v>7135</v>
      </c>
      <c r="B1517" s="0" t="s">
        <v>1</v>
      </c>
      <c r="C1517" s="0" t="s">
        <v>2</v>
      </c>
      <c r="D1517" s="0" t="s">
        <v>23</v>
      </c>
      <c r="F1517" s="0" t="s">
        <v>7136</v>
      </c>
      <c r="G1517" s="0" t="n">
        <v>2</v>
      </c>
      <c r="H1517" s="0" t="n">
        <v>1</v>
      </c>
      <c r="I1517" s="0" t="n">
        <v>1</v>
      </c>
      <c r="J1517" s="0" t="n">
        <v>0</v>
      </c>
      <c r="K1517" s="0" t="n">
        <v>1</v>
      </c>
      <c r="L1517" s="0" t="n">
        <v>1</v>
      </c>
      <c r="M1517" s="0" t="n">
        <v>0</v>
      </c>
      <c r="N1517" s="1" t="n">
        <f aca="false">IF(ISERROR(I1517/(I1517+J1517)),0,(I1517/(I1517+J1517)))</f>
        <v>1</v>
      </c>
      <c r="O1517" s="1" t="n">
        <f aca="false">IF(ISERROR(I1517/(I1517+K1517)),0,(I1517/(I1517+K1517)))</f>
        <v>0.5</v>
      </c>
      <c r="P1517" s="1" t="n">
        <f aca="false">IF(ISERROR((2*N1517*O1517)/(N1517+O1517)),0,(2*N1517*O1517)/(N1517+O1517))</f>
        <v>0.666666666666667</v>
      </c>
      <c r="Q1517" s="0" t="n">
        <f aca="false">L286-M286</f>
        <v>-1</v>
      </c>
      <c r="R1517" s="17" t="str">
        <f aca="false">VLOOKUP(A1517,s3_num_method!A1517:B4016,2,0)</f>
        <v>count</v>
      </c>
    </row>
    <row r="1518" customFormat="false" ht="12.8" hidden="false" customHeight="false" outlineLevel="0" collapsed="false">
      <c r="A1518" s="0" t="s">
        <v>7137</v>
      </c>
      <c r="B1518" s="0" t="s">
        <v>1</v>
      </c>
      <c r="C1518" s="0" t="s">
        <v>2</v>
      </c>
      <c r="D1518" s="0" t="s">
        <v>23</v>
      </c>
      <c r="F1518" s="0" t="s">
        <v>7138</v>
      </c>
      <c r="G1518" s="0" t="n">
        <v>4</v>
      </c>
      <c r="H1518" s="0" t="n">
        <v>6</v>
      </c>
      <c r="I1518" s="0" t="n">
        <v>2</v>
      </c>
      <c r="J1518" s="0" t="n">
        <v>4</v>
      </c>
      <c r="K1518" s="0" t="n">
        <v>2</v>
      </c>
      <c r="L1518" s="0" t="n">
        <v>1</v>
      </c>
      <c r="M1518" s="0" t="n">
        <v>9</v>
      </c>
      <c r="N1518" s="1" t="n">
        <f aca="false">IF(ISERROR(I1518/(I1518+J1518)),0,(I1518/(I1518+J1518)))</f>
        <v>0.333333333333333</v>
      </c>
      <c r="O1518" s="1" t="n">
        <f aca="false">IF(ISERROR(I1518/(I1518+K1518)),0,(I1518/(I1518+K1518)))</f>
        <v>0.5</v>
      </c>
      <c r="P1518" s="1" t="n">
        <f aca="false">IF(ISERROR((2*N1518*O1518)/(N1518+O1518)),0,(2*N1518*O1518)/(N1518+O1518))</f>
        <v>0.4</v>
      </c>
      <c r="Q1518" s="0" t="n">
        <f aca="false">L963-M963</f>
        <v>2</v>
      </c>
      <c r="R1518" s="17" t="str">
        <f aca="false">VLOOKUP(A1518,s3_num_method!A1518:B4017,2,0)</f>
        <v>num+count</v>
      </c>
    </row>
    <row r="1519" customFormat="false" ht="12.8" hidden="false" customHeight="false" outlineLevel="0" collapsed="false">
      <c r="A1519" s="0" t="s">
        <v>7139</v>
      </c>
      <c r="B1519" s="0" t="s">
        <v>1</v>
      </c>
      <c r="C1519" s="0" t="s">
        <v>2</v>
      </c>
      <c r="D1519" s="0" t="s">
        <v>23</v>
      </c>
      <c r="F1519" s="0" t="s">
        <v>7140</v>
      </c>
      <c r="G1519" s="0" t="n">
        <v>2</v>
      </c>
      <c r="H1519" s="0" t="n">
        <v>2</v>
      </c>
      <c r="I1519" s="0" t="n">
        <v>2</v>
      </c>
      <c r="J1519" s="0" t="n">
        <v>0</v>
      </c>
      <c r="K1519" s="0" t="n">
        <v>0</v>
      </c>
      <c r="L1519" s="0" t="n">
        <v>1</v>
      </c>
      <c r="M1519" s="0" t="n">
        <v>0</v>
      </c>
      <c r="N1519" s="1" t="n">
        <f aca="false">IF(ISERROR(I1519/(I1519+J1519)),0,(I1519/(I1519+J1519)))</f>
        <v>1</v>
      </c>
      <c r="O1519" s="1" t="n">
        <f aca="false">IF(ISERROR(I1519/(I1519+K1519)),0,(I1519/(I1519+K1519)))</f>
        <v>1</v>
      </c>
      <c r="P1519" s="1" t="n">
        <f aca="false">IF(ISERROR((2*N1519*O1519)/(N1519+O1519)),0,(2*N1519*O1519)/(N1519+O1519))</f>
        <v>1</v>
      </c>
      <c r="Q1519" s="0" t="n">
        <f aca="false">L656-M656</f>
        <v>1</v>
      </c>
      <c r="R1519" s="17" t="str">
        <f aca="false">VLOOKUP(A1519,s3_num_method!A1519:B4018,2,0)</f>
        <v>count</v>
      </c>
    </row>
    <row r="1520" customFormat="false" ht="12.8" hidden="false" customHeight="false" outlineLevel="0" collapsed="false">
      <c r="A1520" s="0" t="s">
        <v>7141</v>
      </c>
      <c r="B1520" s="0" t="s">
        <v>1</v>
      </c>
      <c r="C1520" s="0" t="s">
        <v>2</v>
      </c>
      <c r="D1520" s="0" t="s">
        <v>23</v>
      </c>
      <c r="F1520" s="0" t="s">
        <v>7142</v>
      </c>
      <c r="G1520" s="0" t="n">
        <v>1</v>
      </c>
      <c r="H1520" s="0" t="n">
        <v>0</v>
      </c>
      <c r="I1520" s="0" t="n">
        <v>0</v>
      </c>
      <c r="J1520" s="0" t="n">
        <v>0</v>
      </c>
      <c r="K1520" s="0" t="n">
        <v>1</v>
      </c>
      <c r="L1520" s="0" t="n">
        <v>2</v>
      </c>
      <c r="M1520" s="0" t="n">
        <v>0</v>
      </c>
      <c r="N1520" s="1" t="n">
        <f aca="false">IF(ISERROR(I1520/(I1520+J1520)),0,(I1520/(I1520+J1520)))</f>
        <v>0</v>
      </c>
      <c r="O1520" s="1" t="n">
        <f aca="false">IF(ISERROR(I1520/(I1520+K1520)),0,(I1520/(I1520+K1520)))</f>
        <v>0</v>
      </c>
      <c r="P1520" s="1" t="n">
        <f aca="false">IF(ISERROR((2*N1520*O1520)/(N1520+O1520)),0,(2*N1520*O1520)/(N1520+O1520))</f>
        <v>0</v>
      </c>
      <c r="Q1520" s="0" t="n">
        <f aca="false">L1379-M1379</f>
        <v>0</v>
      </c>
      <c r="R1520" s="17" t="str">
        <f aca="false">VLOOKUP(A1520,s3_num_method!A1520:B4019,2,0)</f>
        <v>num+count</v>
      </c>
    </row>
    <row r="1521" customFormat="false" ht="12.8" hidden="false" customHeight="false" outlineLevel="0" collapsed="false">
      <c r="A1521" s="0" t="s">
        <v>7143</v>
      </c>
      <c r="B1521" s="0" t="s">
        <v>1</v>
      </c>
      <c r="C1521" s="0" t="s">
        <v>2</v>
      </c>
      <c r="D1521" s="0" t="s">
        <v>23</v>
      </c>
      <c r="F1521" s="0" t="s">
        <v>7144</v>
      </c>
      <c r="G1521" s="0" t="n">
        <v>4</v>
      </c>
      <c r="H1521" s="0" t="n">
        <v>0</v>
      </c>
      <c r="I1521" s="0" t="n">
        <v>0</v>
      </c>
      <c r="J1521" s="0" t="n">
        <v>0</v>
      </c>
      <c r="K1521" s="0" t="n">
        <v>4</v>
      </c>
      <c r="L1521" s="0" t="n">
        <v>0</v>
      </c>
      <c r="M1521" s="0" t="n">
        <v>0</v>
      </c>
      <c r="N1521" s="1" t="n">
        <f aca="false">IF(ISERROR(I1521/(I1521+J1521)),0,(I1521/(I1521+J1521)))</f>
        <v>0</v>
      </c>
      <c r="O1521" s="1" t="n">
        <f aca="false">IF(ISERROR(I1521/(I1521+K1521)),0,(I1521/(I1521+K1521)))</f>
        <v>0</v>
      </c>
      <c r="P1521" s="1" t="n">
        <f aca="false">IF(ISERROR((2*N1521*O1521)/(N1521+O1521)),0,(2*N1521*O1521)/(N1521+O1521))</f>
        <v>0</v>
      </c>
      <c r="Q1521" s="0" t="n">
        <f aca="false">L2005-M2005</f>
        <v>6</v>
      </c>
      <c r="R1521" s="17" t="str">
        <f aca="false">VLOOKUP(A1521,s3_num_method!A1521:B4020,2,0)</f>
        <v>num+count</v>
      </c>
    </row>
    <row r="1522" customFormat="false" ht="12.8" hidden="false" customHeight="false" outlineLevel="0" collapsed="false">
      <c r="A1522" s="0" t="s">
        <v>7145</v>
      </c>
      <c r="B1522" s="0" t="s">
        <v>1</v>
      </c>
      <c r="C1522" s="0" t="s">
        <v>2</v>
      </c>
      <c r="D1522" s="0" t="s">
        <v>23</v>
      </c>
      <c r="F1522" s="0" t="s">
        <v>7146</v>
      </c>
      <c r="G1522" s="0" t="n">
        <v>2</v>
      </c>
      <c r="H1522" s="0" t="n">
        <v>1</v>
      </c>
      <c r="I1522" s="0" t="n">
        <v>0</v>
      </c>
      <c r="J1522" s="0" t="n">
        <v>1</v>
      </c>
      <c r="K1522" s="0" t="n">
        <v>2</v>
      </c>
      <c r="L1522" s="0" t="n">
        <v>0</v>
      </c>
      <c r="M1522" s="0" t="n">
        <v>0</v>
      </c>
      <c r="N1522" s="1" t="n">
        <f aca="false">IF(ISERROR(I1522/(I1522+J1522)),0,(I1522/(I1522+J1522)))</f>
        <v>0</v>
      </c>
      <c r="O1522" s="1" t="n">
        <f aca="false">IF(ISERROR(I1522/(I1522+K1522)),0,(I1522/(I1522+K1522)))</f>
        <v>0</v>
      </c>
      <c r="P1522" s="1" t="n">
        <f aca="false">IF(ISERROR((2*N1522*O1522)/(N1522+O1522)),0,(2*N1522*O1522)/(N1522+O1522))</f>
        <v>0</v>
      </c>
      <c r="Q1522" s="0" t="n">
        <f aca="false">L1868-M1868</f>
        <v>5</v>
      </c>
      <c r="R1522" s="17" t="str">
        <f aca="false">VLOOKUP(A1522,s3_num_method!A1522:B4021,2,0)</f>
        <v>count</v>
      </c>
    </row>
    <row r="1523" customFormat="false" ht="12.8" hidden="false" customHeight="false" outlineLevel="0" collapsed="false">
      <c r="A1523" s="0" t="s">
        <v>7147</v>
      </c>
      <c r="B1523" s="0" t="s">
        <v>1</v>
      </c>
      <c r="C1523" s="0" t="s">
        <v>2</v>
      </c>
      <c r="D1523" s="0" t="s">
        <v>23</v>
      </c>
      <c r="F1523" s="0" t="s">
        <v>7148</v>
      </c>
      <c r="G1523" s="0" t="n">
        <v>2</v>
      </c>
      <c r="H1523" s="0" t="n">
        <v>2</v>
      </c>
      <c r="I1523" s="0" t="n">
        <v>2</v>
      </c>
      <c r="J1523" s="0" t="n">
        <v>0</v>
      </c>
      <c r="K1523" s="0" t="n">
        <v>0</v>
      </c>
      <c r="L1523" s="0" t="n">
        <v>1</v>
      </c>
      <c r="M1523" s="0" t="n">
        <v>2</v>
      </c>
      <c r="N1523" s="1" t="n">
        <f aca="false">IF(ISERROR(I1523/(I1523+J1523)),0,(I1523/(I1523+J1523)))</f>
        <v>1</v>
      </c>
      <c r="O1523" s="1" t="n">
        <f aca="false">IF(ISERROR(I1523/(I1523+K1523)),0,(I1523/(I1523+K1523)))</f>
        <v>1</v>
      </c>
      <c r="P1523" s="1" t="n">
        <f aca="false">IF(ISERROR((2*N1523*O1523)/(N1523+O1523)),0,(2*N1523*O1523)/(N1523+O1523))</f>
        <v>1</v>
      </c>
      <c r="Q1523" s="0" t="n">
        <f aca="false">L1557-M1557</f>
        <v>0</v>
      </c>
      <c r="R1523" s="17" t="str">
        <f aca="false">VLOOKUP(A1523,s3_num_method!A1523:B4022,2,0)</f>
        <v>count</v>
      </c>
    </row>
    <row r="1524" customFormat="false" ht="12.8" hidden="false" customHeight="false" outlineLevel="0" collapsed="false">
      <c r="A1524" s="0" t="s">
        <v>7149</v>
      </c>
      <c r="B1524" s="0" t="s">
        <v>1</v>
      </c>
      <c r="C1524" s="0" t="s">
        <v>2</v>
      </c>
      <c r="D1524" s="0" t="s">
        <v>23</v>
      </c>
      <c r="F1524" s="0" t="s">
        <v>7150</v>
      </c>
      <c r="G1524" s="0" t="n">
        <v>1</v>
      </c>
      <c r="H1524" s="0" t="n">
        <v>2</v>
      </c>
      <c r="I1524" s="0" t="n">
        <v>1</v>
      </c>
      <c r="J1524" s="0" t="n">
        <v>1</v>
      </c>
      <c r="K1524" s="0" t="n">
        <v>0</v>
      </c>
      <c r="L1524" s="0" t="n">
        <v>3</v>
      </c>
      <c r="M1524" s="0" t="n">
        <v>2</v>
      </c>
      <c r="N1524" s="1" t="n">
        <f aca="false">IF(ISERROR(I1524/(I1524+J1524)),0,(I1524/(I1524+J1524)))</f>
        <v>0.5</v>
      </c>
      <c r="O1524" s="1" t="n">
        <f aca="false">IF(ISERROR(I1524/(I1524+K1524)),0,(I1524/(I1524+K1524)))</f>
        <v>1</v>
      </c>
      <c r="P1524" s="1" t="n">
        <f aca="false">IF(ISERROR((2*N1524*O1524)/(N1524+O1524)),0,(2*N1524*O1524)/(N1524+O1524))</f>
        <v>0.666666666666667</v>
      </c>
      <c r="Q1524" s="0" t="n">
        <f aca="false">L309-M309</f>
        <v>0</v>
      </c>
      <c r="R1524" s="17" t="str">
        <f aca="false">VLOOKUP(A1524,s3_num_method!A1524:B4023,2,0)</f>
        <v>num+count</v>
      </c>
    </row>
    <row r="1525" customFormat="false" ht="12.8" hidden="false" customHeight="false" outlineLevel="0" collapsed="false">
      <c r="A1525" s="0" t="s">
        <v>7151</v>
      </c>
      <c r="B1525" s="0" t="s">
        <v>1</v>
      </c>
      <c r="C1525" s="0" t="s">
        <v>2</v>
      </c>
      <c r="D1525" s="0" t="s">
        <v>23</v>
      </c>
      <c r="F1525" s="0" t="s">
        <v>7152</v>
      </c>
      <c r="G1525" s="0" t="n">
        <v>7</v>
      </c>
      <c r="H1525" s="0" t="n">
        <v>7</v>
      </c>
      <c r="I1525" s="0" t="n">
        <v>7</v>
      </c>
      <c r="J1525" s="0" t="n">
        <v>0</v>
      </c>
      <c r="K1525" s="0" t="n">
        <v>0</v>
      </c>
      <c r="L1525" s="0" t="n">
        <v>3</v>
      </c>
      <c r="M1525" s="0" t="n">
        <v>3</v>
      </c>
      <c r="N1525" s="1" t="n">
        <f aca="false">IF(ISERROR(I1525/(I1525+J1525)),0,(I1525/(I1525+J1525)))</f>
        <v>1</v>
      </c>
      <c r="O1525" s="1" t="n">
        <f aca="false">IF(ISERROR(I1525/(I1525+K1525)),0,(I1525/(I1525+K1525)))</f>
        <v>1</v>
      </c>
      <c r="P1525" s="1" t="n">
        <f aca="false">IF(ISERROR((2*N1525*O1525)/(N1525+O1525)),0,(2*N1525*O1525)/(N1525+O1525))</f>
        <v>1</v>
      </c>
      <c r="Q1525" s="0" t="n">
        <f aca="false">L1265-M1265</f>
        <v>0</v>
      </c>
      <c r="R1525" s="17" t="str">
        <f aca="false">VLOOKUP(A1525,s3_num_method!A1525:B4024,2,0)</f>
        <v>num+count</v>
      </c>
    </row>
    <row r="1526" customFormat="false" ht="12.8" hidden="false" customHeight="false" outlineLevel="0" collapsed="false">
      <c r="A1526" s="0" t="s">
        <v>7153</v>
      </c>
      <c r="B1526" s="0" t="s">
        <v>1</v>
      </c>
      <c r="C1526" s="0" t="s">
        <v>2</v>
      </c>
      <c r="D1526" s="0" t="s">
        <v>23</v>
      </c>
      <c r="F1526" s="0" t="s">
        <v>7154</v>
      </c>
      <c r="G1526" s="0" t="n">
        <v>2</v>
      </c>
      <c r="H1526" s="0" t="n">
        <v>2</v>
      </c>
      <c r="I1526" s="0" t="n">
        <v>2</v>
      </c>
      <c r="J1526" s="0" t="n">
        <v>0</v>
      </c>
      <c r="K1526" s="0" t="n">
        <v>0</v>
      </c>
      <c r="L1526" s="0" t="n">
        <v>2</v>
      </c>
      <c r="M1526" s="0" t="n">
        <v>2</v>
      </c>
      <c r="N1526" s="1" t="n">
        <f aca="false">IF(ISERROR(I1526/(I1526+J1526)),0,(I1526/(I1526+J1526)))</f>
        <v>1</v>
      </c>
      <c r="O1526" s="1" t="n">
        <f aca="false">IF(ISERROR(I1526/(I1526+K1526)),0,(I1526/(I1526+K1526)))</f>
        <v>1</v>
      </c>
      <c r="P1526" s="1" t="n">
        <f aca="false">IF(ISERROR((2*N1526*O1526)/(N1526+O1526)),0,(2*N1526*O1526)/(N1526+O1526))</f>
        <v>1</v>
      </c>
      <c r="Q1526" s="0" t="n">
        <f aca="false">L328-M328</f>
        <v>-1</v>
      </c>
      <c r="R1526" s="17" t="str">
        <f aca="false">VLOOKUP(A1526,s3_num_method!A1526:B4025,2,0)</f>
        <v>num</v>
      </c>
    </row>
    <row r="1527" customFormat="false" ht="12.8" hidden="false" customHeight="false" outlineLevel="0" collapsed="false">
      <c r="A1527" s="0" t="s">
        <v>7155</v>
      </c>
      <c r="B1527" s="0" t="s">
        <v>1</v>
      </c>
      <c r="C1527" s="0" t="s">
        <v>2</v>
      </c>
      <c r="D1527" s="0" t="s">
        <v>23</v>
      </c>
      <c r="F1527" s="0" t="s">
        <v>7156</v>
      </c>
      <c r="G1527" s="0" t="n">
        <v>6</v>
      </c>
      <c r="H1527" s="0" t="n">
        <v>0</v>
      </c>
      <c r="I1527" s="0" t="n">
        <v>0</v>
      </c>
      <c r="J1527" s="0" t="n">
        <v>0</v>
      </c>
      <c r="K1527" s="0" t="n">
        <v>6</v>
      </c>
      <c r="L1527" s="0" t="n">
        <v>2</v>
      </c>
      <c r="M1527" s="0" t="n">
        <v>0</v>
      </c>
      <c r="N1527" s="1" t="n">
        <f aca="false">IF(ISERROR(I1527/(I1527+J1527)),0,(I1527/(I1527+J1527)))</f>
        <v>0</v>
      </c>
      <c r="O1527" s="1" t="n">
        <f aca="false">IF(ISERROR(I1527/(I1527+K1527)),0,(I1527/(I1527+K1527)))</f>
        <v>0</v>
      </c>
      <c r="P1527" s="1" t="n">
        <f aca="false">IF(ISERROR((2*N1527*O1527)/(N1527+O1527)),0,(2*N1527*O1527)/(N1527+O1527))</f>
        <v>0</v>
      </c>
      <c r="Q1527" s="0" t="n">
        <f aca="false">L1754-M1754</f>
        <v>2</v>
      </c>
      <c r="R1527" s="17" t="str">
        <f aca="false">VLOOKUP(A1527,s3_num_method!A1527:B4026,2,0)</f>
        <v>num+count</v>
      </c>
    </row>
    <row r="1528" customFormat="false" ht="12.8" hidden="false" customHeight="false" outlineLevel="0" collapsed="false">
      <c r="A1528" s="0" t="s">
        <v>7157</v>
      </c>
      <c r="B1528" s="0" t="s">
        <v>1</v>
      </c>
      <c r="C1528" s="0" t="s">
        <v>2</v>
      </c>
      <c r="D1528" s="0" t="s">
        <v>23</v>
      </c>
      <c r="F1528" s="0" t="s">
        <v>7158</v>
      </c>
      <c r="G1528" s="0" t="n">
        <v>7</v>
      </c>
      <c r="H1528" s="0" t="n">
        <v>2</v>
      </c>
      <c r="I1528" s="0" t="n">
        <v>2</v>
      </c>
      <c r="J1528" s="0" t="n">
        <v>0</v>
      </c>
      <c r="K1528" s="0" t="n">
        <v>5</v>
      </c>
      <c r="L1528" s="0" t="n">
        <v>2</v>
      </c>
      <c r="M1528" s="0" t="n">
        <v>4</v>
      </c>
      <c r="N1528" s="1" t="n">
        <f aca="false">IF(ISERROR(I1528/(I1528+J1528)),0,(I1528/(I1528+J1528)))</f>
        <v>1</v>
      </c>
      <c r="O1528" s="1" t="n">
        <f aca="false">IF(ISERROR(I1528/(I1528+K1528)),0,(I1528/(I1528+K1528)))</f>
        <v>0.285714285714286</v>
      </c>
      <c r="P1528" s="1" t="n">
        <f aca="false">IF(ISERROR((2*N1528*O1528)/(N1528+O1528)),0,(2*N1528*O1528)/(N1528+O1528))</f>
        <v>0.444444444444444</v>
      </c>
      <c r="Q1528" s="0" t="n">
        <f aca="false">L1071-M1071</f>
        <v>1</v>
      </c>
      <c r="R1528" s="17" t="str">
        <f aca="false">VLOOKUP(A1528,s3_num_method!A1528:B4027,2,0)</f>
        <v>num</v>
      </c>
    </row>
    <row r="1529" customFormat="false" ht="12.8" hidden="false" customHeight="false" outlineLevel="0" collapsed="false">
      <c r="A1529" s="0" t="s">
        <v>7159</v>
      </c>
      <c r="B1529" s="0" t="s">
        <v>1</v>
      </c>
      <c r="C1529" s="0" t="s">
        <v>2</v>
      </c>
      <c r="D1529" s="0" t="s">
        <v>23</v>
      </c>
      <c r="F1529" s="0" t="s">
        <v>7160</v>
      </c>
      <c r="G1529" s="0" t="n">
        <v>2</v>
      </c>
      <c r="H1529" s="0" t="n">
        <v>2</v>
      </c>
      <c r="I1529" s="0" t="n">
        <v>2</v>
      </c>
      <c r="J1529" s="0" t="n">
        <v>0</v>
      </c>
      <c r="K1529" s="0" t="n">
        <v>0</v>
      </c>
      <c r="L1529" s="0" t="n">
        <v>4</v>
      </c>
      <c r="M1529" s="0" t="n">
        <v>4</v>
      </c>
      <c r="N1529" s="1" t="n">
        <f aca="false">IF(ISERROR(I1529/(I1529+J1529)),0,(I1529/(I1529+J1529)))</f>
        <v>1</v>
      </c>
      <c r="O1529" s="1" t="n">
        <f aca="false">IF(ISERROR(I1529/(I1529+K1529)),0,(I1529/(I1529+K1529)))</f>
        <v>1</v>
      </c>
      <c r="P1529" s="1" t="n">
        <f aca="false">IF(ISERROR((2*N1529*O1529)/(N1529+O1529)),0,(2*N1529*O1529)/(N1529+O1529))</f>
        <v>1</v>
      </c>
      <c r="Q1529" s="0" t="n">
        <f aca="false">L299-M299</f>
        <v>0</v>
      </c>
      <c r="R1529" s="17" t="str">
        <f aca="false">VLOOKUP(A1529,s3_num_method!A1529:B4028,2,0)</f>
        <v>num</v>
      </c>
    </row>
    <row r="1530" customFormat="false" ht="12.8" hidden="false" customHeight="false" outlineLevel="0" collapsed="false">
      <c r="A1530" s="0" t="s">
        <v>7161</v>
      </c>
      <c r="B1530" s="0" t="s">
        <v>1</v>
      </c>
      <c r="C1530" s="0" t="s">
        <v>2</v>
      </c>
      <c r="D1530" s="0" t="s">
        <v>23</v>
      </c>
      <c r="F1530" s="0" t="s">
        <v>7162</v>
      </c>
      <c r="G1530" s="0" t="n">
        <v>2</v>
      </c>
      <c r="H1530" s="0" t="n">
        <v>0</v>
      </c>
      <c r="I1530" s="0" t="n">
        <v>0</v>
      </c>
      <c r="J1530" s="0" t="n">
        <v>0</v>
      </c>
      <c r="K1530" s="0" t="n">
        <v>2</v>
      </c>
      <c r="L1530" s="0" t="n">
        <v>0</v>
      </c>
      <c r="M1530" s="0" t="n">
        <v>0</v>
      </c>
      <c r="N1530" s="1" t="n">
        <f aca="false">IF(ISERROR(I1530/(I1530+J1530)),0,(I1530/(I1530+J1530)))</f>
        <v>0</v>
      </c>
      <c r="O1530" s="1" t="n">
        <f aca="false">IF(ISERROR(I1530/(I1530+K1530)),0,(I1530/(I1530+K1530)))</f>
        <v>0</v>
      </c>
      <c r="P1530" s="1" t="n">
        <f aca="false">IF(ISERROR((2*N1530*O1530)/(N1530+O1530)),0,(2*N1530*O1530)/(N1530+O1530))</f>
        <v>0</v>
      </c>
      <c r="Q1530" s="0" t="n">
        <f aca="false">L361-M361</f>
        <v>0</v>
      </c>
      <c r="R1530" s="17" t="str">
        <f aca="false">VLOOKUP(A1530,s3_num_method!A1530:B4029,2,0)</f>
        <v>num+count</v>
      </c>
    </row>
    <row r="1531" customFormat="false" ht="12.8" hidden="false" customHeight="false" outlineLevel="0" collapsed="false">
      <c r="A1531" s="0" t="s">
        <v>7163</v>
      </c>
      <c r="B1531" s="0" t="s">
        <v>1</v>
      </c>
      <c r="C1531" s="0" t="s">
        <v>2</v>
      </c>
      <c r="D1531" s="0" t="s">
        <v>23</v>
      </c>
      <c r="F1531" s="0" t="s">
        <v>7164</v>
      </c>
      <c r="G1531" s="0" t="n">
        <v>1</v>
      </c>
      <c r="H1531" s="0" t="n">
        <v>1</v>
      </c>
      <c r="I1531" s="0" t="n">
        <v>1</v>
      </c>
      <c r="J1531" s="0" t="n">
        <v>0</v>
      </c>
      <c r="K1531" s="0" t="n">
        <v>0</v>
      </c>
      <c r="L1531" s="0" t="n">
        <v>4</v>
      </c>
      <c r="M1531" s="0" t="n">
        <v>1</v>
      </c>
      <c r="N1531" s="1" t="n">
        <f aca="false">IF(ISERROR(I1531/(I1531+J1531)),0,(I1531/(I1531+J1531)))</f>
        <v>1</v>
      </c>
      <c r="O1531" s="1" t="n">
        <f aca="false">IF(ISERROR(I1531/(I1531+K1531)),0,(I1531/(I1531+K1531)))</f>
        <v>1</v>
      </c>
      <c r="P1531" s="1" t="n">
        <f aca="false">IF(ISERROR((2*N1531*O1531)/(N1531+O1531)),0,(2*N1531*O1531)/(N1531+O1531))</f>
        <v>1</v>
      </c>
      <c r="Q1531" s="0" t="n">
        <f aca="false">L774-M774</f>
        <v>1</v>
      </c>
      <c r="R1531" s="17" t="str">
        <f aca="false">VLOOKUP(A1531,s3_num_method!A1531:B4030,2,0)</f>
        <v>num</v>
      </c>
    </row>
    <row r="1532" customFormat="false" ht="12.8" hidden="false" customHeight="false" outlineLevel="0" collapsed="false">
      <c r="A1532" s="0" t="s">
        <v>7165</v>
      </c>
      <c r="B1532" s="0" t="s">
        <v>1</v>
      </c>
      <c r="C1532" s="0" t="s">
        <v>2</v>
      </c>
      <c r="D1532" s="0" t="s">
        <v>23</v>
      </c>
      <c r="F1532" s="0" t="s">
        <v>7166</v>
      </c>
      <c r="G1532" s="0" t="n">
        <v>1</v>
      </c>
      <c r="H1532" s="0" t="n">
        <v>1</v>
      </c>
      <c r="I1532" s="0" t="n">
        <v>1</v>
      </c>
      <c r="J1532" s="0" t="n">
        <v>0</v>
      </c>
      <c r="K1532" s="0" t="n">
        <v>0</v>
      </c>
      <c r="L1532" s="0" t="n">
        <v>1</v>
      </c>
      <c r="M1532" s="0" t="n">
        <v>0</v>
      </c>
      <c r="N1532" s="1" t="n">
        <f aca="false">IF(ISERROR(I1532/(I1532+J1532)),0,(I1532/(I1532+J1532)))</f>
        <v>1</v>
      </c>
      <c r="O1532" s="1" t="n">
        <f aca="false">IF(ISERROR(I1532/(I1532+K1532)),0,(I1532/(I1532+K1532)))</f>
        <v>1</v>
      </c>
      <c r="P1532" s="1" t="n">
        <f aca="false">IF(ISERROR((2*N1532*O1532)/(N1532+O1532)),0,(2*N1532*O1532)/(N1532+O1532))</f>
        <v>1</v>
      </c>
      <c r="Q1532" s="0" t="n">
        <f aca="false">L484-M484</f>
        <v>0</v>
      </c>
      <c r="R1532" s="17" t="str">
        <f aca="false">VLOOKUP(A1532,s3_num_method!A1532:B4031,2,0)</f>
        <v>count</v>
      </c>
    </row>
    <row r="1533" customFormat="false" ht="12.8" hidden="false" customHeight="false" outlineLevel="0" collapsed="false">
      <c r="A1533" s="0" t="s">
        <v>7167</v>
      </c>
      <c r="B1533" s="0" t="s">
        <v>1</v>
      </c>
      <c r="C1533" s="0" t="s">
        <v>2</v>
      </c>
      <c r="D1533" s="0" t="s">
        <v>23</v>
      </c>
      <c r="F1533" s="0" t="s">
        <v>7168</v>
      </c>
      <c r="G1533" s="0" t="n">
        <v>3</v>
      </c>
      <c r="H1533" s="0" t="n">
        <v>2</v>
      </c>
      <c r="I1533" s="0" t="n">
        <v>2</v>
      </c>
      <c r="J1533" s="0" t="n">
        <v>0</v>
      </c>
      <c r="K1533" s="0" t="n">
        <v>1</v>
      </c>
      <c r="L1533" s="0" t="n">
        <v>1</v>
      </c>
      <c r="M1533" s="0" t="n">
        <v>0</v>
      </c>
      <c r="N1533" s="1" t="n">
        <f aca="false">IF(ISERROR(I1533/(I1533+J1533)),0,(I1533/(I1533+J1533)))</f>
        <v>1</v>
      </c>
      <c r="O1533" s="1" t="n">
        <f aca="false">IF(ISERROR(I1533/(I1533+K1533)),0,(I1533/(I1533+K1533)))</f>
        <v>0.666666666666667</v>
      </c>
      <c r="P1533" s="1" t="n">
        <f aca="false">IF(ISERROR((2*N1533*O1533)/(N1533+O1533)),0,(2*N1533*O1533)/(N1533+O1533))</f>
        <v>0.8</v>
      </c>
      <c r="Q1533" s="0" t="n">
        <f aca="false">L766-M766</f>
        <v>0</v>
      </c>
      <c r="R1533" s="17" t="str">
        <f aca="false">VLOOKUP(A1533,s3_num_method!A1533:B4032,2,0)</f>
        <v>count</v>
      </c>
    </row>
    <row r="1534" customFormat="false" ht="12.8" hidden="false" customHeight="false" outlineLevel="0" collapsed="false">
      <c r="A1534" s="0" t="s">
        <v>7169</v>
      </c>
      <c r="B1534" s="0" t="s">
        <v>1</v>
      </c>
      <c r="C1534" s="0" t="s">
        <v>2</v>
      </c>
      <c r="D1534" s="0" t="s">
        <v>23</v>
      </c>
      <c r="F1534" s="0" t="s">
        <v>7170</v>
      </c>
      <c r="G1534" s="0" t="n">
        <v>3</v>
      </c>
      <c r="H1534" s="0" t="n">
        <v>2</v>
      </c>
      <c r="I1534" s="0" t="n">
        <v>2</v>
      </c>
      <c r="J1534" s="0" t="n">
        <v>0</v>
      </c>
      <c r="K1534" s="0" t="n">
        <v>1</v>
      </c>
      <c r="L1534" s="0" t="n">
        <v>0</v>
      </c>
      <c r="M1534" s="0" t="n">
        <v>0</v>
      </c>
      <c r="N1534" s="1" t="n">
        <f aca="false">IF(ISERROR(I1534/(I1534+J1534)),0,(I1534/(I1534+J1534)))</f>
        <v>1</v>
      </c>
      <c r="O1534" s="1" t="n">
        <f aca="false">IF(ISERROR(I1534/(I1534+K1534)),0,(I1534/(I1534+K1534)))</f>
        <v>0.666666666666667</v>
      </c>
      <c r="P1534" s="1" t="n">
        <f aca="false">IF(ISERROR((2*N1534*O1534)/(N1534+O1534)),0,(2*N1534*O1534)/(N1534+O1534))</f>
        <v>0.8</v>
      </c>
      <c r="Q1534" s="0" t="n">
        <f aca="false">L2070-M2070</f>
        <v>3</v>
      </c>
      <c r="R1534" s="17" t="str">
        <f aca="false">VLOOKUP(A1534,s3_num_method!A1534:B4033,2,0)</f>
        <v>count</v>
      </c>
    </row>
    <row r="1535" customFormat="false" ht="12.8" hidden="false" customHeight="false" outlineLevel="0" collapsed="false">
      <c r="A1535" s="0" t="s">
        <v>7171</v>
      </c>
      <c r="B1535" s="0" t="s">
        <v>1</v>
      </c>
      <c r="C1535" s="0" t="s">
        <v>2</v>
      </c>
      <c r="D1535" s="0" t="s">
        <v>23</v>
      </c>
      <c r="F1535" s="0" t="s">
        <v>7172</v>
      </c>
      <c r="G1535" s="0" t="n">
        <v>8</v>
      </c>
      <c r="H1535" s="0" t="n">
        <v>3</v>
      </c>
      <c r="I1535" s="0" t="n">
        <v>3</v>
      </c>
      <c r="J1535" s="0" t="n">
        <v>0</v>
      </c>
      <c r="K1535" s="0" t="n">
        <v>5</v>
      </c>
      <c r="L1535" s="0" t="n">
        <v>1</v>
      </c>
      <c r="M1535" s="0" t="n">
        <v>0</v>
      </c>
      <c r="N1535" s="1" t="n">
        <f aca="false">IF(ISERROR(I1535/(I1535+J1535)),0,(I1535/(I1535+J1535)))</f>
        <v>1</v>
      </c>
      <c r="O1535" s="1" t="n">
        <f aca="false">IF(ISERROR(I1535/(I1535+K1535)),0,(I1535/(I1535+K1535)))</f>
        <v>0.375</v>
      </c>
      <c r="P1535" s="1" t="n">
        <f aca="false">IF(ISERROR((2*N1535*O1535)/(N1535+O1535)),0,(2*N1535*O1535)/(N1535+O1535))</f>
        <v>0.545454545454545</v>
      </c>
      <c r="Q1535" s="0" t="n">
        <f aca="false">L1933-M1933</f>
        <v>9</v>
      </c>
      <c r="R1535" s="17" t="str">
        <f aca="false">VLOOKUP(A1535,s3_num_method!A1535:B4034,2,0)</f>
        <v>count</v>
      </c>
    </row>
    <row r="1536" customFormat="false" ht="12.8" hidden="false" customHeight="false" outlineLevel="0" collapsed="false">
      <c r="A1536" s="0" t="s">
        <v>7173</v>
      </c>
      <c r="B1536" s="0" t="s">
        <v>1</v>
      </c>
      <c r="C1536" s="0" t="s">
        <v>2</v>
      </c>
      <c r="D1536" s="0" t="s">
        <v>23</v>
      </c>
      <c r="F1536" s="0" t="s">
        <v>7174</v>
      </c>
      <c r="G1536" s="0" t="n">
        <v>1</v>
      </c>
      <c r="H1536" s="0" t="n">
        <v>1</v>
      </c>
      <c r="I1536" s="0" t="n">
        <v>1</v>
      </c>
      <c r="J1536" s="0" t="n">
        <v>0</v>
      </c>
      <c r="K1536" s="0" t="n">
        <v>0</v>
      </c>
      <c r="L1536" s="0" t="n">
        <v>0</v>
      </c>
      <c r="M1536" s="0" t="n">
        <v>0</v>
      </c>
      <c r="N1536" s="1" t="n">
        <f aca="false">IF(ISERROR(I1536/(I1536+J1536)),0,(I1536/(I1536+J1536)))</f>
        <v>1</v>
      </c>
      <c r="O1536" s="1" t="n">
        <f aca="false">IF(ISERROR(I1536/(I1536+K1536)),0,(I1536/(I1536+K1536)))</f>
        <v>1</v>
      </c>
      <c r="P1536" s="1" t="n">
        <f aca="false">IF(ISERROR((2*N1536*O1536)/(N1536+O1536)),0,(2*N1536*O1536)/(N1536+O1536))</f>
        <v>1</v>
      </c>
      <c r="Q1536" s="0" t="n">
        <f aca="false">L103-M103</f>
        <v>-3</v>
      </c>
      <c r="R1536" s="17" t="str">
        <f aca="false">VLOOKUP(A1536,s3_num_method!A1536:B4035,2,0)</f>
        <v>count</v>
      </c>
    </row>
    <row r="1537" customFormat="false" ht="12.8" hidden="false" customHeight="false" outlineLevel="0" collapsed="false">
      <c r="A1537" s="0" t="s">
        <v>7175</v>
      </c>
      <c r="B1537" s="0" t="s">
        <v>1</v>
      </c>
      <c r="C1537" s="0" t="s">
        <v>2</v>
      </c>
      <c r="D1537" s="0" t="s">
        <v>23</v>
      </c>
      <c r="F1537" s="0" t="s">
        <v>7176</v>
      </c>
      <c r="G1537" s="0" t="n">
        <v>4</v>
      </c>
      <c r="H1537" s="0" t="n">
        <v>1</v>
      </c>
      <c r="I1537" s="0" t="n">
        <v>1</v>
      </c>
      <c r="J1537" s="0" t="n">
        <v>0</v>
      </c>
      <c r="K1537" s="0" t="n">
        <v>3</v>
      </c>
      <c r="L1537" s="0" t="n">
        <v>1</v>
      </c>
      <c r="M1537" s="0" t="n">
        <v>0</v>
      </c>
      <c r="N1537" s="1" t="n">
        <f aca="false">IF(ISERROR(I1537/(I1537+J1537)),0,(I1537/(I1537+J1537)))</f>
        <v>1</v>
      </c>
      <c r="O1537" s="1" t="n">
        <f aca="false">IF(ISERROR(I1537/(I1537+K1537)),0,(I1537/(I1537+K1537)))</f>
        <v>0.25</v>
      </c>
      <c r="P1537" s="1" t="n">
        <f aca="false">IF(ISERROR((2*N1537*O1537)/(N1537+O1537)),0,(2*N1537*O1537)/(N1537+O1537))</f>
        <v>0.4</v>
      </c>
      <c r="Q1537" s="0" t="n">
        <f aca="false">L1566-M1566</f>
        <v>4</v>
      </c>
      <c r="R1537" s="17" t="str">
        <f aca="false">VLOOKUP(A1537,s3_num_method!A1537:B4036,2,0)</f>
        <v>count</v>
      </c>
    </row>
    <row r="1538" customFormat="false" ht="12.8" hidden="false" customHeight="false" outlineLevel="0" collapsed="false">
      <c r="A1538" s="0" t="s">
        <v>7177</v>
      </c>
      <c r="B1538" s="0" t="s">
        <v>1</v>
      </c>
      <c r="C1538" s="0" t="s">
        <v>2</v>
      </c>
      <c r="D1538" s="0" t="s">
        <v>23</v>
      </c>
      <c r="F1538" s="0" t="s">
        <v>7178</v>
      </c>
      <c r="G1538" s="0" t="n">
        <v>2</v>
      </c>
      <c r="H1538" s="0" t="n">
        <v>1</v>
      </c>
      <c r="I1538" s="0" t="n">
        <v>1</v>
      </c>
      <c r="J1538" s="0" t="n">
        <v>0</v>
      </c>
      <c r="K1538" s="0" t="n">
        <v>1</v>
      </c>
      <c r="L1538" s="0" t="n">
        <v>0</v>
      </c>
      <c r="M1538" s="0" t="n">
        <v>2</v>
      </c>
      <c r="N1538" s="1" t="n">
        <f aca="false">IF(ISERROR(I1538/(I1538+J1538)),0,(I1538/(I1538+J1538)))</f>
        <v>1</v>
      </c>
      <c r="O1538" s="1" t="n">
        <f aca="false">IF(ISERROR(I1538/(I1538+K1538)),0,(I1538/(I1538+K1538)))</f>
        <v>0.5</v>
      </c>
      <c r="P1538" s="1" t="n">
        <f aca="false">IF(ISERROR((2*N1538*O1538)/(N1538+O1538)),0,(2*N1538*O1538)/(N1538+O1538))</f>
        <v>0.666666666666667</v>
      </c>
      <c r="Q1538" s="0" t="n">
        <f aca="false">L1047-M1047</f>
        <v>-2</v>
      </c>
      <c r="R1538" s="17" t="str">
        <f aca="false">VLOOKUP(A1538,s3_num_method!A1538:B4037,2,0)</f>
        <v>num</v>
      </c>
    </row>
    <row r="1539" customFormat="false" ht="12.8" hidden="false" customHeight="false" outlineLevel="0" collapsed="false">
      <c r="A1539" s="0" t="s">
        <v>7179</v>
      </c>
      <c r="B1539" s="0" t="s">
        <v>1</v>
      </c>
      <c r="C1539" s="0" t="s">
        <v>2</v>
      </c>
      <c r="D1539" s="0" t="s">
        <v>23</v>
      </c>
      <c r="F1539" s="0" t="s">
        <v>7180</v>
      </c>
      <c r="G1539" s="0" t="n">
        <v>2</v>
      </c>
      <c r="H1539" s="0" t="n">
        <v>0</v>
      </c>
      <c r="I1539" s="0" t="n">
        <v>0</v>
      </c>
      <c r="J1539" s="0" t="n">
        <v>0</v>
      </c>
      <c r="K1539" s="0" t="n">
        <v>2</v>
      </c>
      <c r="L1539" s="0" t="n">
        <v>1</v>
      </c>
      <c r="M1539" s="0" t="n">
        <v>0</v>
      </c>
      <c r="N1539" s="1" t="n">
        <f aca="false">IF(ISERROR(I1539/(I1539+J1539)),0,(I1539/(I1539+J1539)))</f>
        <v>0</v>
      </c>
      <c r="O1539" s="1" t="n">
        <f aca="false">IF(ISERROR(I1539/(I1539+K1539)),0,(I1539/(I1539+K1539)))</f>
        <v>0</v>
      </c>
      <c r="P1539" s="1" t="n">
        <f aca="false">IF(ISERROR((2*N1539*O1539)/(N1539+O1539)),0,(2*N1539*O1539)/(N1539+O1539))</f>
        <v>0</v>
      </c>
      <c r="Q1539" s="0" t="n">
        <f aca="false">L412-M412</f>
        <v>-4</v>
      </c>
      <c r="R1539" s="17" t="str">
        <f aca="false">VLOOKUP(A1539,s3_num_method!A1539:B4038,2,0)</f>
        <v>num+count</v>
      </c>
    </row>
    <row r="1540" customFormat="false" ht="12.8" hidden="false" customHeight="false" outlineLevel="0" collapsed="false">
      <c r="A1540" s="0" t="s">
        <v>7181</v>
      </c>
      <c r="B1540" s="0" t="s">
        <v>1</v>
      </c>
      <c r="C1540" s="0" t="s">
        <v>2</v>
      </c>
      <c r="D1540" s="0" t="s">
        <v>23</v>
      </c>
      <c r="F1540" s="0" t="s">
        <v>7182</v>
      </c>
      <c r="G1540" s="0" t="n">
        <v>2</v>
      </c>
      <c r="H1540" s="0" t="n">
        <v>1</v>
      </c>
      <c r="I1540" s="0" t="n">
        <v>0</v>
      </c>
      <c r="J1540" s="0" t="n">
        <v>1</v>
      </c>
      <c r="K1540" s="0" t="n">
        <v>2</v>
      </c>
      <c r="L1540" s="0" t="n">
        <v>0</v>
      </c>
      <c r="M1540" s="0" t="n">
        <v>0</v>
      </c>
      <c r="N1540" s="1" t="n">
        <f aca="false">IF(ISERROR(I1540/(I1540+J1540)),0,(I1540/(I1540+J1540)))</f>
        <v>0</v>
      </c>
      <c r="O1540" s="1" t="n">
        <f aca="false">IF(ISERROR(I1540/(I1540+K1540)),0,(I1540/(I1540+K1540)))</f>
        <v>0</v>
      </c>
      <c r="P1540" s="1" t="n">
        <f aca="false">IF(ISERROR((2*N1540*O1540)/(N1540+O1540)),0,(2*N1540*O1540)/(N1540+O1540))</f>
        <v>0</v>
      </c>
      <c r="Q1540" s="0" t="n">
        <f aca="false">L1165-M1165</f>
        <v>-1</v>
      </c>
      <c r="R1540" s="17" t="str">
        <f aca="false">VLOOKUP(A1540,s3_num_method!A1540:B4039,2,0)</f>
        <v>count</v>
      </c>
    </row>
    <row r="1541" customFormat="false" ht="12.8" hidden="false" customHeight="false" outlineLevel="0" collapsed="false">
      <c r="A1541" s="0" t="s">
        <v>7183</v>
      </c>
      <c r="B1541" s="0" t="s">
        <v>22</v>
      </c>
      <c r="C1541" s="0" t="s">
        <v>2</v>
      </c>
      <c r="E1541" s="0" t="s">
        <v>3</v>
      </c>
      <c r="F1541" s="0" t="s">
        <v>7184</v>
      </c>
      <c r="G1541" s="0" t="n">
        <v>2</v>
      </c>
      <c r="H1541" s="0" t="n">
        <v>0</v>
      </c>
      <c r="I1541" s="0" t="n">
        <v>0</v>
      </c>
      <c r="J1541" s="0" t="n">
        <v>0</v>
      </c>
      <c r="K1541" s="0" t="n">
        <v>2</v>
      </c>
      <c r="L1541" s="0" t="n">
        <v>3</v>
      </c>
      <c r="M1541" s="0" t="n">
        <v>0</v>
      </c>
      <c r="N1541" s="1" t="n">
        <f aca="false">IF(ISERROR(I1541/(I1541+J1541)),0,(I1541/(I1541+J1541)))</f>
        <v>0</v>
      </c>
      <c r="O1541" s="1" t="n">
        <f aca="false">IF(ISERROR(I1541/(I1541+K1541)),0,(I1541/(I1541+K1541)))</f>
        <v>0</v>
      </c>
      <c r="P1541" s="1" t="n">
        <f aca="false">IF(ISERROR((2*N1541*O1541)/(N1541+O1541)),0,(2*N1541*O1541)/(N1541+O1541))</f>
        <v>0</v>
      </c>
      <c r="Q1541" s="0" t="n">
        <f aca="false">L1809-M1809</f>
        <v>7</v>
      </c>
      <c r="R1541" s="17" t="str">
        <f aca="false">VLOOKUP(A1541,s3_num_method!A1541:B4040,2,0)</f>
        <v>num+count</v>
      </c>
    </row>
    <row r="1542" customFormat="false" ht="12.8" hidden="false" customHeight="false" outlineLevel="0" collapsed="false">
      <c r="A1542" s="0" t="s">
        <v>7185</v>
      </c>
      <c r="B1542" s="0" t="s">
        <v>22</v>
      </c>
      <c r="C1542" s="0" t="s">
        <v>2</v>
      </c>
      <c r="E1542" s="0" t="s">
        <v>3</v>
      </c>
      <c r="F1542" s="0" t="s">
        <v>7186</v>
      </c>
      <c r="G1542" s="0" t="n">
        <v>4</v>
      </c>
      <c r="H1542" s="0" t="n">
        <v>4</v>
      </c>
      <c r="I1542" s="0" t="n">
        <v>4</v>
      </c>
      <c r="J1542" s="0" t="n">
        <v>0</v>
      </c>
      <c r="K1542" s="0" t="n">
        <v>0</v>
      </c>
      <c r="L1542" s="0" t="n">
        <v>6</v>
      </c>
      <c r="M1542" s="0" t="n">
        <v>13</v>
      </c>
      <c r="N1542" s="1" t="n">
        <f aca="false">IF(ISERROR(I1542/(I1542+J1542)),0,(I1542/(I1542+J1542)))</f>
        <v>1</v>
      </c>
      <c r="O1542" s="1" t="n">
        <f aca="false">IF(ISERROR(I1542/(I1542+K1542)),0,(I1542/(I1542+K1542)))</f>
        <v>1</v>
      </c>
      <c r="P1542" s="1" t="n">
        <f aca="false">IF(ISERROR((2*N1542*O1542)/(N1542+O1542)),0,(2*N1542*O1542)/(N1542+O1542))</f>
        <v>1</v>
      </c>
      <c r="Q1542" s="0" t="n">
        <f aca="false">L863-M863</f>
        <v>3</v>
      </c>
      <c r="R1542" s="17" t="str">
        <f aca="false">VLOOKUP(A1542,s3_num_method!A1542:B4041,2,0)</f>
        <v>num</v>
      </c>
    </row>
    <row r="1543" customFormat="false" ht="12.8" hidden="false" customHeight="false" outlineLevel="0" collapsed="false">
      <c r="A1543" s="0" t="s">
        <v>7187</v>
      </c>
      <c r="B1543" s="0" t="s">
        <v>22</v>
      </c>
      <c r="C1543" s="0" t="s">
        <v>2</v>
      </c>
      <c r="E1543" s="0" t="s">
        <v>3</v>
      </c>
      <c r="F1543" s="0" t="s">
        <v>7188</v>
      </c>
      <c r="G1543" s="0" t="n">
        <v>1</v>
      </c>
      <c r="H1543" s="0" t="n">
        <v>0</v>
      </c>
      <c r="I1543" s="0" t="n">
        <v>0</v>
      </c>
      <c r="J1543" s="0" t="n">
        <v>0</v>
      </c>
      <c r="K1543" s="0" t="n">
        <v>1</v>
      </c>
      <c r="L1543" s="0" t="n">
        <v>4</v>
      </c>
      <c r="M1543" s="0" t="n">
        <v>0</v>
      </c>
      <c r="N1543" s="1" t="n">
        <f aca="false">IF(ISERROR(I1543/(I1543+J1543)),0,(I1543/(I1543+J1543)))</f>
        <v>0</v>
      </c>
      <c r="O1543" s="1" t="n">
        <f aca="false">IF(ISERROR(I1543/(I1543+K1543)),0,(I1543/(I1543+K1543)))</f>
        <v>0</v>
      </c>
      <c r="P1543" s="1" t="n">
        <f aca="false">IF(ISERROR((2*N1543*O1543)/(N1543+O1543)),0,(2*N1543*O1543)/(N1543+O1543))</f>
        <v>0</v>
      </c>
      <c r="Q1543" s="0" t="n">
        <f aca="false">L862-M862</f>
        <v>2</v>
      </c>
      <c r="R1543" s="17" t="str">
        <f aca="false">VLOOKUP(A1543,s3_num_method!A1543:B4042,2,0)</f>
        <v>num+count</v>
      </c>
    </row>
    <row r="1544" customFormat="false" ht="12.8" hidden="false" customHeight="false" outlineLevel="0" collapsed="false">
      <c r="A1544" s="0" t="s">
        <v>7189</v>
      </c>
      <c r="B1544" s="0" t="s">
        <v>22</v>
      </c>
      <c r="C1544" s="0" t="s">
        <v>2</v>
      </c>
      <c r="E1544" s="0" t="s">
        <v>3</v>
      </c>
      <c r="F1544" s="0" t="s">
        <v>7190</v>
      </c>
      <c r="G1544" s="0" t="n">
        <v>3</v>
      </c>
      <c r="H1544" s="0" t="n">
        <v>3</v>
      </c>
      <c r="I1544" s="0" t="n">
        <v>3</v>
      </c>
      <c r="J1544" s="0" t="n">
        <v>0</v>
      </c>
      <c r="K1544" s="0" t="n">
        <v>0</v>
      </c>
      <c r="L1544" s="0" t="n">
        <v>2</v>
      </c>
      <c r="M1544" s="0" t="n">
        <v>0</v>
      </c>
      <c r="N1544" s="1" t="n">
        <f aca="false">IF(ISERROR(I1544/(I1544+J1544)),0,(I1544/(I1544+J1544)))</f>
        <v>1</v>
      </c>
      <c r="O1544" s="1" t="n">
        <f aca="false">IF(ISERROR(I1544/(I1544+K1544)),0,(I1544/(I1544+K1544)))</f>
        <v>1</v>
      </c>
      <c r="P1544" s="1" t="n">
        <f aca="false">IF(ISERROR((2*N1544*O1544)/(N1544+O1544)),0,(2*N1544*O1544)/(N1544+O1544))</f>
        <v>1</v>
      </c>
      <c r="Q1544" s="0" t="n">
        <f aca="false">L1407-M1407</f>
        <v>1</v>
      </c>
      <c r="R1544" s="17" t="str">
        <f aca="false">VLOOKUP(A1544,s3_num_method!A1544:B4043,2,0)</f>
        <v>count</v>
      </c>
    </row>
    <row r="1545" customFormat="false" ht="12.8" hidden="false" customHeight="false" outlineLevel="0" collapsed="false">
      <c r="A1545" s="0" t="s">
        <v>7191</v>
      </c>
      <c r="B1545" s="0" t="s">
        <v>22</v>
      </c>
      <c r="C1545" s="0" t="s">
        <v>2</v>
      </c>
      <c r="E1545" s="0" t="s">
        <v>3</v>
      </c>
      <c r="F1545" s="0" t="s">
        <v>7192</v>
      </c>
      <c r="G1545" s="0" t="n">
        <v>1</v>
      </c>
      <c r="H1545" s="0" t="n">
        <v>0</v>
      </c>
      <c r="I1545" s="0" t="n">
        <v>0</v>
      </c>
      <c r="J1545" s="0" t="n">
        <v>0</v>
      </c>
      <c r="K1545" s="0" t="n">
        <v>1</v>
      </c>
      <c r="L1545" s="0" t="n">
        <v>4</v>
      </c>
      <c r="M1545" s="0" t="n">
        <v>0</v>
      </c>
      <c r="N1545" s="1" t="n">
        <f aca="false">IF(ISERROR(I1545/(I1545+J1545)),0,(I1545/(I1545+J1545)))</f>
        <v>0</v>
      </c>
      <c r="O1545" s="1" t="n">
        <f aca="false">IF(ISERROR(I1545/(I1545+K1545)),0,(I1545/(I1545+K1545)))</f>
        <v>0</v>
      </c>
      <c r="P1545" s="1" t="n">
        <f aca="false">IF(ISERROR((2*N1545*O1545)/(N1545+O1545)),0,(2*N1545*O1545)/(N1545+O1545))</f>
        <v>0</v>
      </c>
      <c r="Q1545" s="0" t="n">
        <f aca="false">L2334-M2334</f>
        <v>0</v>
      </c>
      <c r="R1545" s="17" t="str">
        <f aca="false">VLOOKUP(A1545,s3_num_method!A1545:B4044,2,0)</f>
        <v>num+count</v>
      </c>
    </row>
    <row r="1546" customFormat="false" ht="12.8" hidden="false" customHeight="false" outlineLevel="0" collapsed="false">
      <c r="A1546" s="0" t="s">
        <v>7193</v>
      </c>
      <c r="B1546" s="0" t="s">
        <v>22</v>
      </c>
      <c r="C1546" s="0" t="s">
        <v>2</v>
      </c>
      <c r="E1546" s="0" t="s">
        <v>3</v>
      </c>
      <c r="F1546" s="0" t="s">
        <v>7194</v>
      </c>
      <c r="G1546" s="0" t="n">
        <v>1</v>
      </c>
      <c r="H1546" s="0" t="n">
        <v>0</v>
      </c>
      <c r="I1546" s="0" t="n">
        <v>0</v>
      </c>
      <c r="J1546" s="0" t="n">
        <v>0</v>
      </c>
      <c r="K1546" s="0" t="n">
        <v>1</v>
      </c>
      <c r="L1546" s="0" t="n">
        <v>1</v>
      </c>
      <c r="M1546" s="0" t="n">
        <v>0</v>
      </c>
      <c r="N1546" s="1" t="n">
        <f aca="false">IF(ISERROR(I1546/(I1546+J1546)),0,(I1546/(I1546+J1546)))</f>
        <v>0</v>
      </c>
      <c r="O1546" s="1" t="n">
        <f aca="false">IF(ISERROR(I1546/(I1546+K1546)),0,(I1546/(I1546+K1546)))</f>
        <v>0</v>
      </c>
      <c r="P1546" s="1" t="n">
        <f aca="false">IF(ISERROR((2*N1546*O1546)/(N1546+O1546)),0,(2*N1546*O1546)/(N1546+O1546))</f>
        <v>0</v>
      </c>
      <c r="Q1546" s="0" t="n">
        <f aca="false">L206-M206</f>
        <v>-6</v>
      </c>
      <c r="R1546" s="17" t="str">
        <f aca="false">VLOOKUP(A1546,s3_num_method!A1546:B4045,2,0)</f>
        <v>num+count</v>
      </c>
    </row>
    <row r="1547" customFormat="false" ht="12.8" hidden="false" customHeight="false" outlineLevel="0" collapsed="false">
      <c r="A1547" s="0" t="s">
        <v>7195</v>
      </c>
      <c r="B1547" s="0" t="s">
        <v>22</v>
      </c>
      <c r="C1547" s="0" t="s">
        <v>2</v>
      </c>
      <c r="E1547" s="0" t="s">
        <v>3</v>
      </c>
      <c r="F1547" s="0" t="s">
        <v>7196</v>
      </c>
      <c r="G1547" s="0" t="n">
        <v>1</v>
      </c>
      <c r="H1547" s="0" t="n">
        <v>1</v>
      </c>
      <c r="I1547" s="0" t="n">
        <v>0</v>
      </c>
      <c r="J1547" s="0" t="n">
        <v>1</v>
      </c>
      <c r="K1547" s="0" t="n">
        <v>1</v>
      </c>
      <c r="L1547" s="0" t="n">
        <v>5</v>
      </c>
      <c r="M1547" s="0" t="n">
        <v>0</v>
      </c>
      <c r="N1547" s="1" t="n">
        <f aca="false">IF(ISERROR(I1547/(I1547+J1547)),0,(I1547/(I1547+J1547)))</f>
        <v>0</v>
      </c>
      <c r="O1547" s="1" t="n">
        <f aca="false">IF(ISERROR(I1547/(I1547+K1547)),0,(I1547/(I1547+K1547)))</f>
        <v>0</v>
      </c>
      <c r="P1547" s="1" t="n">
        <f aca="false">IF(ISERROR((2*N1547*O1547)/(N1547+O1547)),0,(2*N1547*O1547)/(N1547+O1547))</f>
        <v>0</v>
      </c>
      <c r="Q1547" s="0" t="n">
        <f aca="false">L159-M159</f>
        <v>-5</v>
      </c>
      <c r="R1547" s="17" t="str">
        <f aca="false">VLOOKUP(A1547,s3_num_method!A1547:B4046,2,0)</f>
        <v>count</v>
      </c>
    </row>
    <row r="1548" customFormat="false" ht="12.8" hidden="false" customHeight="false" outlineLevel="0" collapsed="false">
      <c r="A1548" s="0" t="s">
        <v>7197</v>
      </c>
      <c r="B1548" s="0" t="s">
        <v>22</v>
      </c>
      <c r="C1548" s="0" t="s">
        <v>2</v>
      </c>
      <c r="E1548" s="0" t="s">
        <v>3</v>
      </c>
      <c r="F1548" s="0" t="s">
        <v>7198</v>
      </c>
      <c r="G1548" s="0" t="n">
        <v>2</v>
      </c>
      <c r="H1548" s="0" t="n">
        <v>2</v>
      </c>
      <c r="I1548" s="0" t="n">
        <v>2</v>
      </c>
      <c r="J1548" s="0" t="n">
        <v>0</v>
      </c>
      <c r="K1548" s="0" t="n">
        <v>0</v>
      </c>
      <c r="L1548" s="0" t="n">
        <v>6</v>
      </c>
      <c r="M1548" s="0" t="n">
        <v>9</v>
      </c>
      <c r="N1548" s="1" t="n">
        <f aca="false">IF(ISERROR(I1548/(I1548+J1548)),0,(I1548/(I1548+J1548)))</f>
        <v>1</v>
      </c>
      <c r="O1548" s="1" t="n">
        <f aca="false">IF(ISERROR(I1548/(I1548+K1548)),0,(I1548/(I1548+K1548)))</f>
        <v>1</v>
      </c>
      <c r="P1548" s="1" t="n">
        <f aca="false">IF(ISERROR((2*N1548*O1548)/(N1548+O1548)),0,(2*N1548*O1548)/(N1548+O1548))</f>
        <v>1</v>
      </c>
      <c r="Q1548" s="0" t="n">
        <f aca="false">L1481-M1481</f>
        <v>1</v>
      </c>
      <c r="R1548" s="17" t="str">
        <f aca="false">VLOOKUP(A1548,s3_num_method!A1548:B4047,2,0)</f>
        <v>num</v>
      </c>
    </row>
    <row r="1549" customFormat="false" ht="12.8" hidden="false" customHeight="false" outlineLevel="0" collapsed="false">
      <c r="A1549" s="0" t="s">
        <v>7199</v>
      </c>
      <c r="B1549" s="0" t="s">
        <v>22</v>
      </c>
      <c r="C1549" s="0" t="s">
        <v>2</v>
      </c>
      <c r="E1549" s="0" t="s">
        <v>3</v>
      </c>
      <c r="F1549" s="0" t="s">
        <v>7200</v>
      </c>
      <c r="G1549" s="0" t="n">
        <v>1</v>
      </c>
      <c r="H1549" s="0" t="n">
        <v>1</v>
      </c>
      <c r="I1549" s="0" t="n">
        <v>1</v>
      </c>
      <c r="J1549" s="0" t="n">
        <v>0</v>
      </c>
      <c r="K1549" s="0" t="n">
        <v>0</v>
      </c>
      <c r="L1549" s="0" t="n">
        <v>1</v>
      </c>
      <c r="M1549" s="0" t="n">
        <v>1</v>
      </c>
      <c r="N1549" s="1" t="n">
        <f aca="false">IF(ISERROR(I1549/(I1549+J1549)),0,(I1549/(I1549+J1549)))</f>
        <v>1</v>
      </c>
      <c r="O1549" s="1" t="n">
        <f aca="false">IF(ISERROR(I1549/(I1549+K1549)),0,(I1549/(I1549+K1549)))</f>
        <v>1</v>
      </c>
      <c r="P1549" s="1" t="n">
        <f aca="false">IF(ISERROR((2*N1549*O1549)/(N1549+O1549)),0,(2*N1549*O1549)/(N1549+O1549))</f>
        <v>1</v>
      </c>
      <c r="Q1549" s="0" t="n">
        <f aca="false">L139-M139</f>
        <v>-6</v>
      </c>
      <c r="R1549" s="17" t="str">
        <f aca="false">VLOOKUP(A1549,s3_num_method!A1549:B4048,2,0)</f>
        <v>num</v>
      </c>
    </row>
    <row r="1550" customFormat="false" ht="12.8" hidden="false" customHeight="false" outlineLevel="0" collapsed="false">
      <c r="A1550" s="0" t="s">
        <v>7201</v>
      </c>
      <c r="B1550" s="0" t="s">
        <v>22</v>
      </c>
      <c r="C1550" s="0" t="s">
        <v>2</v>
      </c>
      <c r="E1550" s="0" t="s">
        <v>3</v>
      </c>
      <c r="F1550" s="0" t="s">
        <v>7202</v>
      </c>
      <c r="G1550" s="0" t="n">
        <v>3</v>
      </c>
      <c r="H1550" s="0" t="n">
        <v>0</v>
      </c>
      <c r="I1550" s="0" t="n">
        <v>0</v>
      </c>
      <c r="J1550" s="0" t="n">
        <v>0</v>
      </c>
      <c r="K1550" s="0" t="n">
        <v>3</v>
      </c>
      <c r="L1550" s="0" t="n">
        <v>1</v>
      </c>
      <c r="M1550" s="0" t="n">
        <v>0</v>
      </c>
      <c r="N1550" s="1" t="n">
        <f aca="false">IF(ISERROR(I1550/(I1550+J1550)),0,(I1550/(I1550+J1550)))</f>
        <v>0</v>
      </c>
      <c r="O1550" s="1" t="n">
        <f aca="false">IF(ISERROR(I1550/(I1550+K1550)),0,(I1550/(I1550+K1550)))</f>
        <v>0</v>
      </c>
      <c r="P1550" s="1" t="n">
        <f aca="false">IF(ISERROR((2*N1550*O1550)/(N1550+O1550)),0,(2*N1550*O1550)/(N1550+O1550))</f>
        <v>0</v>
      </c>
      <c r="Q1550" s="0" t="n">
        <f aca="false">L533-M533</f>
        <v>-2</v>
      </c>
      <c r="R1550" s="17" t="str">
        <f aca="false">VLOOKUP(A1550,s3_num_method!A1550:B4049,2,0)</f>
        <v>num+count</v>
      </c>
    </row>
    <row r="1551" customFormat="false" ht="12.8" hidden="false" customHeight="false" outlineLevel="0" collapsed="false">
      <c r="A1551" s="0" t="s">
        <v>7203</v>
      </c>
      <c r="B1551" s="0" t="s">
        <v>22</v>
      </c>
      <c r="C1551" s="0" t="s">
        <v>2</v>
      </c>
      <c r="E1551" s="0" t="s">
        <v>3</v>
      </c>
      <c r="F1551" s="0" t="s">
        <v>7204</v>
      </c>
      <c r="G1551" s="0" t="n">
        <v>3</v>
      </c>
      <c r="H1551" s="0" t="n">
        <v>3</v>
      </c>
      <c r="I1551" s="0" t="n">
        <v>3</v>
      </c>
      <c r="J1551" s="0" t="n">
        <v>0</v>
      </c>
      <c r="K1551" s="0" t="n">
        <v>0</v>
      </c>
      <c r="L1551" s="0" t="n">
        <v>6</v>
      </c>
      <c r="M1551" s="0" t="n">
        <v>5</v>
      </c>
      <c r="N1551" s="1" t="n">
        <f aca="false">IF(ISERROR(I1551/(I1551+J1551)),0,(I1551/(I1551+J1551)))</f>
        <v>1</v>
      </c>
      <c r="O1551" s="1" t="n">
        <f aca="false">IF(ISERROR(I1551/(I1551+K1551)),0,(I1551/(I1551+K1551)))</f>
        <v>1</v>
      </c>
      <c r="P1551" s="1" t="n">
        <f aca="false">IF(ISERROR((2*N1551*O1551)/(N1551+O1551)),0,(2*N1551*O1551)/(N1551+O1551))</f>
        <v>1</v>
      </c>
      <c r="Q1551" s="0" t="n">
        <f aca="false">L1394-M1394</f>
        <v>1</v>
      </c>
      <c r="R1551" s="17" t="str">
        <f aca="false">VLOOKUP(A1551,s3_num_method!A1551:B4050,2,0)</f>
        <v>num+count</v>
      </c>
    </row>
    <row r="1552" customFormat="false" ht="12.8" hidden="false" customHeight="false" outlineLevel="0" collapsed="false">
      <c r="A1552" s="0" t="s">
        <v>7205</v>
      </c>
      <c r="B1552" s="0" t="s">
        <v>22</v>
      </c>
      <c r="C1552" s="0" t="s">
        <v>2</v>
      </c>
      <c r="E1552" s="0" t="s">
        <v>3</v>
      </c>
      <c r="F1552" s="0" t="s">
        <v>7206</v>
      </c>
      <c r="G1552" s="0" t="n">
        <v>4</v>
      </c>
      <c r="H1552" s="0" t="n">
        <v>3</v>
      </c>
      <c r="I1552" s="0" t="n">
        <v>3</v>
      </c>
      <c r="J1552" s="0" t="n">
        <v>0</v>
      </c>
      <c r="K1552" s="0" t="n">
        <v>1</v>
      </c>
      <c r="L1552" s="0" t="n">
        <v>5</v>
      </c>
      <c r="M1552" s="0" t="n">
        <v>5</v>
      </c>
      <c r="N1552" s="1" t="n">
        <f aca="false">IF(ISERROR(I1552/(I1552+J1552)),0,(I1552/(I1552+J1552)))</f>
        <v>1</v>
      </c>
      <c r="O1552" s="1" t="n">
        <f aca="false">IF(ISERROR(I1552/(I1552+K1552)),0,(I1552/(I1552+K1552)))</f>
        <v>0.75</v>
      </c>
      <c r="P1552" s="1" t="n">
        <f aca="false">IF(ISERROR((2*N1552*O1552)/(N1552+O1552)),0,(2*N1552*O1552)/(N1552+O1552))</f>
        <v>0.857142857142857</v>
      </c>
      <c r="Q1552" s="0" t="n">
        <f aca="false">L778-M778</f>
        <v>0</v>
      </c>
      <c r="R1552" s="17" t="str">
        <f aca="false">VLOOKUP(A1552,s3_num_method!A1552:B4051,2,0)</f>
        <v>num+count</v>
      </c>
    </row>
    <row r="1553" customFormat="false" ht="12.8" hidden="false" customHeight="false" outlineLevel="0" collapsed="false">
      <c r="A1553" s="0" t="s">
        <v>7207</v>
      </c>
      <c r="B1553" s="0" t="s">
        <v>22</v>
      </c>
      <c r="C1553" s="0" t="s">
        <v>2</v>
      </c>
      <c r="E1553" s="0" t="s">
        <v>3</v>
      </c>
      <c r="F1553" s="0" t="s">
        <v>7208</v>
      </c>
      <c r="G1553" s="0" t="n">
        <v>2</v>
      </c>
      <c r="H1553" s="0" t="n">
        <v>2</v>
      </c>
      <c r="I1553" s="0" t="n">
        <v>2</v>
      </c>
      <c r="J1553" s="0" t="n">
        <v>0</v>
      </c>
      <c r="K1553" s="0" t="n">
        <v>0</v>
      </c>
      <c r="L1553" s="0" t="n">
        <v>2</v>
      </c>
      <c r="M1553" s="0" t="n">
        <v>0</v>
      </c>
      <c r="N1553" s="1" t="n">
        <f aca="false">IF(ISERROR(I1553/(I1553+J1553)),0,(I1553/(I1553+J1553)))</f>
        <v>1</v>
      </c>
      <c r="O1553" s="1" t="n">
        <f aca="false">IF(ISERROR(I1553/(I1553+K1553)),0,(I1553/(I1553+K1553)))</f>
        <v>1</v>
      </c>
      <c r="P1553" s="1" t="n">
        <f aca="false">IF(ISERROR((2*N1553*O1553)/(N1553+O1553)),0,(2*N1553*O1553)/(N1553+O1553))</f>
        <v>1</v>
      </c>
      <c r="Q1553" s="0" t="n">
        <f aca="false">L951-M951</f>
        <v>1</v>
      </c>
      <c r="R1553" s="17" t="str">
        <f aca="false">VLOOKUP(A1553,s3_num_method!A1553:B4052,2,0)</f>
        <v>count</v>
      </c>
    </row>
    <row r="1554" customFormat="false" ht="12.8" hidden="false" customHeight="false" outlineLevel="0" collapsed="false">
      <c r="A1554" s="0" t="s">
        <v>7209</v>
      </c>
      <c r="B1554" s="0" t="s">
        <v>22</v>
      </c>
      <c r="C1554" s="0" t="s">
        <v>2</v>
      </c>
      <c r="E1554" s="0" t="s">
        <v>3</v>
      </c>
      <c r="F1554" s="0" t="s">
        <v>7210</v>
      </c>
      <c r="G1554" s="0" t="n">
        <v>2</v>
      </c>
      <c r="H1554" s="0" t="n">
        <v>0</v>
      </c>
      <c r="I1554" s="0" t="n">
        <v>0</v>
      </c>
      <c r="J1554" s="0" t="n">
        <v>0</v>
      </c>
      <c r="K1554" s="0" t="n">
        <v>2</v>
      </c>
      <c r="L1554" s="0" t="n">
        <v>8</v>
      </c>
      <c r="M1554" s="0" t="n">
        <v>0</v>
      </c>
      <c r="N1554" s="1" t="n">
        <f aca="false">IF(ISERROR(I1554/(I1554+J1554)),0,(I1554/(I1554+J1554)))</f>
        <v>0</v>
      </c>
      <c r="O1554" s="1" t="n">
        <f aca="false">IF(ISERROR(I1554/(I1554+K1554)),0,(I1554/(I1554+K1554)))</f>
        <v>0</v>
      </c>
      <c r="P1554" s="1" t="n">
        <f aca="false">IF(ISERROR((2*N1554*O1554)/(N1554+O1554)),0,(2*N1554*O1554)/(N1554+O1554))</f>
        <v>0</v>
      </c>
      <c r="Q1554" s="0" t="n">
        <f aca="false">L374-M374</f>
        <v>-1</v>
      </c>
      <c r="R1554" s="17" t="str">
        <f aca="false">VLOOKUP(A1554,s3_num_method!A1554:B4053,2,0)</f>
        <v>num+count</v>
      </c>
    </row>
    <row r="1555" customFormat="false" ht="12.8" hidden="false" customHeight="false" outlineLevel="0" collapsed="false">
      <c r="A1555" s="0" t="s">
        <v>7211</v>
      </c>
      <c r="B1555" s="0" t="s">
        <v>22</v>
      </c>
      <c r="C1555" s="0" t="s">
        <v>2</v>
      </c>
      <c r="E1555" s="0" t="s">
        <v>3</v>
      </c>
      <c r="F1555" s="0" t="s">
        <v>7212</v>
      </c>
      <c r="G1555" s="0" t="n">
        <v>1</v>
      </c>
      <c r="H1555" s="0" t="n">
        <v>1</v>
      </c>
      <c r="I1555" s="0" t="n">
        <v>1</v>
      </c>
      <c r="J1555" s="0" t="n">
        <v>0</v>
      </c>
      <c r="K1555" s="0" t="n">
        <v>0</v>
      </c>
      <c r="L1555" s="0" t="n">
        <v>2</v>
      </c>
      <c r="M1555" s="0" t="n">
        <v>0</v>
      </c>
      <c r="N1555" s="1" t="n">
        <f aca="false">IF(ISERROR(I1555/(I1555+J1555)),0,(I1555/(I1555+J1555)))</f>
        <v>1</v>
      </c>
      <c r="O1555" s="1" t="n">
        <f aca="false">IF(ISERROR(I1555/(I1555+K1555)),0,(I1555/(I1555+K1555)))</f>
        <v>1</v>
      </c>
      <c r="P1555" s="1" t="n">
        <f aca="false">IF(ISERROR((2*N1555*O1555)/(N1555+O1555)),0,(2*N1555*O1555)/(N1555+O1555))</f>
        <v>1</v>
      </c>
      <c r="Q1555" s="0" t="n">
        <f aca="false">L1534-M1534</f>
        <v>0</v>
      </c>
      <c r="R1555" s="17" t="str">
        <f aca="false">VLOOKUP(A1555,s3_num_method!A1555:B4054,2,0)</f>
        <v>count</v>
      </c>
    </row>
    <row r="1556" customFormat="false" ht="12.8" hidden="false" customHeight="false" outlineLevel="0" collapsed="false">
      <c r="A1556" s="0" t="s">
        <v>7213</v>
      </c>
      <c r="B1556" s="0" t="s">
        <v>22</v>
      </c>
      <c r="C1556" s="0" t="s">
        <v>2</v>
      </c>
      <c r="E1556" s="0" t="s">
        <v>3</v>
      </c>
      <c r="F1556" s="0" t="s">
        <v>7214</v>
      </c>
      <c r="G1556" s="0" t="n">
        <v>1</v>
      </c>
      <c r="H1556" s="0" t="n">
        <v>0</v>
      </c>
      <c r="I1556" s="0" t="n">
        <v>0</v>
      </c>
      <c r="J1556" s="0" t="n">
        <v>0</v>
      </c>
      <c r="K1556" s="0" t="n">
        <v>1</v>
      </c>
      <c r="L1556" s="0" t="n">
        <v>1</v>
      </c>
      <c r="M1556" s="0" t="n">
        <v>0</v>
      </c>
      <c r="N1556" s="1" t="n">
        <f aca="false">IF(ISERROR(I1556/(I1556+J1556)),0,(I1556/(I1556+J1556)))</f>
        <v>0</v>
      </c>
      <c r="O1556" s="1" t="n">
        <f aca="false">IF(ISERROR(I1556/(I1556+K1556)),0,(I1556/(I1556+K1556)))</f>
        <v>0</v>
      </c>
      <c r="P1556" s="1" t="n">
        <f aca="false">IF(ISERROR((2*N1556*O1556)/(N1556+O1556)),0,(2*N1556*O1556)/(N1556+O1556))</f>
        <v>0</v>
      </c>
      <c r="Q1556" s="0" t="n">
        <f aca="false">L1533-M1533</f>
        <v>1</v>
      </c>
      <c r="R1556" s="17" t="str">
        <f aca="false">VLOOKUP(A1556,s3_num_method!A1556:B4055,2,0)</f>
        <v>num+count</v>
      </c>
    </row>
    <row r="1557" customFormat="false" ht="12.8" hidden="false" customHeight="false" outlineLevel="0" collapsed="false">
      <c r="A1557" s="0" t="s">
        <v>7215</v>
      </c>
      <c r="B1557" s="0" t="s">
        <v>22</v>
      </c>
      <c r="C1557" s="0" t="s">
        <v>2</v>
      </c>
      <c r="E1557" s="0" t="s">
        <v>3</v>
      </c>
      <c r="F1557" s="0" t="s">
        <v>7216</v>
      </c>
      <c r="G1557" s="0" t="n">
        <v>3</v>
      </c>
      <c r="H1557" s="0" t="n">
        <v>1</v>
      </c>
      <c r="I1557" s="0" t="n">
        <v>1</v>
      </c>
      <c r="J1557" s="0" t="n">
        <v>0</v>
      </c>
      <c r="K1557" s="0" t="n">
        <v>2</v>
      </c>
      <c r="L1557" s="0" t="n">
        <v>2</v>
      </c>
      <c r="M1557" s="0" t="n">
        <v>2</v>
      </c>
      <c r="N1557" s="1" t="n">
        <f aca="false">IF(ISERROR(I1557/(I1557+J1557)),0,(I1557/(I1557+J1557)))</f>
        <v>1</v>
      </c>
      <c r="O1557" s="1" t="n">
        <f aca="false">IF(ISERROR(I1557/(I1557+K1557)),0,(I1557/(I1557+K1557)))</f>
        <v>0.333333333333333</v>
      </c>
      <c r="P1557" s="1" t="n">
        <f aca="false">IF(ISERROR((2*N1557*O1557)/(N1557+O1557)),0,(2*N1557*O1557)/(N1557+O1557))</f>
        <v>0.5</v>
      </c>
      <c r="Q1557" s="0" t="n">
        <f aca="false">L2411-M2411</f>
        <v>0</v>
      </c>
      <c r="R1557" s="17" t="str">
        <f aca="false">VLOOKUP(A1557,s3_num_method!A1557:B4056,2,0)</f>
        <v>num</v>
      </c>
    </row>
    <row r="1558" customFormat="false" ht="12.8" hidden="false" customHeight="false" outlineLevel="0" collapsed="false">
      <c r="A1558" s="0" t="s">
        <v>7217</v>
      </c>
      <c r="B1558" s="0" t="s">
        <v>22</v>
      </c>
      <c r="C1558" s="0" t="s">
        <v>2</v>
      </c>
      <c r="E1558" s="0" t="s">
        <v>3</v>
      </c>
      <c r="F1558" s="0" t="s">
        <v>7218</v>
      </c>
      <c r="G1558" s="0" t="n">
        <v>4</v>
      </c>
      <c r="H1558" s="0" t="n">
        <v>4</v>
      </c>
      <c r="I1558" s="0" t="n">
        <v>4</v>
      </c>
      <c r="J1558" s="0" t="n">
        <v>0</v>
      </c>
      <c r="K1558" s="0" t="n">
        <v>0</v>
      </c>
      <c r="L1558" s="0" t="n">
        <v>5</v>
      </c>
      <c r="M1558" s="0" t="n">
        <v>6</v>
      </c>
      <c r="N1558" s="1" t="n">
        <f aca="false">IF(ISERROR(I1558/(I1558+J1558)),0,(I1558/(I1558+J1558)))</f>
        <v>1</v>
      </c>
      <c r="O1558" s="1" t="n">
        <f aca="false">IF(ISERROR(I1558/(I1558+K1558)),0,(I1558/(I1558+K1558)))</f>
        <v>1</v>
      </c>
      <c r="P1558" s="1" t="n">
        <f aca="false">IF(ISERROR((2*N1558*O1558)/(N1558+O1558)),0,(2*N1558*O1558)/(N1558+O1558))</f>
        <v>1</v>
      </c>
      <c r="Q1558" s="0" t="n">
        <f aca="false">L2258-M2258</f>
        <v>4</v>
      </c>
      <c r="R1558" s="17" t="str">
        <f aca="false">VLOOKUP(A1558,s3_num_method!A1558:B4057,2,0)</f>
        <v>num+count</v>
      </c>
    </row>
    <row r="1559" customFormat="false" ht="12.8" hidden="false" customHeight="false" outlineLevel="0" collapsed="false">
      <c r="A1559" s="0" t="s">
        <v>7219</v>
      </c>
      <c r="B1559" s="0" t="s">
        <v>22</v>
      </c>
      <c r="C1559" s="0" t="s">
        <v>2</v>
      </c>
      <c r="E1559" s="0" t="s">
        <v>3</v>
      </c>
      <c r="F1559" s="0" t="s">
        <v>7220</v>
      </c>
      <c r="G1559" s="0" t="n">
        <v>11</v>
      </c>
      <c r="H1559" s="0" t="n">
        <v>8</v>
      </c>
      <c r="I1559" s="0" t="n">
        <v>7</v>
      </c>
      <c r="J1559" s="0" t="n">
        <v>1</v>
      </c>
      <c r="K1559" s="0" t="n">
        <v>4</v>
      </c>
      <c r="L1559" s="0" t="n">
        <v>10</v>
      </c>
      <c r="M1559" s="0" t="n">
        <v>19</v>
      </c>
      <c r="N1559" s="1" t="n">
        <f aca="false">IF(ISERROR(I1559/(I1559+J1559)),0,(I1559/(I1559+J1559)))</f>
        <v>0.875</v>
      </c>
      <c r="O1559" s="1" t="n">
        <f aca="false">IF(ISERROR(I1559/(I1559+K1559)),0,(I1559/(I1559+K1559)))</f>
        <v>0.636363636363636</v>
      </c>
      <c r="P1559" s="1" t="n">
        <f aca="false">IF(ISERROR((2*N1559*O1559)/(N1559+O1559)),0,(2*N1559*O1559)/(N1559+O1559))</f>
        <v>0.736842105263158</v>
      </c>
      <c r="Q1559" s="0" t="n">
        <f aca="false">L1030-M1030</f>
        <v>0</v>
      </c>
      <c r="R1559" s="17" t="str">
        <f aca="false">VLOOKUP(A1559,s3_num_method!A1559:B4058,2,0)</f>
        <v>num+count</v>
      </c>
    </row>
    <row r="1560" customFormat="false" ht="12.8" hidden="false" customHeight="false" outlineLevel="0" collapsed="false">
      <c r="A1560" s="0" t="s">
        <v>7221</v>
      </c>
      <c r="B1560" s="0" t="s">
        <v>22</v>
      </c>
      <c r="C1560" s="0" t="s">
        <v>2</v>
      </c>
      <c r="E1560" s="0" t="s">
        <v>3</v>
      </c>
      <c r="F1560" s="0" t="s">
        <v>7222</v>
      </c>
      <c r="G1560" s="0" t="n">
        <v>6</v>
      </c>
      <c r="H1560" s="0" t="n">
        <v>5</v>
      </c>
      <c r="I1560" s="0" t="n">
        <v>5</v>
      </c>
      <c r="J1560" s="0" t="n">
        <v>0</v>
      </c>
      <c r="K1560" s="0" t="n">
        <v>1</v>
      </c>
      <c r="L1560" s="0" t="n">
        <v>3</v>
      </c>
      <c r="M1560" s="0" t="n">
        <v>9</v>
      </c>
      <c r="N1560" s="1" t="n">
        <f aca="false">IF(ISERROR(I1560/(I1560+J1560)),0,(I1560/(I1560+J1560)))</f>
        <v>1</v>
      </c>
      <c r="O1560" s="1" t="n">
        <f aca="false">IF(ISERROR(I1560/(I1560+K1560)),0,(I1560/(I1560+K1560)))</f>
        <v>0.833333333333333</v>
      </c>
      <c r="P1560" s="1" t="n">
        <f aca="false">IF(ISERROR((2*N1560*O1560)/(N1560+O1560)),0,(2*N1560*O1560)/(N1560+O1560))</f>
        <v>0.909090909090909</v>
      </c>
      <c r="Q1560" s="0" t="n">
        <f aca="false">L448-M448</f>
        <v>-5</v>
      </c>
      <c r="R1560" s="17" t="str">
        <f aca="false">VLOOKUP(A1560,s3_num_method!A1560:B4059,2,0)</f>
        <v>num+count</v>
      </c>
    </row>
    <row r="1561" customFormat="false" ht="12.8" hidden="false" customHeight="false" outlineLevel="0" collapsed="false">
      <c r="A1561" s="0" t="s">
        <v>7223</v>
      </c>
      <c r="B1561" s="0" t="s">
        <v>22</v>
      </c>
      <c r="C1561" s="0" t="s">
        <v>2</v>
      </c>
      <c r="E1561" s="0" t="s">
        <v>3</v>
      </c>
      <c r="F1561" s="0" t="s">
        <v>7224</v>
      </c>
      <c r="G1561" s="0" t="n">
        <v>3</v>
      </c>
      <c r="H1561" s="0" t="n">
        <v>0</v>
      </c>
      <c r="I1561" s="0" t="n">
        <v>0</v>
      </c>
      <c r="J1561" s="0" t="n">
        <v>0</v>
      </c>
      <c r="K1561" s="0" t="n">
        <v>3</v>
      </c>
      <c r="L1561" s="0" t="n">
        <v>4</v>
      </c>
      <c r="M1561" s="0" t="n">
        <v>0</v>
      </c>
      <c r="N1561" s="1" t="n">
        <f aca="false">IF(ISERROR(I1561/(I1561+J1561)),0,(I1561/(I1561+J1561)))</f>
        <v>0</v>
      </c>
      <c r="O1561" s="1" t="n">
        <f aca="false">IF(ISERROR(I1561/(I1561+K1561)),0,(I1561/(I1561+K1561)))</f>
        <v>0</v>
      </c>
      <c r="P1561" s="1" t="n">
        <f aca="false">IF(ISERROR((2*N1561*O1561)/(N1561+O1561)),0,(2*N1561*O1561)/(N1561+O1561))</f>
        <v>0</v>
      </c>
      <c r="Q1561" s="0" t="n">
        <f aca="false">L461-M461</f>
        <v>-1</v>
      </c>
      <c r="R1561" s="17" t="str">
        <f aca="false">VLOOKUP(A1561,s3_num_method!A1561:B4060,2,0)</f>
        <v>num+count</v>
      </c>
    </row>
    <row r="1562" customFormat="false" ht="12.8" hidden="false" customHeight="false" outlineLevel="0" collapsed="false">
      <c r="A1562" s="0" t="s">
        <v>7225</v>
      </c>
      <c r="B1562" s="0" t="s">
        <v>22</v>
      </c>
      <c r="C1562" s="0" t="s">
        <v>2</v>
      </c>
      <c r="E1562" s="0" t="s">
        <v>3</v>
      </c>
      <c r="F1562" s="0" t="s">
        <v>7226</v>
      </c>
      <c r="G1562" s="0" t="n">
        <v>1</v>
      </c>
      <c r="H1562" s="0" t="n">
        <v>1</v>
      </c>
      <c r="I1562" s="0" t="n">
        <v>1</v>
      </c>
      <c r="J1562" s="0" t="n">
        <v>0</v>
      </c>
      <c r="K1562" s="0" t="n">
        <v>0</v>
      </c>
      <c r="L1562" s="0" t="n">
        <v>4</v>
      </c>
      <c r="M1562" s="0" t="n">
        <v>4</v>
      </c>
      <c r="N1562" s="1" t="n">
        <f aca="false">IF(ISERROR(I1562/(I1562+J1562)),0,(I1562/(I1562+J1562)))</f>
        <v>1</v>
      </c>
      <c r="O1562" s="1" t="n">
        <f aca="false">IF(ISERROR(I1562/(I1562+K1562)),0,(I1562/(I1562+K1562)))</f>
        <v>1</v>
      </c>
      <c r="P1562" s="1" t="n">
        <f aca="false">IF(ISERROR((2*N1562*O1562)/(N1562+O1562)),0,(2*N1562*O1562)/(N1562+O1562))</f>
        <v>1</v>
      </c>
      <c r="Q1562" s="0" t="n">
        <f aca="false">L1280-M1280</f>
        <v>1</v>
      </c>
      <c r="R1562" s="17" t="str">
        <f aca="false">VLOOKUP(A1562,s3_num_method!A1562:B4061,2,0)</f>
        <v>num</v>
      </c>
    </row>
    <row r="1563" customFormat="false" ht="12.8" hidden="false" customHeight="false" outlineLevel="0" collapsed="false">
      <c r="A1563" s="0" t="s">
        <v>7227</v>
      </c>
      <c r="B1563" s="0" t="s">
        <v>22</v>
      </c>
      <c r="C1563" s="0" t="s">
        <v>2</v>
      </c>
      <c r="E1563" s="0" t="s">
        <v>3</v>
      </c>
      <c r="F1563" s="0" t="s">
        <v>7228</v>
      </c>
      <c r="G1563" s="0" t="n">
        <v>3</v>
      </c>
      <c r="H1563" s="0" t="n">
        <v>0</v>
      </c>
      <c r="I1563" s="0" t="n">
        <v>0</v>
      </c>
      <c r="J1563" s="0" t="n">
        <v>0</v>
      </c>
      <c r="K1563" s="0" t="n">
        <v>3</v>
      </c>
      <c r="L1563" s="0" t="n">
        <v>3</v>
      </c>
      <c r="M1563" s="0" t="n">
        <v>0</v>
      </c>
      <c r="N1563" s="1" t="n">
        <f aca="false">IF(ISERROR(I1563/(I1563+J1563)),0,(I1563/(I1563+J1563)))</f>
        <v>0</v>
      </c>
      <c r="O1563" s="1" t="n">
        <f aca="false">IF(ISERROR(I1563/(I1563+K1563)),0,(I1563/(I1563+K1563)))</f>
        <v>0</v>
      </c>
      <c r="P1563" s="1" t="n">
        <f aca="false">IF(ISERROR((2*N1563*O1563)/(N1563+O1563)),0,(2*N1563*O1563)/(N1563+O1563))</f>
        <v>0</v>
      </c>
      <c r="Q1563" s="0" t="n">
        <f aca="false">L311-M311</f>
        <v>0</v>
      </c>
      <c r="R1563" s="17" t="str">
        <f aca="false">VLOOKUP(A1563,s3_num_method!A1563:B4062,2,0)</f>
        <v>num+count</v>
      </c>
    </row>
    <row r="1564" customFormat="false" ht="12.8" hidden="false" customHeight="false" outlineLevel="0" collapsed="false">
      <c r="A1564" s="0" t="s">
        <v>7229</v>
      </c>
      <c r="B1564" s="0" t="s">
        <v>22</v>
      </c>
      <c r="C1564" s="0" t="s">
        <v>2</v>
      </c>
      <c r="E1564" s="0" t="s">
        <v>3</v>
      </c>
      <c r="F1564" s="0" t="s">
        <v>7230</v>
      </c>
      <c r="G1564" s="0" t="n">
        <v>1</v>
      </c>
      <c r="H1564" s="0" t="n">
        <v>0</v>
      </c>
      <c r="I1564" s="0" t="n">
        <v>0</v>
      </c>
      <c r="J1564" s="0" t="n">
        <v>0</v>
      </c>
      <c r="K1564" s="0" t="n">
        <v>1</v>
      </c>
      <c r="L1564" s="0" t="n">
        <v>4</v>
      </c>
      <c r="M1564" s="0" t="n">
        <v>0</v>
      </c>
      <c r="N1564" s="1" t="n">
        <f aca="false">IF(ISERROR(I1564/(I1564+J1564)),0,(I1564/(I1564+J1564)))</f>
        <v>0</v>
      </c>
      <c r="O1564" s="1" t="n">
        <f aca="false">IF(ISERROR(I1564/(I1564+K1564)),0,(I1564/(I1564+K1564)))</f>
        <v>0</v>
      </c>
      <c r="P1564" s="1" t="n">
        <f aca="false">IF(ISERROR((2*N1564*O1564)/(N1564+O1564)),0,(2*N1564*O1564)/(N1564+O1564))</f>
        <v>0</v>
      </c>
      <c r="Q1564" s="0" t="n">
        <f aca="false">L1409-M1409</f>
        <v>1</v>
      </c>
      <c r="R1564" s="17" t="str">
        <f aca="false">VLOOKUP(A1564,s3_num_method!A1564:B4063,2,0)</f>
        <v>num+count</v>
      </c>
    </row>
    <row r="1565" customFormat="false" ht="12.8" hidden="false" customHeight="false" outlineLevel="0" collapsed="false">
      <c r="A1565" s="0" t="s">
        <v>7231</v>
      </c>
      <c r="B1565" s="0" t="s">
        <v>22</v>
      </c>
      <c r="C1565" s="0" t="s">
        <v>2</v>
      </c>
      <c r="E1565" s="0" t="s">
        <v>3</v>
      </c>
      <c r="F1565" s="0" t="s">
        <v>7232</v>
      </c>
      <c r="G1565" s="0" t="n">
        <v>2</v>
      </c>
      <c r="H1565" s="0" t="n">
        <v>2</v>
      </c>
      <c r="I1565" s="0" t="n">
        <v>2</v>
      </c>
      <c r="J1565" s="0" t="n">
        <v>0</v>
      </c>
      <c r="K1565" s="0" t="n">
        <v>0</v>
      </c>
      <c r="L1565" s="0" t="n">
        <v>6</v>
      </c>
      <c r="M1565" s="0" t="n">
        <v>6</v>
      </c>
      <c r="N1565" s="1" t="n">
        <f aca="false">IF(ISERROR(I1565/(I1565+J1565)),0,(I1565/(I1565+J1565)))</f>
        <v>1</v>
      </c>
      <c r="O1565" s="1" t="n">
        <f aca="false">IF(ISERROR(I1565/(I1565+K1565)),0,(I1565/(I1565+K1565)))</f>
        <v>1</v>
      </c>
      <c r="P1565" s="1" t="n">
        <f aca="false">IF(ISERROR((2*N1565*O1565)/(N1565+O1565)),0,(2*N1565*O1565)/(N1565+O1565))</f>
        <v>1</v>
      </c>
      <c r="Q1565" s="0" t="n">
        <f aca="false">L952-M952</f>
        <v>1</v>
      </c>
      <c r="R1565" s="17" t="str">
        <f aca="false">VLOOKUP(A1565,s3_num_method!A1565:B4064,2,0)</f>
        <v>num+count</v>
      </c>
    </row>
    <row r="1566" customFormat="false" ht="12.8" hidden="false" customHeight="false" outlineLevel="0" collapsed="false">
      <c r="A1566" s="0" t="s">
        <v>7233</v>
      </c>
      <c r="B1566" s="0" t="s">
        <v>22</v>
      </c>
      <c r="C1566" s="0" t="s">
        <v>2</v>
      </c>
      <c r="E1566" s="0" t="s">
        <v>3</v>
      </c>
      <c r="F1566" s="0" t="s">
        <v>7234</v>
      </c>
      <c r="G1566" s="0" t="n">
        <v>3</v>
      </c>
      <c r="H1566" s="0" t="n">
        <v>1</v>
      </c>
      <c r="I1566" s="0" t="n">
        <v>1</v>
      </c>
      <c r="J1566" s="0" t="n">
        <v>0</v>
      </c>
      <c r="K1566" s="0" t="n">
        <v>2</v>
      </c>
      <c r="L1566" s="0" t="n">
        <v>8</v>
      </c>
      <c r="M1566" s="0" t="n">
        <v>4</v>
      </c>
      <c r="N1566" s="1" t="n">
        <f aca="false">IF(ISERROR(I1566/(I1566+J1566)),0,(I1566/(I1566+J1566)))</f>
        <v>1</v>
      </c>
      <c r="O1566" s="1" t="n">
        <f aca="false">IF(ISERROR(I1566/(I1566+K1566)),0,(I1566/(I1566+K1566)))</f>
        <v>0.333333333333333</v>
      </c>
      <c r="P1566" s="1" t="n">
        <f aca="false">IF(ISERROR((2*N1566*O1566)/(N1566+O1566)),0,(2*N1566*O1566)/(N1566+O1566))</f>
        <v>0.5</v>
      </c>
      <c r="Q1566" s="0" t="n">
        <f aca="false">L2117-M2117</f>
        <v>3</v>
      </c>
      <c r="R1566" s="17" t="str">
        <f aca="false">VLOOKUP(A1566,s3_num_method!A1566:B4065,2,0)</f>
        <v>num</v>
      </c>
    </row>
    <row r="1567" customFormat="false" ht="12.8" hidden="false" customHeight="false" outlineLevel="0" collapsed="false">
      <c r="A1567" s="0" t="s">
        <v>7235</v>
      </c>
      <c r="B1567" s="0" t="s">
        <v>22</v>
      </c>
      <c r="C1567" s="0" t="s">
        <v>2</v>
      </c>
      <c r="E1567" s="0" t="s">
        <v>3</v>
      </c>
      <c r="F1567" s="0" t="s">
        <v>7236</v>
      </c>
      <c r="G1567" s="0" t="n">
        <v>2</v>
      </c>
      <c r="H1567" s="0" t="n">
        <v>2</v>
      </c>
      <c r="I1567" s="0" t="n">
        <v>2</v>
      </c>
      <c r="J1567" s="0" t="n">
        <v>0</v>
      </c>
      <c r="K1567" s="0" t="n">
        <v>0</v>
      </c>
      <c r="L1567" s="0" t="n">
        <v>4</v>
      </c>
      <c r="M1567" s="0" t="n">
        <v>4</v>
      </c>
      <c r="N1567" s="1" t="n">
        <f aca="false">IF(ISERROR(I1567/(I1567+J1567)),0,(I1567/(I1567+J1567)))</f>
        <v>1</v>
      </c>
      <c r="O1567" s="1" t="n">
        <f aca="false">IF(ISERROR(I1567/(I1567+K1567)),0,(I1567/(I1567+K1567)))</f>
        <v>1</v>
      </c>
      <c r="P1567" s="1" t="n">
        <f aca="false">IF(ISERROR((2*N1567*O1567)/(N1567+O1567)),0,(2*N1567*O1567)/(N1567+O1567))</f>
        <v>1</v>
      </c>
      <c r="Q1567" s="0" t="n">
        <f aca="false">L2434-M2434</f>
        <v>-1</v>
      </c>
      <c r="R1567" s="17" t="str">
        <f aca="false">VLOOKUP(A1567,s3_num_method!A1567:B4066,2,0)</f>
        <v>num</v>
      </c>
    </row>
    <row r="1568" customFormat="false" ht="12.8" hidden="false" customHeight="false" outlineLevel="0" collapsed="false">
      <c r="A1568" s="0" t="s">
        <v>7237</v>
      </c>
      <c r="B1568" s="0" t="s">
        <v>22</v>
      </c>
      <c r="C1568" s="0" t="s">
        <v>2</v>
      </c>
      <c r="E1568" s="0" t="s">
        <v>3</v>
      </c>
      <c r="F1568" s="0" t="s">
        <v>7238</v>
      </c>
      <c r="G1568" s="0" t="n">
        <v>2</v>
      </c>
      <c r="H1568" s="0" t="n">
        <v>0</v>
      </c>
      <c r="I1568" s="0" t="n">
        <v>0</v>
      </c>
      <c r="J1568" s="0" t="n">
        <v>0</v>
      </c>
      <c r="K1568" s="0" t="n">
        <v>2</v>
      </c>
      <c r="L1568" s="0" t="n">
        <v>4</v>
      </c>
      <c r="M1568" s="0" t="n">
        <v>0</v>
      </c>
      <c r="N1568" s="1" t="n">
        <f aca="false">IF(ISERROR(I1568/(I1568+J1568)),0,(I1568/(I1568+J1568)))</f>
        <v>0</v>
      </c>
      <c r="O1568" s="1" t="n">
        <f aca="false">IF(ISERROR(I1568/(I1568+K1568)),0,(I1568/(I1568+K1568)))</f>
        <v>0</v>
      </c>
      <c r="P1568" s="1" t="n">
        <f aca="false">IF(ISERROR((2*N1568*O1568)/(N1568+O1568)),0,(2*N1568*O1568)/(N1568+O1568))</f>
        <v>0</v>
      </c>
      <c r="Q1568" s="0" t="n">
        <f aca="false">L94-M94</f>
        <v>-15</v>
      </c>
      <c r="R1568" s="17" t="str">
        <f aca="false">VLOOKUP(A1568,s3_num_method!A1568:B4067,2,0)</f>
        <v>num+count</v>
      </c>
    </row>
    <row r="1569" customFormat="false" ht="12.8" hidden="false" customHeight="false" outlineLevel="0" collapsed="false">
      <c r="A1569" s="0" t="s">
        <v>7239</v>
      </c>
      <c r="B1569" s="0" t="s">
        <v>22</v>
      </c>
      <c r="C1569" s="0" t="s">
        <v>2</v>
      </c>
      <c r="E1569" s="0" t="s">
        <v>3</v>
      </c>
      <c r="F1569" s="0" t="s">
        <v>7240</v>
      </c>
      <c r="G1569" s="0" t="n">
        <v>2</v>
      </c>
      <c r="H1569" s="0" t="n">
        <v>0</v>
      </c>
      <c r="I1569" s="0" t="n">
        <v>0</v>
      </c>
      <c r="J1569" s="0" t="n">
        <v>0</v>
      </c>
      <c r="K1569" s="0" t="n">
        <v>2</v>
      </c>
      <c r="L1569" s="0" t="n">
        <v>4</v>
      </c>
      <c r="M1569" s="0" t="n">
        <v>0</v>
      </c>
      <c r="N1569" s="1" t="n">
        <f aca="false">IF(ISERROR(I1569/(I1569+J1569)),0,(I1569/(I1569+J1569)))</f>
        <v>0</v>
      </c>
      <c r="O1569" s="1" t="n">
        <f aca="false">IF(ISERROR(I1569/(I1569+K1569)),0,(I1569/(I1569+K1569)))</f>
        <v>0</v>
      </c>
      <c r="P1569" s="1" t="n">
        <f aca="false">IF(ISERROR((2*N1569*O1569)/(N1569+O1569)),0,(2*N1569*O1569)/(N1569+O1569))</f>
        <v>0</v>
      </c>
      <c r="Q1569" s="0" t="n">
        <f aca="false">L746-M746</f>
        <v>2</v>
      </c>
      <c r="R1569" s="17" t="str">
        <f aca="false">VLOOKUP(A1569,s3_num_method!A1569:B4068,2,0)</f>
        <v>num+count</v>
      </c>
    </row>
    <row r="1570" customFormat="false" ht="12.8" hidden="false" customHeight="false" outlineLevel="0" collapsed="false">
      <c r="A1570" s="0" t="s">
        <v>7241</v>
      </c>
      <c r="B1570" s="0" t="s">
        <v>22</v>
      </c>
      <c r="C1570" s="0" t="s">
        <v>2</v>
      </c>
      <c r="E1570" s="0" t="s">
        <v>3</v>
      </c>
      <c r="F1570" s="0" t="s">
        <v>7242</v>
      </c>
      <c r="G1570" s="0" t="n">
        <v>1</v>
      </c>
      <c r="H1570" s="0" t="n">
        <v>1</v>
      </c>
      <c r="I1570" s="0" t="n">
        <v>1</v>
      </c>
      <c r="J1570" s="0" t="n">
        <v>0</v>
      </c>
      <c r="K1570" s="0" t="n">
        <v>0</v>
      </c>
      <c r="L1570" s="0" t="n">
        <v>1</v>
      </c>
      <c r="M1570" s="0" t="n">
        <v>0</v>
      </c>
      <c r="N1570" s="1" t="n">
        <f aca="false">IF(ISERROR(I1570/(I1570+J1570)),0,(I1570/(I1570+J1570)))</f>
        <v>1</v>
      </c>
      <c r="O1570" s="1" t="n">
        <f aca="false">IF(ISERROR(I1570/(I1570+K1570)),0,(I1570/(I1570+K1570)))</f>
        <v>1</v>
      </c>
      <c r="P1570" s="1" t="n">
        <f aca="false">IF(ISERROR((2*N1570*O1570)/(N1570+O1570)),0,(2*N1570*O1570)/(N1570+O1570))</f>
        <v>1</v>
      </c>
      <c r="Q1570" s="0" t="n">
        <f aca="false">L1253-M1253</f>
        <v>1</v>
      </c>
      <c r="R1570" s="17" t="str">
        <f aca="false">VLOOKUP(A1570,s3_num_method!A1570:B4069,2,0)</f>
        <v>count</v>
      </c>
    </row>
    <row r="1571" customFormat="false" ht="12.8" hidden="false" customHeight="false" outlineLevel="0" collapsed="false">
      <c r="A1571" s="0" t="s">
        <v>7243</v>
      </c>
      <c r="B1571" s="0" t="s">
        <v>22</v>
      </c>
      <c r="C1571" s="0" t="s">
        <v>2</v>
      </c>
      <c r="E1571" s="0" t="s">
        <v>3</v>
      </c>
      <c r="F1571" s="0" t="s">
        <v>7244</v>
      </c>
      <c r="G1571" s="0" t="n">
        <v>2</v>
      </c>
      <c r="H1571" s="0" t="n">
        <v>0</v>
      </c>
      <c r="I1571" s="0" t="n">
        <v>0</v>
      </c>
      <c r="J1571" s="0" t="n">
        <v>0</v>
      </c>
      <c r="K1571" s="0" t="n">
        <v>2</v>
      </c>
      <c r="L1571" s="0" t="n">
        <v>3</v>
      </c>
      <c r="M1571" s="0" t="n">
        <v>0</v>
      </c>
      <c r="N1571" s="1" t="n">
        <f aca="false">IF(ISERROR(I1571/(I1571+J1571)),0,(I1571/(I1571+J1571)))</f>
        <v>0</v>
      </c>
      <c r="O1571" s="1" t="n">
        <f aca="false">IF(ISERROR(I1571/(I1571+K1571)),0,(I1571/(I1571+K1571)))</f>
        <v>0</v>
      </c>
      <c r="P1571" s="1" t="n">
        <f aca="false">IF(ISERROR((2*N1571*O1571)/(N1571+O1571)),0,(2*N1571*O1571)/(N1571+O1571))</f>
        <v>0</v>
      </c>
      <c r="Q1571" s="0" t="n">
        <f aca="false">L175-M175</f>
        <v>-1</v>
      </c>
      <c r="R1571" s="17" t="str">
        <f aca="false">VLOOKUP(A1571,s3_num_method!A1571:B4070,2,0)</f>
        <v>num+count</v>
      </c>
    </row>
    <row r="1572" customFormat="false" ht="12.8" hidden="false" customHeight="false" outlineLevel="0" collapsed="false">
      <c r="A1572" s="0" t="s">
        <v>7245</v>
      </c>
      <c r="B1572" s="0" t="s">
        <v>22</v>
      </c>
      <c r="C1572" s="0" t="s">
        <v>2</v>
      </c>
      <c r="E1572" s="0" t="s">
        <v>3</v>
      </c>
      <c r="F1572" s="0" t="s">
        <v>7246</v>
      </c>
      <c r="G1572" s="0" t="n">
        <v>4</v>
      </c>
      <c r="H1572" s="0" t="n">
        <v>1</v>
      </c>
      <c r="I1572" s="0" t="n">
        <v>1</v>
      </c>
      <c r="J1572" s="0" t="n">
        <v>0</v>
      </c>
      <c r="K1572" s="0" t="n">
        <v>3</v>
      </c>
      <c r="L1572" s="0" t="n">
        <v>5</v>
      </c>
      <c r="M1572" s="0" t="n">
        <v>1</v>
      </c>
      <c r="N1572" s="1" t="n">
        <f aca="false">IF(ISERROR(I1572/(I1572+J1572)),0,(I1572/(I1572+J1572)))</f>
        <v>1</v>
      </c>
      <c r="O1572" s="1" t="n">
        <f aca="false">IF(ISERROR(I1572/(I1572+K1572)),0,(I1572/(I1572+K1572)))</f>
        <v>0.25</v>
      </c>
      <c r="P1572" s="1" t="n">
        <f aca="false">IF(ISERROR((2*N1572*O1572)/(N1572+O1572)),0,(2*N1572*O1572)/(N1572+O1572))</f>
        <v>0.4</v>
      </c>
      <c r="Q1572" s="0" t="n">
        <f aca="false">L1602-M1602</f>
        <v>0</v>
      </c>
      <c r="R1572" s="17" t="str">
        <f aca="false">VLOOKUP(A1572,s3_num_method!A1572:B4071,2,0)</f>
        <v>num</v>
      </c>
    </row>
    <row r="1573" customFormat="false" ht="12.8" hidden="false" customHeight="false" outlineLevel="0" collapsed="false">
      <c r="A1573" s="0" t="s">
        <v>7247</v>
      </c>
      <c r="B1573" s="0" t="s">
        <v>22</v>
      </c>
      <c r="C1573" s="0" t="s">
        <v>2</v>
      </c>
      <c r="E1573" s="0" t="s">
        <v>3</v>
      </c>
      <c r="F1573" s="0" t="s">
        <v>7248</v>
      </c>
      <c r="G1573" s="0" t="n">
        <v>1</v>
      </c>
      <c r="H1573" s="0" t="n">
        <v>0</v>
      </c>
      <c r="I1573" s="0" t="n">
        <v>0</v>
      </c>
      <c r="J1573" s="0" t="n">
        <v>0</v>
      </c>
      <c r="K1573" s="0" t="n">
        <v>1</v>
      </c>
      <c r="L1573" s="0" t="n">
        <v>4</v>
      </c>
      <c r="M1573" s="0" t="n">
        <v>0</v>
      </c>
      <c r="N1573" s="1" t="n">
        <f aca="false">IF(ISERROR(I1573/(I1573+J1573)),0,(I1573/(I1573+J1573)))</f>
        <v>0</v>
      </c>
      <c r="O1573" s="1" t="n">
        <f aca="false">IF(ISERROR(I1573/(I1573+K1573)),0,(I1573/(I1573+K1573)))</f>
        <v>0</v>
      </c>
      <c r="P1573" s="1" t="n">
        <f aca="false">IF(ISERROR((2*N1573*O1573)/(N1573+O1573)),0,(2*N1573*O1573)/(N1573+O1573))</f>
        <v>0</v>
      </c>
      <c r="Q1573" s="0" t="n">
        <f aca="false">L1900-M1900</f>
        <v>1</v>
      </c>
      <c r="R1573" s="17" t="str">
        <f aca="false">VLOOKUP(A1573,s3_num_method!A1573:B4072,2,0)</f>
        <v>num+count</v>
      </c>
    </row>
    <row r="1574" customFormat="false" ht="12.8" hidden="false" customHeight="false" outlineLevel="0" collapsed="false">
      <c r="A1574" s="0" t="s">
        <v>7249</v>
      </c>
      <c r="B1574" s="0" t="s">
        <v>22</v>
      </c>
      <c r="C1574" s="0" t="s">
        <v>2</v>
      </c>
      <c r="E1574" s="0" t="s">
        <v>3</v>
      </c>
      <c r="F1574" s="0" t="s">
        <v>7250</v>
      </c>
      <c r="G1574" s="0" t="n">
        <v>2</v>
      </c>
      <c r="H1574" s="0" t="n">
        <v>1</v>
      </c>
      <c r="I1574" s="0" t="n">
        <v>1</v>
      </c>
      <c r="J1574" s="0" t="n">
        <v>0</v>
      </c>
      <c r="K1574" s="0" t="n">
        <v>1</v>
      </c>
      <c r="L1574" s="0" t="n">
        <v>2</v>
      </c>
      <c r="M1574" s="0" t="n">
        <v>1</v>
      </c>
      <c r="N1574" s="1" t="n">
        <f aca="false">IF(ISERROR(I1574/(I1574+J1574)),0,(I1574/(I1574+J1574)))</f>
        <v>1</v>
      </c>
      <c r="O1574" s="1" t="n">
        <f aca="false">IF(ISERROR(I1574/(I1574+K1574)),0,(I1574/(I1574+K1574)))</f>
        <v>0.5</v>
      </c>
      <c r="P1574" s="1" t="n">
        <f aca="false">IF(ISERROR((2*N1574*O1574)/(N1574+O1574)),0,(2*N1574*O1574)/(N1574+O1574))</f>
        <v>0.666666666666667</v>
      </c>
      <c r="Q1574" s="0" t="n">
        <f aca="false">L1599-M1599</f>
        <v>1</v>
      </c>
      <c r="R1574" s="17" t="str">
        <f aca="false">VLOOKUP(A1574,s3_num_method!A1574:B4073,2,0)</f>
        <v>num</v>
      </c>
    </row>
    <row r="1575" customFormat="false" ht="12.8" hidden="false" customHeight="false" outlineLevel="0" collapsed="false">
      <c r="A1575" s="0" t="s">
        <v>7251</v>
      </c>
      <c r="B1575" s="0" t="s">
        <v>22</v>
      </c>
      <c r="C1575" s="0" t="s">
        <v>2</v>
      </c>
      <c r="E1575" s="0" t="s">
        <v>3</v>
      </c>
      <c r="F1575" s="0" t="s">
        <v>7252</v>
      </c>
      <c r="G1575" s="0" t="n">
        <v>1</v>
      </c>
      <c r="H1575" s="0" t="n">
        <v>0</v>
      </c>
      <c r="I1575" s="0" t="n">
        <v>0</v>
      </c>
      <c r="J1575" s="0" t="n">
        <v>0</v>
      </c>
      <c r="K1575" s="0" t="n">
        <v>1</v>
      </c>
      <c r="L1575" s="0" t="n">
        <v>1</v>
      </c>
      <c r="M1575" s="0" t="n">
        <v>0</v>
      </c>
      <c r="N1575" s="1" t="n">
        <f aca="false">IF(ISERROR(I1575/(I1575+J1575)),0,(I1575/(I1575+J1575)))</f>
        <v>0</v>
      </c>
      <c r="O1575" s="1" t="n">
        <f aca="false">IF(ISERROR(I1575/(I1575+K1575)),0,(I1575/(I1575+K1575)))</f>
        <v>0</v>
      </c>
      <c r="P1575" s="1" t="n">
        <f aca="false">IF(ISERROR((2*N1575*O1575)/(N1575+O1575)),0,(2*N1575*O1575)/(N1575+O1575))</f>
        <v>0</v>
      </c>
      <c r="Q1575" s="0" t="n">
        <f aca="false">L1608-M1608</f>
        <v>0</v>
      </c>
      <c r="R1575" s="17" t="str">
        <f aca="false">VLOOKUP(A1575,s3_num_method!A1575:B4074,2,0)</f>
        <v>num+count</v>
      </c>
    </row>
    <row r="1576" customFormat="false" ht="12.8" hidden="false" customHeight="false" outlineLevel="0" collapsed="false">
      <c r="A1576" s="0" t="s">
        <v>7253</v>
      </c>
      <c r="B1576" s="0" t="s">
        <v>22</v>
      </c>
      <c r="C1576" s="0" t="s">
        <v>2</v>
      </c>
      <c r="E1576" s="0" t="s">
        <v>3</v>
      </c>
      <c r="F1576" s="0" t="s">
        <v>7254</v>
      </c>
      <c r="G1576" s="0" t="n">
        <v>2</v>
      </c>
      <c r="H1576" s="0" t="n">
        <v>2</v>
      </c>
      <c r="I1576" s="0" t="n">
        <v>0</v>
      </c>
      <c r="J1576" s="0" t="n">
        <v>2</v>
      </c>
      <c r="K1576" s="0" t="n">
        <v>2</v>
      </c>
      <c r="L1576" s="0" t="n">
        <v>5</v>
      </c>
      <c r="M1576" s="0" t="n">
        <v>18</v>
      </c>
      <c r="N1576" s="1" t="n">
        <f aca="false">IF(ISERROR(I1576/(I1576+J1576)),0,(I1576/(I1576+J1576)))</f>
        <v>0</v>
      </c>
      <c r="O1576" s="1" t="n">
        <f aca="false">IF(ISERROR(I1576/(I1576+K1576)),0,(I1576/(I1576+K1576)))</f>
        <v>0</v>
      </c>
      <c r="P1576" s="1" t="n">
        <f aca="false">IF(ISERROR((2*N1576*O1576)/(N1576+O1576)),0,(2*N1576*O1576)/(N1576+O1576))</f>
        <v>0</v>
      </c>
      <c r="Q1576" s="0" t="n">
        <f aca="false">L1362-M1362</f>
        <v>-2</v>
      </c>
      <c r="R1576" s="17" t="str">
        <f aca="false">VLOOKUP(A1576,s3_num_method!A1576:B4075,2,0)</f>
        <v>num+count</v>
      </c>
    </row>
    <row r="1577" customFormat="false" ht="12.8" hidden="false" customHeight="false" outlineLevel="0" collapsed="false">
      <c r="A1577" s="0" t="s">
        <v>7255</v>
      </c>
      <c r="B1577" s="0" t="s">
        <v>22</v>
      </c>
      <c r="C1577" s="0" t="s">
        <v>2</v>
      </c>
      <c r="E1577" s="0" t="s">
        <v>3</v>
      </c>
      <c r="F1577" s="0" t="s">
        <v>7256</v>
      </c>
      <c r="G1577" s="0" t="n">
        <v>2</v>
      </c>
      <c r="H1577" s="0" t="n">
        <v>0</v>
      </c>
      <c r="I1577" s="0" t="n">
        <v>0</v>
      </c>
      <c r="J1577" s="0" t="n">
        <v>0</v>
      </c>
      <c r="K1577" s="0" t="n">
        <v>2</v>
      </c>
      <c r="L1577" s="0" t="n">
        <v>5</v>
      </c>
      <c r="M1577" s="0" t="n">
        <v>0</v>
      </c>
      <c r="N1577" s="1" t="n">
        <f aca="false">IF(ISERROR(I1577/(I1577+J1577)),0,(I1577/(I1577+J1577)))</f>
        <v>0</v>
      </c>
      <c r="O1577" s="1" t="n">
        <f aca="false">IF(ISERROR(I1577/(I1577+K1577)),0,(I1577/(I1577+K1577)))</f>
        <v>0</v>
      </c>
      <c r="P1577" s="1" t="n">
        <f aca="false">IF(ISERROR((2*N1577*O1577)/(N1577+O1577)),0,(2*N1577*O1577)/(N1577+O1577))</f>
        <v>0</v>
      </c>
      <c r="Q1577" s="0" t="n">
        <f aca="false">L1296-M1296</f>
        <v>-1</v>
      </c>
      <c r="R1577" s="17" t="str">
        <f aca="false">VLOOKUP(A1577,s3_num_method!A1577:B4076,2,0)</f>
        <v>num+count</v>
      </c>
    </row>
    <row r="1578" customFormat="false" ht="12.8" hidden="false" customHeight="false" outlineLevel="0" collapsed="false">
      <c r="A1578" s="0" t="s">
        <v>7257</v>
      </c>
      <c r="B1578" s="0" t="s">
        <v>22</v>
      </c>
      <c r="C1578" s="0" t="s">
        <v>2</v>
      </c>
      <c r="E1578" s="0" t="s">
        <v>3</v>
      </c>
      <c r="F1578" s="0" t="s">
        <v>7258</v>
      </c>
      <c r="G1578" s="0" t="n">
        <v>2</v>
      </c>
      <c r="H1578" s="0" t="n">
        <v>0</v>
      </c>
      <c r="I1578" s="0" t="n">
        <v>0</v>
      </c>
      <c r="J1578" s="0" t="n">
        <v>0</v>
      </c>
      <c r="K1578" s="0" t="n">
        <v>2</v>
      </c>
      <c r="L1578" s="0" t="n">
        <v>1</v>
      </c>
      <c r="M1578" s="0" t="n">
        <v>0</v>
      </c>
      <c r="N1578" s="1" t="n">
        <f aca="false">IF(ISERROR(I1578/(I1578+J1578)),0,(I1578/(I1578+J1578)))</f>
        <v>0</v>
      </c>
      <c r="O1578" s="1" t="n">
        <f aca="false">IF(ISERROR(I1578/(I1578+K1578)),0,(I1578/(I1578+K1578)))</f>
        <v>0</v>
      </c>
      <c r="P1578" s="1" t="n">
        <f aca="false">IF(ISERROR((2*N1578*O1578)/(N1578+O1578)),0,(2*N1578*O1578)/(N1578+O1578))</f>
        <v>0</v>
      </c>
      <c r="Q1578" s="0" t="n">
        <f aca="false">L341-M341</f>
        <v>-4</v>
      </c>
      <c r="R1578" s="17" t="str">
        <f aca="false">VLOOKUP(A1578,s3_num_method!A1578:B4077,2,0)</f>
        <v>num+count</v>
      </c>
    </row>
    <row r="1579" customFormat="false" ht="12.8" hidden="false" customHeight="false" outlineLevel="0" collapsed="false">
      <c r="A1579" s="0" t="s">
        <v>7259</v>
      </c>
      <c r="B1579" s="0" t="s">
        <v>22</v>
      </c>
      <c r="C1579" s="0" t="s">
        <v>2</v>
      </c>
      <c r="E1579" s="0" t="s">
        <v>3</v>
      </c>
      <c r="F1579" s="0" t="s">
        <v>7260</v>
      </c>
      <c r="G1579" s="0" t="n">
        <v>1</v>
      </c>
      <c r="H1579" s="0" t="n">
        <v>0</v>
      </c>
      <c r="I1579" s="0" t="n">
        <v>0</v>
      </c>
      <c r="J1579" s="0" t="n">
        <v>0</v>
      </c>
      <c r="K1579" s="0" t="n">
        <v>1</v>
      </c>
      <c r="L1579" s="0" t="n">
        <v>1</v>
      </c>
      <c r="M1579" s="0" t="n">
        <v>0</v>
      </c>
      <c r="N1579" s="1" t="n">
        <f aca="false">IF(ISERROR(I1579/(I1579+J1579)),0,(I1579/(I1579+J1579)))</f>
        <v>0</v>
      </c>
      <c r="O1579" s="1" t="n">
        <f aca="false">IF(ISERROR(I1579/(I1579+K1579)),0,(I1579/(I1579+K1579)))</f>
        <v>0</v>
      </c>
      <c r="P1579" s="1" t="n">
        <f aca="false">IF(ISERROR((2*N1579*O1579)/(N1579+O1579)),0,(2*N1579*O1579)/(N1579+O1579))</f>
        <v>0</v>
      </c>
      <c r="Q1579" s="0" t="n">
        <f aca="false">L685-M685</f>
        <v>1</v>
      </c>
      <c r="R1579" s="17" t="str">
        <f aca="false">VLOOKUP(A1579,s3_num_method!A1579:B4078,2,0)</f>
        <v>num+count</v>
      </c>
    </row>
    <row r="1580" customFormat="false" ht="12.8" hidden="false" customHeight="false" outlineLevel="0" collapsed="false">
      <c r="A1580" s="0" t="s">
        <v>7261</v>
      </c>
      <c r="B1580" s="0" t="s">
        <v>22</v>
      </c>
      <c r="C1580" s="0" t="s">
        <v>2</v>
      </c>
      <c r="E1580" s="0" t="s">
        <v>3</v>
      </c>
      <c r="F1580" s="0" t="s">
        <v>7262</v>
      </c>
      <c r="G1580" s="0" t="n">
        <v>1</v>
      </c>
      <c r="H1580" s="0" t="n">
        <v>0</v>
      </c>
      <c r="I1580" s="0" t="n">
        <v>0</v>
      </c>
      <c r="J1580" s="0" t="n">
        <v>0</v>
      </c>
      <c r="K1580" s="0" t="n">
        <v>1</v>
      </c>
      <c r="L1580" s="0" t="n">
        <v>4</v>
      </c>
      <c r="M1580" s="0" t="n">
        <v>0</v>
      </c>
      <c r="N1580" s="1" t="n">
        <f aca="false">IF(ISERROR(I1580/(I1580+J1580)),0,(I1580/(I1580+J1580)))</f>
        <v>0</v>
      </c>
      <c r="O1580" s="1" t="n">
        <f aca="false">IF(ISERROR(I1580/(I1580+K1580)),0,(I1580/(I1580+K1580)))</f>
        <v>0</v>
      </c>
      <c r="P1580" s="1" t="n">
        <f aca="false">IF(ISERROR((2*N1580*O1580)/(N1580+O1580)),0,(2*N1580*O1580)/(N1580+O1580))</f>
        <v>0</v>
      </c>
      <c r="Q1580" s="0" t="n">
        <f aca="false">L749-M749</f>
        <v>1</v>
      </c>
      <c r="R1580" s="17" t="str">
        <f aca="false">VLOOKUP(A1580,s3_num_method!A1580:B4079,2,0)</f>
        <v>num+count</v>
      </c>
    </row>
    <row r="1581" customFormat="false" ht="12.8" hidden="false" customHeight="false" outlineLevel="0" collapsed="false">
      <c r="A1581" s="0" t="s">
        <v>7263</v>
      </c>
      <c r="B1581" s="0" t="s">
        <v>22</v>
      </c>
      <c r="C1581" s="0" t="s">
        <v>2</v>
      </c>
      <c r="E1581" s="0" t="s">
        <v>3</v>
      </c>
      <c r="F1581" s="0" t="s">
        <v>7264</v>
      </c>
      <c r="G1581" s="0" t="n">
        <v>1</v>
      </c>
      <c r="H1581" s="0" t="n">
        <v>0</v>
      </c>
      <c r="I1581" s="0" t="n">
        <v>0</v>
      </c>
      <c r="J1581" s="0" t="n">
        <v>0</v>
      </c>
      <c r="K1581" s="0" t="n">
        <v>1</v>
      </c>
      <c r="L1581" s="0" t="n">
        <v>3</v>
      </c>
      <c r="M1581" s="0" t="n">
        <v>0</v>
      </c>
      <c r="N1581" s="1" t="n">
        <f aca="false">IF(ISERROR(I1581/(I1581+J1581)),0,(I1581/(I1581+J1581)))</f>
        <v>0</v>
      </c>
      <c r="O1581" s="1" t="n">
        <f aca="false">IF(ISERROR(I1581/(I1581+K1581)),0,(I1581/(I1581+K1581)))</f>
        <v>0</v>
      </c>
      <c r="P1581" s="1" t="n">
        <f aca="false">IF(ISERROR((2*N1581*O1581)/(N1581+O1581)),0,(2*N1581*O1581)/(N1581+O1581))</f>
        <v>0</v>
      </c>
      <c r="Q1581" s="0" t="n">
        <f aca="false">L342-M342</f>
        <v>-3</v>
      </c>
      <c r="R1581" s="17" t="str">
        <f aca="false">VLOOKUP(A1581,s3_num_method!A1581:B4080,2,0)</f>
        <v>num+count</v>
      </c>
    </row>
    <row r="1582" customFormat="false" ht="12.8" hidden="false" customHeight="false" outlineLevel="0" collapsed="false">
      <c r="A1582" s="0" t="s">
        <v>7265</v>
      </c>
      <c r="B1582" s="0" t="s">
        <v>22</v>
      </c>
      <c r="C1582" s="0" t="s">
        <v>2</v>
      </c>
      <c r="E1582" s="0" t="s">
        <v>3</v>
      </c>
      <c r="F1582" s="0" t="s">
        <v>7266</v>
      </c>
      <c r="G1582" s="0" t="n">
        <v>5</v>
      </c>
      <c r="H1582" s="0" t="n">
        <v>5</v>
      </c>
      <c r="I1582" s="0" t="n">
        <v>4</v>
      </c>
      <c r="J1582" s="0" t="n">
        <v>1</v>
      </c>
      <c r="K1582" s="0" t="n">
        <v>1</v>
      </c>
      <c r="L1582" s="0" t="n">
        <v>4</v>
      </c>
      <c r="M1582" s="0" t="n">
        <v>7</v>
      </c>
      <c r="N1582" s="1" t="n">
        <f aca="false">IF(ISERROR(I1582/(I1582+J1582)),0,(I1582/(I1582+J1582)))</f>
        <v>0.8</v>
      </c>
      <c r="O1582" s="1" t="n">
        <f aca="false">IF(ISERROR(I1582/(I1582+K1582)),0,(I1582/(I1582+K1582)))</f>
        <v>0.8</v>
      </c>
      <c r="P1582" s="1" t="n">
        <f aca="false">IF(ISERROR((2*N1582*O1582)/(N1582+O1582)),0,(2*N1582*O1582)/(N1582+O1582))</f>
        <v>0.8</v>
      </c>
      <c r="Q1582" s="0" t="n">
        <f aca="false">L288-M288</f>
        <v>-6</v>
      </c>
      <c r="R1582" s="17" t="str">
        <f aca="false">VLOOKUP(A1582,s3_num_method!A1582:B4081,2,0)</f>
        <v>num+count</v>
      </c>
    </row>
    <row r="1583" customFormat="false" ht="12.8" hidden="false" customHeight="false" outlineLevel="0" collapsed="false">
      <c r="A1583" s="0" t="s">
        <v>7267</v>
      </c>
      <c r="B1583" s="0" t="s">
        <v>22</v>
      </c>
      <c r="C1583" s="0" t="s">
        <v>2</v>
      </c>
      <c r="E1583" s="0" t="s">
        <v>3</v>
      </c>
      <c r="F1583" s="0" t="s">
        <v>7268</v>
      </c>
      <c r="G1583" s="0" t="n">
        <v>1</v>
      </c>
      <c r="H1583" s="0" t="n">
        <v>2</v>
      </c>
      <c r="I1583" s="0" t="n">
        <v>1</v>
      </c>
      <c r="J1583" s="0" t="n">
        <v>1</v>
      </c>
      <c r="K1583" s="0" t="n">
        <v>0</v>
      </c>
      <c r="L1583" s="0" t="n">
        <v>6</v>
      </c>
      <c r="M1583" s="0" t="n">
        <v>6</v>
      </c>
      <c r="N1583" s="1" t="n">
        <f aca="false">IF(ISERROR(I1583/(I1583+J1583)),0,(I1583/(I1583+J1583)))</f>
        <v>0.5</v>
      </c>
      <c r="O1583" s="1" t="n">
        <f aca="false">IF(ISERROR(I1583/(I1583+K1583)),0,(I1583/(I1583+K1583)))</f>
        <v>1</v>
      </c>
      <c r="P1583" s="1" t="n">
        <f aca="false">IF(ISERROR((2*N1583*O1583)/(N1583+O1583)),0,(2*N1583*O1583)/(N1583+O1583))</f>
        <v>0.666666666666667</v>
      </c>
      <c r="Q1583" s="0" t="n">
        <f aca="false">L1856-M1856</f>
        <v>-2</v>
      </c>
      <c r="R1583" s="17" t="str">
        <f aca="false">VLOOKUP(A1583,s3_num_method!A1583:B4082,2,0)</f>
        <v>num+count</v>
      </c>
    </row>
    <row r="1584" customFormat="false" ht="12.8" hidden="false" customHeight="false" outlineLevel="0" collapsed="false">
      <c r="A1584" s="0" t="s">
        <v>7269</v>
      </c>
      <c r="B1584" s="0" t="s">
        <v>22</v>
      </c>
      <c r="C1584" s="0" t="s">
        <v>2</v>
      </c>
      <c r="E1584" s="0" t="s">
        <v>3</v>
      </c>
      <c r="F1584" s="0" t="s">
        <v>7270</v>
      </c>
      <c r="G1584" s="0" t="n">
        <v>1</v>
      </c>
      <c r="H1584" s="0" t="n">
        <v>1</v>
      </c>
      <c r="I1584" s="0" t="n">
        <v>1</v>
      </c>
      <c r="J1584" s="0" t="n">
        <v>0</v>
      </c>
      <c r="K1584" s="0" t="n">
        <v>0</v>
      </c>
      <c r="L1584" s="0" t="n">
        <v>3</v>
      </c>
      <c r="M1584" s="0" t="n">
        <v>3</v>
      </c>
      <c r="N1584" s="1" t="n">
        <f aca="false">IF(ISERROR(I1584/(I1584+J1584)),0,(I1584/(I1584+J1584)))</f>
        <v>1</v>
      </c>
      <c r="O1584" s="1" t="n">
        <f aca="false">IF(ISERROR(I1584/(I1584+K1584)),0,(I1584/(I1584+K1584)))</f>
        <v>1</v>
      </c>
      <c r="P1584" s="1" t="n">
        <f aca="false">IF(ISERROR((2*N1584*O1584)/(N1584+O1584)),0,(2*N1584*O1584)/(N1584+O1584))</f>
        <v>1</v>
      </c>
      <c r="Q1584" s="0" t="n">
        <f aca="false">L1299-M1299</f>
        <v>-1</v>
      </c>
      <c r="R1584" s="17" t="str">
        <f aca="false">VLOOKUP(A1584,s3_num_method!A1584:B4083,2,0)</f>
        <v>num</v>
      </c>
    </row>
    <row r="1585" customFormat="false" ht="12.8" hidden="false" customHeight="false" outlineLevel="0" collapsed="false">
      <c r="A1585" s="0" t="s">
        <v>7271</v>
      </c>
      <c r="B1585" s="0" t="s">
        <v>22</v>
      </c>
      <c r="C1585" s="0" t="s">
        <v>2</v>
      </c>
      <c r="E1585" s="0" t="s">
        <v>3</v>
      </c>
      <c r="F1585" s="0" t="s">
        <v>7272</v>
      </c>
      <c r="G1585" s="0" t="n">
        <v>1</v>
      </c>
      <c r="H1585" s="0" t="n">
        <v>1</v>
      </c>
      <c r="I1585" s="0" t="n">
        <v>1</v>
      </c>
      <c r="J1585" s="0" t="n">
        <v>0</v>
      </c>
      <c r="K1585" s="0" t="n">
        <v>0</v>
      </c>
      <c r="L1585" s="0" t="n">
        <v>4</v>
      </c>
      <c r="M1585" s="0" t="n">
        <v>4</v>
      </c>
      <c r="N1585" s="1" t="n">
        <f aca="false">IF(ISERROR(I1585/(I1585+J1585)),0,(I1585/(I1585+J1585)))</f>
        <v>1</v>
      </c>
      <c r="O1585" s="1" t="n">
        <f aca="false">IF(ISERROR(I1585/(I1585+K1585)),0,(I1585/(I1585+K1585)))</f>
        <v>1</v>
      </c>
      <c r="P1585" s="1" t="n">
        <f aca="false">IF(ISERROR((2*N1585*O1585)/(N1585+O1585)),0,(2*N1585*O1585)/(N1585+O1585))</f>
        <v>1</v>
      </c>
      <c r="Q1585" s="0" t="n">
        <f aca="false">L326-M326</f>
        <v>-6</v>
      </c>
      <c r="R1585" s="17" t="str">
        <f aca="false">VLOOKUP(A1585,s3_num_method!A1585:B4084,2,0)</f>
        <v>num</v>
      </c>
    </row>
    <row r="1586" customFormat="false" ht="12.8" hidden="false" customHeight="false" outlineLevel="0" collapsed="false">
      <c r="A1586" s="0" t="s">
        <v>7273</v>
      </c>
      <c r="B1586" s="0" t="s">
        <v>22</v>
      </c>
      <c r="C1586" s="0" t="s">
        <v>2</v>
      </c>
      <c r="E1586" s="0" t="s">
        <v>3</v>
      </c>
      <c r="F1586" s="0" t="s">
        <v>7274</v>
      </c>
      <c r="G1586" s="0" t="n">
        <v>1</v>
      </c>
      <c r="H1586" s="0" t="n">
        <v>1</v>
      </c>
      <c r="I1586" s="0" t="n">
        <v>1</v>
      </c>
      <c r="J1586" s="0" t="n">
        <v>0</v>
      </c>
      <c r="K1586" s="0" t="n">
        <v>0</v>
      </c>
      <c r="L1586" s="0" t="n">
        <v>7</v>
      </c>
      <c r="M1586" s="0" t="n">
        <v>7</v>
      </c>
      <c r="N1586" s="1" t="n">
        <f aca="false">IF(ISERROR(I1586/(I1586+J1586)),0,(I1586/(I1586+J1586)))</f>
        <v>1</v>
      </c>
      <c r="O1586" s="1" t="n">
        <f aca="false">IF(ISERROR(I1586/(I1586+K1586)),0,(I1586/(I1586+K1586)))</f>
        <v>1</v>
      </c>
      <c r="P1586" s="1" t="n">
        <f aca="false">IF(ISERROR((2*N1586*O1586)/(N1586+O1586)),0,(2*N1586*O1586)/(N1586+O1586))</f>
        <v>1</v>
      </c>
      <c r="Q1586" s="0" t="n">
        <f aca="false">L1665-M1665</f>
        <v>0</v>
      </c>
      <c r="R1586" s="17" t="str">
        <f aca="false">VLOOKUP(A1586,s3_num_method!A1586:B4085,2,0)</f>
        <v>num</v>
      </c>
    </row>
    <row r="1587" customFormat="false" ht="12.8" hidden="false" customHeight="false" outlineLevel="0" collapsed="false">
      <c r="A1587" s="0" t="s">
        <v>7275</v>
      </c>
      <c r="B1587" s="0" t="s">
        <v>22</v>
      </c>
      <c r="C1587" s="0" t="s">
        <v>2</v>
      </c>
      <c r="E1587" s="0" t="s">
        <v>3</v>
      </c>
      <c r="F1587" s="0" t="s">
        <v>7276</v>
      </c>
      <c r="G1587" s="0" t="n">
        <v>1</v>
      </c>
      <c r="H1587" s="0" t="n">
        <v>0</v>
      </c>
      <c r="I1587" s="0" t="n">
        <v>0</v>
      </c>
      <c r="J1587" s="0" t="n">
        <v>0</v>
      </c>
      <c r="K1587" s="0" t="n">
        <v>1</v>
      </c>
      <c r="L1587" s="0" t="n">
        <v>5</v>
      </c>
      <c r="M1587" s="0" t="n">
        <v>0</v>
      </c>
      <c r="N1587" s="1" t="n">
        <f aca="false">IF(ISERROR(I1587/(I1587+J1587)),0,(I1587/(I1587+J1587)))</f>
        <v>0</v>
      </c>
      <c r="O1587" s="1" t="n">
        <f aca="false">IF(ISERROR(I1587/(I1587+K1587)),0,(I1587/(I1587+K1587)))</f>
        <v>0</v>
      </c>
      <c r="P1587" s="1" t="n">
        <f aca="false">IF(ISERROR((2*N1587*O1587)/(N1587+O1587)),0,(2*N1587*O1587)/(N1587+O1587))</f>
        <v>0</v>
      </c>
      <c r="Q1587" s="0" t="n">
        <f aca="false">L2450-M2450</f>
        <v>-9</v>
      </c>
      <c r="R1587" s="17" t="str">
        <f aca="false">VLOOKUP(A1587,s3_num_method!A1587:B4086,2,0)</f>
        <v>num+count</v>
      </c>
    </row>
    <row r="1588" customFormat="false" ht="12.8" hidden="false" customHeight="false" outlineLevel="0" collapsed="false">
      <c r="A1588" s="0" t="s">
        <v>7277</v>
      </c>
      <c r="B1588" s="0" t="s">
        <v>22</v>
      </c>
      <c r="C1588" s="0" t="s">
        <v>2</v>
      </c>
      <c r="E1588" s="0" t="s">
        <v>3</v>
      </c>
      <c r="F1588" s="0" t="s">
        <v>7278</v>
      </c>
      <c r="G1588" s="0" t="n">
        <v>1</v>
      </c>
      <c r="H1588" s="0" t="n">
        <v>0</v>
      </c>
      <c r="I1588" s="0" t="n">
        <v>0</v>
      </c>
      <c r="J1588" s="0" t="n">
        <v>0</v>
      </c>
      <c r="K1588" s="0" t="n">
        <v>1</v>
      </c>
      <c r="L1588" s="0" t="n">
        <v>1</v>
      </c>
      <c r="M1588" s="0" t="n">
        <v>0</v>
      </c>
      <c r="N1588" s="1" t="n">
        <f aca="false">IF(ISERROR(I1588/(I1588+J1588)),0,(I1588/(I1588+J1588)))</f>
        <v>0</v>
      </c>
      <c r="O1588" s="1" t="n">
        <f aca="false">IF(ISERROR(I1588/(I1588+K1588)),0,(I1588/(I1588+K1588)))</f>
        <v>0</v>
      </c>
      <c r="P1588" s="1" t="n">
        <f aca="false">IF(ISERROR((2*N1588*O1588)/(N1588+O1588)),0,(2*N1588*O1588)/(N1588+O1588))</f>
        <v>0</v>
      </c>
      <c r="Q1588" s="0" t="n">
        <f aca="false">L2144-M2144</f>
        <v>4</v>
      </c>
      <c r="R1588" s="17" t="str">
        <f aca="false">VLOOKUP(A1588,s3_num_method!A1588:B4087,2,0)</f>
        <v>num+count</v>
      </c>
    </row>
    <row r="1589" customFormat="false" ht="12.8" hidden="false" customHeight="false" outlineLevel="0" collapsed="false">
      <c r="A1589" s="0" t="s">
        <v>7279</v>
      </c>
      <c r="B1589" s="0" t="s">
        <v>22</v>
      </c>
      <c r="C1589" s="0" t="s">
        <v>2</v>
      </c>
      <c r="E1589" s="0" t="s">
        <v>3</v>
      </c>
      <c r="F1589" s="0" t="s">
        <v>7280</v>
      </c>
      <c r="G1589" s="0" t="n">
        <v>1</v>
      </c>
      <c r="H1589" s="0" t="n">
        <v>1</v>
      </c>
      <c r="I1589" s="0" t="n">
        <v>1</v>
      </c>
      <c r="J1589" s="0" t="n">
        <v>0</v>
      </c>
      <c r="K1589" s="0" t="n">
        <v>0</v>
      </c>
      <c r="L1589" s="0" t="n">
        <v>3</v>
      </c>
      <c r="M1589" s="0" t="n">
        <v>3</v>
      </c>
      <c r="N1589" s="1" t="n">
        <f aca="false">IF(ISERROR(I1589/(I1589+J1589)),0,(I1589/(I1589+J1589)))</f>
        <v>1</v>
      </c>
      <c r="O1589" s="1" t="n">
        <f aca="false">IF(ISERROR(I1589/(I1589+K1589)),0,(I1589/(I1589+K1589)))</f>
        <v>1</v>
      </c>
      <c r="P1589" s="1" t="n">
        <f aca="false">IF(ISERROR((2*N1589*O1589)/(N1589+O1589)),0,(2*N1589*O1589)/(N1589+O1589))</f>
        <v>1</v>
      </c>
      <c r="Q1589" s="0" t="n">
        <f aca="false">L1336-M1336</f>
        <v>0</v>
      </c>
      <c r="R1589" s="17" t="str">
        <f aca="false">VLOOKUP(A1589,s3_num_method!A1589:B4088,2,0)</f>
        <v>num</v>
      </c>
    </row>
    <row r="1590" customFormat="false" ht="12.8" hidden="false" customHeight="false" outlineLevel="0" collapsed="false">
      <c r="A1590" s="0" t="s">
        <v>7281</v>
      </c>
      <c r="B1590" s="0" t="s">
        <v>22</v>
      </c>
      <c r="C1590" s="0" t="s">
        <v>2</v>
      </c>
      <c r="E1590" s="0" t="s">
        <v>3</v>
      </c>
      <c r="F1590" s="0" t="s">
        <v>7282</v>
      </c>
      <c r="G1590" s="0" t="n">
        <v>5</v>
      </c>
      <c r="H1590" s="0" t="n">
        <v>0</v>
      </c>
      <c r="I1590" s="0" t="n">
        <v>0</v>
      </c>
      <c r="J1590" s="0" t="n">
        <v>0</v>
      </c>
      <c r="K1590" s="0" t="n">
        <v>5</v>
      </c>
      <c r="L1590" s="0" t="n">
        <v>3</v>
      </c>
      <c r="M1590" s="0" t="n">
        <v>0</v>
      </c>
      <c r="N1590" s="1" t="n">
        <f aca="false">IF(ISERROR(I1590/(I1590+J1590)),0,(I1590/(I1590+J1590)))</f>
        <v>0</v>
      </c>
      <c r="O1590" s="1" t="n">
        <f aca="false">IF(ISERROR(I1590/(I1590+K1590)),0,(I1590/(I1590+K1590)))</f>
        <v>0</v>
      </c>
      <c r="P1590" s="1" t="n">
        <f aca="false">IF(ISERROR((2*N1590*O1590)/(N1590+O1590)),0,(2*N1590*O1590)/(N1590+O1590))</f>
        <v>0</v>
      </c>
      <c r="Q1590" s="0" t="n">
        <f aca="false">L222-M222</f>
        <v>0</v>
      </c>
      <c r="R1590" s="17" t="str">
        <f aca="false">VLOOKUP(A1590,s3_num_method!A1590:B4089,2,0)</f>
        <v>num+count</v>
      </c>
    </row>
    <row r="1591" customFormat="false" ht="12.8" hidden="false" customHeight="false" outlineLevel="0" collapsed="false">
      <c r="A1591" s="0" t="s">
        <v>7283</v>
      </c>
      <c r="B1591" s="0" t="s">
        <v>22</v>
      </c>
      <c r="C1591" s="0" t="s">
        <v>2</v>
      </c>
      <c r="E1591" s="0" t="s">
        <v>3</v>
      </c>
      <c r="F1591" s="0" t="s">
        <v>7284</v>
      </c>
      <c r="G1591" s="0" t="n">
        <v>2</v>
      </c>
      <c r="H1591" s="0" t="n">
        <v>2</v>
      </c>
      <c r="I1591" s="0" t="n">
        <v>2</v>
      </c>
      <c r="J1591" s="0" t="n">
        <v>0</v>
      </c>
      <c r="K1591" s="0" t="n">
        <v>0</v>
      </c>
      <c r="L1591" s="0" t="n">
        <v>1</v>
      </c>
      <c r="M1591" s="0" t="n">
        <v>0</v>
      </c>
      <c r="N1591" s="1" t="n">
        <f aca="false">IF(ISERROR(I1591/(I1591+J1591)),0,(I1591/(I1591+J1591)))</f>
        <v>1</v>
      </c>
      <c r="O1591" s="1" t="n">
        <f aca="false">IF(ISERROR(I1591/(I1591+K1591)),0,(I1591/(I1591+K1591)))</f>
        <v>1</v>
      </c>
      <c r="P1591" s="1" t="n">
        <f aca="false">IF(ISERROR((2*N1591*O1591)/(N1591+O1591)),0,(2*N1591*O1591)/(N1591+O1591))</f>
        <v>1</v>
      </c>
      <c r="Q1591" s="0" t="n">
        <f aca="false">L162-M162</f>
        <v>-3</v>
      </c>
      <c r="R1591" s="17" t="str">
        <f aca="false">VLOOKUP(A1591,s3_num_method!A1591:B4090,2,0)</f>
        <v>count</v>
      </c>
    </row>
    <row r="1592" customFormat="false" ht="12.8" hidden="false" customHeight="false" outlineLevel="0" collapsed="false">
      <c r="A1592" s="0" t="s">
        <v>7285</v>
      </c>
      <c r="B1592" s="0" t="s">
        <v>22</v>
      </c>
      <c r="C1592" s="0" t="s">
        <v>2</v>
      </c>
      <c r="E1592" s="0" t="s">
        <v>3</v>
      </c>
      <c r="F1592" s="0" t="s">
        <v>7286</v>
      </c>
      <c r="G1592" s="0" t="n">
        <v>3</v>
      </c>
      <c r="H1592" s="0" t="n">
        <v>0</v>
      </c>
      <c r="I1592" s="0" t="n">
        <v>0</v>
      </c>
      <c r="J1592" s="0" t="n">
        <v>0</v>
      </c>
      <c r="K1592" s="0" t="n">
        <v>3</v>
      </c>
      <c r="L1592" s="0" t="n">
        <v>5</v>
      </c>
      <c r="M1592" s="0" t="n">
        <v>0</v>
      </c>
      <c r="N1592" s="1" t="n">
        <f aca="false">IF(ISERROR(I1592/(I1592+J1592)),0,(I1592/(I1592+J1592)))</f>
        <v>0</v>
      </c>
      <c r="O1592" s="1" t="n">
        <f aca="false">IF(ISERROR(I1592/(I1592+K1592)),0,(I1592/(I1592+K1592)))</f>
        <v>0</v>
      </c>
      <c r="P1592" s="1" t="n">
        <f aca="false">IF(ISERROR((2*N1592*O1592)/(N1592+O1592)),0,(2*N1592*O1592)/(N1592+O1592))</f>
        <v>0</v>
      </c>
      <c r="Q1592" s="0" t="n">
        <f aca="false">L101-M101</f>
        <v>-6</v>
      </c>
      <c r="R1592" s="17" t="str">
        <f aca="false">VLOOKUP(A1592,s3_num_method!A1592:B4091,2,0)</f>
        <v>num+count</v>
      </c>
    </row>
    <row r="1593" customFormat="false" ht="12.8" hidden="false" customHeight="false" outlineLevel="0" collapsed="false">
      <c r="A1593" s="0" t="s">
        <v>7287</v>
      </c>
      <c r="B1593" s="0" t="s">
        <v>22</v>
      </c>
      <c r="C1593" s="0" t="s">
        <v>2</v>
      </c>
      <c r="E1593" s="0" t="s">
        <v>3</v>
      </c>
      <c r="F1593" s="0" t="s">
        <v>7288</v>
      </c>
      <c r="G1593" s="0" t="n">
        <v>1</v>
      </c>
      <c r="H1593" s="0" t="n">
        <v>1</v>
      </c>
      <c r="I1593" s="0" t="n">
        <v>1</v>
      </c>
      <c r="J1593" s="0" t="n">
        <v>0</v>
      </c>
      <c r="K1593" s="0" t="n">
        <v>0</v>
      </c>
      <c r="L1593" s="0" t="n">
        <v>3</v>
      </c>
      <c r="M1593" s="0" t="n">
        <v>2</v>
      </c>
      <c r="N1593" s="1" t="n">
        <f aca="false">IF(ISERROR(I1593/(I1593+J1593)),0,(I1593/(I1593+J1593)))</f>
        <v>1</v>
      </c>
      <c r="O1593" s="1" t="n">
        <f aca="false">IF(ISERROR(I1593/(I1593+K1593)),0,(I1593/(I1593+K1593)))</f>
        <v>1</v>
      </c>
      <c r="P1593" s="1" t="n">
        <f aca="false">IF(ISERROR((2*N1593*O1593)/(N1593+O1593)),0,(2*N1593*O1593)/(N1593+O1593))</f>
        <v>1</v>
      </c>
      <c r="Q1593" s="0" t="n">
        <f aca="false">L2071-M2071</f>
        <v>4</v>
      </c>
      <c r="R1593" s="17" t="str">
        <f aca="false">VLOOKUP(A1593,s3_num_method!A1593:B4092,2,0)</f>
        <v>num</v>
      </c>
    </row>
    <row r="1594" customFormat="false" ht="12.8" hidden="false" customHeight="false" outlineLevel="0" collapsed="false">
      <c r="A1594" s="0" t="s">
        <v>7289</v>
      </c>
      <c r="B1594" s="0" t="s">
        <v>22</v>
      </c>
      <c r="C1594" s="0" t="s">
        <v>2</v>
      </c>
      <c r="E1594" s="0" t="s">
        <v>3</v>
      </c>
      <c r="F1594" s="0" t="s">
        <v>7290</v>
      </c>
      <c r="G1594" s="0" t="n">
        <v>2</v>
      </c>
      <c r="H1594" s="0" t="n">
        <v>0</v>
      </c>
      <c r="I1594" s="0" t="n">
        <v>0</v>
      </c>
      <c r="J1594" s="0" t="n">
        <v>0</v>
      </c>
      <c r="K1594" s="0" t="n">
        <v>2</v>
      </c>
      <c r="L1594" s="0" t="n">
        <v>4</v>
      </c>
      <c r="M1594" s="0" t="n">
        <v>0</v>
      </c>
      <c r="N1594" s="1" t="n">
        <f aca="false">IF(ISERROR(I1594/(I1594+J1594)),0,(I1594/(I1594+J1594)))</f>
        <v>0</v>
      </c>
      <c r="O1594" s="1" t="n">
        <f aca="false">IF(ISERROR(I1594/(I1594+K1594)),0,(I1594/(I1594+K1594)))</f>
        <v>0</v>
      </c>
      <c r="P1594" s="1" t="n">
        <f aca="false">IF(ISERROR((2*N1594*O1594)/(N1594+O1594)),0,(2*N1594*O1594)/(N1594+O1594))</f>
        <v>0</v>
      </c>
      <c r="Q1594" s="0" t="n">
        <f aca="false">L2157-M2157</f>
        <v>5</v>
      </c>
      <c r="R1594" s="17" t="str">
        <f aca="false">VLOOKUP(A1594,s3_num_method!A1594:B4093,2,0)</f>
        <v>num+count</v>
      </c>
    </row>
    <row r="1595" customFormat="false" ht="12.8" hidden="false" customHeight="false" outlineLevel="0" collapsed="false">
      <c r="A1595" s="0" t="s">
        <v>7291</v>
      </c>
      <c r="B1595" s="0" t="s">
        <v>22</v>
      </c>
      <c r="C1595" s="0" t="s">
        <v>2</v>
      </c>
      <c r="E1595" s="0" t="s">
        <v>3</v>
      </c>
      <c r="F1595" s="0" t="s">
        <v>7292</v>
      </c>
      <c r="G1595" s="0" t="n">
        <v>1</v>
      </c>
      <c r="H1595" s="0" t="n">
        <v>1</v>
      </c>
      <c r="I1595" s="0" t="n">
        <v>1</v>
      </c>
      <c r="J1595" s="0" t="n">
        <v>0</v>
      </c>
      <c r="K1595" s="0" t="n">
        <v>0</v>
      </c>
      <c r="L1595" s="0" t="n">
        <v>1</v>
      </c>
      <c r="M1595" s="0" t="n">
        <v>0</v>
      </c>
      <c r="N1595" s="1" t="n">
        <f aca="false">IF(ISERROR(I1595/(I1595+J1595)),0,(I1595/(I1595+J1595)))</f>
        <v>1</v>
      </c>
      <c r="O1595" s="1" t="n">
        <f aca="false">IF(ISERROR(I1595/(I1595+K1595)),0,(I1595/(I1595+K1595)))</f>
        <v>1</v>
      </c>
      <c r="P1595" s="1" t="n">
        <f aca="false">IF(ISERROR((2*N1595*O1595)/(N1595+O1595)),0,(2*N1595*O1595)/(N1595+O1595))</f>
        <v>1</v>
      </c>
      <c r="Q1595" s="0" t="n">
        <f aca="false">L1174-M1174</f>
        <v>-2</v>
      </c>
      <c r="R1595" s="17" t="str">
        <f aca="false">VLOOKUP(A1595,s3_num_method!A1595:B4094,2,0)</f>
        <v>count</v>
      </c>
    </row>
    <row r="1596" customFormat="false" ht="12.8" hidden="false" customHeight="false" outlineLevel="0" collapsed="false">
      <c r="A1596" s="0" t="s">
        <v>7293</v>
      </c>
      <c r="B1596" s="0" t="s">
        <v>22</v>
      </c>
      <c r="C1596" s="0" t="s">
        <v>2</v>
      </c>
      <c r="E1596" s="0" t="s">
        <v>3</v>
      </c>
      <c r="F1596" s="0" t="s">
        <v>7294</v>
      </c>
      <c r="G1596" s="0" t="n">
        <v>1</v>
      </c>
      <c r="H1596" s="0" t="n">
        <v>0</v>
      </c>
      <c r="I1596" s="0" t="n">
        <v>0</v>
      </c>
      <c r="J1596" s="0" t="n">
        <v>0</v>
      </c>
      <c r="K1596" s="0" t="n">
        <v>1</v>
      </c>
      <c r="L1596" s="0" t="n">
        <v>3</v>
      </c>
      <c r="M1596" s="0" t="n">
        <v>0</v>
      </c>
      <c r="N1596" s="1" t="n">
        <f aca="false">IF(ISERROR(I1596/(I1596+J1596)),0,(I1596/(I1596+J1596)))</f>
        <v>0</v>
      </c>
      <c r="O1596" s="1" t="n">
        <f aca="false">IF(ISERROR(I1596/(I1596+K1596)),0,(I1596/(I1596+K1596)))</f>
        <v>0</v>
      </c>
      <c r="P1596" s="1" t="n">
        <f aca="false">IF(ISERROR((2*N1596*O1596)/(N1596+O1596)),0,(2*N1596*O1596)/(N1596+O1596))</f>
        <v>0</v>
      </c>
      <c r="Q1596" s="0" t="n">
        <f aca="false">L2390-M2390</f>
        <v>3</v>
      </c>
      <c r="R1596" s="17" t="str">
        <f aca="false">VLOOKUP(A1596,s3_num_method!A1596:B4095,2,0)</f>
        <v>num+count</v>
      </c>
    </row>
    <row r="1597" customFormat="false" ht="12.8" hidden="false" customHeight="false" outlineLevel="0" collapsed="false">
      <c r="A1597" s="0" t="s">
        <v>7295</v>
      </c>
      <c r="B1597" s="0" t="s">
        <v>22</v>
      </c>
      <c r="C1597" s="0" t="s">
        <v>2</v>
      </c>
      <c r="E1597" s="0" t="s">
        <v>3</v>
      </c>
      <c r="F1597" s="0" t="s">
        <v>7296</v>
      </c>
      <c r="G1597" s="0" t="n">
        <v>1</v>
      </c>
      <c r="H1597" s="0" t="n">
        <v>0</v>
      </c>
      <c r="I1597" s="0" t="n">
        <v>0</v>
      </c>
      <c r="J1597" s="0" t="n">
        <v>0</v>
      </c>
      <c r="K1597" s="0" t="n">
        <v>1</v>
      </c>
      <c r="L1597" s="0" t="n">
        <v>7</v>
      </c>
      <c r="M1597" s="0" t="n">
        <v>0</v>
      </c>
      <c r="N1597" s="1" t="n">
        <f aca="false">IF(ISERROR(I1597/(I1597+J1597)),0,(I1597/(I1597+J1597)))</f>
        <v>0</v>
      </c>
      <c r="O1597" s="1" t="n">
        <f aca="false">IF(ISERROR(I1597/(I1597+K1597)),0,(I1597/(I1597+K1597)))</f>
        <v>0</v>
      </c>
      <c r="P1597" s="1" t="n">
        <f aca="false">IF(ISERROR((2*N1597*O1597)/(N1597+O1597)),0,(2*N1597*O1597)/(N1597+O1597))</f>
        <v>0</v>
      </c>
      <c r="Q1597" s="0" t="n">
        <f aca="false">L1312-M1312</f>
        <v>-1</v>
      </c>
      <c r="R1597" s="17" t="str">
        <f aca="false">VLOOKUP(A1597,s3_num_method!A1597:B4096,2,0)</f>
        <v>num+count</v>
      </c>
    </row>
    <row r="1598" customFormat="false" ht="12.8" hidden="false" customHeight="false" outlineLevel="0" collapsed="false">
      <c r="A1598" s="0" t="s">
        <v>7297</v>
      </c>
      <c r="B1598" s="0" t="s">
        <v>22</v>
      </c>
      <c r="C1598" s="0" t="s">
        <v>2</v>
      </c>
      <c r="E1598" s="0" t="s">
        <v>3</v>
      </c>
      <c r="F1598" s="0" t="s">
        <v>7298</v>
      </c>
      <c r="G1598" s="0" t="n">
        <v>1</v>
      </c>
      <c r="H1598" s="0" t="n">
        <v>0</v>
      </c>
      <c r="I1598" s="0" t="n">
        <v>0</v>
      </c>
      <c r="J1598" s="0" t="n">
        <v>0</v>
      </c>
      <c r="K1598" s="0" t="n">
        <v>1</v>
      </c>
      <c r="L1598" s="0" t="n">
        <v>3</v>
      </c>
      <c r="M1598" s="0" t="n">
        <v>0</v>
      </c>
      <c r="N1598" s="1" t="n">
        <f aca="false">IF(ISERROR(I1598/(I1598+J1598)),0,(I1598/(I1598+J1598)))</f>
        <v>0</v>
      </c>
      <c r="O1598" s="1" t="n">
        <f aca="false">IF(ISERROR(I1598/(I1598+K1598)),0,(I1598/(I1598+K1598)))</f>
        <v>0</v>
      </c>
      <c r="P1598" s="1" t="n">
        <f aca="false">IF(ISERROR((2*N1598*O1598)/(N1598+O1598)),0,(2*N1598*O1598)/(N1598+O1598))</f>
        <v>0</v>
      </c>
      <c r="Q1598" s="0" t="n">
        <f aca="false">L2170-M2170</f>
        <v>4</v>
      </c>
      <c r="R1598" s="17" t="str">
        <f aca="false">VLOOKUP(A1598,s3_num_method!A1598:B4097,2,0)</f>
        <v>num+count</v>
      </c>
    </row>
    <row r="1599" customFormat="false" ht="12.8" hidden="false" customHeight="false" outlineLevel="0" collapsed="false">
      <c r="A1599" s="0" t="s">
        <v>7299</v>
      </c>
      <c r="B1599" s="0" t="s">
        <v>22</v>
      </c>
      <c r="C1599" s="0" t="s">
        <v>2</v>
      </c>
      <c r="E1599" s="0" t="s">
        <v>3</v>
      </c>
      <c r="F1599" s="0" t="s">
        <v>7300</v>
      </c>
      <c r="G1599" s="0" t="n">
        <v>3</v>
      </c>
      <c r="H1599" s="0" t="n">
        <v>2</v>
      </c>
      <c r="I1599" s="0" t="n">
        <v>2</v>
      </c>
      <c r="J1599" s="0" t="n">
        <v>0</v>
      </c>
      <c r="K1599" s="0" t="n">
        <v>1</v>
      </c>
      <c r="L1599" s="0" t="n">
        <v>5</v>
      </c>
      <c r="M1599" s="0" t="n">
        <v>4</v>
      </c>
      <c r="N1599" s="1" t="n">
        <f aca="false">IF(ISERROR(I1599/(I1599+J1599)),0,(I1599/(I1599+J1599)))</f>
        <v>1</v>
      </c>
      <c r="O1599" s="1" t="n">
        <f aca="false">IF(ISERROR(I1599/(I1599+K1599)),0,(I1599/(I1599+K1599)))</f>
        <v>0.666666666666667</v>
      </c>
      <c r="P1599" s="1" t="n">
        <f aca="false">IF(ISERROR((2*N1599*O1599)/(N1599+O1599)),0,(2*N1599*O1599)/(N1599+O1599))</f>
        <v>0.8</v>
      </c>
      <c r="Q1599" s="0" t="n">
        <f aca="false">L2162-M2162</f>
        <v>0</v>
      </c>
      <c r="R1599" s="17" t="str">
        <f aca="false">VLOOKUP(A1599,s3_num_method!A1599:B4098,2,0)</f>
        <v>num+count</v>
      </c>
    </row>
    <row r="1600" customFormat="false" ht="12.8" hidden="false" customHeight="false" outlineLevel="0" collapsed="false">
      <c r="A1600" s="0" t="s">
        <v>7301</v>
      </c>
      <c r="B1600" s="0" t="s">
        <v>22</v>
      </c>
      <c r="C1600" s="0" t="s">
        <v>2</v>
      </c>
      <c r="E1600" s="0" t="s">
        <v>3</v>
      </c>
      <c r="F1600" s="0" t="s">
        <v>7302</v>
      </c>
      <c r="G1600" s="0" t="n">
        <v>2</v>
      </c>
      <c r="H1600" s="0" t="n">
        <v>2</v>
      </c>
      <c r="I1600" s="0" t="n">
        <v>2</v>
      </c>
      <c r="J1600" s="0" t="n">
        <v>0</v>
      </c>
      <c r="K1600" s="0" t="n">
        <v>0</v>
      </c>
      <c r="L1600" s="0" t="n">
        <v>1</v>
      </c>
      <c r="M1600" s="0" t="n">
        <v>1</v>
      </c>
      <c r="N1600" s="1" t="n">
        <f aca="false">IF(ISERROR(I1600/(I1600+J1600)),0,(I1600/(I1600+J1600)))</f>
        <v>1</v>
      </c>
      <c r="O1600" s="1" t="n">
        <f aca="false">IF(ISERROR(I1600/(I1600+K1600)),0,(I1600/(I1600+K1600)))</f>
        <v>1</v>
      </c>
      <c r="P1600" s="1" t="n">
        <f aca="false">IF(ISERROR((2*N1600*O1600)/(N1600+O1600)),0,(2*N1600*O1600)/(N1600+O1600))</f>
        <v>1</v>
      </c>
      <c r="Q1600" s="0" t="n">
        <f aca="false">L1237-M1237</f>
        <v>0</v>
      </c>
      <c r="R1600" s="17" t="str">
        <f aca="false">VLOOKUP(A1600,s3_num_method!A1600:B4099,2,0)</f>
        <v>count</v>
      </c>
    </row>
    <row r="1601" customFormat="false" ht="12.8" hidden="false" customHeight="false" outlineLevel="0" collapsed="false">
      <c r="A1601" s="0" t="s">
        <v>7303</v>
      </c>
      <c r="B1601" s="0" t="s">
        <v>22</v>
      </c>
      <c r="C1601" s="0" t="s">
        <v>2</v>
      </c>
      <c r="E1601" s="0" t="s">
        <v>3</v>
      </c>
      <c r="F1601" s="0" t="s">
        <v>7304</v>
      </c>
      <c r="G1601" s="0" t="n">
        <v>1</v>
      </c>
      <c r="H1601" s="0" t="n">
        <v>1</v>
      </c>
      <c r="I1601" s="0" t="n">
        <v>1</v>
      </c>
      <c r="J1601" s="0" t="n">
        <v>0</v>
      </c>
      <c r="K1601" s="0" t="n">
        <v>0</v>
      </c>
      <c r="L1601" s="0" t="n">
        <v>1</v>
      </c>
      <c r="M1601" s="0" t="n">
        <v>0</v>
      </c>
      <c r="N1601" s="1" t="n">
        <f aca="false">IF(ISERROR(I1601/(I1601+J1601)),0,(I1601/(I1601+J1601)))</f>
        <v>1</v>
      </c>
      <c r="O1601" s="1" t="n">
        <f aca="false">IF(ISERROR(I1601/(I1601+K1601)),0,(I1601/(I1601+K1601)))</f>
        <v>1</v>
      </c>
      <c r="P1601" s="1" t="n">
        <f aca="false">IF(ISERROR((2*N1601*O1601)/(N1601+O1601)),0,(2*N1601*O1601)/(N1601+O1601))</f>
        <v>1</v>
      </c>
      <c r="Q1601" s="0" t="n">
        <f aca="false">L322-M322</f>
        <v>-1</v>
      </c>
      <c r="R1601" s="17" t="str">
        <f aca="false">VLOOKUP(A1601,s3_num_method!A1601:B4100,2,0)</f>
        <v>count</v>
      </c>
    </row>
    <row r="1602" customFormat="false" ht="12.8" hidden="false" customHeight="false" outlineLevel="0" collapsed="false">
      <c r="A1602" s="0" t="s">
        <v>7305</v>
      </c>
      <c r="B1602" s="0" t="s">
        <v>22</v>
      </c>
      <c r="C1602" s="0" t="s">
        <v>2</v>
      </c>
      <c r="E1602" s="0" t="s">
        <v>3</v>
      </c>
      <c r="F1602" s="0" t="s">
        <v>7306</v>
      </c>
      <c r="G1602" s="0" t="n">
        <v>3</v>
      </c>
      <c r="H1602" s="0" t="n">
        <v>2</v>
      </c>
      <c r="I1602" s="0" t="n">
        <v>2</v>
      </c>
      <c r="J1602" s="0" t="n">
        <v>0</v>
      </c>
      <c r="K1602" s="0" t="n">
        <v>1</v>
      </c>
      <c r="L1602" s="0" t="n">
        <v>3</v>
      </c>
      <c r="M1602" s="0" t="n">
        <v>3</v>
      </c>
      <c r="N1602" s="1" t="n">
        <f aca="false">IF(ISERROR(I1602/(I1602+J1602)),0,(I1602/(I1602+J1602)))</f>
        <v>1</v>
      </c>
      <c r="O1602" s="1" t="n">
        <f aca="false">IF(ISERROR(I1602/(I1602+K1602)),0,(I1602/(I1602+K1602)))</f>
        <v>0.666666666666667</v>
      </c>
      <c r="P1602" s="1" t="n">
        <f aca="false">IF(ISERROR((2*N1602*O1602)/(N1602+O1602)),0,(2*N1602*O1602)/(N1602+O1602))</f>
        <v>0.8</v>
      </c>
      <c r="Q1602" s="0" t="n">
        <f aca="false">L40-M40</f>
        <v>-5</v>
      </c>
      <c r="R1602" s="17" t="str">
        <f aca="false">VLOOKUP(A1602,s3_num_method!A1602:B4101,2,0)</f>
        <v>num+count</v>
      </c>
    </row>
    <row r="1603" customFormat="false" ht="12.8" hidden="false" customHeight="false" outlineLevel="0" collapsed="false">
      <c r="A1603" s="0" t="s">
        <v>7307</v>
      </c>
      <c r="B1603" s="0" t="s">
        <v>22</v>
      </c>
      <c r="C1603" s="0" t="s">
        <v>2</v>
      </c>
      <c r="E1603" s="0" t="s">
        <v>3</v>
      </c>
      <c r="F1603" s="0" t="s">
        <v>7308</v>
      </c>
      <c r="G1603" s="0" t="n">
        <v>2</v>
      </c>
      <c r="H1603" s="0" t="n">
        <v>0</v>
      </c>
      <c r="I1603" s="0" t="n">
        <v>0</v>
      </c>
      <c r="J1603" s="0" t="n">
        <v>0</v>
      </c>
      <c r="K1603" s="0" t="n">
        <v>2</v>
      </c>
      <c r="L1603" s="0" t="n">
        <v>3</v>
      </c>
      <c r="M1603" s="0" t="n">
        <v>0</v>
      </c>
      <c r="N1603" s="1" t="n">
        <f aca="false">IF(ISERROR(I1603/(I1603+J1603)),0,(I1603/(I1603+J1603)))</f>
        <v>0</v>
      </c>
      <c r="O1603" s="1" t="n">
        <f aca="false">IF(ISERROR(I1603/(I1603+K1603)),0,(I1603/(I1603+K1603)))</f>
        <v>0</v>
      </c>
      <c r="P1603" s="1" t="n">
        <f aca="false">IF(ISERROR((2*N1603*O1603)/(N1603+O1603)),0,(2*N1603*O1603)/(N1603+O1603))</f>
        <v>0</v>
      </c>
      <c r="Q1603" s="0" t="n">
        <f aca="false">L1804-M1804</f>
        <v>0</v>
      </c>
      <c r="R1603" s="17" t="str">
        <f aca="false">VLOOKUP(A1603,s3_num_method!A1603:B4102,2,0)</f>
        <v>num+count</v>
      </c>
    </row>
    <row r="1604" customFormat="false" ht="12.8" hidden="false" customHeight="false" outlineLevel="0" collapsed="false">
      <c r="A1604" s="0" t="s">
        <v>7309</v>
      </c>
      <c r="B1604" s="0" t="s">
        <v>22</v>
      </c>
      <c r="C1604" s="0" t="s">
        <v>2</v>
      </c>
      <c r="E1604" s="0" t="s">
        <v>3</v>
      </c>
      <c r="F1604" s="0" t="s">
        <v>7310</v>
      </c>
      <c r="G1604" s="0" t="n">
        <v>2</v>
      </c>
      <c r="H1604" s="0" t="n">
        <v>0</v>
      </c>
      <c r="I1604" s="0" t="n">
        <v>0</v>
      </c>
      <c r="J1604" s="0" t="n">
        <v>0</v>
      </c>
      <c r="K1604" s="0" t="n">
        <v>2</v>
      </c>
      <c r="L1604" s="0" t="n">
        <v>3</v>
      </c>
      <c r="M1604" s="0" t="n">
        <v>0</v>
      </c>
      <c r="N1604" s="1" t="n">
        <f aca="false">IF(ISERROR(I1604/(I1604+J1604)),0,(I1604/(I1604+J1604)))</f>
        <v>0</v>
      </c>
      <c r="O1604" s="1" t="n">
        <f aca="false">IF(ISERROR(I1604/(I1604+K1604)),0,(I1604/(I1604+K1604)))</f>
        <v>0</v>
      </c>
      <c r="P1604" s="1" t="n">
        <f aca="false">IF(ISERROR((2*N1604*O1604)/(N1604+O1604)),0,(2*N1604*O1604)/(N1604+O1604))</f>
        <v>0</v>
      </c>
      <c r="Q1604" s="0" t="n">
        <f aca="false">L2097-M2097</f>
        <v>10</v>
      </c>
      <c r="R1604" s="17" t="str">
        <f aca="false">VLOOKUP(A1604,s3_num_method!A1604:B4103,2,0)</f>
        <v>num+count</v>
      </c>
    </row>
    <row r="1605" customFormat="false" ht="12.8" hidden="false" customHeight="false" outlineLevel="0" collapsed="false">
      <c r="A1605" s="0" t="s">
        <v>7311</v>
      </c>
      <c r="B1605" s="0" t="s">
        <v>22</v>
      </c>
      <c r="C1605" s="0" t="s">
        <v>2</v>
      </c>
      <c r="E1605" s="0" t="s">
        <v>3</v>
      </c>
      <c r="F1605" s="0" t="s">
        <v>7312</v>
      </c>
      <c r="G1605" s="0" t="n">
        <v>1</v>
      </c>
      <c r="H1605" s="0" t="n">
        <v>1</v>
      </c>
      <c r="I1605" s="0" t="n">
        <v>1</v>
      </c>
      <c r="J1605" s="0" t="n">
        <v>0</v>
      </c>
      <c r="K1605" s="0" t="n">
        <v>0</v>
      </c>
      <c r="L1605" s="0" t="n">
        <v>4</v>
      </c>
      <c r="M1605" s="0" t="n">
        <v>4</v>
      </c>
      <c r="N1605" s="1" t="n">
        <f aca="false">IF(ISERROR(I1605/(I1605+J1605)),0,(I1605/(I1605+J1605)))</f>
        <v>1</v>
      </c>
      <c r="O1605" s="1" t="n">
        <f aca="false">IF(ISERROR(I1605/(I1605+K1605)),0,(I1605/(I1605+K1605)))</f>
        <v>1</v>
      </c>
      <c r="P1605" s="1" t="n">
        <f aca="false">IF(ISERROR((2*N1605*O1605)/(N1605+O1605)),0,(2*N1605*O1605)/(N1605+O1605))</f>
        <v>1</v>
      </c>
      <c r="Q1605" s="0" t="n">
        <f aca="false">L422-M422</f>
        <v>-1</v>
      </c>
      <c r="R1605" s="17" t="str">
        <f aca="false">VLOOKUP(A1605,s3_num_method!A1605:B4104,2,0)</f>
        <v>num</v>
      </c>
    </row>
    <row r="1606" customFormat="false" ht="12.8" hidden="false" customHeight="false" outlineLevel="0" collapsed="false">
      <c r="A1606" s="0" t="s">
        <v>7313</v>
      </c>
      <c r="B1606" s="0" t="s">
        <v>22</v>
      </c>
      <c r="C1606" s="0" t="s">
        <v>2</v>
      </c>
      <c r="E1606" s="0" t="s">
        <v>3</v>
      </c>
      <c r="F1606" s="0" t="s">
        <v>7314</v>
      </c>
      <c r="G1606" s="0" t="n">
        <v>1</v>
      </c>
      <c r="H1606" s="0" t="n">
        <v>1</v>
      </c>
      <c r="I1606" s="0" t="n">
        <v>1</v>
      </c>
      <c r="J1606" s="0" t="n">
        <v>0</v>
      </c>
      <c r="K1606" s="0" t="n">
        <v>0</v>
      </c>
      <c r="L1606" s="0" t="n">
        <v>3</v>
      </c>
      <c r="M1606" s="0" t="n">
        <v>1</v>
      </c>
      <c r="N1606" s="1" t="n">
        <f aca="false">IF(ISERROR(I1606/(I1606+J1606)),0,(I1606/(I1606+J1606)))</f>
        <v>1</v>
      </c>
      <c r="O1606" s="1" t="n">
        <f aca="false">IF(ISERROR(I1606/(I1606+K1606)),0,(I1606/(I1606+K1606)))</f>
        <v>1</v>
      </c>
      <c r="P1606" s="1" t="n">
        <f aca="false">IF(ISERROR((2*N1606*O1606)/(N1606+O1606)),0,(2*N1606*O1606)/(N1606+O1606))</f>
        <v>1</v>
      </c>
      <c r="Q1606" s="0" t="n">
        <f aca="false">L1391-M1391</f>
        <v>-1</v>
      </c>
      <c r="R1606" s="17" t="str">
        <f aca="false">VLOOKUP(A1606,s3_num_method!A1606:B4105,2,0)</f>
        <v>count</v>
      </c>
    </row>
    <row r="1607" customFormat="false" ht="12.8" hidden="false" customHeight="false" outlineLevel="0" collapsed="false">
      <c r="A1607" s="0" t="s">
        <v>7315</v>
      </c>
      <c r="B1607" s="0" t="s">
        <v>22</v>
      </c>
      <c r="C1607" s="0" t="s">
        <v>2</v>
      </c>
      <c r="E1607" s="0" t="s">
        <v>3</v>
      </c>
      <c r="F1607" s="0" t="s">
        <v>7316</v>
      </c>
      <c r="G1607" s="0" t="n">
        <v>1</v>
      </c>
      <c r="H1607" s="0" t="n">
        <v>0</v>
      </c>
      <c r="I1607" s="0" t="n">
        <v>0</v>
      </c>
      <c r="J1607" s="0" t="n">
        <v>0</v>
      </c>
      <c r="K1607" s="0" t="n">
        <v>1</v>
      </c>
      <c r="L1607" s="0" t="n">
        <v>1</v>
      </c>
      <c r="M1607" s="0" t="n">
        <v>0</v>
      </c>
      <c r="N1607" s="1" t="n">
        <f aca="false">IF(ISERROR(I1607/(I1607+J1607)),0,(I1607/(I1607+J1607)))</f>
        <v>0</v>
      </c>
      <c r="O1607" s="1" t="n">
        <f aca="false">IF(ISERROR(I1607/(I1607+K1607)),0,(I1607/(I1607+K1607)))</f>
        <v>0</v>
      </c>
      <c r="P1607" s="1" t="n">
        <f aca="false">IF(ISERROR((2*N1607*O1607)/(N1607+O1607)),0,(2*N1607*O1607)/(N1607+O1607))</f>
        <v>0</v>
      </c>
      <c r="Q1607" s="0" t="n">
        <f aca="false">L1946-M1946</f>
        <v>0</v>
      </c>
      <c r="R1607" s="17" t="str">
        <f aca="false">VLOOKUP(A1607,s3_num_method!A1607:B4106,2,0)</f>
        <v>num+count</v>
      </c>
    </row>
    <row r="1608" customFormat="false" ht="12.8" hidden="false" customHeight="false" outlineLevel="0" collapsed="false">
      <c r="A1608" s="0" t="s">
        <v>7317</v>
      </c>
      <c r="B1608" s="0" t="s">
        <v>22</v>
      </c>
      <c r="C1608" s="0" t="s">
        <v>2</v>
      </c>
      <c r="E1608" s="0" t="s">
        <v>3</v>
      </c>
      <c r="F1608" s="0" t="s">
        <v>7318</v>
      </c>
      <c r="G1608" s="0" t="n">
        <v>3</v>
      </c>
      <c r="H1608" s="0" t="n">
        <v>2</v>
      </c>
      <c r="I1608" s="0" t="n">
        <v>2</v>
      </c>
      <c r="J1608" s="0" t="n">
        <v>0</v>
      </c>
      <c r="K1608" s="0" t="n">
        <v>1</v>
      </c>
      <c r="L1608" s="0" t="n">
        <v>7</v>
      </c>
      <c r="M1608" s="0" t="n">
        <v>7</v>
      </c>
      <c r="N1608" s="1" t="n">
        <f aca="false">IF(ISERROR(I1608/(I1608+J1608)),0,(I1608/(I1608+J1608)))</f>
        <v>1</v>
      </c>
      <c r="O1608" s="1" t="n">
        <f aca="false">IF(ISERROR(I1608/(I1608+K1608)),0,(I1608/(I1608+K1608)))</f>
        <v>0.666666666666667</v>
      </c>
      <c r="P1608" s="1" t="n">
        <f aca="false">IF(ISERROR((2*N1608*O1608)/(N1608+O1608)),0,(2*N1608*O1608)/(N1608+O1608))</f>
        <v>0.8</v>
      </c>
      <c r="Q1608" s="0" t="n">
        <f aca="false">L785-M785</f>
        <v>0</v>
      </c>
      <c r="R1608" s="17" t="str">
        <f aca="false">VLOOKUP(A1608,s3_num_method!A1608:B4107,2,0)</f>
        <v>num</v>
      </c>
    </row>
    <row r="1609" customFormat="false" ht="12.8" hidden="false" customHeight="false" outlineLevel="0" collapsed="false">
      <c r="A1609" s="0" t="s">
        <v>7319</v>
      </c>
      <c r="B1609" s="0" t="s">
        <v>22</v>
      </c>
      <c r="C1609" s="0" t="s">
        <v>2</v>
      </c>
      <c r="E1609" s="0" t="s">
        <v>3</v>
      </c>
      <c r="F1609" s="0" t="s">
        <v>7320</v>
      </c>
      <c r="G1609" s="0" t="n">
        <v>4</v>
      </c>
      <c r="H1609" s="0" t="n">
        <v>0</v>
      </c>
      <c r="I1609" s="0" t="n">
        <v>0</v>
      </c>
      <c r="J1609" s="0" t="n">
        <v>0</v>
      </c>
      <c r="K1609" s="0" t="n">
        <v>4</v>
      </c>
      <c r="L1609" s="0" t="n">
        <v>5</v>
      </c>
      <c r="M1609" s="0" t="n">
        <v>0</v>
      </c>
      <c r="N1609" s="1" t="n">
        <f aca="false">IF(ISERROR(I1609/(I1609+J1609)),0,(I1609/(I1609+J1609)))</f>
        <v>0</v>
      </c>
      <c r="O1609" s="1" t="n">
        <f aca="false">IF(ISERROR(I1609/(I1609+K1609)),0,(I1609/(I1609+K1609)))</f>
        <v>0</v>
      </c>
      <c r="P1609" s="1" t="n">
        <f aca="false">IF(ISERROR((2*N1609*O1609)/(N1609+O1609)),0,(2*N1609*O1609)/(N1609+O1609))</f>
        <v>0</v>
      </c>
      <c r="Q1609" s="0" t="n">
        <f aca="false">L1459-M1459</f>
        <v>0</v>
      </c>
      <c r="R1609" s="17" t="str">
        <f aca="false">VLOOKUP(A1609,s3_num_method!A1609:B4108,2,0)</f>
        <v>num+count</v>
      </c>
    </row>
    <row r="1610" customFormat="false" ht="12.8" hidden="false" customHeight="false" outlineLevel="0" collapsed="false">
      <c r="A1610" s="0" t="s">
        <v>7321</v>
      </c>
      <c r="B1610" s="0" t="s">
        <v>22</v>
      </c>
      <c r="C1610" s="0" t="s">
        <v>2</v>
      </c>
      <c r="E1610" s="0" t="s">
        <v>3</v>
      </c>
      <c r="F1610" s="0" t="s">
        <v>7322</v>
      </c>
      <c r="G1610" s="0" t="n">
        <v>1</v>
      </c>
      <c r="H1610" s="0" t="n">
        <v>0</v>
      </c>
      <c r="I1610" s="0" t="n">
        <v>0</v>
      </c>
      <c r="J1610" s="0" t="n">
        <v>0</v>
      </c>
      <c r="K1610" s="0" t="n">
        <v>1</v>
      </c>
      <c r="L1610" s="0" t="n">
        <v>4</v>
      </c>
      <c r="M1610" s="0" t="n">
        <v>0</v>
      </c>
      <c r="N1610" s="1" t="n">
        <f aca="false">IF(ISERROR(I1610/(I1610+J1610)),0,(I1610/(I1610+J1610)))</f>
        <v>0</v>
      </c>
      <c r="O1610" s="1" t="n">
        <f aca="false">IF(ISERROR(I1610/(I1610+K1610)),0,(I1610/(I1610+K1610)))</f>
        <v>0</v>
      </c>
      <c r="P1610" s="1" t="n">
        <f aca="false">IF(ISERROR((2*N1610*O1610)/(N1610+O1610)),0,(2*N1610*O1610)/(N1610+O1610))</f>
        <v>0</v>
      </c>
      <c r="Q1610" s="0" t="n">
        <f aca="false">L372-M372</f>
        <v>-2</v>
      </c>
      <c r="R1610" s="17" t="str">
        <f aca="false">VLOOKUP(A1610,s3_num_method!A1610:B4109,2,0)</f>
        <v>num+count</v>
      </c>
    </row>
    <row r="1611" customFormat="false" ht="12.8" hidden="false" customHeight="false" outlineLevel="0" collapsed="false">
      <c r="A1611" s="0" t="s">
        <v>7323</v>
      </c>
      <c r="B1611" s="0" t="s">
        <v>22</v>
      </c>
      <c r="C1611" s="0" t="s">
        <v>2</v>
      </c>
      <c r="E1611" s="0" t="s">
        <v>3</v>
      </c>
      <c r="F1611" s="0" t="s">
        <v>7324</v>
      </c>
      <c r="G1611" s="0" t="n">
        <v>2</v>
      </c>
      <c r="H1611" s="0" t="n">
        <v>1</v>
      </c>
      <c r="I1611" s="0" t="n">
        <v>1</v>
      </c>
      <c r="J1611" s="0" t="n">
        <v>0</v>
      </c>
      <c r="K1611" s="0" t="n">
        <v>1</v>
      </c>
      <c r="L1611" s="0" t="n">
        <v>6</v>
      </c>
      <c r="M1611" s="0" t="n">
        <v>2</v>
      </c>
      <c r="N1611" s="1" t="n">
        <f aca="false">IF(ISERROR(I1611/(I1611+J1611)),0,(I1611/(I1611+J1611)))</f>
        <v>1</v>
      </c>
      <c r="O1611" s="1" t="n">
        <f aca="false">IF(ISERROR(I1611/(I1611+K1611)),0,(I1611/(I1611+K1611)))</f>
        <v>0.5</v>
      </c>
      <c r="P1611" s="1" t="n">
        <f aca="false">IF(ISERROR((2*N1611*O1611)/(N1611+O1611)),0,(2*N1611*O1611)/(N1611+O1611))</f>
        <v>0.666666666666667</v>
      </c>
      <c r="Q1611" s="0" t="n">
        <f aca="false">L2235-M2235</f>
        <v>-5</v>
      </c>
      <c r="R1611" s="17" t="str">
        <f aca="false">VLOOKUP(A1611,s3_num_method!A1611:B4110,2,0)</f>
        <v>num</v>
      </c>
    </row>
    <row r="1612" customFormat="false" ht="12.8" hidden="false" customHeight="false" outlineLevel="0" collapsed="false">
      <c r="A1612" s="0" t="s">
        <v>7325</v>
      </c>
      <c r="B1612" s="0" t="s">
        <v>22</v>
      </c>
      <c r="C1612" s="0" t="s">
        <v>2</v>
      </c>
      <c r="E1612" s="0" t="s">
        <v>3</v>
      </c>
      <c r="F1612" s="0" t="s">
        <v>7326</v>
      </c>
      <c r="G1612" s="0" t="n">
        <v>1</v>
      </c>
      <c r="H1612" s="0" t="n">
        <v>1</v>
      </c>
      <c r="I1612" s="0" t="n">
        <v>1</v>
      </c>
      <c r="J1612" s="0" t="n">
        <v>0</v>
      </c>
      <c r="K1612" s="0" t="n">
        <v>0</v>
      </c>
      <c r="L1612" s="0" t="n">
        <v>4</v>
      </c>
      <c r="M1612" s="0" t="n">
        <v>0</v>
      </c>
      <c r="N1612" s="1" t="n">
        <f aca="false">IF(ISERROR(I1612/(I1612+J1612)),0,(I1612/(I1612+J1612)))</f>
        <v>1</v>
      </c>
      <c r="O1612" s="1" t="n">
        <f aca="false">IF(ISERROR(I1612/(I1612+K1612)),0,(I1612/(I1612+K1612)))</f>
        <v>1</v>
      </c>
      <c r="P1612" s="1" t="n">
        <f aca="false">IF(ISERROR((2*N1612*O1612)/(N1612+O1612)),0,(2*N1612*O1612)/(N1612+O1612))</f>
        <v>1</v>
      </c>
      <c r="Q1612" s="0" t="n">
        <f aca="false">L79-M79</f>
        <v>-5</v>
      </c>
      <c r="R1612" s="17" t="str">
        <f aca="false">VLOOKUP(A1612,s3_num_method!A1612:B4111,2,0)</f>
        <v>count</v>
      </c>
    </row>
    <row r="1613" customFormat="false" ht="12.8" hidden="false" customHeight="false" outlineLevel="0" collapsed="false">
      <c r="A1613" s="0" t="s">
        <v>7327</v>
      </c>
      <c r="B1613" s="0" t="s">
        <v>22</v>
      </c>
      <c r="C1613" s="0" t="s">
        <v>2</v>
      </c>
      <c r="E1613" s="0" t="s">
        <v>3</v>
      </c>
      <c r="F1613" s="0" t="s">
        <v>7328</v>
      </c>
      <c r="G1613" s="0" t="n">
        <v>1</v>
      </c>
      <c r="H1613" s="0" t="n">
        <v>0</v>
      </c>
      <c r="I1613" s="0" t="n">
        <v>0</v>
      </c>
      <c r="J1613" s="0" t="n">
        <v>0</v>
      </c>
      <c r="K1613" s="0" t="n">
        <v>1</v>
      </c>
      <c r="L1613" s="0" t="n">
        <v>1</v>
      </c>
      <c r="M1613" s="0" t="n">
        <v>0</v>
      </c>
      <c r="N1613" s="1" t="n">
        <f aca="false">IF(ISERROR(I1613/(I1613+J1613)),0,(I1613/(I1613+J1613)))</f>
        <v>0</v>
      </c>
      <c r="O1613" s="1" t="n">
        <f aca="false">IF(ISERROR(I1613/(I1613+K1613)),0,(I1613/(I1613+K1613)))</f>
        <v>0</v>
      </c>
      <c r="P1613" s="1" t="n">
        <f aca="false">IF(ISERROR((2*N1613*O1613)/(N1613+O1613)),0,(2*N1613*O1613)/(N1613+O1613))</f>
        <v>0</v>
      </c>
      <c r="Q1613" s="0" t="n">
        <f aca="false">L1176-M1176</f>
        <v>0</v>
      </c>
      <c r="R1613" s="17" t="str">
        <f aca="false">VLOOKUP(A1613,s3_num_method!A1613:B4112,2,0)</f>
        <v>num+count</v>
      </c>
    </row>
    <row r="1614" customFormat="false" ht="12.8" hidden="false" customHeight="false" outlineLevel="0" collapsed="false">
      <c r="A1614" s="0" t="s">
        <v>7329</v>
      </c>
      <c r="B1614" s="0" t="s">
        <v>22</v>
      </c>
      <c r="C1614" s="0" t="s">
        <v>2</v>
      </c>
      <c r="E1614" s="0" t="s">
        <v>3</v>
      </c>
      <c r="F1614" s="0" t="s">
        <v>7330</v>
      </c>
      <c r="G1614" s="0" t="n">
        <v>2</v>
      </c>
      <c r="H1614" s="0" t="n">
        <v>2</v>
      </c>
      <c r="I1614" s="0" t="n">
        <v>2</v>
      </c>
      <c r="J1614" s="0" t="n">
        <v>0</v>
      </c>
      <c r="K1614" s="0" t="n">
        <v>0</v>
      </c>
      <c r="L1614" s="0" t="n">
        <v>4</v>
      </c>
      <c r="M1614" s="0" t="n">
        <v>4</v>
      </c>
      <c r="N1614" s="1" t="n">
        <f aca="false">IF(ISERROR(I1614/(I1614+J1614)),0,(I1614/(I1614+J1614)))</f>
        <v>1</v>
      </c>
      <c r="O1614" s="1" t="n">
        <f aca="false">IF(ISERROR(I1614/(I1614+K1614)),0,(I1614/(I1614+K1614)))</f>
        <v>1</v>
      </c>
      <c r="P1614" s="1" t="n">
        <f aca="false">IF(ISERROR((2*N1614*O1614)/(N1614+O1614)),0,(2*N1614*O1614)/(N1614+O1614))</f>
        <v>1</v>
      </c>
      <c r="Q1614" s="0" t="n">
        <f aca="false">L1000-M1000</f>
        <v>0</v>
      </c>
      <c r="R1614" s="17" t="str">
        <f aca="false">VLOOKUP(A1614,s3_num_method!A1614:B4113,2,0)</f>
        <v>num+count</v>
      </c>
    </row>
    <row r="1615" customFormat="false" ht="12.8" hidden="false" customHeight="false" outlineLevel="0" collapsed="false">
      <c r="A1615" s="0" t="s">
        <v>7331</v>
      </c>
      <c r="B1615" s="0" t="s">
        <v>22</v>
      </c>
      <c r="C1615" s="0" t="s">
        <v>2</v>
      </c>
      <c r="E1615" s="0" t="s">
        <v>3</v>
      </c>
      <c r="F1615" s="0" t="s">
        <v>7332</v>
      </c>
      <c r="G1615" s="0" t="n">
        <v>1</v>
      </c>
      <c r="H1615" s="0" t="n">
        <v>0</v>
      </c>
      <c r="I1615" s="0" t="n">
        <v>0</v>
      </c>
      <c r="J1615" s="0" t="n">
        <v>0</v>
      </c>
      <c r="K1615" s="0" t="n">
        <v>1</v>
      </c>
      <c r="L1615" s="0" t="n">
        <v>5</v>
      </c>
      <c r="M1615" s="0" t="n">
        <v>0</v>
      </c>
      <c r="N1615" s="1" t="n">
        <f aca="false">IF(ISERROR(I1615/(I1615+J1615)),0,(I1615/(I1615+J1615)))</f>
        <v>0</v>
      </c>
      <c r="O1615" s="1" t="n">
        <f aca="false">IF(ISERROR(I1615/(I1615+K1615)),0,(I1615/(I1615+K1615)))</f>
        <v>0</v>
      </c>
      <c r="P1615" s="1" t="n">
        <f aca="false">IF(ISERROR((2*N1615*O1615)/(N1615+O1615)),0,(2*N1615*O1615)/(N1615+O1615))</f>
        <v>0</v>
      </c>
      <c r="Q1615" s="0" t="n">
        <f aca="false">L1284-M1284</f>
        <v>-2</v>
      </c>
      <c r="R1615" s="17" t="str">
        <f aca="false">VLOOKUP(A1615,s3_num_method!A1615:B4114,2,0)</f>
        <v>num+count</v>
      </c>
    </row>
    <row r="1616" customFormat="false" ht="12.8" hidden="false" customHeight="false" outlineLevel="0" collapsed="false">
      <c r="A1616" s="0" t="s">
        <v>7333</v>
      </c>
      <c r="B1616" s="0" t="s">
        <v>22</v>
      </c>
      <c r="C1616" s="0" t="s">
        <v>2</v>
      </c>
      <c r="E1616" s="0" t="s">
        <v>3</v>
      </c>
      <c r="F1616" s="0" t="s">
        <v>7334</v>
      </c>
      <c r="G1616" s="0" t="n">
        <v>3</v>
      </c>
      <c r="H1616" s="0" t="n">
        <v>0</v>
      </c>
      <c r="I1616" s="0" t="n">
        <v>0</v>
      </c>
      <c r="J1616" s="0" t="n">
        <v>0</v>
      </c>
      <c r="K1616" s="0" t="n">
        <v>3</v>
      </c>
      <c r="L1616" s="0" t="n">
        <v>11</v>
      </c>
      <c r="M1616" s="0" t="n">
        <v>0</v>
      </c>
      <c r="N1616" s="1" t="n">
        <f aca="false">IF(ISERROR(I1616/(I1616+J1616)),0,(I1616/(I1616+J1616)))</f>
        <v>0</v>
      </c>
      <c r="O1616" s="1" t="n">
        <f aca="false">IF(ISERROR(I1616/(I1616+K1616)),0,(I1616/(I1616+K1616)))</f>
        <v>0</v>
      </c>
      <c r="P1616" s="1" t="n">
        <f aca="false">IF(ISERROR((2*N1616*O1616)/(N1616+O1616)),0,(2*N1616*O1616)/(N1616+O1616))</f>
        <v>0</v>
      </c>
      <c r="Q1616" s="0" t="n">
        <f aca="false">L1192-M1192</f>
        <v>-1</v>
      </c>
      <c r="R1616" s="17" t="str">
        <f aca="false">VLOOKUP(A1616,s3_num_method!A1616:B4115,2,0)</f>
        <v>num+count</v>
      </c>
    </row>
    <row r="1617" customFormat="false" ht="12.8" hidden="false" customHeight="false" outlineLevel="0" collapsed="false">
      <c r="A1617" s="0" t="s">
        <v>7335</v>
      </c>
      <c r="B1617" s="0" t="s">
        <v>22</v>
      </c>
      <c r="C1617" s="0" t="s">
        <v>2</v>
      </c>
      <c r="E1617" s="0" t="s">
        <v>3</v>
      </c>
      <c r="F1617" s="0" t="s">
        <v>7336</v>
      </c>
      <c r="G1617" s="0" t="n">
        <v>4</v>
      </c>
      <c r="H1617" s="0" t="n">
        <v>3</v>
      </c>
      <c r="I1617" s="0" t="n">
        <v>3</v>
      </c>
      <c r="J1617" s="0" t="n">
        <v>0</v>
      </c>
      <c r="K1617" s="0" t="n">
        <v>1</v>
      </c>
      <c r="L1617" s="0" t="n">
        <v>9</v>
      </c>
      <c r="M1617" s="0" t="n">
        <v>8</v>
      </c>
      <c r="N1617" s="1" t="n">
        <f aca="false">IF(ISERROR(I1617/(I1617+J1617)),0,(I1617/(I1617+J1617)))</f>
        <v>1</v>
      </c>
      <c r="O1617" s="1" t="n">
        <f aca="false">IF(ISERROR(I1617/(I1617+K1617)),0,(I1617/(I1617+K1617)))</f>
        <v>0.75</v>
      </c>
      <c r="P1617" s="1" t="n">
        <f aca="false">IF(ISERROR((2*N1617*O1617)/(N1617+O1617)),0,(2*N1617*O1617)/(N1617+O1617))</f>
        <v>0.857142857142857</v>
      </c>
      <c r="Q1617" s="0" t="n">
        <f aca="false">L1001-M1001</f>
        <v>0</v>
      </c>
      <c r="R1617" s="17" t="str">
        <f aca="false">VLOOKUP(A1617,s3_num_method!A1617:B4116,2,0)</f>
        <v>num+count</v>
      </c>
    </row>
    <row r="1618" customFormat="false" ht="12.8" hidden="false" customHeight="false" outlineLevel="0" collapsed="false">
      <c r="A1618" s="0" t="s">
        <v>7337</v>
      </c>
      <c r="B1618" s="0" t="s">
        <v>22</v>
      </c>
      <c r="C1618" s="0" t="s">
        <v>2</v>
      </c>
      <c r="E1618" s="0" t="s">
        <v>3</v>
      </c>
      <c r="F1618" s="0" t="s">
        <v>7338</v>
      </c>
      <c r="G1618" s="0" t="n">
        <v>2</v>
      </c>
      <c r="H1618" s="0" t="n">
        <v>0</v>
      </c>
      <c r="I1618" s="0" t="n">
        <v>0</v>
      </c>
      <c r="J1618" s="0" t="n">
        <v>0</v>
      </c>
      <c r="K1618" s="0" t="n">
        <v>2</v>
      </c>
      <c r="L1618" s="0" t="n">
        <v>3</v>
      </c>
      <c r="M1618" s="0" t="n">
        <v>0</v>
      </c>
      <c r="N1618" s="1" t="n">
        <f aca="false">IF(ISERROR(I1618/(I1618+J1618)),0,(I1618/(I1618+J1618)))</f>
        <v>0</v>
      </c>
      <c r="O1618" s="1" t="n">
        <f aca="false">IF(ISERROR(I1618/(I1618+K1618)),0,(I1618/(I1618+K1618)))</f>
        <v>0</v>
      </c>
      <c r="P1618" s="1" t="n">
        <f aca="false">IF(ISERROR((2*N1618*O1618)/(N1618+O1618)),0,(2*N1618*O1618)/(N1618+O1618))</f>
        <v>0</v>
      </c>
      <c r="Q1618" s="0" t="n">
        <f aca="false">L1835-M1835</f>
        <v>3</v>
      </c>
      <c r="R1618" s="17" t="str">
        <f aca="false">VLOOKUP(A1618,s3_num_method!A1618:B4117,2,0)</f>
        <v>num+count</v>
      </c>
    </row>
    <row r="1619" customFormat="false" ht="12.8" hidden="false" customHeight="false" outlineLevel="0" collapsed="false">
      <c r="A1619" s="0" t="s">
        <v>7339</v>
      </c>
      <c r="B1619" s="0" t="s">
        <v>22</v>
      </c>
      <c r="C1619" s="0" t="s">
        <v>2</v>
      </c>
      <c r="E1619" s="0" t="s">
        <v>3</v>
      </c>
      <c r="F1619" s="0" t="s">
        <v>7340</v>
      </c>
      <c r="G1619" s="0" t="n">
        <v>3</v>
      </c>
      <c r="H1619" s="0" t="n">
        <v>0</v>
      </c>
      <c r="I1619" s="0" t="n">
        <v>0</v>
      </c>
      <c r="J1619" s="0" t="n">
        <v>0</v>
      </c>
      <c r="K1619" s="0" t="n">
        <v>3</v>
      </c>
      <c r="L1619" s="0" t="n">
        <v>4</v>
      </c>
      <c r="M1619" s="0" t="n">
        <v>0</v>
      </c>
      <c r="N1619" s="1" t="n">
        <f aca="false">IF(ISERROR(I1619/(I1619+J1619)),0,(I1619/(I1619+J1619)))</f>
        <v>0</v>
      </c>
      <c r="O1619" s="1" t="n">
        <f aca="false">IF(ISERROR(I1619/(I1619+K1619)),0,(I1619/(I1619+K1619)))</f>
        <v>0</v>
      </c>
      <c r="P1619" s="1" t="n">
        <f aca="false">IF(ISERROR((2*N1619*O1619)/(N1619+O1619)),0,(2*N1619*O1619)/(N1619+O1619))</f>
        <v>0</v>
      </c>
      <c r="Q1619" s="0" t="n">
        <f aca="false">L1195-M1195</f>
        <v>-2</v>
      </c>
      <c r="R1619" s="17" t="str">
        <f aca="false">VLOOKUP(A1619,s3_num_method!A1619:B4118,2,0)</f>
        <v>num+count</v>
      </c>
    </row>
    <row r="1620" customFormat="false" ht="12.8" hidden="false" customHeight="false" outlineLevel="0" collapsed="false">
      <c r="A1620" s="0" t="s">
        <v>7341</v>
      </c>
      <c r="B1620" s="0" t="s">
        <v>22</v>
      </c>
      <c r="C1620" s="0" t="s">
        <v>2</v>
      </c>
      <c r="E1620" s="0" t="s">
        <v>3</v>
      </c>
      <c r="F1620" s="0" t="s">
        <v>7342</v>
      </c>
      <c r="G1620" s="0" t="n">
        <v>2</v>
      </c>
      <c r="H1620" s="0" t="n">
        <v>1</v>
      </c>
      <c r="I1620" s="0" t="n">
        <v>0</v>
      </c>
      <c r="J1620" s="0" t="n">
        <v>1</v>
      </c>
      <c r="K1620" s="0" t="n">
        <v>2</v>
      </c>
      <c r="L1620" s="0" t="n">
        <v>3</v>
      </c>
      <c r="M1620" s="0" t="n">
        <v>3</v>
      </c>
      <c r="N1620" s="1" t="n">
        <f aca="false">IF(ISERROR(I1620/(I1620+J1620)),0,(I1620/(I1620+J1620)))</f>
        <v>0</v>
      </c>
      <c r="O1620" s="1" t="n">
        <f aca="false">IF(ISERROR(I1620/(I1620+K1620)),0,(I1620/(I1620+K1620)))</f>
        <v>0</v>
      </c>
      <c r="P1620" s="1" t="n">
        <f aca="false">IF(ISERROR((2*N1620*O1620)/(N1620+O1620)),0,(2*N1620*O1620)/(N1620+O1620))</f>
        <v>0</v>
      </c>
      <c r="Q1620" s="0" t="n">
        <f aca="false">L2045-M2045</f>
        <v>2</v>
      </c>
      <c r="R1620" s="17" t="str">
        <f aca="false">VLOOKUP(A1620,s3_num_method!A1620:B4119,2,0)</f>
        <v>count</v>
      </c>
    </row>
    <row r="1621" customFormat="false" ht="12.8" hidden="false" customHeight="false" outlineLevel="0" collapsed="false">
      <c r="A1621" s="0" t="s">
        <v>7343</v>
      </c>
      <c r="B1621" s="0" t="s">
        <v>22</v>
      </c>
      <c r="C1621" s="0" t="s">
        <v>2</v>
      </c>
      <c r="E1621" s="0" t="s">
        <v>3</v>
      </c>
      <c r="F1621" s="0" t="s">
        <v>7344</v>
      </c>
      <c r="G1621" s="0" t="n">
        <v>1</v>
      </c>
      <c r="H1621" s="0" t="n">
        <v>1</v>
      </c>
      <c r="I1621" s="0" t="n">
        <v>1</v>
      </c>
      <c r="J1621" s="0" t="n">
        <v>0</v>
      </c>
      <c r="K1621" s="0" t="n">
        <v>0</v>
      </c>
      <c r="L1621" s="0" t="n">
        <v>5</v>
      </c>
      <c r="M1621" s="0" t="n">
        <v>5</v>
      </c>
      <c r="N1621" s="1" t="n">
        <f aca="false">IF(ISERROR(I1621/(I1621+J1621)),0,(I1621/(I1621+J1621)))</f>
        <v>1</v>
      </c>
      <c r="O1621" s="1" t="n">
        <f aca="false">IF(ISERROR(I1621/(I1621+K1621)),0,(I1621/(I1621+K1621)))</f>
        <v>1</v>
      </c>
      <c r="P1621" s="1" t="n">
        <f aca="false">IF(ISERROR((2*N1621*O1621)/(N1621+O1621)),0,(2*N1621*O1621)/(N1621+O1621))</f>
        <v>1</v>
      </c>
      <c r="Q1621" s="0" t="n">
        <f aca="false">L168-M168</f>
        <v>-2</v>
      </c>
      <c r="R1621" s="17" t="str">
        <f aca="false">VLOOKUP(A1621,s3_num_method!A1621:B4120,2,0)</f>
        <v>num</v>
      </c>
    </row>
    <row r="1622" customFormat="false" ht="12.8" hidden="false" customHeight="false" outlineLevel="0" collapsed="false">
      <c r="A1622" s="0" t="s">
        <v>7345</v>
      </c>
      <c r="B1622" s="0" t="s">
        <v>22</v>
      </c>
      <c r="C1622" s="0" t="s">
        <v>2</v>
      </c>
      <c r="E1622" s="0" t="s">
        <v>3</v>
      </c>
      <c r="F1622" s="0" t="s">
        <v>7346</v>
      </c>
      <c r="G1622" s="0" t="n">
        <v>2</v>
      </c>
      <c r="H1622" s="0" t="n">
        <v>1</v>
      </c>
      <c r="I1622" s="0" t="n">
        <v>1</v>
      </c>
      <c r="J1622" s="0" t="n">
        <v>0</v>
      </c>
      <c r="K1622" s="0" t="n">
        <v>1</v>
      </c>
      <c r="L1622" s="0" t="n">
        <v>4</v>
      </c>
      <c r="M1622" s="0" t="n">
        <v>3</v>
      </c>
      <c r="N1622" s="1" t="n">
        <f aca="false">IF(ISERROR(I1622/(I1622+J1622)),0,(I1622/(I1622+J1622)))</f>
        <v>1</v>
      </c>
      <c r="O1622" s="1" t="n">
        <f aca="false">IF(ISERROR(I1622/(I1622+K1622)),0,(I1622/(I1622+K1622)))</f>
        <v>0.5</v>
      </c>
      <c r="P1622" s="1" t="n">
        <f aca="false">IF(ISERROR((2*N1622*O1622)/(N1622+O1622)),0,(2*N1622*O1622)/(N1622+O1622))</f>
        <v>0.666666666666667</v>
      </c>
      <c r="Q1622" s="0" t="n">
        <f aca="false">L872-M872</f>
        <v>1</v>
      </c>
      <c r="R1622" s="17" t="str">
        <f aca="false">VLOOKUP(A1622,s3_num_method!A1622:B4121,2,0)</f>
        <v>num</v>
      </c>
    </row>
    <row r="1623" customFormat="false" ht="12.8" hidden="false" customHeight="false" outlineLevel="0" collapsed="false">
      <c r="A1623" s="0" t="s">
        <v>7347</v>
      </c>
      <c r="B1623" s="0" t="s">
        <v>22</v>
      </c>
      <c r="C1623" s="0" t="s">
        <v>2</v>
      </c>
      <c r="E1623" s="0" t="s">
        <v>3</v>
      </c>
      <c r="F1623" s="0" t="s">
        <v>7348</v>
      </c>
      <c r="G1623" s="0" t="n">
        <v>1</v>
      </c>
      <c r="H1623" s="0" t="n">
        <v>0</v>
      </c>
      <c r="I1623" s="0" t="n">
        <v>0</v>
      </c>
      <c r="J1623" s="0" t="n">
        <v>0</v>
      </c>
      <c r="K1623" s="0" t="n">
        <v>1</v>
      </c>
      <c r="L1623" s="0" t="n">
        <v>1</v>
      </c>
      <c r="M1623" s="0" t="n">
        <v>0</v>
      </c>
      <c r="N1623" s="1" t="n">
        <f aca="false">IF(ISERROR(I1623/(I1623+J1623)),0,(I1623/(I1623+J1623)))</f>
        <v>0</v>
      </c>
      <c r="O1623" s="1" t="n">
        <f aca="false">IF(ISERROR(I1623/(I1623+K1623)),0,(I1623/(I1623+K1623)))</f>
        <v>0</v>
      </c>
      <c r="P1623" s="1" t="n">
        <f aca="false">IF(ISERROR((2*N1623*O1623)/(N1623+O1623)),0,(2*N1623*O1623)/(N1623+O1623))</f>
        <v>0</v>
      </c>
      <c r="Q1623" s="0" t="n">
        <f aca="false">L919-M919</f>
        <v>3</v>
      </c>
      <c r="R1623" s="17" t="str">
        <f aca="false">VLOOKUP(A1623,s3_num_method!A1623:B4122,2,0)</f>
        <v>num+count</v>
      </c>
    </row>
    <row r="1624" customFormat="false" ht="12.8" hidden="false" customHeight="false" outlineLevel="0" collapsed="false">
      <c r="A1624" s="0" t="s">
        <v>7349</v>
      </c>
      <c r="B1624" s="0" t="s">
        <v>22</v>
      </c>
      <c r="C1624" s="0" t="s">
        <v>2</v>
      </c>
      <c r="E1624" s="0" t="s">
        <v>3</v>
      </c>
      <c r="F1624" s="0" t="s">
        <v>7350</v>
      </c>
      <c r="G1624" s="0" t="n">
        <v>1</v>
      </c>
      <c r="H1624" s="0" t="n">
        <v>1</v>
      </c>
      <c r="I1624" s="0" t="n">
        <v>1</v>
      </c>
      <c r="J1624" s="0" t="n">
        <v>0</v>
      </c>
      <c r="K1624" s="0" t="n">
        <v>0</v>
      </c>
      <c r="L1624" s="0" t="n">
        <v>1</v>
      </c>
      <c r="M1624" s="0" t="n">
        <v>0</v>
      </c>
      <c r="N1624" s="1" t="n">
        <f aca="false">IF(ISERROR(I1624/(I1624+J1624)),0,(I1624/(I1624+J1624)))</f>
        <v>1</v>
      </c>
      <c r="O1624" s="1" t="n">
        <f aca="false">IF(ISERROR(I1624/(I1624+K1624)),0,(I1624/(I1624+K1624)))</f>
        <v>1</v>
      </c>
      <c r="P1624" s="1" t="n">
        <f aca="false">IF(ISERROR((2*N1624*O1624)/(N1624+O1624)),0,(2*N1624*O1624)/(N1624+O1624))</f>
        <v>1</v>
      </c>
      <c r="Q1624" s="0" t="n">
        <f aca="false">L868-M868</f>
        <v>1</v>
      </c>
      <c r="R1624" s="17" t="str">
        <f aca="false">VLOOKUP(A1624,s3_num_method!A1624:B4123,2,0)</f>
        <v>count</v>
      </c>
    </row>
    <row r="1625" customFormat="false" ht="12.8" hidden="false" customHeight="false" outlineLevel="0" collapsed="false">
      <c r="A1625" s="0" t="s">
        <v>7351</v>
      </c>
      <c r="B1625" s="0" t="s">
        <v>22</v>
      </c>
      <c r="C1625" s="0" t="s">
        <v>2</v>
      </c>
      <c r="E1625" s="0" t="s">
        <v>3</v>
      </c>
      <c r="F1625" s="0" t="s">
        <v>7352</v>
      </c>
      <c r="G1625" s="0" t="n">
        <v>4</v>
      </c>
      <c r="H1625" s="0" t="n">
        <v>4</v>
      </c>
      <c r="I1625" s="0" t="n">
        <v>3</v>
      </c>
      <c r="J1625" s="0" t="n">
        <v>1</v>
      </c>
      <c r="K1625" s="0" t="n">
        <v>1</v>
      </c>
      <c r="L1625" s="0" t="n">
        <v>5</v>
      </c>
      <c r="M1625" s="0" t="n">
        <v>4</v>
      </c>
      <c r="N1625" s="1" t="n">
        <f aca="false">IF(ISERROR(I1625/(I1625+J1625)),0,(I1625/(I1625+J1625)))</f>
        <v>0.75</v>
      </c>
      <c r="O1625" s="1" t="n">
        <f aca="false">IF(ISERROR(I1625/(I1625+K1625)),0,(I1625/(I1625+K1625)))</f>
        <v>0.75</v>
      </c>
      <c r="P1625" s="1" t="n">
        <f aca="false">IF(ISERROR((2*N1625*O1625)/(N1625+O1625)),0,(2*N1625*O1625)/(N1625+O1625))</f>
        <v>0.75</v>
      </c>
      <c r="Q1625" s="0" t="n">
        <f aca="false">L196-M196</f>
        <v>2</v>
      </c>
      <c r="R1625" s="17" t="str">
        <f aca="false">VLOOKUP(A1625,s3_num_method!A1625:B4124,2,0)</f>
        <v>num+count</v>
      </c>
    </row>
    <row r="1626" customFormat="false" ht="12.8" hidden="false" customHeight="false" outlineLevel="0" collapsed="false">
      <c r="A1626" s="0" t="s">
        <v>7353</v>
      </c>
      <c r="B1626" s="0" t="s">
        <v>22</v>
      </c>
      <c r="C1626" s="0" t="s">
        <v>2</v>
      </c>
      <c r="E1626" s="0" t="s">
        <v>3</v>
      </c>
      <c r="F1626" s="0" t="s">
        <v>7354</v>
      </c>
      <c r="G1626" s="0" t="n">
        <v>1</v>
      </c>
      <c r="H1626" s="0" t="n">
        <v>0</v>
      </c>
      <c r="I1626" s="0" t="n">
        <v>0</v>
      </c>
      <c r="J1626" s="0" t="n">
        <v>0</v>
      </c>
      <c r="K1626" s="0" t="n">
        <v>1</v>
      </c>
      <c r="L1626" s="0" t="n">
        <v>1</v>
      </c>
      <c r="M1626" s="0" t="n">
        <v>0</v>
      </c>
      <c r="N1626" s="1" t="n">
        <f aca="false">IF(ISERROR(I1626/(I1626+J1626)),0,(I1626/(I1626+J1626)))</f>
        <v>0</v>
      </c>
      <c r="O1626" s="1" t="n">
        <f aca="false">IF(ISERROR(I1626/(I1626+K1626)),0,(I1626/(I1626+K1626)))</f>
        <v>0</v>
      </c>
      <c r="P1626" s="1" t="n">
        <f aca="false">IF(ISERROR((2*N1626*O1626)/(N1626+O1626)),0,(2*N1626*O1626)/(N1626+O1626))</f>
        <v>0</v>
      </c>
      <c r="Q1626" s="0" t="n">
        <f aca="false">L953-M953</f>
        <v>-2</v>
      </c>
      <c r="R1626" s="17" t="str">
        <f aca="false">VLOOKUP(A1626,s3_num_method!A1626:B4125,2,0)</f>
        <v>num+count</v>
      </c>
    </row>
    <row r="1627" customFormat="false" ht="12.8" hidden="false" customHeight="false" outlineLevel="0" collapsed="false">
      <c r="A1627" s="0" t="s">
        <v>7355</v>
      </c>
      <c r="B1627" s="0" t="s">
        <v>22</v>
      </c>
      <c r="C1627" s="0" t="s">
        <v>2</v>
      </c>
      <c r="E1627" s="0" t="s">
        <v>3</v>
      </c>
      <c r="F1627" s="0" t="s">
        <v>7356</v>
      </c>
      <c r="G1627" s="0" t="n">
        <v>2</v>
      </c>
      <c r="H1627" s="0" t="n">
        <v>0</v>
      </c>
      <c r="I1627" s="0" t="n">
        <v>0</v>
      </c>
      <c r="J1627" s="0" t="n">
        <v>0</v>
      </c>
      <c r="K1627" s="0" t="n">
        <v>2</v>
      </c>
      <c r="L1627" s="0" t="n">
        <v>6</v>
      </c>
      <c r="M1627" s="0" t="n">
        <v>0</v>
      </c>
      <c r="N1627" s="1" t="n">
        <f aca="false">IF(ISERROR(I1627/(I1627+J1627)),0,(I1627/(I1627+J1627)))</f>
        <v>0</v>
      </c>
      <c r="O1627" s="1" t="n">
        <f aca="false">IF(ISERROR(I1627/(I1627+K1627)),0,(I1627/(I1627+K1627)))</f>
        <v>0</v>
      </c>
      <c r="P1627" s="1" t="n">
        <f aca="false">IF(ISERROR((2*N1627*O1627)/(N1627+O1627)),0,(2*N1627*O1627)/(N1627+O1627))</f>
        <v>0</v>
      </c>
      <c r="Q1627" s="0" t="n">
        <f aca="false">L32-M32</f>
        <v>-5</v>
      </c>
      <c r="R1627" s="17" t="str">
        <f aca="false">VLOOKUP(A1627,s3_num_method!A1627:B4126,2,0)</f>
        <v>num+count</v>
      </c>
    </row>
    <row r="1628" customFormat="false" ht="12.8" hidden="false" customHeight="false" outlineLevel="0" collapsed="false">
      <c r="A1628" s="0" t="s">
        <v>7357</v>
      </c>
      <c r="B1628" s="0" t="s">
        <v>22</v>
      </c>
      <c r="C1628" s="0" t="s">
        <v>2</v>
      </c>
      <c r="E1628" s="0" t="s">
        <v>3</v>
      </c>
      <c r="F1628" s="0" t="s">
        <v>7358</v>
      </c>
      <c r="G1628" s="0" t="n">
        <v>2</v>
      </c>
      <c r="H1628" s="0" t="n">
        <v>0</v>
      </c>
      <c r="I1628" s="0" t="n">
        <v>0</v>
      </c>
      <c r="J1628" s="0" t="n">
        <v>0</v>
      </c>
      <c r="K1628" s="0" t="n">
        <v>2</v>
      </c>
      <c r="L1628" s="0" t="n">
        <v>2</v>
      </c>
      <c r="M1628" s="0" t="n">
        <v>0</v>
      </c>
      <c r="N1628" s="1" t="n">
        <f aca="false">IF(ISERROR(I1628/(I1628+J1628)),0,(I1628/(I1628+J1628)))</f>
        <v>0</v>
      </c>
      <c r="O1628" s="1" t="n">
        <f aca="false">IF(ISERROR(I1628/(I1628+K1628)),0,(I1628/(I1628+K1628)))</f>
        <v>0</v>
      </c>
      <c r="P1628" s="1" t="n">
        <f aca="false">IF(ISERROR((2*N1628*O1628)/(N1628+O1628)),0,(2*N1628*O1628)/(N1628+O1628))</f>
        <v>0</v>
      </c>
      <c r="Q1628" s="0" t="n">
        <f aca="false">L1425-M1425</f>
        <v>-4</v>
      </c>
      <c r="R1628" s="17" t="str">
        <f aca="false">VLOOKUP(A1628,s3_num_method!A1628:B4127,2,0)</f>
        <v>num+count</v>
      </c>
    </row>
    <row r="1629" customFormat="false" ht="12.8" hidden="false" customHeight="false" outlineLevel="0" collapsed="false">
      <c r="A1629" s="0" t="s">
        <v>7359</v>
      </c>
      <c r="B1629" s="0" t="s">
        <v>22</v>
      </c>
      <c r="C1629" s="0" t="s">
        <v>2</v>
      </c>
      <c r="E1629" s="0" t="s">
        <v>3</v>
      </c>
      <c r="F1629" s="0" t="s">
        <v>7360</v>
      </c>
      <c r="G1629" s="0" t="n">
        <v>2</v>
      </c>
      <c r="H1629" s="0" t="n">
        <v>1</v>
      </c>
      <c r="I1629" s="0" t="n">
        <v>1</v>
      </c>
      <c r="J1629" s="0" t="n">
        <v>0</v>
      </c>
      <c r="K1629" s="0" t="n">
        <v>1</v>
      </c>
      <c r="L1629" s="0" t="n">
        <v>7</v>
      </c>
      <c r="M1629" s="0" t="n">
        <v>7</v>
      </c>
      <c r="N1629" s="1" t="n">
        <f aca="false">IF(ISERROR(I1629/(I1629+J1629)),0,(I1629/(I1629+J1629)))</f>
        <v>1</v>
      </c>
      <c r="O1629" s="1" t="n">
        <f aca="false">IF(ISERROR(I1629/(I1629+K1629)),0,(I1629/(I1629+K1629)))</f>
        <v>0.5</v>
      </c>
      <c r="P1629" s="1" t="n">
        <f aca="false">IF(ISERROR((2*N1629*O1629)/(N1629+O1629)),0,(2*N1629*O1629)/(N1629+O1629))</f>
        <v>0.666666666666667</v>
      </c>
      <c r="Q1629" s="0" t="n">
        <f aca="false">L2135-M2135</f>
        <v>5</v>
      </c>
      <c r="R1629" s="17" t="str">
        <f aca="false">VLOOKUP(A1629,s3_num_method!A1629:B4128,2,0)</f>
        <v>num</v>
      </c>
    </row>
    <row r="1630" customFormat="false" ht="12.8" hidden="false" customHeight="false" outlineLevel="0" collapsed="false">
      <c r="A1630" s="0" t="s">
        <v>7361</v>
      </c>
      <c r="B1630" s="0" t="s">
        <v>22</v>
      </c>
      <c r="C1630" s="0" t="s">
        <v>2</v>
      </c>
      <c r="E1630" s="0" t="s">
        <v>3</v>
      </c>
      <c r="F1630" s="0" t="s">
        <v>7362</v>
      </c>
      <c r="G1630" s="0" t="n">
        <v>3</v>
      </c>
      <c r="H1630" s="0" t="n">
        <v>0</v>
      </c>
      <c r="I1630" s="0" t="n">
        <v>0</v>
      </c>
      <c r="J1630" s="0" t="n">
        <v>0</v>
      </c>
      <c r="K1630" s="0" t="n">
        <v>3</v>
      </c>
      <c r="L1630" s="0" t="n">
        <v>7</v>
      </c>
      <c r="M1630" s="0" t="n">
        <v>0</v>
      </c>
      <c r="N1630" s="1" t="n">
        <f aca="false">IF(ISERROR(I1630/(I1630+J1630)),0,(I1630/(I1630+J1630)))</f>
        <v>0</v>
      </c>
      <c r="O1630" s="1" t="n">
        <f aca="false">IF(ISERROR(I1630/(I1630+K1630)),0,(I1630/(I1630+K1630)))</f>
        <v>0</v>
      </c>
      <c r="P1630" s="1" t="n">
        <f aca="false">IF(ISERROR((2*N1630*O1630)/(N1630+O1630)),0,(2*N1630*O1630)/(N1630+O1630))</f>
        <v>0</v>
      </c>
      <c r="Q1630" s="0" t="n">
        <f aca="false">L1975-M1975</f>
        <v>-6</v>
      </c>
      <c r="R1630" s="17" t="str">
        <f aca="false">VLOOKUP(A1630,s3_num_method!A1630:B4129,2,0)</f>
        <v>num+count</v>
      </c>
    </row>
    <row r="1631" customFormat="false" ht="12.8" hidden="false" customHeight="false" outlineLevel="0" collapsed="false">
      <c r="A1631" s="0" t="s">
        <v>7363</v>
      </c>
      <c r="B1631" s="0" t="s">
        <v>22</v>
      </c>
      <c r="C1631" s="0" t="s">
        <v>2</v>
      </c>
      <c r="E1631" s="0" t="s">
        <v>3</v>
      </c>
      <c r="F1631" s="0" t="s">
        <v>7364</v>
      </c>
      <c r="G1631" s="0" t="n">
        <v>1</v>
      </c>
      <c r="H1631" s="0" t="n">
        <v>1</v>
      </c>
      <c r="I1631" s="0" t="n">
        <v>1</v>
      </c>
      <c r="J1631" s="0" t="n">
        <v>0</v>
      </c>
      <c r="K1631" s="0" t="n">
        <v>0</v>
      </c>
      <c r="L1631" s="0" t="n">
        <v>1</v>
      </c>
      <c r="M1631" s="0" t="n">
        <v>0</v>
      </c>
      <c r="N1631" s="1" t="n">
        <f aca="false">IF(ISERROR(I1631/(I1631+J1631)),0,(I1631/(I1631+J1631)))</f>
        <v>1</v>
      </c>
      <c r="O1631" s="1" t="n">
        <f aca="false">IF(ISERROR(I1631/(I1631+K1631)),0,(I1631/(I1631+K1631)))</f>
        <v>1</v>
      </c>
      <c r="P1631" s="1" t="n">
        <f aca="false">IF(ISERROR((2*N1631*O1631)/(N1631+O1631)),0,(2*N1631*O1631)/(N1631+O1631))</f>
        <v>1</v>
      </c>
      <c r="Q1631" s="0" t="n">
        <f aca="false">L1648-M1648</f>
        <v>-2</v>
      </c>
      <c r="R1631" s="17" t="str">
        <f aca="false">VLOOKUP(A1631,s3_num_method!A1631:B4130,2,0)</f>
        <v>count</v>
      </c>
    </row>
    <row r="1632" customFormat="false" ht="12.8" hidden="false" customHeight="false" outlineLevel="0" collapsed="false">
      <c r="A1632" s="0" t="s">
        <v>7365</v>
      </c>
      <c r="B1632" s="0" t="s">
        <v>22</v>
      </c>
      <c r="C1632" s="0" t="s">
        <v>2</v>
      </c>
      <c r="E1632" s="0" t="s">
        <v>3</v>
      </c>
      <c r="F1632" s="0" t="s">
        <v>7366</v>
      </c>
      <c r="G1632" s="0" t="n">
        <v>2</v>
      </c>
      <c r="H1632" s="0" t="n">
        <v>1</v>
      </c>
      <c r="I1632" s="0" t="n">
        <v>1</v>
      </c>
      <c r="J1632" s="0" t="n">
        <v>0</v>
      </c>
      <c r="K1632" s="0" t="n">
        <v>1</v>
      </c>
      <c r="L1632" s="0" t="n">
        <v>1</v>
      </c>
      <c r="M1632" s="0" t="n">
        <v>0</v>
      </c>
      <c r="N1632" s="1" t="n">
        <f aca="false">IF(ISERROR(I1632/(I1632+J1632)),0,(I1632/(I1632+J1632)))</f>
        <v>1</v>
      </c>
      <c r="O1632" s="1" t="n">
        <f aca="false">IF(ISERROR(I1632/(I1632+K1632)),0,(I1632/(I1632+K1632)))</f>
        <v>0.5</v>
      </c>
      <c r="P1632" s="1" t="n">
        <f aca="false">IF(ISERROR((2*N1632*O1632)/(N1632+O1632)),0,(2*N1632*O1632)/(N1632+O1632))</f>
        <v>0.666666666666667</v>
      </c>
      <c r="Q1632" s="0" t="n">
        <f aca="false">L347-M347</f>
        <v>-5</v>
      </c>
      <c r="R1632" s="17" t="str">
        <f aca="false">VLOOKUP(A1632,s3_num_method!A1632:B4131,2,0)</f>
        <v>count</v>
      </c>
    </row>
    <row r="1633" customFormat="false" ht="12.8" hidden="false" customHeight="false" outlineLevel="0" collapsed="false">
      <c r="A1633" s="0" t="s">
        <v>7367</v>
      </c>
      <c r="B1633" s="0" t="s">
        <v>22</v>
      </c>
      <c r="C1633" s="0" t="s">
        <v>2</v>
      </c>
      <c r="E1633" s="0" t="s">
        <v>3</v>
      </c>
      <c r="F1633" s="0" t="s">
        <v>7368</v>
      </c>
      <c r="G1633" s="0" t="n">
        <v>1</v>
      </c>
      <c r="H1633" s="0" t="n">
        <v>0</v>
      </c>
      <c r="I1633" s="0" t="n">
        <v>0</v>
      </c>
      <c r="J1633" s="0" t="n">
        <v>0</v>
      </c>
      <c r="K1633" s="0" t="n">
        <v>1</v>
      </c>
      <c r="L1633" s="0" t="n">
        <v>4</v>
      </c>
      <c r="M1633" s="0" t="n">
        <v>0</v>
      </c>
      <c r="N1633" s="1" t="n">
        <f aca="false">IF(ISERROR(I1633/(I1633+J1633)),0,(I1633/(I1633+J1633)))</f>
        <v>0</v>
      </c>
      <c r="O1633" s="1" t="n">
        <f aca="false">IF(ISERROR(I1633/(I1633+K1633)),0,(I1633/(I1633+K1633)))</f>
        <v>0</v>
      </c>
      <c r="P1633" s="1" t="n">
        <f aca="false">IF(ISERROR((2*N1633*O1633)/(N1633+O1633)),0,(2*N1633*O1633)/(N1633+O1633))</f>
        <v>0</v>
      </c>
      <c r="Q1633" s="0" t="n">
        <f aca="false">L1713-M1713</f>
        <v>-5</v>
      </c>
      <c r="R1633" s="17" t="str">
        <f aca="false">VLOOKUP(A1633,s3_num_method!A1633:B4132,2,0)</f>
        <v>num+count</v>
      </c>
    </row>
    <row r="1634" customFormat="false" ht="12.8" hidden="false" customHeight="false" outlineLevel="0" collapsed="false">
      <c r="A1634" s="0" t="s">
        <v>7369</v>
      </c>
      <c r="B1634" s="0" t="s">
        <v>22</v>
      </c>
      <c r="C1634" s="0" t="s">
        <v>2</v>
      </c>
      <c r="E1634" s="0" t="s">
        <v>3</v>
      </c>
      <c r="F1634" s="0" t="s">
        <v>7370</v>
      </c>
      <c r="G1634" s="0" t="n">
        <v>1</v>
      </c>
      <c r="H1634" s="0" t="n">
        <v>1</v>
      </c>
      <c r="I1634" s="0" t="n">
        <v>1</v>
      </c>
      <c r="J1634" s="0" t="n">
        <v>0</v>
      </c>
      <c r="K1634" s="0" t="n">
        <v>0</v>
      </c>
      <c r="L1634" s="0" t="n">
        <v>5</v>
      </c>
      <c r="M1634" s="0" t="n">
        <v>1</v>
      </c>
      <c r="N1634" s="1" t="n">
        <f aca="false">IF(ISERROR(I1634/(I1634+J1634)),0,(I1634/(I1634+J1634)))</f>
        <v>1</v>
      </c>
      <c r="O1634" s="1" t="n">
        <f aca="false">IF(ISERROR(I1634/(I1634+K1634)),0,(I1634/(I1634+K1634)))</f>
        <v>1</v>
      </c>
      <c r="P1634" s="1" t="n">
        <f aca="false">IF(ISERROR((2*N1634*O1634)/(N1634+O1634)),0,(2*N1634*O1634)/(N1634+O1634))</f>
        <v>1</v>
      </c>
      <c r="Q1634" s="0" t="n">
        <f aca="false">L1200-M1200</f>
        <v>1</v>
      </c>
      <c r="R1634" s="17" t="str">
        <f aca="false">VLOOKUP(A1634,s3_num_method!A1634:B4133,2,0)</f>
        <v>num</v>
      </c>
    </row>
    <row r="1635" customFormat="false" ht="12.8" hidden="false" customHeight="false" outlineLevel="0" collapsed="false">
      <c r="A1635" s="0" t="s">
        <v>7371</v>
      </c>
      <c r="B1635" s="0" t="s">
        <v>22</v>
      </c>
      <c r="C1635" s="0" t="s">
        <v>2</v>
      </c>
      <c r="E1635" s="0" t="s">
        <v>3</v>
      </c>
      <c r="F1635" s="0" t="s">
        <v>7372</v>
      </c>
      <c r="G1635" s="0" t="n">
        <v>4</v>
      </c>
      <c r="H1635" s="0" t="n">
        <v>4</v>
      </c>
      <c r="I1635" s="0" t="n">
        <v>4</v>
      </c>
      <c r="J1635" s="0" t="n">
        <v>0</v>
      </c>
      <c r="K1635" s="0" t="n">
        <v>0</v>
      </c>
      <c r="L1635" s="0" t="n">
        <v>7</v>
      </c>
      <c r="M1635" s="0" t="n">
        <v>6</v>
      </c>
      <c r="N1635" s="1" t="n">
        <f aca="false">IF(ISERROR(I1635/(I1635+J1635)),0,(I1635/(I1635+J1635)))</f>
        <v>1</v>
      </c>
      <c r="O1635" s="1" t="n">
        <f aca="false">IF(ISERROR(I1635/(I1635+K1635)),0,(I1635/(I1635+K1635)))</f>
        <v>1</v>
      </c>
      <c r="P1635" s="1" t="n">
        <f aca="false">IF(ISERROR((2*N1635*O1635)/(N1635+O1635)),0,(2*N1635*O1635)/(N1635+O1635))</f>
        <v>1</v>
      </c>
      <c r="Q1635" s="0" t="n">
        <f aca="false">L26-M26</f>
        <v>-7</v>
      </c>
      <c r="R1635" s="17" t="str">
        <f aca="false">VLOOKUP(A1635,s3_num_method!A1635:B4134,2,0)</f>
        <v>num</v>
      </c>
    </row>
    <row r="1636" customFormat="false" ht="12.8" hidden="false" customHeight="false" outlineLevel="0" collapsed="false">
      <c r="A1636" s="0" t="s">
        <v>7373</v>
      </c>
      <c r="B1636" s="0" t="s">
        <v>22</v>
      </c>
      <c r="C1636" s="0" t="s">
        <v>2</v>
      </c>
      <c r="E1636" s="0" t="s">
        <v>3</v>
      </c>
      <c r="F1636" s="0" t="s">
        <v>7374</v>
      </c>
      <c r="G1636" s="0" t="n">
        <v>1</v>
      </c>
      <c r="H1636" s="0" t="n">
        <v>0</v>
      </c>
      <c r="I1636" s="0" t="n">
        <v>0</v>
      </c>
      <c r="J1636" s="0" t="n">
        <v>0</v>
      </c>
      <c r="K1636" s="0" t="n">
        <v>1</v>
      </c>
      <c r="L1636" s="0" t="n">
        <v>4</v>
      </c>
      <c r="M1636" s="0" t="n">
        <v>0</v>
      </c>
      <c r="N1636" s="1" t="n">
        <f aca="false">IF(ISERROR(I1636/(I1636+J1636)),0,(I1636/(I1636+J1636)))</f>
        <v>0</v>
      </c>
      <c r="O1636" s="1" t="n">
        <f aca="false">IF(ISERROR(I1636/(I1636+K1636)),0,(I1636/(I1636+K1636)))</f>
        <v>0</v>
      </c>
      <c r="P1636" s="1" t="n">
        <f aca="false">IF(ISERROR((2*N1636*O1636)/(N1636+O1636)),0,(2*N1636*O1636)/(N1636+O1636))</f>
        <v>0</v>
      </c>
      <c r="Q1636" s="0" t="n">
        <f aca="false">L2059-M2059</f>
        <v>-1</v>
      </c>
      <c r="R1636" s="17" t="str">
        <f aca="false">VLOOKUP(A1636,s3_num_method!A1636:B4135,2,0)</f>
        <v>num+count</v>
      </c>
    </row>
    <row r="1637" customFormat="false" ht="12.8" hidden="false" customHeight="false" outlineLevel="0" collapsed="false">
      <c r="A1637" s="0" t="s">
        <v>7375</v>
      </c>
      <c r="B1637" s="0" t="s">
        <v>22</v>
      </c>
      <c r="C1637" s="0" t="s">
        <v>2</v>
      </c>
      <c r="E1637" s="0" t="s">
        <v>3</v>
      </c>
      <c r="F1637" s="0" t="s">
        <v>7376</v>
      </c>
      <c r="G1637" s="0" t="n">
        <v>5</v>
      </c>
      <c r="H1637" s="0" t="n">
        <v>3</v>
      </c>
      <c r="I1637" s="0" t="n">
        <v>3</v>
      </c>
      <c r="J1637" s="0" t="n">
        <v>0</v>
      </c>
      <c r="K1637" s="0" t="n">
        <v>2</v>
      </c>
      <c r="L1637" s="0" t="n">
        <v>2</v>
      </c>
      <c r="M1637" s="0" t="n">
        <v>8</v>
      </c>
      <c r="N1637" s="1" t="n">
        <f aca="false">IF(ISERROR(I1637/(I1637+J1637)),0,(I1637/(I1637+J1637)))</f>
        <v>1</v>
      </c>
      <c r="O1637" s="1" t="n">
        <f aca="false">IF(ISERROR(I1637/(I1637+K1637)),0,(I1637/(I1637+K1637)))</f>
        <v>0.6</v>
      </c>
      <c r="P1637" s="1" t="n">
        <f aca="false">IF(ISERROR((2*N1637*O1637)/(N1637+O1637)),0,(2*N1637*O1637)/(N1637+O1637))</f>
        <v>0.75</v>
      </c>
      <c r="Q1637" s="0" t="n">
        <f aca="false">L2136-M2136</f>
        <v>-1</v>
      </c>
      <c r="R1637" s="17" t="str">
        <f aca="false">VLOOKUP(A1637,s3_num_method!A1637:B4136,2,0)</f>
        <v>num+count</v>
      </c>
    </row>
    <row r="1638" customFormat="false" ht="12.8" hidden="false" customHeight="false" outlineLevel="0" collapsed="false">
      <c r="A1638" s="0" t="s">
        <v>7377</v>
      </c>
      <c r="B1638" s="0" t="s">
        <v>22</v>
      </c>
      <c r="C1638" s="0" t="s">
        <v>2</v>
      </c>
      <c r="E1638" s="0" t="s">
        <v>3</v>
      </c>
      <c r="F1638" s="0" t="s">
        <v>7378</v>
      </c>
      <c r="G1638" s="0" t="n">
        <v>7</v>
      </c>
      <c r="H1638" s="0" t="n">
        <v>5</v>
      </c>
      <c r="I1638" s="0" t="n">
        <v>5</v>
      </c>
      <c r="J1638" s="0" t="n">
        <v>0</v>
      </c>
      <c r="K1638" s="0" t="n">
        <v>2</v>
      </c>
      <c r="L1638" s="0" t="n">
        <v>5</v>
      </c>
      <c r="M1638" s="0" t="n">
        <v>10</v>
      </c>
      <c r="N1638" s="1" t="n">
        <f aca="false">IF(ISERROR(I1638/(I1638+J1638)),0,(I1638/(I1638+J1638)))</f>
        <v>1</v>
      </c>
      <c r="O1638" s="1" t="n">
        <f aca="false">IF(ISERROR(I1638/(I1638+K1638)),0,(I1638/(I1638+K1638)))</f>
        <v>0.714285714285714</v>
      </c>
      <c r="P1638" s="1" t="n">
        <f aca="false">IF(ISERROR((2*N1638*O1638)/(N1638+O1638)),0,(2*N1638*O1638)/(N1638+O1638))</f>
        <v>0.833333333333333</v>
      </c>
      <c r="Q1638" s="0" t="n">
        <f aca="false">L697-M697</f>
        <v>3</v>
      </c>
      <c r="R1638" s="17" t="str">
        <f aca="false">VLOOKUP(A1638,s3_num_method!A1638:B4137,2,0)</f>
        <v>num+count</v>
      </c>
    </row>
    <row r="1639" customFormat="false" ht="12.8" hidden="false" customHeight="false" outlineLevel="0" collapsed="false">
      <c r="A1639" s="0" t="s">
        <v>7379</v>
      </c>
      <c r="B1639" s="0" t="s">
        <v>22</v>
      </c>
      <c r="C1639" s="0" t="s">
        <v>2</v>
      </c>
      <c r="E1639" s="0" t="s">
        <v>3</v>
      </c>
      <c r="F1639" s="0" t="s">
        <v>7380</v>
      </c>
      <c r="G1639" s="0" t="n">
        <v>2</v>
      </c>
      <c r="H1639" s="0" t="n">
        <v>0</v>
      </c>
      <c r="I1639" s="0" t="n">
        <v>0</v>
      </c>
      <c r="J1639" s="0" t="n">
        <v>0</v>
      </c>
      <c r="K1639" s="0" t="n">
        <v>2</v>
      </c>
      <c r="L1639" s="0" t="n">
        <v>3</v>
      </c>
      <c r="M1639" s="0" t="n">
        <v>0</v>
      </c>
      <c r="N1639" s="1" t="n">
        <f aca="false">IF(ISERROR(I1639/(I1639+J1639)),0,(I1639/(I1639+J1639)))</f>
        <v>0</v>
      </c>
      <c r="O1639" s="1" t="n">
        <f aca="false">IF(ISERROR(I1639/(I1639+K1639)),0,(I1639/(I1639+K1639)))</f>
        <v>0</v>
      </c>
      <c r="P1639" s="1" t="n">
        <f aca="false">IF(ISERROR((2*N1639*O1639)/(N1639+O1639)),0,(2*N1639*O1639)/(N1639+O1639))</f>
        <v>0</v>
      </c>
      <c r="Q1639" s="0" t="n">
        <f aca="false">L910-M910</f>
        <v>2</v>
      </c>
      <c r="R1639" s="17" t="str">
        <f aca="false">VLOOKUP(A1639,s3_num_method!A1639:B4138,2,0)</f>
        <v>num+count</v>
      </c>
    </row>
    <row r="1640" customFormat="false" ht="12.8" hidden="false" customHeight="false" outlineLevel="0" collapsed="false">
      <c r="A1640" s="0" t="s">
        <v>7381</v>
      </c>
      <c r="B1640" s="0" t="s">
        <v>22</v>
      </c>
      <c r="C1640" s="0" t="s">
        <v>2</v>
      </c>
      <c r="E1640" s="0" t="s">
        <v>3</v>
      </c>
      <c r="F1640" s="0" t="s">
        <v>7382</v>
      </c>
      <c r="G1640" s="0" t="n">
        <v>8</v>
      </c>
      <c r="H1640" s="0" t="n">
        <v>2</v>
      </c>
      <c r="I1640" s="0" t="n">
        <v>2</v>
      </c>
      <c r="J1640" s="0" t="n">
        <v>0</v>
      </c>
      <c r="K1640" s="0" t="n">
        <v>6</v>
      </c>
      <c r="L1640" s="0" t="n">
        <v>9</v>
      </c>
      <c r="M1640" s="0" t="n">
        <v>5</v>
      </c>
      <c r="N1640" s="1" t="n">
        <f aca="false">IF(ISERROR(I1640/(I1640+J1640)),0,(I1640/(I1640+J1640)))</f>
        <v>1</v>
      </c>
      <c r="O1640" s="1" t="n">
        <f aca="false">IF(ISERROR(I1640/(I1640+K1640)),0,(I1640/(I1640+K1640)))</f>
        <v>0.25</v>
      </c>
      <c r="P1640" s="1" t="n">
        <f aca="false">IF(ISERROR((2*N1640*O1640)/(N1640+O1640)),0,(2*N1640*O1640)/(N1640+O1640))</f>
        <v>0.4</v>
      </c>
      <c r="Q1640" s="0" t="n">
        <f aca="false">L2149-M2149</f>
        <v>0</v>
      </c>
      <c r="R1640" s="17" t="str">
        <f aca="false">VLOOKUP(A1640,s3_num_method!A1640:B4139,2,0)</f>
        <v>num</v>
      </c>
    </row>
    <row r="1641" customFormat="false" ht="12.8" hidden="false" customHeight="false" outlineLevel="0" collapsed="false">
      <c r="A1641" s="0" t="s">
        <v>7383</v>
      </c>
      <c r="B1641" s="0" t="s">
        <v>22</v>
      </c>
      <c r="C1641" s="0" t="s">
        <v>2</v>
      </c>
      <c r="E1641" s="0" t="s">
        <v>3</v>
      </c>
      <c r="F1641" s="0" t="s">
        <v>7384</v>
      </c>
      <c r="G1641" s="0" t="n">
        <v>3</v>
      </c>
      <c r="H1641" s="0" t="n">
        <v>1</v>
      </c>
      <c r="I1641" s="0" t="n">
        <v>1</v>
      </c>
      <c r="J1641" s="0" t="n">
        <v>0</v>
      </c>
      <c r="K1641" s="0" t="n">
        <v>2</v>
      </c>
      <c r="L1641" s="0" t="n">
        <v>3</v>
      </c>
      <c r="M1641" s="0" t="n">
        <v>3</v>
      </c>
      <c r="N1641" s="1" t="n">
        <f aca="false">IF(ISERROR(I1641/(I1641+J1641)),0,(I1641/(I1641+J1641)))</f>
        <v>1</v>
      </c>
      <c r="O1641" s="1" t="n">
        <f aca="false">IF(ISERROR(I1641/(I1641+K1641)),0,(I1641/(I1641+K1641)))</f>
        <v>0.333333333333333</v>
      </c>
      <c r="P1641" s="1" t="n">
        <f aca="false">IF(ISERROR((2*N1641*O1641)/(N1641+O1641)),0,(2*N1641*O1641)/(N1641+O1641))</f>
        <v>0.5</v>
      </c>
      <c r="Q1641" s="0" t="n">
        <f aca="false">L1170-M1170</f>
        <v>0</v>
      </c>
      <c r="R1641" s="17" t="str">
        <f aca="false">VLOOKUP(A1641,s3_num_method!A1641:B4140,2,0)</f>
        <v>num</v>
      </c>
    </row>
    <row r="1642" customFormat="false" ht="12.8" hidden="false" customHeight="false" outlineLevel="0" collapsed="false">
      <c r="A1642" s="0" t="s">
        <v>7385</v>
      </c>
      <c r="B1642" s="0" t="s">
        <v>22</v>
      </c>
      <c r="C1642" s="0" t="s">
        <v>2</v>
      </c>
      <c r="E1642" s="0" t="s">
        <v>3</v>
      </c>
      <c r="F1642" s="0" t="s">
        <v>7386</v>
      </c>
      <c r="G1642" s="0" t="n">
        <v>1</v>
      </c>
      <c r="H1642" s="0" t="n">
        <v>0</v>
      </c>
      <c r="I1642" s="0" t="n">
        <v>0</v>
      </c>
      <c r="J1642" s="0" t="n">
        <v>0</v>
      </c>
      <c r="K1642" s="0" t="n">
        <v>1</v>
      </c>
      <c r="L1642" s="0" t="n">
        <v>4</v>
      </c>
      <c r="M1642" s="0" t="n">
        <v>0</v>
      </c>
      <c r="N1642" s="1" t="n">
        <f aca="false">IF(ISERROR(I1642/(I1642+J1642)),0,(I1642/(I1642+J1642)))</f>
        <v>0</v>
      </c>
      <c r="O1642" s="1" t="n">
        <f aca="false">IF(ISERROR(I1642/(I1642+K1642)),0,(I1642/(I1642+K1642)))</f>
        <v>0</v>
      </c>
      <c r="P1642" s="1" t="n">
        <f aca="false">IF(ISERROR((2*N1642*O1642)/(N1642+O1642)),0,(2*N1642*O1642)/(N1642+O1642))</f>
        <v>0</v>
      </c>
      <c r="Q1642" s="0" t="n">
        <f aca="false">L1551-M1551</f>
        <v>1</v>
      </c>
      <c r="R1642" s="17" t="str">
        <f aca="false">VLOOKUP(A1642,s3_num_method!A1642:B4141,2,0)</f>
        <v>num+count</v>
      </c>
    </row>
    <row r="1643" customFormat="false" ht="12.8" hidden="false" customHeight="false" outlineLevel="0" collapsed="false">
      <c r="A1643" s="0" t="s">
        <v>7387</v>
      </c>
      <c r="B1643" s="0" t="s">
        <v>22</v>
      </c>
      <c r="C1643" s="0" t="s">
        <v>2</v>
      </c>
      <c r="E1643" s="0" t="s">
        <v>3</v>
      </c>
      <c r="F1643" s="0" t="s">
        <v>7388</v>
      </c>
      <c r="G1643" s="0" t="n">
        <v>2</v>
      </c>
      <c r="H1643" s="0" t="n">
        <v>0</v>
      </c>
      <c r="I1643" s="0" t="n">
        <v>0</v>
      </c>
      <c r="J1643" s="0" t="n">
        <v>0</v>
      </c>
      <c r="K1643" s="0" t="n">
        <v>2</v>
      </c>
      <c r="L1643" s="0" t="n">
        <v>4</v>
      </c>
      <c r="M1643" s="0" t="n">
        <v>0</v>
      </c>
      <c r="N1643" s="1" t="n">
        <f aca="false">IF(ISERROR(I1643/(I1643+J1643)),0,(I1643/(I1643+J1643)))</f>
        <v>0</v>
      </c>
      <c r="O1643" s="1" t="n">
        <f aca="false">IF(ISERROR(I1643/(I1643+K1643)),0,(I1643/(I1643+K1643)))</f>
        <v>0</v>
      </c>
      <c r="P1643" s="1" t="n">
        <f aca="false">IF(ISERROR((2*N1643*O1643)/(N1643+O1643)),0,(2*N1643*O1643)/(N1643+O1643))</f>
        <v>0</v>
      </c>
      <c r="Q1643" s="0" t="n">
        <f aca="false">L1544-M1544</f>
        <v>2</v>
      </c>
      <c r="R1643" s="17" t="str">
        <f aca="false">VLOOKUP(A1643,s3_num_method!A1643:B4142,2,0)</f>
        <v>num+count</v>
      </c>
    </row>
    <row r="1644" customFormat="false" ht="12.8" hidden="false" customHeight="false" outlineLevel="0" collapsed="false">
      <c r="A1644" s="0" t="s">
        <v>7389</v>
      </c>
      <c r="B1644" s="0" t="s">
        <v>22</v>
      </c>
      <c r="C1644" s="0" t="s">
        <v>2</v>
      </c>
      <c r="E1644" s="0" t="s">
        <v>3</v>
      </c>
      <c r="F1644" s="0" t="s">
        <v>7390</v>
      </c>
      <c r="G1644" s="0" t="n">
        <v>2</v>
      </c>
      <c r="H1644" s="0" t="n">
        <v>0</v>
      </c>
      <c r="I1644" s="0" t="n">
        <v>0</v>
      </c>
      <c r="J1644" s="0" t="n">
        <v>0</v>
      </c>
      <c r="K1644" s="0" t="n">
        <v>2</v>
      </c>
      <c r="L1644" s="0" t="n">
        <v>7</v>
      </c>
      <c r="M1644" s="0" t="n">
        <v>0</v>
      </c>
      <c r="N1644" s="1" t="n">
        <f aca="false">IF(ISERROR(I1644/(I1644+J1644)),0,(I1644/(I1644+J1644)))</f>
        <v>0</v>
      </c>
      <c r="O1644" s="1" t="n">
        <f aca="false">IF(ISERROR(I1644/(I1644+K1644)),0,(I1644/(I1644+K1644)))</f>
        <v>0</v>
      </c>
      <c r="P1644" s="1" t="n">
        <f aca="false">IF(ISERROR((2*N1644*O1644)/(N1644+O1644)),0,(2*N1644*O1644)/(N1644+O1644))</f>
        <v>0</v>
      </c>
      <c r="Q1644" s="0" t="n">
        <f aca="false">L849-M849</f>
        <v>-5</v>
      </c>
      <c r="R1644" s="17" t="str">
        <f aca="false">VLOOKUP(A1644,s3_num_method!A1644:B4143,2,0)</f>
        <v>num+count</v>
      </c>
    </row>
    <row r="1645" customFormat="false" ht="12.8" hidden="false" customHeight="false" outlineLevel="0" collapsed="false">
      <c r="A1645" s="0" t="s">
        <v>7391</v>
      </c>
      <c r="B1645" s="0" t="s">
        <v>22</v>
      </c>
      <c r="C1645" s="0" t="s">
        <v>2</v>
      </c>
      <c r="E1645" s="0" t="s">
        <v>3</v>
      </c>
      <c r="F1645" s="0" t="s">
        <v>7392</v>
      </c>
      <c r="G1645" s="0" t="n">
        <v>1</v>
      </c>
      <c r="H1645" s="0" t="n">
        <v>0</v>
      </c>
      <c r="I1645" s="0" t="n">
        <v>0</v>
      </c>
      <c r="J1645" s="0" t="n">
        <v>0</v>
      </c>
      <c r="K1645" s="0" t="n">
        <v>1</v>
      </c>
      <c r="L1645" s="0" t="n">
        <v>6</v>
      </c>
      <c r="M1645" s="0" t="n">
        <v>0</v>
      </c>
      <c r="N1645" s="1" t="n">
        <f aca="false">IF(ISERROR(I1645/(I1645+J1645)),0,(I1645/(I1645+J1645)))</f>
        <v>0</v>
      </c>
      <c r="O1645" s="1" t="n">
        <f aca="false">IF(ISERROR(I1645/(I1645+K1645)),0,(I1645/(I1645+K1645)))</f>
        <v>0</v>
      </c>
      <c r="P1645" s="1" t="n">
        <f aca="false">IF(ISERROR((2*N1645*O1645)/(N1645+O1645)),0,(2*N1645*O1645)/(N1645+O1645))</f>
        <v>0</v>
      </c>
      <c r="Q1645" s="0" t="n">
        <f aca="false">L850-M850</f>
        <v>-1</v>
      </c>
      <c r="R1645" s="17" t="str">
        <f aca="false">VLOOKUP(A1645,s3_num_method!A1645:B4144,2,0)</f>
        <v>num+count</v>
      </c>
    </row>
    <row r="1646" customFormat="false" ht="12.8" hidden="false" customHeight="false" outlineLevel="0" collapsed="false">
      <c r="A1646" s="0" t="s">
        <v>7393</v>
      </c>
      <c r="B1646" s="0" t="s">
        <v>22</v>
      </c>
      <c r="C1646" s="0" t="s">
        <v>2</v>
      </c>
      <c r="E1646" s="0" t="s">
        <v>3</v>
      </c>
      <c r="F1646" s="0" t="s">
        <v>7394</v>
      </c>
      <c r="G1646" s="0" t="n">
        <v>3</v>
      </c>
      <c r="H1646" s="0" t="n">
        <v>4</v>
      </c>
      <c r="I1646" s="0" t="n">
        <v>3</v>
      </c>
      <c r="J1646" s="0" t="n">
        <v>1</v>
      </c>
      <c r="K1646" s="0" t="n">
        <v>0</v>
      </c>
      <c r="L1646" s="0" t="n">
        <v>1</v>
      </c>
      <c r="M1646" s="0" t="n">
        <v>0</v>
      </c>
      <c r="N1646" s="1" t="n">
        <f aca="false">IF(ISERROR(I1646/(I1646+J1646)),0,(I1646/(I1646+J1646)))</f>
        <v>0.75</v>
      </c>
      <c r="O1646" s="1" t="n">
        <f aca="false">IF(ISERROR(I1646/(I1646+K1646)),0,(I1646/(I1646+K1646)))</f>
        <v>1</v>
      </c>
      <c r="P1646" s="1" t="n">
        <f aca="false">IF(ISERROR((2*N1646*O1646)/(N1646+O1646)),0,(2*N1646*O1646)/(N1646+O1646))</f>
        <v>0.857142857142857</v>
      </c>
      <c r="Q1646" s="0" t="n">
        <f aca="false">L1156-M1156</f>
        <v>-1</v>
      </c>
      <c r="R1646" s="17" t="str">
        <f aca="false">VLOOKUP(A1646,s3_num_method!A1646:B4145,2,0)</f>
        <v>count</v>
      </c>
    </row>
    <row r="1647" customFormat="false" ht="12.8" hidden="false" customHeight="false" outlineLevel="0" collapsed="false">
      <c r="A1647" s="0" t="s">
        <v>7395</v>
      </c>
      <c r="B1647" s="0" t="s">
        <v>22</v>
      </c>
      <c r="C1647" s="0" t="s">
        <v>2</v>
      </c>
      <c r="E1647" s="0" t="s">
        <v>3</v>
      </c>
      <c r="F1647" s="0" t="s">
        <v>7396</v>
      </c>
      <c r="G1647" s="0" t="n">
        <v>3</v>
      </c>
      <c r="H1647" s="0" t="n">
        <v>1</v>
      </c>
      <c r="I1647" s="0" t="n">
        <v>1</v>
      </c>
      <c r="J1647" s="0" t="n">
        <v>0</v>
      </c>
      <c r="K1647" s="0" t="n">
        <v>2</v>
      </c>
      <c r="L1647" s="0" t="n">
        <v>3</v>
      </c>
      <c r="M1647" s="0" t="n">
        <v>3</v>
      </c>
      <c r="N1647" s="1" t="n">
        <f aca="false">IF(ISERROR(I1647/(I1647+J1647)),0,(I1647/(I1647+J1647)))</f>
        <v>1</v>
      </c>
      <c r="O1647" s="1" t="n">
        <f aca="false">IF(ISERROR(I1647/(I1647+K1647)),0,(I1647/(I1647+K1647)))</f>
        <v>0.333333333333333</v>
      </c>
      <c r="P1647" s="1" t="n">
        <f aca="false">IF(ISERROR((2*N1647*O1647)/(N1647+O1647)),0,(2*N1647*O1647)/(N1647+O1647))</f>
        <v>0.5</v>
      </c>
      <c r="Q1647" s="0" t="n">
        <f aca="false">L1091-M1091</f>
        <v>1</v>
      </c>
      <c r="R1647" s="17" t="str">
        <f aca="false">VLOOKUP(A1647,s3_num_method!A1647:B4146,2,0)</f>
        <v>num</v>
      </c>
    </row>
    <row r="1648" customFormat="false" ht="12.8" hidden="false" customHeight="false" outlineLevel="0" collapsed="false">
      <c r="A1648" s="0" t="s">
        <v>7397</v>
      </c>
      <c r="B1648" s="0" t="s">
        <v>22</v>
      </c>
      <c r="C1648" s="0" t="s">
        <v>2</v>
      </c>
      <c r="E1648" s="0" t="s">
        <v>3</v>
      </c>
      <c r="F1648" s="0" t="s">
        <v>7398</v>
      </c>
      <c r="G1648" s="0" t="n">
        <v>3</v>
      </c>
      <c r="H1648" s="0" t="n">
        <v>3</v>
      </c>
      <c r="I1648" s="0" t="n">
        <v>2</v>
      </c>
      <c r="J1648" s="0" t="n">
        <v>1</v>
      </c>
      <c r="K1648" s="0" t="n">
        <v>1</v>
      </c>
      <c r="L1648" s="0" t="n">
        <v>1</v>
      </c>
      <c r="M1648" s="0" t="n">
        <v>3</v>
      </c>
      <c r="N1648" s="1" t="n">
        <f aca="false">IF(ISERROR(I1648/(I1648+J1648)),0,(I1648/(I1648+J1648)))</f>
        <v>0.666666666666667</v>
      </c>
      <c r="O1648" s="1" t="n">
        <f aca="false">IF(ISERROR(I1648/(I1648+K1648)),0,(I1648/(I1648+K1648)))</f>
        <v>0.666666666666667</v>
      </c>
      <c r="P1648" s="1" t="n">
        <f aca="false">IF(ISERROR((2*N1648*O1648)/(N1648+O1648)),0,(2*N1648*O1648)/(N1648+O1648))</f>
        <v>0.666666666666667</v>
      </c>
      <c r="Q1648" s="0" t="n">
        <f aca="false">L939-M939</f>
        <v>-1</v>
      </c>
      <c r="R1648" s="17" t="str">
        <f aca="false">VLOOKUP(A1648,s3_num_method!A1648:B4147,2,0)</f>
        <v>num+count</v>
      </c>
    </row>
    <row r="1649" customFormat="false" ht="12.8" hidden="false" customHeight="false" outlineLevel="0" collapsed="false">
      <c r="A1649" s="0" t="s">
        <v>7399</v>
      </c>
      <c r="B1649" s="0" t="s">
        <v>22</v>
      </c>
      <c r="C1649" s="0" t="s">
        <v>2</v>
      </c>
      <c r="E1649" s="0" t="s">
        <v>3</v>
      </c>
      <c r="F1649" s="0" t="s">
        <v>7400</v>
      </c>
      <c r="G1649" s="0" t="n">
        <v>1</v>
      </c>
      <c r="H1649" s="0" t="n">
        <v>1</v>
      </c>
      <c r="I1649" s="0" t="n">
        <v>1</v>
      </c>
      <c r="J1649" s="0" t="n">
        <v>0</v>
      </c>
      <c r="K1649" s="0" t="n">
        <v>0</v>
      </c>
      <c r="L1649" s="0" t="n">
        <v>4</v>
      </c>
      <c r="M1649" s="0" t="n">
        <v>4</v>
      </c>
      <c r="N1649" s="1" t="n">
        <f aca="false">IF(ISERROR(I1649/(I1649+J1649)),0,(I1649/(I1649+J1649)))</f>
        <v>1</v>
      </c>
      <c r="O1649" s="1" t="n">
        <f aca="false">IF(ISERROR(I1649/(I1649+K1649)),0,(I1649/(I1649+K1649)))</f>
        <v>1</v>
      </c>
      <c r="P1649" s="1" t="n">
        <f aca="false">IF(ISERROR((2*N1649*O1649)/(N1649+O1649)),0,(2*N1649*O1649)/(N1649+O1649))</f>
        <v>1</v>
      </c>
      <c r="Q1649" s="0" t="n">
        <f aca="false">L359-M359</f>
        <v>-6</v>
      </c>
      <c r="R1649" s="17" t="str">
        <f aca="false">VLOOKUP(A1649,s3_num_method!A1649:B4148,2,0)</f>
        <v>num</v>
      </c>
    </row>
    <row r="1650" customFormat="false" ht="12.8" hidden="false" customHeight="false" outlineLevel="0" collapsed="false">
      <c r="A1650" s="0" t="s">
        <v>7401</v>
      </c>
      <c r="B1650" s="0" t="s">
        <v>22</v>
      </c>
      <c r="C1650" s="0" t="s">
        <v>2</v>
      </c>
      <c r="E1650" s="0" t="s">
        <v>3</v>
      </c>
      <c r="F1650" s="0" t="s">
        <v>7402</v>
      </c>
      <c r="G1650" s="0" t="n">
        <v>2</v>
      </c>
      <c r="H1650" s="0" t="n">
        <v>1</v>
      </c>
      <c r="I1650" s="0" t="n">
        <v>1</v>
      </c>
      <c r="J1650" s="0" t="n">
        <v>0</v>
      </c>
      <c r="K1650" s="0" t="n">
        <v>1</v>
      </c>
      <c r="L1650" s="0" t="n">
        <v>4</v>
      </c>
      <c r="M1650" s="0" t="n">
        <v>1</v>
      </c>
      <c r="N1650" s="1" t="n">
        <f aca="false">IF(ISERROR(I1650/(I1650+J1650)),0,(I1650/(I1650+J1650)))</f>
        <v>1</v>
      </c>
      <c r="O1650" s="1" t="n">
        <f aca="false">IF(ISERROR(I1650/(I1650+K1650)),0,(I1650/(I1650+K1650)))</f>
        <v>0.5</v>
      </c>
      <c r="P1650" s="1" t="n">
        <f aca="false">IF(ISERROR((2*N1650*O1650)/(N1650+O1650)),0,(2*N1650*O1650)/(N1650+O1650))</f>
        <v>0.666666666666667</v>
      </c>
      <c r="Q1650" s="0" t="n">
        <f aca="false">L844-M844</f>
        <v>3</v>
      </c>
      <c r="R1650" s="17" t="str">
        <f aca="false">VLOOKUP(A1650,s3_num_method!A1650:B4149,2,0)</f>
        <v>num</v>
      </c>
    </row>
    <row r="1651" customFormat="false" ht="12.8" hidden="false" customHeight="false" outlineLevel="0" collapsed="false">
      <c r="A1651" s="0" t="s">
        <v>7403</v>
      </c>
      <c r="B1651" s="0" t="s">
        <v>22</v>
      </c>
      <c r="C1651" s="0" t="s">
        <v>2</v>
      </c>
      <c r="E1651" s="0" t="s">
        <v>3</v>
      </c>
      <c r="F1651" s="0" t="s">
        <v>7404</v>
      </c>
      <c r="G1651" s="0" t="n">
        <v>2</v>
      </c>
      <c r="H1651" s="0" t="n">
        <v>1</v>
      </c>
      <c r="I1651" s="0" t="n">
        <v>1</v>
      </c>
      <c r="J1651" s="0" t="n">
        <v>0</v>
      </c>
      <c r="K1651" s="0" t="n">
        <v>1</v>
      </c>
      <c r="L1651" s="0" t="n">
        <v>3</v>
      </c>
      <c r="M1651" s="0" t="n">
        <v>0</v>
      </c>
      <c r="N1651" s="1" t="n">
        <f aca="false">IF(ISERROR(I1651/(I1651+J1651)),0,(I1651/(I1651+J1651)))</f>
        <v>1</v>
      </c>
      <c r="O1651" s="1" t="n">
        <f aca="false">IF(ISERROR(I1651/(I1651+K1651)),0,(I1651/(I1651+K1651)))</f>
        <v>0.5</v>
      </c>
      <c r="P1651" s="1" t="n">
        <f aca="false">IF(ISERROR((2*N1651*O1651)/(N1651+O1651)),0,(2*N1651*O1651)/(N1651+O1651))</f>
        <v>0.666666666666667</v>
      </c>
      <c r="Q1651" s="0" t="n">
        <f aca="false">L841-M841</f>
        <v>2</v>
      </c>
      <c r="R1651" s="17" t="str">
        <f aca="false">VLOOKUP(A1651,s3_num_method!A1651:B4150,2,0)</f>
        <v>count</v>
      </c>
    </row>
    <row r="1652" customFormat="false" ht="12.8" hidden="false" customHeight="false" outlineLevel="0" collapsed="false">
      <c r="A1652" s="0" t="s">
        <v>7405</v>
      </c>
      <c r="B1652" s="0" t="s">
        <v>22</v>
      </c>
      <c r="C1652" s="0" t="s">
        <v>2</v>
      </c>
      <c r="E1652" s="0" t="s">
        <v>3</v>
      </c>
      <c r="F1652" s="0" t="s">
        <v>7406</v>
      </c>
      <c r="G1652" s="0" t="n">
        <v>1</v>
      </c>
      <c r="H1652" s="0" t="n">
        <v>0</v>
      </c>
      <c r="I1652" s="0" t="n">
        <v>0</v>
      </c>
      <c r="J1652" s="0" t="n">
        <v>0</v>
      </c>
      <c r="K1652" s="0" t="n">
        <v>1</v>
      </c>
      <c r="L1652" s="0" t="n">
        <v>3</v>
      </c>
      <c r="M1652" s="0" t="n">
        <v>0</v>
      </c>
      <c r="N1652" s="1" t="n">
        <f aca="false">IF(ISERROR(I1652/(I1652+J1652)),0,(I1652/(I1652+J1652)))</f>
        <v>0</v>
      </c>
      <c r="O1652" s="1" t="n">
        <f aca="false">IF(ISERROR(I1652/(I1652+K1652)),0,(I1652/(I1652+K1652)))</f>
        <v>0</v>
      </c>
      <c r="P1652" s="1" t="n">
        <f aca="false">IF(ISERROR((2*N1652*O1652)/(N1652+O1652)),0,(2*N1652*O1652)/(N1652+O1652))</f>
        <v>0</v>
      </c>
      <c r="Q1652" s="0" t="n">
        <f aca="false">L1938-M1938</f>
        <v>1</v>
      </c>
      <c r="R1652" s="17" t="str">
        <f aca="false">VLOOKUP(A1652,s3_num_method!A1652:B4151,2,0)</f>
        <v>num+count</v>
      </c>
    </row>
    <row r="1653" customFormat="false" ht="12.8" hidden="false" customHeight="false" outlineLevel="0" collapsed="false">
      <c r="A1653" s="0" t="s">
        <v>7407</v>
      </c>
      <c r="B1653" s="0" t="s">
        <v>22</v>
      </c>
      <c r="C1653" s="0" t="s">
        <v>2</v>
      </c>
      <c r="E1653" s="0" t="s">
        <v>3</v>
      </c>
      <c r="F1653" s="0" t="s">
        <v>7408</v>
      </c>
      <c r="G1653" s="0" t="n">
        <v>1</v>
      </c>
      <c r="H1653" s="0" t="n">
        <v>1</v>
      </c>
      <c r="I1653" s="0" t="n">
        <v>1</v>
      </c>
      <c r="J1653" s="0" t="n">
        <v>0</v>
      </c>
      <c r="K1653" s="0" t="n">
        <v>0</v>
      </c>
      <c r="L1653" s="0" t="n">
        <v>1</v>
      </c>
      <c r="M1653" s="0" t="n">
        <v>0</v>
      </c>
      <c r="N1653" s="1" t="n">
        <f aca="false">IF(ISERROR(I1653/(I1653+J1653)),0,(I1653/(I1653+J1653)))</f>
        <v>1</v>
      </c>
      <c r="O1653" s="1" t="n">
        <f aca="false">IF(ISERROR(I1653/(I1653+K1653)),0,(I1653/(I1653+K1653)))</f>
        <v>1</v>
      </c>
      <c r="P1653" s="1" t="n">
        <f aca="false">IF(ISERROR((2*N1653*O1653)/(N1653+O1653)),0,(2*N1653*O1653)/(N1653+O1653))</f>
        <v>1</v>
      </c>
      <c r="Q1653" s="0" t="n">
        <f aca="false">L1310-M1310</f>
        <v>-1</v>
      </c>
      <c r="R1653" s="17" t="str">
        <f aca="false">VLOOKUP(A1653,s3_num_method!A1653:B4152,2,0)</f>
        <v>count</v>
      </c>
    </row>
    <row r="1654" customFormat="false" ht="12.8" hidden="false" customHeight="false" outlineLevel="0" collapsed="false">
      <c r="A1654" s="0" t="s">
        <v>7409</v>
      </c>
      <c r="B1654" s="0" t="s">
        <v>22</v>
      </c>
      <c r="C1654" s="0" t="s">
        <v>2</v>
      </c>
      <c r="E1654" s="0" t="s">
        <v>3</v>
      </c>
      <c r="F1654" s="0" t="s">
        <v>7410</v>
      </c>
      <c r="G1654" s="0" t="n">
        <v>2</v>
      </c>
      <c r="H1654" s="0" t="n">
        <v>2</v>
      </c>
      <c r="I1654" s="0" t="n">
        <v>2</v>
      </c>
      <c r="J1654" s="0" t="n">
        <v>0</v>
      </c>
      <c r="K1654" s="0" t="n">
        <v>0</v>
      </c>
      <c r="L1654" s="0" t="n">
        <v>3</v>
      </c>
      <c r="M1654" s="0" t="n">
        <v>3</v>
      </c>
      <c r="N1654" s="1" t="n">
        <f aca="false">IF(ISERROR(I1654/(I1654+J1654)),0,(I1654/(I1654+J1654)))</f>
        <v>1</v>
      </c>
      <c r="O1654" s="1" t="n">
        <f aca="false">IF(ISERROR(I1654/(I1654+K1654)),0,(I1654/(I1654+K1654)))</f>
        <v>1</v>
      </c>
      <c r="P1654" s="1" t="n">
        <f aca="false">IF(ISERROR((2*N1654*O1654)/(N1654+O1654)),0,(2*N1654*O1654)/(N1654+O1654))</f>
        <v>1</v>
      </c>
      <c r="Q1654" s="0" t="n">
        <f aca="false">L2010-M2010</f>
        <v>0</v>
      </c>
      <c r="R1654" s="17" t="str">
        <f aca="false">VLOOKUP(A1654,s3_num_method!A1654:B4153,2,0)</f>
        <v>num+count</v>
      </c>
    </row>
    <row r="1655" customFormat="false" ht="12.8" hidden="false" customHeight="false" outlineLevel="0" collapsed="false">
      <c r="A1655" s="0" t="s">
        <v>7411</v>
      </c>
      <c r="B1655" s="0" t="s">
        <v>22</v>
      </c>
      <c r="C1655" s="0" t="s">
        <v>2</v>
      </c>
      <c r="E1655" s="0" t="s">
        <v>3</v>
      </c>
      <c r="F1655" s="0" t="s">
        <v>7412</v>
      </c>
      <c r="G1655" s="0" t="n">
        <v>1</v>
      </c>
      <c r="H1655" s="0" t="n">
        <v>0</v>
      </c>
      <c r="I1655" s="0" t="n">
        <v>0</v>
      </c>
      <c r="J1655" s="0" t="n">
        <v>0</v>
      </c>
      <c r="K1655" s="0" t="n">
        <v>1</v>
      </c>
      <c r="L1655" s="0" t="n">
        <v>4</v>
      </c>
      <c r="M1655" s="0" t="n">
        <v>0</v>
      </c>
      <c r="N1655" s="1" t="n">
        <f aca="false">IF(ISERROR(I1655/(I1655+J1655)),0,(I1655/(I1655+J1655)))</f>
        <v>0</v>
      </c>
      <c r="O1655" s="1" t="n">
        <f aca="false">IF(ISERROR(I1655/(I1655+K1655)),0,(I1655/(I1655+K1655)))</f>
        <v>0</v>
      </c>
      <c r="P1655" s="1" t="n">
        <f aca="false">IF(ISERROR((2*N1655*O1655)/(N1655+O1655)),0,(2*N1655*O1655)/(N1655+O1655))</f>
        <v>0</v>
      </c>
      <c r="Q1655" s="0" t="n">
        <f aca="false">L1346-M1346</f>
        <v>-8</v>
      </c>
      <c r="R1655" s="17" t="str">
        <f aca="false">VLOOKUP(A1655,s3_num_method!A1655:B4154,2,0)</f>
        <v>num+count</v>
      </c>
    </row>
    <row r="1656" customFormat="false" ht="12.8" hidden="false" customHeight="false" outlineLevel="0" collapsed="false">
      <c r="A1656" s="0" t="s">
        <v>7413</v>
      </c>
      <c r="B1656" s="0" t="s">
        <v>22</v>
      </c>
      <c r="C1656" s="0" t="s">
        <v>2</v>
      </c>
      <c r="E1656" s="0" t="s">
        <v>3</v>
      </c>
      <c r="F1656" s="0" t="s">
        <v>7414</v>
      </c>
      <c r="G1656" s="0" t="n">
        <v>1</v>
      </c>
      <c r="H1656" s="0" t="n">
        <v>0</v>
      </c>
      <c r="I1656" s="0" t="n">
        <v>0</v>
      </c>
      <c r="J1656" s="0" t="n">
        <v>0</v>
      </c>
      <c r="K1656" s="0" t="n">
        <v>1</v>
      </c>
      <c r="L1656" s="0" t="n">
        <v>1</v>
      </c>
      <c r="M1656" s="0" t="n">
        <v>0</v>
      </c>
      <c r="N1656" s="1" t="n">
        <f aca="false">IF(ISERROR(I1656/(I1656+J1656)),0,(I1656/(I1656+J1656)))</f>
        <v>0</v>
      </c>
      <c r="O1656" s="1" t="n">
        <f aca="false">IF(ISERROR(I1656/(I1656+K1656)),0,(I1656/(I1656+K1656)))</f>
        <v>0</v>
      </c>
      <c r="P1656" s="1" t="n">
        <f aca="false">IF(ISERROR((2*N1656*O1656)/(N1656+O1656)),0,(2*N1656*O1656)/(N1656+O1656))</f>
        <v>0</v>
      </c>
      <c r="Q1656" s="0" t="n">
        <f aca="false">L37-M37</f>
        <v>-1</v>
      </c>
      <c r="R1656" s="17" t="str">
        <f aca="false">VLOOKUP(A1656,s3_num_method!A1656:B4155,2,0)</f>
        <v>num+count</v>
      </c>
    </row>
    <row r="1657" customFormat="false" ht="12.8" hidden="false" customHeight="false" outlineLevel="0" collapsed="false">
      <c r="A1657" s="0" t="s">
        <v>7415</v>
      </c>
      <c r="B1657" s="0" t="s">
        <v>22</v>
      </c>
      <c r="C1657" s="0" t="s">
        <v>2</v>
      </c>
      <c r="E1657" s="0" t="s">
        <v>3</v>
      </c>
      <c r="F1657" s="0" t="s">
        <v>7416</v>
      </c>
      <c r="G1657" s="0" t="n">
        <v>1</v>
      </c>
      <c r="H1657" s="0" t="n">
        <v>1</v>
      </c>
      <c r="I1657" s="0" t="n">
        <v>1</v>
      </c>
      <c r="J1657" s="0" t="n">
        <v>0</v>
      </c>
      <c r="K1657" s="0" t="n">
        <v>0</v>
      </c>
      <c r="L1657" s="0" t="n">
        <v>3</v>
      </c>
      <c r="M1657" s="0" t="n">
        <v>3</v>
      </c>
      <c r="N1657" s="1" t="n">
        <f aca="false">IF(ISERROR(I1657/(I1657+J1657)),0,(I1657/(I1657+J1657)))</f>
        <v>1</v>
      </c>
      <c r="O1657" s="1" t="n">
        <f aca="false">IF(ISERROR(I1657/(I1657+K1657)),0,(I1657/(I1657+K1657)))</f>
        <v>1</v>
      </c>
      <c r="P1657" s="1" t="n">
        <f aca="false">IF(ISERROR((2*N1657*O1657)/(N1657+O1657)),0,(2*N1657*O1657)/(N1657+O1657))</f>
        <v>1</v>
      </c>
      <c r="Q1657" s="0" t="n">
        <f aca="false">L2100-M2100</f>
        <v>-3</v>
      </c>
      <c r="R1657" s="17" t="str">
        <f aca="false">VLOOKUP(A1657,s3_num_method!A1657:B4156,2,0)</f>
        <v>num</v>
      </c>
    </row>
    <row r="1658" customFormat="false" ht="12.8" hidden="false" customHeight="false" outlineLevel="0" collapsed="false">
      <c r="A1658" s="0" t="s">
        <v>7417</v>
      </c>
      <c r="B1658" s="0" t="s">
        <v>22</v>
      </c>
      <c r="C1658" s="0" t="s">
        <v>2</v>
      </c>
      <c r="E1658" s="0" t="s">
        <v>3</v>
      </c>
      <c r="F1658" s="0" t="s">
        <v>7418</v>
      </c>
      <c r="G1658" s="0" t="n">
        <v>1</v>
      </c>
      <c r="H1658" s="0" t="n">
        <v>1</v>
      </c>
      <c r="I1658" s="0" t="n">
        <v>1</v>
      </c>
      <c r="J1658" s="0" t="n">
        <v>0</v>
      </c>
      <c r="K1658" s="0" t="n">
        <v>0</v>
      </c>
      <c r="L1658" s="0" t="n">
        <v>3</v>
      </c>
      <c r="M1658" s="0" t="n">
        <v>3</v>
      </c>
      <c r="N1658" s="1" t="n">
        <f aca="false">IF(ISERROR(I1658/(I1658+J1658)),0,(I1658/(I1658+J1658)))</f>
        <v>1</v>
      </c>
      <c r="O1658" s="1" t="n">
        <f aca="false">IF(ISERROR(I1658/(I1658+K1658)),0,(I1658/(I1658+K1658)))</f>
        <v>1</v>
      </c>
      <c r="P1658" s="1" t="n">
        <f aca="false">IF(ISERROR((2*N1658*O1658)/(N1658+O1658)),0,(2*N1658*O1658)/(N1658+O1658))</f>
        <v>1</v>
      </c>
      <c r="Q1658" s="0" t="n">
        <f aca="false">L1319-M1319</f>
        <v>-3</v>
      </c>
      <c r="R1658" s="17" t="str">
        <f aca="false">VLOOKUP(A1658,s3_num_method!A1658:B4157,2,0)</f>
        <v>num</v>
      </c>
    </row>
    <row r="1659" customFormat="false" ht="12.8" hidden="false" customHeight="false" outlineLevel="0" collapsed="false">
      <c r="A1659" s="0" t="s">
        <v>7419</v>
      </c>
      <c r="B1659" s="0" t="s">
        <v>22</v>
      </c>
      <c r="C1659" s="0" t="s">
        <v>2</v>
      </c>
      <c r="E1659" s="0" t="s">
        <v>3</v>
      </c>
      <c r="F1659" s="0" t="s">
        <v>7420</v>
      </c>
      <c r="G1659" s="0" t="n">
        <v>2</v>
      </c>
      <c r="H1659" s="0" t="n">
        <v>2</v>
      </c>
      <c r="I1659" s="0" t="n">
        <v>2</v>
      </c>
      <c r="J1659" s="0" t="n">
        <v>0</v>
      </c>
      <c r="K1659" s="0" t="n">
        <v>0</v>
      </c>
      <c r="L1659" s="0" t="n">
        <v>4</v>
      </c>
      <c r="M1659" s="0" t="n">
        <v>8</v>
      </c>
      <c r="N1659" s="1" t="n">
        <f aca="false">IF(ISERROR(I1659/(I1659+J1659)),0,(I1659/(I1659+J1659)))</f>
        <v>1</v>
      </c>
      <c r="O1659" s="1" t="n">
        <f aca="false">IF(ISERROR(I1659/(I1659+K1659)),0,(I1659/(I1659+K1659)))</f>
        <v>1</v>
      </c>
      <c r="P1659" s="1" t="n">
        <f aca="false">IF(ISERROR((2*N1659*O1659)/(N1659+O1659)),0,(2*N1659*O1659)/(N1659+O1659))</f>
        <v>1</v>
      </c>
      <c r="Q1659" s="0" t="n">
        <f aca="false">L982-M982</f>
        <v>-4</v>
      </c>
      <c r="R1659" s="17" t="str">
        <f aca="false">VLOOKUP(A1659,s3_num_method!A1659:B4158,2,0)</f>
        <v>num</v>
      </c>
    </row>
    <row r="1660" customFormat="false" ht="12.8" hidden="false" customHeight="false" outlineLevel="0" collapsed="false">
      <c r="A1660" s="0" t="s">
        <v>7421</v>
      </c>
      <c r="B1660" s="0" t="s">
        <v>22</v>
      </c>
      <c r="C1660" s="0" t="s">
        <v>2</v>
      </c>
      <c r="E1660" s="0" t="s">
        <v>3</v>
      </c>
      <c r="F1660" s="0" t="s">
        <v>7422</v>
      </c>
      <c r="G1660" s="0" t="n">
        <v>1</v>
      </c>
      <c r="H1660" s="0" t="n">
        <v>0</v>
      </c>
      <c r="I1660" s="0" t="n">
        <v>0</v>
      </c>
      <c r="J1660" s="0" t="n">
        <v>0</v>
      </c>
      <c r="K1660" s="0" t="n">
        <v>1</v>
      </c>
      <c r="L1660" s="0" t="n">
        <v>1</v>
      </c>
      <c r="M1660" s="0" t="n">
        <v>0</v>
      </c>
      <c r="N1660" s="1" t="n">
        <f aca="false">IF(ISERROR(I1660/(I1660+J1660)),0,(I1660/(I1660+J1660)))</f>
        <v>0</v>
      </c>
      <c r="O1660" s="1" t="n">
        <f aca="false">IF(ISERROR(I1660/(I1660+K1660)),0,(I1660/(I1660+K1660)))</f>
        <v>0</v>
      </c>
      <c r="P1660" s="1" t="n">
        <f aca="false">IF(ISERROR((2*N1660*O1660)/(N1660+O1660)),0,(2*N1660*O1660)/(N1660+O1660))</f>
        <v>0</v>
      </c>
      <c r="Q1660" s="0" t="n">
        <f aca="false">L98-M98</f>
        <v>1</v>
      </c>
      <c r="R1660" s="17" t="str">
        <f aca="false">VLOOKUP(A1660,s3_num_method!A1660:B4159,2,0)</f>
        <v>num+count</v>
      </c>
    </row>
    <row r="1661" customFormat="false" ht="12.8" hidden="false" customHeight="false" outlineLevel="0" collapsed="false">
      <c r="A1661" s="0" t="s">
        <v>7423</v>
      </c>
      <c r="B1661" s="0" t="s">
        <v>22</v>
      </c>
      <c r="C1661" s="0" t="s">
        <v>2</v>
      </c>
      <c r="E1661" s="0" t="s">
        <v>3</v>
      </c>
      <c r="F1661" s="0" t="s">
        <v>7424</v>
      </c>
      <c r="G1661" s="0" t="n">
        <v>1</v>
      </c>
      <c r="H1661" s="0" t="n">
        <v>2</v>
      </c>
      <c r="I1661" s="0" t="n">
        <v>1</v>
      </c>
      <c r="J1661" s="0" t="n">
        <v>1</v>
      </c>
      <c r="K1661" s="0" t="n">
        <v>0</v>
      </c>
      <c r="L1661" s="0" t="n">
        <v>4</v>
      </c>
      <c r="M1661" s="0" t="n">
        <v>8</v>
      </c>
      <c r="N1661" s="1" t="n">
        <f aca="false">IF(ISERROR(I1661/(I1661+J1661)),0,(I1661/(I1661+J1661)))</f>
        <v>0.5</v>
      </c>
      <c r="O1661" s="1" t="n">
        <f aca="false">IF(ISERROR(I1661/(I1661+K1661)),0,(I1661/(I1661+K1661)))</f>
        <v>1</v>
      </c>
      <c r="P1661" s="1" t="n">
        <f aca="false">IF(ISERROR((2*N1661*O1661)/(N1661+O1661)),0,(2*N1661*O1661)/(N1661+O1661))</f>
        <v>0.666666666666667</v>
      </c>
      <c r="Q1661" s="0" t="n">
        <f aca="false">L1703-M1703</f>
        <v>-3</v>
      </c>
      <c r="R1661" s="17" t="str">
        <f aca="false">VLOOKUP(A1661,s3_num_method!A1661:B4160,2,0)</f>
        <v>num</v>
      </c>
    </row>
    <row r="1662" customFormat="false" ht="12.8" hidden="false" customHeight="false" outlineLevel="0" collapsed="false">
      <c r="A1662" s="0" t="s">
        <v>7425</v>
      </c>
      <c r="B1662" s="0" t="s">
        <v>22</v>
      </c>
      <c r="C1662" s="0" t="s">
        <v>2</v>
      </c>
      <c r="E1662" s="0" t="s">
        <v>3</v>
      </c>
      <c r="F1662" s="0" t="s">
        <v>7426</v>
      </c>
      <c r="G1662" s="0" t="n">
        <v>1</v>
      </c>
      <c r="H1662" s="0" t="n">
        <v>1</v>
      </c>
      <c r="I1662" s="0" t="n">
        <v>0</v>
      </c>
      <c r="J1662" s="0" t="n">
        <v>1</v>
      </c>
      <c r="K1662" s="0" t="n">
        <v>1</v>
      </c>
      <c r="L1662" s="0" t="n">
        <v>1</v>
      </c>
      <c r="M1662" s="0" t="n">
        <v>2</v>
      </c>
      <c r="N1662" s="1" t="n">
        <f aca="false">IF(ISERROR(I1662/(I1662+J1662)),0,(I1662/(I1662+J1662)))</f>
        <v>0</v>
      </c>
      <c r="O1662" s="1" t="n">
        <f aca="false">IF(ISERROR(I1662/(I1662+K1662)),0,(I1662/(I1662+K1662)))</f>
        <v>0</v>
      </c>
      <c r="P1662" s="1" t="n">
        <f aca="false">IF(ISERROR((2*N1662*O1662)/(N1662+O1662)),0,(2*N1662*O1662)/(N1662+O1662))</f>
        <v>0</v>
      </c>
      <c r="Q1662" s="0" t="n">
        <f aca="false">L1879-M1879</f>
        <v>-1</v>
      </c>
      <c r="R1662" s="17" t="str">
        <f aca="false">VLOOKUP(A1662,s3_num_method!A1662:B4161,2,0)</f>
        <v>num</v>
      </c>
    </row>
    <row r="1663" customFormat="false" ht="12.8" hidden="false" customHeight="false" outlineLevel="0" collapsed="false">
      <c r="A1663" s="0" t="s">
        <v>7427</v>
      </c>
      <c r="B1663" s="0" t="s">
        <v>22</v>
      </c>
      <c r="C1663" s="0" t="s">
        <v>2</v>
      </c>
      <c r="E1663" s="0" t="s">
        <v>3</v>
      </c>
      <c r="F1663" s="0" t="s">
        <v>7428</v>
      </c>
      <c r="G1663" s="0" t="n">
        <v>2</v>
      </c>
      <c r="H1663" s="0" t="n">
        <v>0</v>
      </c>
      <c r="I1663" s="0" t="n">
        <v>0</v>
      </c>
      <c r="J1663" s="0" t="n">
        <v>0</v>
      </c>
      <c r="K1663" s="0" t="n">
        <v>2</v>
      </c>
      <c r="L1663" s="0" t="n">
        <v>4</v>
      </c>
      <c r="M1663" s="0" t="n">
        <v>0</v>
      </c>
      <c r="N1663" s="1" t="n">
        <f aca="false">IF(ISERROR(I1663/(I1663+J1663)),0,(I1663/(I1663+J1663)))</f>
        <v>0</v>
      </c>
      <c r="O1663" s="1" t="n">
        <f aca="false">IF(ISERROR(I1663/(I1663+K1663)),0,(I1663/(I1663+K1663)))</f>
        <v>0</v>
      </c>
      <c r="P1663" s="1" t="n">
        <f aca="false">IF(ISERROR((2*N1663*O1663)/(N1663+O1663)),0,(2*N1663*O1663)/(N1663+O1663))</f>
        <v>0</v>
      </c>
      <c r="Q1663" s="0" t="n">
        <f aca="false">L2046-M2046</f>
        <v>2</v>
      </c>
      <c r="R1663" s="17" t="str">
        <f aca="false">VLOOKUP(A1663,s3_num_method!A1663:B4162,2,0)</f>
        <v>num+count</v>
      </c>
    </row>
    <row r="1664" customFormat="false" ht="12.8" hidden="false" customHeight="false" outlineLevel="0" collapsed="false">
      <c r="A1664" s="0" t="s">
        <v>7429</v>
      </c>
      <c r="B1664" s="0" t="s">
        <v>22</v>
      </c>
      <c r="C1664" s="0" t="s">
        <v>2</v>
      </c>
      <c r="E1664" s="0" t="s">
        <v>3</v>
      </c>
      <c r="F1664" s="0" t="s">
        <v>7430</v>
      </c>
      <c r="G1664" s="0" t="n">
        <v>1</v>
      </c>
      <c r="H1664" s="0" t="n">
        <v>0</v>
      </c>
      <c r="I1664" s="0" t="n">
        <v>0</v>
      </c>
      <c r="J1664" s="0" t="n">
        <v>0</v>
      </c>
      <c r="K1664" s="0" t="n">
        <v>1</v>
      </c>
      <c r="L1664" s="0" t="n">
        <v>4</v>
      </c>
      <c r="M1664" s="0" t="n">
        <v>0</v>
      </c>
      <c r="N1664" s="1" t="n">
        <f aca="false">IF(ISERROR(I1664/(I1664+J1664)),0,(I1664/(I1664+J1664)))</f>
        <v>0</v>
      </c>
      <c r="O1664" s="1" t="n">
        <f aca="false">IF(ISERROR(I1664/(I1664+K1664)),0,(I1664/(I1664+K1664)))</f>
        <v>0</v>
      </c>
      <c r="P1664" s="1" t="n">
        <f aca="false">IF(ISERROR((2*N1664*O1664)/(N1664+O1664)),0,(2*N1664*O1664)/(N1664+O1664))</f>
        <v>0</v>
      </c>
      <c r="Q1664" s="0" t="n">
        <f aca="false">L876-M876</f>
        <v>1</v>
      </c>
      <c r="R1664" s="17" t="str">
        <f aca="false">VLOOKUP(A1664,s3_num_method!A1664:B4163,2,0)</f>
        <v>num+count</v>
      </c>
    </row>
    <row r="1665" customFormat="false" ht="12.8" hidden="false" customHeight="false" outlineLevel="0" collapsed="false">
      <c r="A1665" s="0" t="s">
        <v>7431</v>
      </c>
      <c r="B1665" s="0" t="s">
        <v>22</v>
      </c>
      <c r="C1665" s="0" t="s">
        <v>2</v>
      </c>
      <c r="E1665" s="0" t="s">
        <v>3</v>
      </c>
      <c r="F1665" s="0" t="s">
        <v>7432</v>
      </c>
      <c r="G1665" s="0" t="n">
        <v>3</v>
      </c>
      <c r="H1665" s="0" t="n">
        <v>2</v>
      </c>
      <c r="I1665" s="0" t="n">
        <v>2</v>
      </c>
      <c r="J1665" s="0" t="n">
        <v>0</v>
      </c>
      <c r="K1665" s="0" t="n">
        <v>1</v>
      </c>
      <c r="L1665" s="0" t="n">
        <v>7</v>
      </c>
      <c r="M1665" s="0" t="n">
        <v>7</v>
      </c>
      <c r="N1665" s="1" t="n">
        <f aca="false">IF(ISERROR(I1665/(I1665+J1665)),0,(I1665/(I1665+J1665)))</f>
        <v>1</v>
      </c>
      <c r="O1665" s="1" t="n">
        <f aca="false">IF(ISERROR(I1665/(I1665+K1665)),0,(I1665/(I1665+K1665)))</f>
        <v>0.666666666666667</v>
      </c>
      <c r="P1665" s="1" t="n">
        <f aca="false">IF(ISERROR((2*N1665*O1665)/(N1665+O1665)),0,(2*N1665*O1665)/(N1665+O1665))</f>
        <v>0.8</v>
      </c>
      <c r="Q1665" s="0" t="n">
        <f aca="false">L985-M985</f>
        <v>-2</v>
      </c>
      <c r="R1665" s="17" t="str">
        <f aca="false">VLOOKUP(A1665,s3_num_method!A1665:B4164,2,0)</f>
        <v>num</v>
      </c>
    </row>
    <row r="1666" customFormat="false" ht="12.8" hidden="false" customHeight="false" outlineLevel="0" collapsed="false">
      <c r="A1666" s="0" t="s">
        <v>7433</v>
      </c>
      <c r="B1666" s="0" t="s">
        <v>22</v>
      </c>
      <c r="C1666" s="0" t="s">
        <v>2</v>
      </c>
      <c r="E1666" s="0" t="s">
        <v>3</v>
      </c>
      <c r="F1666" s="0" t="s">
        <v>7434</v>
      </c>
      <c r="G1666" s="0" t="n">
        <v>2</v>
      </c>
      <c r="H1666" s="0" t="n">
        <v>0</v>
      </c>
      <c r="I1666" s="0" t="n">
        <v>0</v>
      </c>
      <c r="J1666" s="0" t="n">
        <v>0</v>
      </c>
      <c r="K1666" s="0" t="n">
        <v>2</v>
      </c>
      <c r="L1666" s="0" t="n">
        <v>4</v>
      </c>
      <c r="M1666" s="0" t="n">
        <v>0</v>
      </c>
      <c r="N1666" s="1" t="n">
        <f aca="false">IF(ISERROR(I1666/(I1666+J1666)),0,(I1666/(I1666+J1666)))</f>
        <v>0</v>
      </c>
      <c r="O1666" s="1" t="n">
        <f aca="false">IF(ISERROR(I1666/(I1666+K1666)),0,(I1666/(I1666+K1666)))</f>
        <v>0</v>
      </c>
      <c r="P1666" s="1" t="n">
        <f aca="false">IF(ISERROR((2*N1666*O1666)/(N1666+O1666)),0,(2*N1666*O1666)/(N1666+O1666))</f>
        <v>0</v>
      </c>
      <c r="Q1666" s="0" t="n">
        <f aca="false">L1987-M1987</f>
        <v>0</v>
      </c>
      <c r="R1666" s="17" t="str">
        <f aca="false">VLOOKUP(A1666,s3_num_method!A1666:B4165,2,0)</f>
        <v>num+count</v>
      </c>
    </row>
    <row r="1667" customFormat="false" ht="12.8" hidden="false" customHeight="false" outlineLevel="0" collapsed="false">
      <c r="A1667" s="0" t="s">
        <v>7435</v>
      </c>
      <c r="B1667" s="0" t="s">
        <v>22</v>
      </c>
      <c r="C1667" s="0" t="s">
        <v>2</v>
      </c>
      <c r="E1667" s="0" t="s">
        <v>3</v>
      </c>
      <c r="F1667" s="0" t="s">
        <v>7436</v>
      </c>
      <c r="G1667" s="0" t="n">
        <v>1</v>
      </c>
      <c r="H1667" s="0" t="n">
        <v>1</v>
      </c>
      <c r="I1667" s="0" t="n">
        <v>1</v>
      </c>
      <c r="J1667" s="0" t="n">
        <v>0</v>
      </c>
      <c r="K1667" s="0" t="n">
        <v>0</v>
      </c>
      <c r="L1667" s="0" t="n">
        <v>1</v>
      </c>
      <c r="M1667" s="0" t="n">
        <v>1</v>
      </c>
      <c r="N1667" s="1" t="n">
        <f aca="false">IF(ISERROR(I1667/(I1667+J1667)),0,(I1667/(I1667+J1667)))</f>
        <v>1</v>
      </c>
      <c r="O1667" s="1" t="n">
        <f aca="false">IF(ISERROR(I1667/(I1667+K1667)),0,(I1667/(I1667+K1667)))</f>
        <v>1</v>
      </c>
      <c r="P1667" s="1" t="n">
        <f aca="false">IF(ISERROR((2*N1667*O1667)/(N1667+O1667)),0,(2*N1667*O1667)/(N1667+O1667))</f>
        <v>1</v>
      </c>
      <c r="Q1667" s="0" t="n">
        <f aca="false">L1109-M1109</f>
        <v>0</v>
      </c>
      <c r="R1667" s="17" t="str">
        <f aca="false">VLOOKUP(A1667,s3_num_method!A1667:B4166,2,0)</f>
        <v>count</v>
      </c>
    </row>
    <row r="1668" customFormat="false" ht="12.8" hidden="false" customHeight="false" outlineLevel="0" collapsed="false">
      <c r="A1668" s="0" t="s">
        <v>7437</v>
      </c>
      <c r="B1668" s="0" t="s">
        <v>22</v>
      </c>
      <c r="C1668" s="0" t="s">
        <v>2</v>
      </c>
      <c r="E1668" s="0" t="s">
        <v>3</v>
      </c>
      <c r="F1668" s="0" t="s">
        <v>7438</v>
      </c>
      <c r="G1668" s="0" t="n">
        <v>2</v>
      </c>
      <c r="H1668" s="0" t="n">
        <v>0</v>
      </c>
      <c r="I1668" s="0" t="n">
        <v>0</v>
      </c>
      <c r="J1668" s="0" t="n">
        <v>0</v>
      </c>
      <c r="K1668" s="0" t="n">
        <v>2</v>
      </c>
      <c r="L1668" s="0" t="n">
        <v>4</v>
      </c>
      <c r="M1668" s="0" t="n">
        <v>0</v>
      </c>
      <c r="N1668" s="1" t="n">
        <f aca="false">IF(ISERROR(I1668/(I1668+J1668)),0,(I1668/(I1668+J1668)))</f>
        <v>0</v>
      </c>
      <c r="O1668" s="1" t="n">
        <f aca="false">IF(ISERROR(I1668/(I1668+K1668)),0,(I1668/(I1668+K1668)))</f>
        <v>0</v>
      </c>
      <c r="P1668" s="1" t="n">
        <f aca="false">IF(ISERROR((2*N1668*O1668)/(N1668+O1668)),0,(2*N1668*O1668)/(N1668+O1668))</f>
        <v>0</v>
      </c>
      <c r="Q1668" s="0" t="n">
        <f aca="false">L1261-M1261</f>
        <v>0</v>
      </c>
      <c r="R1668" s="17" t="str">
        <f aca="false">VLOOKUP(A1668,s3_num_method!A1668:B4167,2,0)</f>
        <v>num+count</v>
      </c>
    </row>
    <row r="1669" customFormat="false" ht="12.8" hidden="false" customHeight="false" outlineLevel="0" collapsed="false">
      <c r="A1669" s="0" t="s">
        <v>7439</v>
      </c>
      <c r="B1669" s="0" t="s">
        <v>22</v>
      </c>
      <c r="C1669" s="0" t="s">
        <v>2</v>
      </c>
      <c r="E1669" s="0" t="s">
        <v>3</v>
      </c>
      <c r="F1669" s="0" t="s">
        <v>7440</v>
      </c>
      <c r="G1669" s="0" t="n">
        <v>2</v>
      </c>
      <c r="H1669" s="0" t="n">
        <v>1</v>
      </c>
      <c r="I1669" s="0" t="n">
        <v>0</v>
      </c>
      <c r="J1669" s="0" t="n">
        <v>1</v>
      </c>
      <c r="K1669" s="0" t="n">
        <v>2</v>
      </c>
      <c r="L1669" s="0" t="n">
        <v>4</v>
      </c>
      <c r="M1669" s="0" t="n">
        <v>0</v>
      </c>
      <c r="N1669" s="1" t="n">
        <f aca="false">IF(ISERROR(I1669/(I1669+J1669)),0,(I1669/(I1669+J1669)))</f>
        <v>0</v>
      </c>
      <c r="O1669" s="1" t="n">
        <f aca="false">IF(ISERROR(I1669/(I1669+K1669)),0,(I1669/(I1669+K1669)))</f>
        <v>0</v>
      </c>
      <c r="P1669" s="1" t="n">
        <f aca="false">IF(ISERROR((2*N1669*O1669)/(N1669+O1669)),0,(2*N1669*O1669)/(N1669+O1669))</f>
        <v>0</v>
      </c>
      <c r="Q1669" s="0" t="n">
        <f aca="false">L1258-M1258</f>
        <v>1</v>
      </c>
      <c r="R1669" s="17" t="str">
        <f aca="false">VLOOKUP(A1669,s3_num_method!A1669:B4168,2,0)</f>
        <v>count</v>
      </c>
    </row>
    <row r="1670" customFormat="false" ht="12.8" hidden="false" customHeight="false" outlineLevel="0" collapsed="false">
      <c r="A1670" s="0" t="s">
        <v>7441</v>
      </c>
      <c r="B1670" s="0" t="s">
        <v>22</v>
      </c>
      <c r="C1670" s="0" t="s">
        <v>2</v>
      </c>
      <c r="E1670" s="0" t="s">
        <v>3</v>
      </c>
      <c r="F1670" s="0" t="s">
        <v>7442</v>
      </c>
      <c r="G1670" s="0" t="n">
        <v>1</v>
      </c>
      <c r="H1670" s="0" t="n">
        <v>1</v>
      </c>
      <c r="I1670" s="0" t="n">
        <v>1</v>
      </c>
      <c r="J1670" s="0" t="n">
        <v>0</v>
      </c>
      <c r="K1670" s="0" t="n">
        <v>0</v>
      </c>
      <c r="L1670" s="0" t="n">
        <v>6</v>
      </c>
      <c r="M1670" s="0" t="n">
        <v>6</v>
      </c>
      <c r="N1670" s="1" t="n">
        <f aca="false">IF(ISERROR(I1670/(I1670+J1670)),0,(I1670/(I1670+J1670)))</f>
        <v>1</v>
      </c>
      <c r="O1670" s="1" t="n">
        <f aca="false">IF(ISERROR(I1670/(I1670+K1670)),0,(I1670/(I1670+K1670)))</f>
        <v>1</v>
      </c>
      <c r="P1670" s="1" t="n">
        <f aca="false">IF(ISERROR((2*N1670*O1670)/(N1670+O1670)),0,(2*N1670*O1670)/(N1670+O1670))</f>
        <v>1</v>
      </c>
      <c r="Q1670" s="0" t="n">
        <f aca="false">L1646-M1646</f>
        <v>1</v>
      </c>
      <c r="R1670" s="17" t="str">
        <f aca="false">VLOOKUP(A1670,s3_num_method!A1670:B4169,2,0)</f>
        <v>num</v>
      </c>
    </row>
    <row r="1671" customFormat="false" ht="12.8" hidden="false" customHeight="false" outlineLevel="0" collapsed="false">
      <c r="A1671" s="0" t="s">
        <v>7443</v>
      </c>
      <c r="B1671" s="0" t="s">
        <v>22</v>
      </c>
      <c r="C1671" s="0" t="s">
        <v>2</v>
      </c>
      <c r="E1671" s="0" t="s">
        <v>3</v>
      </c>
      <c r="F1671" s="0" t="s">
        <v>7444</v>
      </c>
      <c r="G1671" s="0" t="n">
        <v>1</v>
      </c>
      <c r="H1671" s="0" t="n">
        <v>0</v>
      </c>
      <c r="I1671" s="0" t="n">
        <v>0</v>
      </c>
      <c r="J1671" s="0" t="n">
        <v>0</v>
      </c>
      <c r="K1671" s="0" t="n">
        <v>1</v>
      </c>
      <c r="L1671" s="0" t="n">
        <v>5</v>
      </c>
      <c r="M1671" s="0" t="n">
        <v>0</v>
      </c>
      <c r="N1671" s="1" t="n">
        <f aca="false">IF(ISERROR(I1671/(I1671+J1671)),0,(I1671/(I1671+J1671)))</f>
        <v>0</v>
      </c>
      <c r="O1671" s="1" t="n">
        <f aca="false">IF(ISERROR(I1671/(I1671+K1671)),0,(I1671/(I1671+K1671)))</f>
        <v>0</v>
      </c>
      <c r="P1671" s="1" t="n">
        <f aca="false">IF(ISERROR((2*N1671*O1671)/(N1671+O1671)),0,(2*N1671*O1671)/(N1671+O1671))</f>
        <v>0</v>
      </c>
      <c r="Q1671" s="0" t="n">
        <f aca="false">L1747-M1747</f>
        <v>5</v>
      </c>
      <c r="R1671" s="17" t="str">
        <f aca="false">VLOOKUP(A1671,s3_num_method!A1671:B4170,2,0)</f>
        <v>num+count</v>
      </c>
    </row>
    <row r="1672" customFormat="false" ht="12.8" hidden="false" customHeight="false" outlineLevel="0" collapsed="false">
      <c r="A1672" s="0" t="s">
        <v>7445</v>
      </c>
      <c r="B1672" s="0" t="s">
        <v>22</v>
      </c>
      <c r="C1672" s="0" t="s">
        <v>2</v>
      </c>
      <c r="E1672" s="0" t="s">
        <v>3</v>
      </c>
      <c r="F1672" s="0" t="s">
        <v>7446</v>
      </c>
      <c r="G1672" s="0" t="n">
        <v>2</v>
      </c>
      <c r="H1672" s="0" t="n">
        <v>1</v>
      </c>
      <c r="I1672" s="0" t="n">
        <v>1</v>
      </c>
      <c r="J1672" s="0" t="n">
        <v>0</v>
      </c>
      <c r="K1672" s="0" t="n">
        <v>1</v>
      </c>
      <c r="L1672" s="0" t="n">
        <v>3</v>
      </c>
      <c r="M1672" s="0" t="n">
        <v>2</v>
      </c>
      <c r="N1672" s="1" t="n">
        <f aca="false">IF(ISERROR(I1672/(I1672+J1672)),0,(I1672/(I1672+J1672)))</f>
        <v>1</v>
      </c>
      <c r="O1672" s="1" t="n">
        <f aca="false">IF(ISERROR(I1672/(I1672+K1672)),0,(I1672/(I1672+K1672)))</f>
        <v>0.5</v>
      </c>
      <c r="P1672" s="1" t="n">
        <f aca="false">IF(ISERROR((2*N1672*O1672)/(N1672+O1672)),0,(2*N1672*O1672)/(N1672+O1672))</f>
        <v>0.666666666666667</v>
      </c>
      <c r="Q1672" s="0" t="n">
        <f aca="false">L1140-M1140</f>
        <v>-7</v>
      </c>
      <c r="R1672" s="17" t="str">
        <f aca="false">VLOOKUP(A1672,s3_num_method!A1672:B4171,2,0)</f>
        <v>num</v>
      </c>
    </row>
    <row r="1673" customFormat="false" ht="12.8" hidden="false" customHeight="false" outlineLevel="0" collapsed="false">
      <c r="A1673" s="0" t="s">
        <v>7447</v>
      </c>
      <c r="B1673" s="0" t="s">
        <v>22</v>
      </c>
      <c r="C1673" s="0" t="s">
        <v>2</v>
      </c>
      <c r="E1673" s="0" t="s">
        <v>3</v>
      </c>
      <c r="F1673" s="0" t="s">
        <v>7448</v>
      </c>
      <c r="G1673" s="0" t="n">
        <v>1</v>
      </c>
      <c r="H1673" s="0" t="n">
        <v>0</v>
      </c>
      <c r="I1673" s="0" t="n">
        <v>0</v>
      </c>
      <c r="J1673" s="0" t="n">
        <v>0</v>
      </c>
      <c r="K1673" s="0" t="n">
        <v>1</v>
      </c>
      <c r="L1673" s="0" t="n">
        <v>5</v>
      </c>
      <c r="M1673" s="0" t="n">
        <v>0</v>
      </c>
      <c r="N1673" s="1" t="n">
        <f aca="false">IF(ISERROR(I1673/(I1673+J1673)),0,(I1673/(I1673+J1673)))</f>
        <v>0</v>
      </c>
      <c r="O1673" s="1" t="n">
        <f aca="false">IF(ISERROR(I1673/(I1673+K1673)),0,(I1673/(I1673+K1673)))</f>
        <v>0</v>
      </c>
      <c r="P1673" s="1" t="n">
        <f aca="false">IF(ISERROR((2*N1673*O1673)/(N1673+O1673)),0,(2*N1673*O1673)/(N1673+O1673))</f>
        <v>0</v>
      </c>
      <c r="Q1673" s="0" t="n">
        <f aca="false">L1141-M1141</f>
        <v>-7</v>
      </c>
      <c r="R1673" s="17" t="str">
        <f aca="false">VLOOKUP(A1673,s3_num_method!A1673:B4172,2,0)</f>
        <v>num+count</v>
      </c>
    </row>
    <row r="1674" customFormat="false" ht="12.8" hidden="false" customHeight="false" outlineLevel="0" collapsed="false">
      <c r="A1674" s="0" t="s">
        <v>7449</v>
      </c>
      <c r="B1674" s="0" t="s">
        <v>22</v>
      </c>
      <c r="C1674" s="0" t="s">
        <v>2</v>
      </c>
      <c r="E1674" s="0" t="s">
        <v>3</v>
      </c>
      <c r="F1674" s="0" t="s">
        <v>7450</v>
      </c>
      <c r="G1674" s="0" t="n">
        <v>4</v>
      </c>
      <c r="H1674" s="0" t="n">
        <v>2</v>
      </c>
      <c r="I1674" s="0" t="n">
        <v>2</v>
      </c>
      <c r="J1674" s="0" t="n">
        <v>0</v>
      </c>
      <c r="K1674" s="0" t="n">
        <v>2</v>
      </c>
      <c r="L1674" s="0" t="n">
        <v>3</v>
      </c>
      <c r="M1674" s="0" t="n">
        <v>3</v>
      </c>
      <c r="N1674" s="1" t="n">
        <f aca="false">IF(ISERROR(I1674/(I1674+J1674)),0,(I1674/(I1674+J1674)))</f>
        <v>1</v>
      </c>
      <c r="O1674" s="1" t="n">
        <f aca="false">IF(ISERROR(I1674/(I1674+K1674)),0,(I1674/(I1674+K1674)))</f>
        <v>0.5</v>
      </c>
      <c r="P1674" s="1" t="n">
        <f aca="false">IF(ISERROR((2*N1674*O1674)/(N1674+O1674)),0,(2*N1674*O1674)/(N1674+O1674))</f>
        <v>0.666666666666667</v>
      </c>
      <c r="Q1674" s="0" t="n">
        <f aca="false">L21-M21</f>
        <v>-6</v>
      </c>
      <c r="R1674" s="17" t="str">
        <f aca="false">VLOOKUP(A1674,s3_num_method!A1674:B4173,2,0)</f>
        <v>num+count</v>
      </c>
    </row>
    <row r="1675" customFormat="false" ht="12.8" hidden="false" customHeight="false" outlineLevel="0" collapsed="false">
      <c r="A1675" s="0" t="s">
        <v>7451</v>
      </c>
      <c r="B1675" s="0" t="s">
        <v>22</v>
      </c>
      <c r="C1675" s="0" t="s">
        <v>2</v>
      </c>
      <c r="E1675" s="0" t="s">
        <v>3</v>
      </c>
      <c r="F1675" s="0" t="s">
        <v>7452</v>
      </c>
      <c r="G1675" s="0" t="n">
        <v>2</v>
      </c>
      <c r="H1675" s="0" t="n">
        <v>0</v>
      </c>
      <c r="I1675" s="0" t="n">
        <v>0</v>
      </c>
      <c r="J1675" s="0" t="n">
        <v>0</v>
      </c>
      <c r="K1675" s="0" t="n">
        <v>2</v>
      </c>
      <c r="L1675" s="0" t="n">
        <v>11</v>
      </c>
      <c r="M1675" s="0" t="n">
        <v>0</v>
      </c>
      <c r="N1675" s="1" t="n">
        <f aca="false">IF(ISERROR(I1675/(I1675+J1675)),0,(I1675/(I1675+J1675)))</f>
        <v>0</v>
      </c>
      <c r="O1675" s="1" t="n">
        <f aca="false">IF(ISERROR(I1675/(I1675+K1675)),0,(I1675/(I1675+K1675)))</f>
        <v>0</v>
      </c>
      <c r="P1675" s="1" t="n">
        <f aca="false">IF(ISERROR((2*N1675*O1675)/(N1675+O1675)),0,(2*N1675*O1675)/(N1675+O1675))</f>
        <v>0</v>
      </c>
      <c r="Q1675" s="0" t="n">
        <f aca="false">L18-M18</f>
        <v>-13</v>
      </c>
      <c r="R1675" s="17" t="str">
        <f aca="false">VLOOKUP(A1675,s3_num_method!A1675:B4174,2,0)</f>
        <v>num+count</v>
      </c>
    </row>
    <row r="1676" customFormat="false" ht="12.8" hidden="false" customHeight="false" outlineLevel="0" collapsed="false">
      <c r="A1676" s="0" t="s">
        <v>7453</v>
      </c>
      <c r="B1676" s="0" t="s">
        <v>22</v>
      </c>
      <c r="C1676" s="0" t="s">
        <v>2</v>
      </c>
      <c r="E1676" s="0" t="s">
        <v>3</v>
      </c>
      <c r="F1676" s="0" t="s">
        <v>7454</v>
      </c>
      <c r="G1676" s="0" t="n">
        <v>2</v>
      </c>
      <c r="H1676" s="0" t="n">
        <v>1</v>
      </c>
      <c r="I1676" s="0" t="n">
        <v>1</v>
      </c>
      <c r="J1676" s="0" t="n">
        <v>0</v>
      </c>
      <c r="K1676" s="0" t="n">
        <v>1</v>
      </c>
      <c r="L1676" s="0" t="n">
        <v>3</v>
      </c>
      <c r="M1676" s="0" t="n">
        <v>5</v>
      </c>
      <c r="N1676" s="1" t="n">
        <f aca="false">IF(ISERROR(I1676/(I1676+J1676)),0,(I1676/(I1676+J1676)))</f>
        <v>1</v>
      </c>
      <c r="O1676" s="1" t="n">
        <f aca="false">IF(ISERROR(I1676/(I1676+K1676)),0,(I1676/(I1676+K1676)))</f>
        <v>0.5</v>
      </c>
      <c r="P1676" s="1" t="n">
        <f aca="false">IF(ISERROR((2*N1676*O1676)/(N1676+O1676)),0,(2*N1676*O1676)/(N1676+O1676))</f>
        <v>0.666666666666667</v>
      </c>
      <c r="Q1676" s="0" t="n">
        <f aca="false">L831-M831</f>
        <v>3</v>
      </c>
      <c r="R1676" s="17" t="str">
        <f aca="false">VLOOKUP(A1676,s3_num_method!A1676:B4175,2,0)</f>
        <v>num</v>
      </c>
    </row>
    <row r="1677" customFormat="false" ht="12.8" hidden="false" customHeight="false" outlineLevel="0" collapsed="false">
      <c r="A1677" s="0" t="s">
        <v>7455</v>
      </c>
      <c r="B1677" s="0" t="s">
        <v>22</v>
      </c>
      <c r="C1677" s="0" t="s">
        <v>2</v>
      </c>
      <c r="E1677" s="0" t="s">
        <v>3</v>
      </c>
      <c r="F1677" s="0" t="s">
        <v>7456</v>
      </c>
      <c r="G1677" s="0" t="n">
        <v>1</v>
      </c>
      <c r="H1677" s="0" t="n">
        <v>1</v>
      </c>
      <c r="I1677" s="0" t="n">
        <v>1</v>
      </c>
      <c r="J1677" s="0" t="n">
        <v>0</v>
      </c>
      <c r="K1677" s="0" t="n">
        <v>0</v>
      </c>
      <c r="L1677" s="0" t="n">
        <v>4</v>
      </c>
      <c r="M1677" s="0" t="n">
        <v>4</v>
      </c>
      <c r="N1677" s="1" t="n">
        <f aca="false">IF(ISERROR(I1677/(I1677+J1677)),0,(I1677/(I1677+J1677)))</f>
        <v>1</v>
      </c>
      <c r="O1677" s="1" t="n">
        <f aca="false">IF(ISERROR(I1677/(I1677+K1677)),0,(I1677/(I1677+K1677)))</f>
        <v>1</v>
      </c>
      <c r="P1677" s="1" t="n">
        <f aca="false">IF(ISERROR((2*N1677*O1677)/(N1677+O1677)),0,(2*N1677*O1677)/(N1677+O1677))</f>
        <v>1</v>
      </c>
      <c r="Q1677" s="0" t="n">
        <f aca="false">L46-M46</f>
        <v>-4</v>
      </c>
      <c r="R1677" s="17" t="str">
        <f aca="false">VLOOKUP(A1677,s3_num_method!A1677:B4176,2,0)</f>
        <v>num</v>
      </c>
    </row>
    <row r="1678" customFormat="false" ht="12.8" hidden="false" customHeight="false" outlineLevel="0" collapsed="false">
      <c r="A1678" s="0" t="s">
        <v>7457</v>
      </c>
      <c r="B1678" s="0" t="s">
        <v>22</v>
      </c>
      <c r="C1678" s="0" t="s">
        <v>2</v>
      </c>
      <c r="E1678" s="0" t="s">
        <v>3</v>
      </c>
      <c r="F1678" s="0" t="s">
        <v>7458</v>
      </c>
      <c r="G1678" s="0" t="n">
        <v>1</v>
      </c>
      <c r="H1678" s="0" t="n">
        <v>0</v>
      </c>
      <c r="I1678" s="0" t="n">
        <v>0</v>
      </c>
      <c r="J1678" s="0" t="n">
        <v>0</v>
      </c>
      <c r="K1678" s="0" t="n">
        <v>1</v>
      </c>
      <c r="L1678" s="0" t="n">
        <v>7</v>
      </c>
      <c r="M1678" s="0" t="n">
        <v>0</v>
      </c>
      <c r="N1678" s="1" t="n">
        <f aca="false">IF(ISERROR(I1678/(I1678+J1678)),0,(I1678/(I1678+J1678)))</f>
        <v>0</v>
      </c>
      <c r="O1678" s="1" t="n">
        <f aca="false">IF(ISERROR(I1678/(I1678+K1678)),0,(I1678/(I1678+K1678)))</f>
        <v>0</v>
      </c>
      <c r="P1678" s="1" t="n">
        <f aca="false">IF(ISERROR((2*N1678*O1678)/(N1678+O1678)),0,(2*N1678*O1678)/(N1678+O1678))</f>
        <v>0</v>
      </c>
      <c r="Q1678" s="0" t="n">
        <f aca="false">L2076-M2076</f>
        <v>3</v>
      </c>
      <c r="R1678" s="17" t="str">
        <f aca="false">VLOOKUP(A1678,s3_num_method!A1678:B4177,2,0)</f>
        <v>num+count</v>
      </c>
    </row>
    <row r="1679" customFormat="false" ht="12.8" hidden="false" customHeight="false" outlineLevel="0" collapsed="false">
      <c r="A1679" s="0" t="s">
        <v>7459</v>
      </c>
      <c r="B1679" s="0" t="s">
        <v>22</v>
      </c>
      <c r="C1679" s="0" t="s">
        <v>2</v>
      </c>
      <c r="E1679" s="0" t="s">
        <v>3</v>
      </c>
      <c r="F1679" s="0" t="s">
        <v>7460</v>
      </c>
      <c r="G1679" s="0" t="n">
        <v>1</v>
      </c>
      <c r="H1679" s="0" t="n">
        <v>1</v>
      </c>
      <c r="I1679" s="0" t="n">
        <v>1</v>
      </c>
      <c r="J1679" s="0" t="n">
        <v>0</v>
      </c>
      <c r="K1679" s="0" t="n">
        <v>0</v>
      </c>
      <c r="L1679" s="0" t="n">
        <v>3</v>
      </c>
      <c r="M1679" s="0" t="n">
        <v>3</v>
      </c>
      <c r="N1679" s="1" t="n">
        <f aca="false">IF(ISERROR(I1679/(I1679+J1679)),0,(I1679/(I1679+J1679)))</f>
        <v>1</v>
      </c>
      <c r="O1679" s="1" t="n">
        <f aca="false">IF(ISERROR(I1679/(I1679+K1679)),0,(I1679/(I1679+K1679)))</f>
        <v>1</v>
      </c>
      <c r="P1679" s="1" t="n">
        <f aca="false">IF(ISERROR((2*N1679*O1679)/(N1679+O1679)),0,(2*N1679*O1679)/(N1679+O1679))</f>
        <v>1</v>
      </c>
      <c r="Q1679" s="0" t="n">
        <f aca="false">L1304-M1304</f>
        <v>-4</v>
      </c>
      <c r="R1679" s="17" t="str">
        <f aca="false">VLOOKUP(A1679,s3_num_method!A1679:B4178,2,0)</f>
        <v>num</v>
      </c>
    </row>
    <row r="1680" customFormat="false" ht="12.8" hidden="false" customHeight="false" outlineLevel="0" collapsed="false">
      <c r="A1680" s="0" t="s">
        <v>7461</v>
      </c>
      <c r="B1680" s="0" t="s">
        <v>22</v>
      </c>
      <c r="C1680" s="0" t="s">
        <v>2</v>
      </c>
      <c r="E1680" s="0" t="s">
        <v>3</v>
      </c>
      <c r="F1680" s="0" t="s">
        <v>7462</v>
      </c>
      <c r="G1680" s="0" t="n">
        <v>4</v>
      </c>
      <c r="H1680" s="0" t="n">
        <v>4</v>
      </c>
      <c r="I1680" s="0" t="n">
        <v>4</v>
      </c>
      <c r="J1680" s="0" t="n">
        <v>0</v>
      </c>
      <c r="K1680" s="0" t="n">
        <v>0</v>
      </c>
      <c r="L1680" s="0" t="n">
        <v>6</v>
      </c>
      <c r="M1680" s="0" t="n">
        <v>10</v>
      </c>
      <c r="N1680" s="1" t="n">
        <f aca="false">IF(ISERROR(I1680/(I1680+J1680)),0,(I1680/(I1680+J1680)))</f>
        <v>1</v>
      </c>
      <c r="O1680" s="1" t="n">
        <f aca="false">IF(ISERROR(I1680/(I1680+K1680)),0,(I1680/(I1680+K1680)))</f>
        <v>1</v>
      </c>
      <c r="P1680" s="1" t="n">
        <f aca="false">IF(ISERROR((2*N1680*O1680)/(N1680+O1680)),0,(2*N1680*O1680)/(N1680+O1680))</f>
        <v>1</v>
      </c>
      <c r="Q1680" s="0" t="n">
        <f aca="false">L2193-M2193</f>
        <v>-6</v>
      </c>
      <c r="R1680" s="17" t="str">
        <f aca="false">VLOOKUP(A1680,s3_num_method!A1680:B4179,2,0)</f>
        <v>num+count</v>
      </c>
    </row>
    <row r="1681" customFormat="false" ht="12.8" hidden="false" customHeight="false" outlineLevel="0" collapsed="false">
      <c r="A1681" s="0" t="s">
        <v>7463</v>
      </c>
      <c r="B1681" s="0" t="s">
        <v>22</v>
      </c>
      <c r="C1681" s="0" t="s">
        <v>2</v>
      </c>
      <c r="E1681" s="0" t="s">
        <v>3</v>
      </c>
      <c r="F1681" s="0" t="s">
        <v>7464</v>
      </c>
      <c r="G1681" s="0" t="n">
        <v>4</v>
      </c>
      <c r="H1681" s="0" t="n">
        <v>2</v>
      </c>
      <c r="I1681" s="0" t="n">
        <v>2</v>
      </c>
      <c r="J1681" s="0" t="n">
        <v>0</v>
      </c>
      <c r="K1681" s="0" t="n">
        <v>2</v>
      </c>
      <c r="L1681" s="0" t="n">
        <v>4</v>
      </c>
      <c r="M1681" s="0" t="n">
        <v>2</v>
      </c>
      <c r="N1681" s="1" t="n">
        <f aca="false">IF(ISERROR(I1681/(I1681+J1681)),0,(I1681/(I1681+J1681)))</f>
        <v>1</v>
      </c>
      <c r="O1681" s="1" t="n">
        <f aca="false">IF(ISERROR(I1681/(I1681+K1681)),0,(I1681/(I1681+K1681)))</f>
        <v>0.5</v>
      </c>
      <c r="P1681" s="1" t="n">
        <f aca="false">IF(ISERROR((2*N1681*O1681)/(N1681+O1681)),0,(2*N1681*O1681)/(N1681+O1681))</f>
        <v>0.666666666666667</v>
      </c>
      <c r="Q1681" s="0" t="n">
        <f aca="false">L1432-M1432</f>
        <v>-4</v>
      </c>
      <c r="R1681" s="17" t="str">
        <f aca="false">VLOOKUP(A1681,s3_num_method!A1681:B4180,2,0)</f>
        <v>num+count</v>
      </c>
    </row>
    <row r="1682" customFormat="false" ht="12.8" hidden="false" customHeight="false" outlineLevel="0" collapsed="false">
      <c r="A1682" s="0" t="s">
        <v>7465</v>
      </c>
      <c r="B1682" s="0" t="s">
        <v>22</v>
      </c>
      <c r="C1682" s="0" t="s">
        <v>2</v>
      </c>
      <c r="E1682" s="0" t="s">
        <v>3</v>
      </c>
      <c r="F1682" s="0" t="s">
        <v>7466</v>
      </c>
      <c r="G1682" s="0" t="n">
        <v>1</v>
      </c>
      <c r="H1682" s="0" t="n">
        <v>0</v>
      </c>
      <c r="I1682" s="0" t="n">
        <v>0</v>
      </c>
      <c r="J1682" s="0" t="n">
        <v>0</v>
      </c>
      <c r="K1682" s="0" t="n">
        <v>1</v>
      </c>
      <c r="L1682" s="0" t="n">
        <v>1</v>
      </c>
      <c r="M1682" s="0" t="n">
        <v>0</v>
      </c>
      <c r="N1682" s="1" t="n">
        <f aca="false">IF(ISERROR(I1682/(I1682+J1682)),0,(I1682/(I1682+J1682)))</f>
        <v>0</v>
      </c>
      <c r="O1682" s="1" t="n">
        <f aca="false">IF(ISERROR(I1682/(I1682+K1682)),0,(I1682/(I1682+K1682)))</f>
        <v>0</v>
      </c>
      <c r="P1682" s="1" t="n">
        <f aca="false">IF(ISERROR((2*N1682*O1682)/(N1682+O1682)),0,(2*N1682*O1682)/(N1682+O1682))</f>
        <v>0</v>
      </c>
      <c r="Q1682" s="0" t="n">
        <f aca="false">L211-M211</f>
        <v>-4</v>
      </c>
      <c r="R1682" s="17" t="str">
        <f aca="false">VLOOKUP(A1682,s3_num_method!A1682:B4181,2,0)</f>
        <v>num+count</v>
      </c>
    </row>
    <row r="1683" customFormat="false" ht="12.8" hidden="false" customHeight="false" outlineLevel="0" collapsed="false">
      <c r="A1683" s="0" t="s">
        <v>7467</v>
      </c>
      <c r="B1683" s="0" t="s">
        <v>22</v>
      </c>
      <c r="C1683" s="0" t="s">
        <v>2</v>
      </c>
      <c r="E1683" s="0" t="s">
        <v>3</v>
      </c>
      <c r="F1683" s="0" t="s">
        <v>7468</v>
      </c>
      <c r="G1683" s="0" t="n">
        <v>1</v>
      </c>
      <c r="H1683" s="0" t="n">
        <v>0</v>
      </c>
      <c r="I1683" s="0" t="n">
        <v>0</v>
      </c>
      <c r="J1683" s="0" t="n">
        <v>0</v>
      </c>
      <c r="K1683" s="0" t="n">
        <v>1</v>
      </c>
      <c r="L1683" s="0" t="n">
        <v>4</v>
      </c>
      <c r="M1683" s="0" t="n">
        <v>0</v>
      </c>
      <c r="N1683" s="1" t="n">
        <f aca="false">IF(ISERROR(I1683/(I1683+J1683)),0,(I1683/(I1683+J1683)))</f>
        <v>0</v>
      </c>
      <c r="O1683" s="1" t="n">
        <f aca="false">IF(ISERROR(I1683/(I1683+K1683)),0,(I1683/(I1683+K1683)))</f>
        <v>0</v>
      </c>
      <c r="P1683" s="1" t="n">
        <f aca="false">IF(ISERROR((2*N1683*O1683)/(N1683+O1683)),0,(2*N1683*O1683)/(N1683+O1683))</f>
        <v>0</v>
      </c>
      <c r="Q1683" s="0" t="n">
        <f aca="false">L2250-M2250</f>
        <v>-5</v>
      </c>
      <c r="R1683" s="17" t="str">
        <f aca="false">VLOOKUP(A1683,s3_num_method!A1683:B4182,2,0)</f>
        <v>num+count</v>
      </c>
    </row>
    <row r="1684" customFormat="false" ht="12.8" hidden="false" customHeight="false" outlineLevel="0" collapsed="false">
      <c r="A1684" s="0" t="s">
        <v>7469</v>
      </c>
      <c r="B1684" s="0" t="s">
        <v>22</v>
      </c>
      <c r="C1684" s="0" t="s">
        <v>2</v>
      </c>
      <c r="E1684" s="0" t="s">
        <v>3</v>
      </c>
      <c r="F1684" s="0" t="s">
        <v>7470</v>
      </c>
      <c r="G1684" s="0" t="n">
        <v>2</v>
      </c>
      <c r="H1684" s="0" t="n">
        <v>0</v>
      </c>
      <c r="I1684" s="0" t="n">
        <v>0</v>
      </c>
      <c r="J1684" s="0" t="n">
        <v>0</v>
      </c>
      <c r="K1684" s="0" t="n">
        <v>2</v>
      </c>
      <c r="L1684" s="0" t="n">
        <v>3</v>
      </c>
      <c r="M1684" s="0" t="n">
        <v>0</v>
      </c>
      <c r="N1684" s="1" t="n">
        <f aca="false">IF(ISERROR(I1684/(I1684+J1684)),0,(I1684/(I1684+J1684)))</f>
        <v>0</v>
      </c>
      <c r="O1684" s="1" t="n">
        <f aca="false">IF(ISERROR(I1684/(I1684+K1684)),0,(I1684/(I1684+K1684)))</f>
        <v>0</v>
      </c>
      <c r="P1684" s="1" t="n">
        <f aca="false">IF(ISERROR((2*N1684*O1684)/(N1684+O1684)),0,(2*N1684*O1684)/(N1684+O1684))</f>
        <v>0</v>
      </c>
      <c r="Q1684" s="0" t="n">
        <f aca="false">L426-M426</f>
        <v>-3</v>
      </c>
      <c r="R1684" s="17" t="str">
        <f aca="false">VLOOKUP(A1684,s3_num_method!A1684:B4183,2,0)</f>
        <v>num+count</v>
      </c>
    </row>
    <row r="1685" customFormat="false" ht="12.8" hidden="false" customHeight="false" outlineLevel="0" collapsed="false">
      <c r="A1685" s="0" t="s">
        <v>7471</v>
      </c>
      <c r="B1685" s="0" t="s">
        <v>22</v>
      </c>
      <c r="C1685" s="0" t="s">
        <v>2</v>
      </c>
      <c r="E1685" s="0" t="s">
        <v>3</v>
      </c>
      <c r="F1685" s="0" t="s">
        <v>7472</v>
      </c>
      <c r="G1685" s="0" t="n">
        <v>1</v>
      </c>
      <c r="H1685" s="0" t="n">
        <v>1</v>
      </c>
      <c r="I1685" s="0" t="n">
        <v>1</v>
      </c>
      <c r="J1685" s="0" t="n">
        <v>0</v>
      </c>
      <c r="K1685" s="0" t="n">
        <v>0</v>
      </c>
      <c r="L1685" s="0" t="n">
        <v>1</v>
      </c>
      <c r="M1685" s="0" t="n">
        <v>0</v>
      </c>
      <c r="N1685" s="1" t="n">
        <f aca="false">IF(ISERROR(I1685/(I1685+J1685)),0,(I1685/(I1685+J1685)))</f>
        <v>1</v>
      </c>
      <c r="O1685" s="1" t="n">
        <f aca="false">IF(ISERROR(I1685/(I1685+K1685)),0,(I1685/(I1685+K1685)))</f>
        <v>1</v>
      </c>
      <c r="P1685" s="1" t="n">
        <f aca="false">IF(ISERROR((2*N1685*O1685)/(N1685+O1685)),0,(2*N1685*O1685)/(N1685+O1685))</f>
        <v>1</v>
      </c>
      <c r="Q1685" s="0" t="n">
        <f aca="false">L638-M638</f>
        <v>-2</v>
      </c>
      <c r="R1685" s="17" t="str">
        <f aca="false">VLOOKUP(A1685,s3_num_method!A1685:B4184,2,0)</f>
        <v>count</v>
      </c>
    </row>
    <row r="1686" customFormat="false" ht="12.8" hidden="false" customHeight="false" outlineLevel="0" collapsed="false">
      <c r="A1686" s="0" t="s">
        <v>7473</v>
      </c>
      <c r="B1686" s="0" t="s">
        <v>22</v>
      </c>
      <c r="C1686" s="0" t="s">
        <v>2</v>
      </c>
      <c r="E1686" s="0" t="s">
        <v>3</v>
      </c>
      <c r="F1686" s="0" t="s">
        <v>7474</v>
      </c>
      <c r="G1686" s="0" t="n">
        <v>1</v>
      </c>
      <c r="H1686" s="0" t="n">
        <v>1</v>
      </c>
      <c r="I1686" s="0" t="n">
        <v>1</v>
      </c>
      <c r="J1686" s="0" t="n">
        <v>0</v>
      </c>
      <c r="K1686" s="0" t="n">
        <v>0</v>
      </c>
      <c r="L1686" s="0" t="n">
        <v>3</v>
      </c>
      <c r="M1686" s="0" t="n">
        <v>0</v>
      </c>
      <c r="N1686" s="1" t="n">
        <f aca="false">IF(ISERROR(I1686/(I1686+J1686)),0,(I1686/(I1686+J1686)))</f>
        <v>1</v>
      </c>
      <c r="O1686" s="1" t="n">
        <f aca="false">IF(ISERROR(I1686/(I1686+K1686)),0,(I1686/(I1686+K1686)))</f>
        <v>1</v>
      </c>
      <c r="P1686" s="1" t="n">
        <f aca="false">IF(ISERROR((2*N1686*O1686)/(N1686+O1686)),0,(2*N1686*O1686)/(N1686+O1686))</f>
        <v>1</v>
      </c>
      <c r="Q1686" s="0" t="n">
        <f aca="false">L1252-M1252</f>
        <v>-4</v>
      </c>
      <c r="R1686" s="17" t="str">
        <f aca="false">VLOOKUP(A1686,s3_num_method!A1686:B4185,2,0)</f>
        <v>count</v>
      </c>
    </row>
    <row r="1687" customFormat="false" ht="12.8" hidden="false" customHeight="false" outlineLevel="0" collapsed="false">
      <c r="A1687" s="0" t="s">
        <v>7475</v>
      </c>
      <c r="B1687" s="0" t="s">
        <v>22</v>
      </c>
      <c r="C1687" s="0" t="s">
        <v>2</v>
      </c>
      <c r="E1687" s="0" t="s">
        <v>3</v>
      </c>
      <c r="F1687" s="0" t="s">
        <v>7476</v>
      </c>
      <c r="G1687" s="0" t="n">
        <v>1</v>
      </c>
      <c r="H1687" s="0" t="n">
        <v>0</v>
      </c>
      <c r="I1687" s="0" t="n">
        <v>0</v>
      </c>
      <c r="J1687" s="0" t="n">
        <v>0</v>
      </c>
      <c r="K1687" s="0" t="n">
        <v>1</v>
      </c>
      <c r="L1687" s="0" t="n">
        <v>3</v>
      </c>
      <c r="M1687" s="0" t="n">
        <v>0</v>
      </c>
      <c r="N1687" s="1" t="n">
        <f aca="false">IF(ISERROR(I1687/(I1687+J1687)),0,(I1687/(I1687+J1687)))</f>
        <v>0</v>
      </c>
      <c r="O1687" s="1" t="n">
        <f aca="false">IF(ISERROR(I1687/(I1687+K1687)),0,(I1687/(I1687+K1687)))</f>
        <v>0</v>
      </c>
      <c r="P1687" s="1" t="n">
        <f aca="false">IF(ISERROR((2*N1687*O1687)/(N1687+O1687)),0,(2*N1687*O1687)/(N1687+O1687))</f>
        <v>0</v>
      </c>
      <c r="Q1687" s="0" t="n">
        <f aca="false">L744-M744</f>
        <v>0</v>
      </c>
      <c r="R1687" s="17" t="str">
        <f aca="false">VLOOKUP(A1687,s3_num_method!A1687:B4186,2,0)</f>
        <v>num+count</v>
      </c>
    </row>
    <row r="1688" customFormat="false" ht="12.8" hidden="false" customHeight="false" outlineLevel="0" collapsed="false">
      <c r="A1688" s="0" t="s">
        <v>7477</v>
      </c>
      <c r="B1688" s="0" t="s">
        <v>22</v>
      </c>
      <c r="C1688" s="0" t="s">
        <v>2</v>
      </c>
      <c r="E1688" s="0" t="s">
        <v>3</v>
      </c>
      <c r="F1688" s="0" t="s">
        <v>7478</v>
      </c>
      <c r="G1688" s="0" t="n">
        <v>5</v>
      </c>
      <c r="H1688" s="0" t="n">
        <v>0</v>
      </c>
      <c r="I1688" s="0" t="n">
        <v>0</v>
      </c>
      <c r="J1688" s="0" t="n">
        <v>0</v>
      </c>
      <c r="K1688" s="0" t="n">
        <v>5</v>
      </c>
      <c r="L1688" s="0" t="n">
        <v>4</v>
      </c>
      <c r="M1688" s="0" t="n">
        <v>0</v>
      </c>
      <c r="N1688" s="1" t="n">
        <f aca="false">IF(ISERROR(I1688/(I1688+J1688)),0,(I1688/(I1688+J1688)))</f>
        <v>0</v>
      </c>
      <c r="O1688" s="1" t="n">
        <f aca="false">IF(ISERROR(I1688/(I1688+K1688)),0,(I1688/(I1688+K1688)))</f>
        <v>0</v>
      </c>
      <c r="P1688" s="1" t="n">
        <f aca="false">IF(ISERROR((2*N1688*O1688)/(N1688+O1688)),0,(2*N1688*O1688)/(N1688+O1688))</f>
        <v>0</v>
      </c>
      <c r="Q1688" s="0" t="n">
        <f aca="false">L56-M56</f>
        <v>-6</v>
      </c>
      <c r="R1688" s="17" t="str">
        <f aca="false">VLOOKUP(A1688,s3_num_method!A1688:B4187,2,0)</f>
        <v>num+count</v>
      </c>
    </row>
    <row r="1689" customFormat="false" ht="12.8" hidden="false" customHeight="false" outlineLevel="0" collapsed="false">
      <c r="A1689" s="0" t="s">
        <v>7479</v>
      </c>
      <c r="B1689" s="0" t="s">
        <v>22</v>
      </c>
      <c r="C1689" s="0" t="s">
        <v>2</v>
      </c>
      <c r="E1689" s="0" t="s">
        <v>3</v>
      </c>
      <c r="F1689" s="0" t="s">
        <v>7480</v>
      </c>
      <c r="G1689" s="0" t="n">
        <v>1</v>
      </c>
      <c r="H1689" s="0" t="n">
        <v>0</v>
      </c>
      <c r="I1689" s="0" t="n">
        <v>0</v>
      </c>
      <c r="J1689" s="0" t="n">
        <v>0</v>
      </c>
      <c r="K1689" s="0" t="n">
        <v>1</v>
      </c>
      <c r="L1689" s="0" t="n">
        <v>4</v>
      </c>
      <c r="M1689" s="0" t="n">
        <v>0</v>
      </c>
      <c r="N1689" s="1" t="n">
        <f aca="false">IF(ISERROR(I1689/(I1689+J1689)),0,(I1689/(I1689+J1689)))</f>
        <v>0</v>
      </c>
      <c r="O1689" s="1" t="n">
        <f aca="false">IF(ISERROR(I1689/(I1689+K1689)),0,(I1689/(I1689+K1689)))</f>
        <v>0</v>
      </c>
      <c r="P1689" s="1" t="n">
        <f aca="false">IF(ISERROR((2*N1689*O1689)/(N1689+O1689)),0,(2*N1689*O1689)/(N1689+O1689))</f>
        <v>0</v>
      </c>
      <c r="Q1689" s="0" t="n">
        <f aca="false">L107-M107</f>
        <v>-8</v>
      </c>
      <c r="R1689" s="17" t="str">
        <f aca="false">VLOOKUP(A1689,s3_num_method!A1689:B4188,2,0)</f>
        <v>num+count</v>
      </c>
    </row>
    <row r="1690" customFormat="false" ht="12.8" hidden="false" customHeight="false" outlineLevel="0" collapsed="false">
      <c r="A1690" s="0" t="s">
        <v>7481</v>
      </c>
      <c r="B1690" s="0" t="s">
        <v>22</v>
      </c>
      <c r="C1690" s="0" t="s">
        <v>2</v>
      </c>
      <c r="E1690" s="0" t="s">
        <v>3</v>
      </c>
      <c r="F1690" s="0" t="s">
        <v>7482</v>
      </c>
      <c r="G1690" s="0" t="n">
        <v>2</v>
      </c>
      <c r="H1690" s="0" t="n">
        <v>2</v>
      </c>
      <c r="I1690" s="0" t="n">
        <v>0</v>
      </c>
      <c r="J1690" s="0" t="n">
        <v>2</v>
      </c>
      <c r="K1690" s="0" t="n">
        <v>2</v>
      </c>
      <c r="L1690" s="0" t="n">
        <v>5</v>
      </c>
      <c r="M1690" s="0" t="n">
        <v>2</v>
      </c>
      <c r="N1690" s="1" t="n">
        <f aca="false">IF(ISERROR(I1690/(I1690+J1690)),0,(I1690/(I1690+J1690)))</f>
        <v>0</v>
      </c>
      <c r="O1690" s="1" t="n">
        <f aca="false">IF(ISERROR(I1690/(I1690+K1690)),0,(I1690/(I1690+K1690)))</f>
        <v>0</v>
      </c>
      <c r="P1690" s="1" t="n">
        <f aca="false">IF(ISERROR((2*N1690*O1690)/(N1690+O1690)),0,(2*N1690*O1690)/(N1690+O1690))</f>
        <v>0</v>
      </c>
      <c r="Q1690" s="0" t="n">
        <f aca="false">L1767-M1767</f>
        <v>5</v>
      </c>
      <c r="R1690" s="17" t="str">
        <f aca="false">VLOOKUP(A1690,s3_num_method!A1690:B4189,2,0)</f>
        <v>count</v>
      </c>
    </row>
    <row r="1691" customFormat="false" ht="12.8" hidden="false" customHeight="false" outlineLevel="0" collapsed="false">
      <c r="A1691" s="0" t="s">
        <v>7483</v>
      </c>
      <c r="B1691" s="0" t="s">
        <v>22</v>
      </c>
      <c r="C1691" s="0" t="s">
        <v>9</v>
      </c>
      <c r="E1691" s="0" t="s">
        <v>33</v>
      </c>
      <c r="F1691" s="0" t="s">
        <v>7484</v>
      </c>
      <c r="G1691" s="0" t="n">
        <v>4</v>
      </c>
      <c r="H1691" s="0" t="n">
        <v>1</v>
      </c>
      <c r="I1691" s="0" t="n">
        <v>1</v>
      </c>
      <c r="J1691" s="0" t="n">
        <v>0</v>
      </c>
      <c r="K1691" s="0" t="n">
        <v>3</v>
      </c>
      <c r="L1691" s="0" t="n">
        <v>5</v>
      </c>
      <c r="M1691" s="0" t="n">
        <v>5</v>
      </c>
      <c r="N1691" s="1" t="n">
        <f aca="false">IF(ISERROR(I1691/(I1691+J1691)),0,(I1691/(I1691+J1691)))</f>
        <v>1</v>
      </c>
      <c r="O1691" s="1" t="n">
        <f aca="false">IF(ISERROR(I1691/(I1691+K1691)),0,(I1691/(I1691+K1691)))</f>
        <v>0.25</v>
      </c>
      <c r="P1691" s="1" t="n">
        <f aca="false">IF(ISERROR((2*N1691*O1691)/(N1691+O1691)),0,(2*N1691*O1691)/(N1691+O1691))</f>
        <v>0.4</v>
      </c>
      <c r="Q1691" s="0" t="n">
        <f aca="false">L219-M219</f>
        <v>-12</v>
      </c>
      <c r="R1691" s="17" t="str">
        <f aca="false">VLOOKUP(A1691,s3_num_method!A1691:B4190,2,0)</f>
        <v>num</v>
      </c>
    </row>
    <row r="1692" customFormat="false" ht="12.8" hidden="false" customHeight="false" outlineLevel="0" collapsed="false">
      <c r="A1692" s="0" t="s">
        <v>7485</v>
      </c>
      <c r="B1692" s="0" t="s">
        <v>22</v>
      </c>
      <c r="C1692" s="0" t="s">
        <v>9</v>
      </c>
      <c r="E1692" s="0" t="s">
        <v>33</v>
      </c>
      <c r="F1692" s="0" t="s">
        <v>7486</v>
      </c>
      <c r="G1692" s="0" t="n">
        <v>4</v>
      </c>
      <c r="H1692" s="0" t="n">
        <v>3</v>
      </c>
      <c r="I1692" s="0" t="n">
        <v>3</v>
      </c>
      <c r="J1692" s="0" t="n">
        <v>0</v>
      </c>
      <c r="K1692" s="0" t="n">
        <v>1</v>
      </c>
      <c r="L1692" s="0" t="n">
        <v>9</v>
      </c>
      <c r="M1692" s="0" t="n">
        <v>6</v>
      </c>
      <c r="N1692" s="1" t="n">
        <f aca="false">IF(ISERROR(I1692/(I1692+J1692)),0,(I1692/(I1692+J1692)))</f>
        <v>1</v>
      </c>
      <c r="O1692" s="1" t="n">
        <f aca="false">IF(ISERROR(I1692/(I1692+K1692)),0,(I1692/(I1692+K1692)))</f>
        <v>0.75</v>
      </c>
      <c r="P1692" s="1" t="n">
        <f aca="false">IF(ISERROR((2*N1692*O1692)/(N1692+O1692)),0,(2*N1692*O1692)/(N1692+O1692))</f>
        <v>0.857142857142857</v>
      </c>
      <c r="Q1692" s="0" t="n">
        <f aca="false">L216-M216</f>
        <v>-3</v>
      </c>
      <c r="R1692" s="17" t="str">
        <f aca="false">VLOOKUP(A1692,s3_num_method!A1692:B4191,2,0)</f>
        <v>num+count</v>
      </c>
    </row>
    <row r="1693" customFormat="false" ht="12.8" hidden="false" customHeight="false" outlineLevel="0" collapsed="false">
      <c r="A1693" s="0" t="s">
        <v>7487</v>
      </c>
      <c r="B1693" s="0" t="s">
        <v>22</v>
      </c>
      <c r="C1693" s="0" t="s">
        <v>9</v>
      </c>
      <c r="E1693" s="0" t="s">
        <v>33</v>
      </c>
      <c r="F1693" s="0" t="s">
        <v>7488</v>
      </c>
      <c r="G1693" s="0" t="n">
        <v>3</v>
      </c>
      <c r="H1693" s="0" t="n">
        <v>0</v>
      </c>
      <c r="I1693" s="0" t="n">
        <v>0</v>
      </c>
      <c r="J1693" s="0" t="n">
        <v>0</v>
      </c>
      <c r="K1693" s="0" t="n">
        <v>3</v>
      </c>
      <c r="L1693" s="0" t="n">
        <v>4</v>
      </c>
      <c r="M1693" s="0" t="n">
        <v>0</v>
      </c>
      <c r="N1693" s="1" t="n">
        <f aca="false">IF(ISERROR(I1693/(I1693+J1693)),0,(I1693/(I1693+J1693)))</f>
        <v>0</v>
      </c>
      <c r="O1693" s="1" t="n">
        <f aca="false">IF(ISERROR(I1693/(I1693+K1693)),0,(I1693/(I1693+K1693)))</f>
        <v>0</v>
      </c>
      <c r="P1693" s="1" t="n">
        <f aca="false">IF(ISERROR((2*N1693*O1693)/(N1693+O1693)),0,(2*N1693*O1693)/(N1693+O1693))</f>
        <v>0</v>
      </c>
      <c r="Q1693" s="0" t="n">
        <f aca="false">L2201-M2201</f>
        <v>-3</v>
      </c>
      <c r="R1693" s="17" t="str">
        <f aca="false">VLOOKUP(A1693,s3_num_method!A1693:B4192,2,0)</f>
        <v>num+count</v>
      </c>
    </row>
    <row r="1694" customFormat="false" ht="12.8" hidden="false" customHeight="false" outlineLevel="0" collapsed="false">
      <c r="A1694" s="0" t="s">
        <v>7489</v>
      </c>
      <c r="B1694" s="0" t="s">
        <v>22</v>
      </c>
      <c r="C1694" s="0" t="s">
        <v>9</v>
      </c>
      <c r="E1694" s="0" t="s">
        <v>33</v>
      </c>
      <c r="F1694" s="0" t="s">
        <v>7490</v>
      </c>
      <c r="G1694" s="0" t="n">
        <v>7</v>
      </c>
      <c r="H1694" s="0" t="n">
        <v>6</v>
      </c>
      <c r="I1694" s="0" t="n">
        <v>4</v>
      </c>
      <c r="J1694" s="0" t="n">
        <v>2</v>
      </c>
      <c r="K1694" s="0" t="n">
        <v>3</v>
      </c>
      <c r="L1694" s="0" t="n">
        <v>2</v>
      </c>
      <c r="M1694" s="0" t="n">
        <v>7</v>
      </c>
      <c r="N1694" s="1" t="n">
        <f aca="false">IF(ISERROR(I1694/(I1694+J1694)),0,(I1694/(I1694+J1694)))</f>
        <v>0.666666666666667</v>
      </c>
      <c r="O1694" s="1" t="n">
        <f aca="false">IF(ISERROR(I1694/(I1694+K1694)),0,(I1694/(I1694+K1694)))</f>
        <v>0.571428571428571</v>
      </c>
      <c r="P1694" s="1" t="n">
        <f aca="false">IF(ISERROR((2*N1694*O1694)/(N1694+O1694)),0,(2*N1694*O1694)/(N1694+O1694))</f>
        <v>0.615384615384615</v>
      </c>
      <c r="Q1694" s="0" t="n">
        <f aca="false">L1274-M1274</f>
        <v>-1</v>
      </c>
      <c r="R1694" s="17" t="str">
        <f aca="false">VLOOKUP(A1694,s3_num_method!A1694:B4193,2,0)</f>
        <v>num+count</v>
      </c>
    </row>
    <row r="1695" customFormat="false" ht="12.8" hidden="false" customHeight="false" outlineLevel="0" collapsed="false">
      <c r="A1695" s="0" t="s">
        <v>7491</v>
      </c>
      <c r="B1695" s="0" t="s">
        <v>22</v>
      </c>
      <c r="C1695" s="0" t="s">
        <v>9</v>
      </c>
      <c r="E1695" s="0" t="s">
        <v>33</v>
      </c>
      <c r="F1695" s="0" t="s">
        <v>7492</v>
      </c>
      <c r="G1695" s="0" t="n">
        <v>8</v>
      </c>
      <c r="H1695" s="0" t="n">
        <v>24</v>
      </c>
      <c r="I1695" s="0" t="n">
        <v>4</v>
      </c>
      <c r="J1695" s="0" t="n">
        <v>20</v>
      </c>
      <c r="K1695" s="0" t="n">
        <v>4</v>
      </c>
      <c r="L1695" s="0" t="n">
        <v>14</v>
      </c>
      <c r="M1695" s="0" t="n">
        <v>23</v>
      </c>
      <c r="N1695" s="1" t="n">
        <f aca="false">IF(ISERROR(I1695/(I1695+J1695)),0,(I1695/(I1695+J1695)))</f>
        <v>0.166666666666667</v>
      </c>
      <c r="O1695" s="1" t="n">
        <f aca="false">IF(ISERROR(I1695/(I1695+K1695)),0,(I1695/(I1695+K1695)))</f>
        <v>0.5</v>
      </c>
      <c r="P1695" s="1" t="n">
        <f aca="false">IF(ISERROR((2*N1695*O1695)/(N1695+O1695)),0,(2*N1695*O1695)/(N1695+O1695))</f>
        <v>0.25</v>
      </c>
      <c r="Q1695" s="0" t="n">
        <f aca="false">L997-M997</f>
        <v>-5</v>
      </c>
      <c r="R1695" s="17" t="str">
        <f aca="false">VLOOKUP(A1695,s3_num_method!A1695:B4194,2,0)</f>
        <v>num+count</v>
      </c>
    </row>
    <row r="1696" customFormat="false" ht="12.8" hidden="false" customHeight="false" outlineLevel="0" collapsed="false">
      <c r="A1696" s="0" t="s">
        <v>7493</v>
      </c>
      <c r="B1696" s="0" t="s">
        <v>22</v>
      </c>
      <c r="C1696" s="0" t="s">
        <v>9</v>
      </c>
      <c r="E1696" s="0" t="s">
        <v>33</v>
      </c>
      <c r="F1696" s="0" t="s">
        <v>7494</v>
      </c>
      <c r="G1696" s="0" t="n">
        <v>5</v>
      </c>
      <c r="H1696" s="0" t="n">
        <v>0</v>
      </c>
      <c r="I1696" s="0" t="n">
        <v>0</v>
      </c>
      <c r="J1696" s="0" t="n">
        <v>0</v>
      </c>
      <c r="K1696" s="0" t="n">
        <v>5</v>
      </c>
      <c r="L1696" s="0" t="n">
        <v>8</v>
      </c>
      <c r="M1696" s="0" t="n">
        <v>0</v>
      </c>
      <c r="N1696" s="1" t="n">
        <f aca="false">IF(ISERROR(I1696/(I1696+J1696)),0,(I1696/(I1696+J1696)))</f>
        <v>0</v>
      </c>
      <c r="O1696" s="1" t="n">
        <f aca="false">IF(ISERROR(I1696/(I1696+K1696)),0,(I1696/(I1696+K1696)))</f>
        <v>0</v>
      </c>
      <c r="P1696" s="1" t="n">
        <f aca="false">IF(ISERROR((2*N1696*O1696)/(N1696+O1696)),0,(2*N1696*O1696)/(N1696+O1696))</f>
        <v>0</v>
      </c>
      <c r="Q1696" s="0" t="n">
        <f aca="false">L203-M203</f>
        <v>-16</v>
      </c>
      <c r="R1696" s="17" t="str">
        <f aca="false">VLOOKUP(A1696,s3_num_method!A1696:B4195,2,0)</f>
        <v>num+count</v>
      </c>
    </row>
    <row r="1697" customFormat="false" ht="12.8" hidden="false" customHeight="false" outlineLevel="0" collapsed="false">
      <c r="A1697" s="0" t="s">
        <v>7495</v>
      </c>
      <c r="B1697" s="0" t="s">
        <v>22</v>
      </c>
      <c r="C1697" s="0" t="s">
        <v>9</v>
      </c>
      <c r="E1697" s="0" t="s">
        <v>33</v>
      </c>
      <c r="F1697" s="0" t="s">
        <v>7496</v>
      </c>
      <c r="G1697" s="0" t="n">
        <v>2</v>
      </c>
      <c r="H1697" s="0" t="n">
        <v>0</v>
      </c>
      <c r="I1697" s="0" t="n">
        <v>0</v>
      </c>
      <c r="J1697" s="0" t="n">
        <v>0</v>
      </c>
      <c r="K1697" s="0" t="n">
        <v>2</v>
      </c>
      <c r="L1697" s="0" t="n">
        <v>2</v>
      </c>
      <c r="M1697" s="0" t="n">
        <v>0</v>
      </c>
      <c r="N1697" s="1" t="n">
        <f aca="false">IF(ISERROR(I1697/(I1697+J1697)),0,(I1697/(I1697+J1697)))</f>
        <v>0</v>
      </c>
      <c r="O1697" s="1" t="n">
        <f aca="false">IF(ISERROR(I1697/(I1697+K1697)),0,(I1697/(I1697+K1697)))</f>
        <v>0</v>
      </c>
      <c r="P1697" s="1" t="n">
        <f aca="false">IF(ISERROR((2*N1697*O1697)/(N1697+O1697)),0,(2*N1697*O1697)/(N1697+O1697))</f>
        <v>0</v>
      </c>
      <c r="Q1697" s="0" t="n">
        <f aca="false">L1315-M1315</f>
        <v>-9</v>
      </c>
      <c r="R1697" s="17" t="str">
        <f aca="false">VLOOKUP(A1697,s3_num_method!A1697:B4196,2,0)</f>
        <v>num+count</v>
      </c>
    </row>
    <row r="1698" customFormat="false" ht="12.8" hidden="false" customHeight="false" outlineLevel="0" collapsed="false">
      <c r="A1698" s="0" t="s">
        <v>7497</v>
      </c>
      <c r="B1698" s="0" t="s">
        <v>22</v>
      </c>
      <c r="C1698" s="0" t="s">
        <v>9</v>
      </c>
      <c r="E1698" s="0" t="s">
        <v>33</v>
      </c>
      <c r="F1698" s="0" t="s">
        <v>7498</v>
      </c>
      <c r="G1698" s="0" t="n">
        <v>1</v>
      </c>
      <c r="H1698" s="0" t="n">
        <v>0</v>
      </c>
      <c r="I1698" s="0" t="n">
        <v>0</v>
      </c>
      <c r="J1698" s="0" t="n">
        <v>0</v>
      </c>
      <c r="K1698" s="0" t="n">
        <v>1</v>
      </c>
      <c r="L1698" s="0" t="n">
        <v>1</v>
      </c>
      <c r="M1698" s="0" t="n">
        <v>0</v>
      </c>
      <c r="N1698" s="1" t="n">
        <f aca="false">IF(ISERROR(I1698/(I1698+J1698)),0,(I1698/(I1698+J1698)))</f>
        <v>0</v>
      </c>
      <c r="O1698" s="1" t="n">
        <f aca="false">IF(ISERROR(I1698/(I1698+K1698)),0,(I1698/(I1698+K1698)))</f>
        <v>0</v>
      </c>
      <c r="P1698" s="1" t="n">
        <f aca="false">IF(ISERROR((2*N1698*O1698)/(N1698+O1698)),0,(2*N1698*O1698)/(N1698+O1698))</f>
        <v>0</v>
      </c>
      <c r="Q1698" s="0" t="n">
        <f aca="false">L2090-M2090</f>
        <v>-1</v>
      </c>
      <c r="R1698" s="17" t="str">
        <f aca="false">VLOOKUP(A1698,s3_num_method!A1698:B4197,2,0)</f>
        <v>num+count</v>
      </c>
    </row>
    <row r="1699" customFormat="false" ht="12.8" hidden="false" customHeight="false" outlineLevel="0" collapsed="false">
      <c r="A1699" s="0" t="s">
        <v>7499</v>
      </c>
      <c r="B1699" s="0" t="s">
        <v>22</v>
      </c>
      <c r="C1699" s="0" t="s">
        <v>9</v>
      </c>
      <c r="E1699" s="0" t="s">
        <v>33</v>
      </c>
      <c r="F1699" s="0" t="s">
        <v>7500</v>
      </c>
      <c r="G1699" s="0" t="n">
        <v>2</v>
      </c>
      <c r="H1699" s="0" t="n">
        <v>0</v>
      </c>
      <c r="I1699" s="0" t="n">
        <v>0</v>
      </c>
      <c r="J1699" s="0" t="n">
        <v>0</v>
      </c>
      <c r="K1699" s="0" t="n">
        <v>2</v>
      </c>
      <c r="L1699" s="0" t="n">
        <v>5</v>
      </c>
      <c r="M1699" s="0" t="n">
        <v>0</v>
      </c>
      <c r="N1699" s="1" t="n">
        <f aca="false">IF(ISERROR(I1699/(I1699+J1699)),0,(I1699/(I1699+J1699)))</f>
        <v>0</v>
      </c>
      <c r="O1699" s="1" t="n">
        <f aca="false">IF(ISERROR(I1699/(I1699+K1699)),0,(I1699/(I1699+K1699)))</f>
        <v>0</v>
      </c>
      <c r="P1699" s="1" t="n">
        <f aca="false">IF(ISERROR((2*N1699*O1699)/(N1699+O1699)),0,(2*N1699*O1699)/(N1699+O1699))</f>
        <v>0</v>
      </c>
      <c r="Q1699" s="0" t="n">
        <f aca="false">L1133-M1133</f>
        <v>-3</v>
      </c>
      <c r="R1699" s="17" t="str">
        <f aca="false">VLOOKUP(A1699,s3_num_method!A1699:B4198,2,0)</f>
        <v>num+count</v>
      </c>
    </row>
    <row r="1700" customFormat="false" ht="12.8" hidden="false" customHeight="false" outlineLevel="0" collapsed="false">
      <c r="A1700" s="0" t="s">
        <v>7501</v>
      </c>
      <c r="B1700" s="0" t="s">
        <v>22</v>
      </c>
      <c r="C1700" s="0" t="s">
        <v>9</v>
      </c>
      <c r="E1700" s="0" t="s">
        <v>33</v>
      </c>
      <c r="F1700" s="0" t="s">
        <v>7502</v>
      </c>
      <c r="G1700" s="0" t="n">
        <v>2</v>
      </c>
      <c r="H1700" s="0" t="n">
        <v>2</v>
      </c>
      <c r="I1700" s="0" t="n">
        <v>2</v>
      </c>
      <c r="J1700" s="0" t="n">
        <v>0</v>
      </c>
      <c r="K1700" s="0" t="n">
        <v>0</v>
      </c>
      <c r="L1700" s="0" t="n">
        <v>1</v>
      </c>
      <c r="M1700" s="0" t="n">
        <v>0</v>
      </c>
      <c r="N1700" s="1" t="n">
        <f aca="false">IF(ISERROR(I1700/(I1700+J1700)),0,(I1700/(I1700+J1700)))</f>
        <v>1</v>
      </c>
      <c r="O1700" s="1" t="n">
        <f aca="false">IF(ISERROR(I1700/(I1700+K1700)),0,(I1700/(I1700+K1700)))</f>
        <v>1</v>
      </c>
      <c r="P1700" s="1" t="n">
        <f aca="false">IF(ISERROR((2*N1700*O1700)/(N1700+O1700)),0,(2*N1700*O1700)/(N1700+O1700))</f>
        <v>1</v>
      </c>
      <c r="Q1700" s="0" t="n">
        <f aca="false">L1427-M1427</f>
        <v>-5</v>
      </c>
      <c r="R1700" s="17" t="str">
        <f aca="false">VLOOKUP(A1700,s3_num_method!A1700:B4199,2,0)</f>
        <v>count</v>
      </c>
    </row>
    <row r="1701" customFormat="false" ht="12.8" hidden="false" customHeight="false" outlineLevel="0" collapsed="false">
      <c r="A1701" s="0" t="s">
        <v>7503</v>
      </c>
      <c r="B1701" s="0" t="s">
        <v>22</v>
      </c>
      <c r="C1701" s="0" t="s">
        <v>9</v>
      </c>
      <c r="E1701" s="0" t="s">
        <v>33</v>
      </c>
      <c r="F1701" s="0" t="s">
        <v>7504</v>
      </c>
      <c r="G1701" s="0" t="n">
        <v>3</v>
      </c>
      <c r="H1701" s="0" t="n">
        <v>7</v>
      </c>
      <c r="I1701" s="0" t="n">
        <v>2</v>
      </c>
      <c r="J1701" s="0" t="n">
        <v>5</v>
      </c>
      <c r="K1701" s="0" t="n">
        <v>1</v>
      </c>
      <c r="L1701" s="0" t="n">
        <v>7</v>
      </c>
      <c r="M1701" s="0" t="n">
        <v>17</v>
      </c>
      <c r="N1701" s="1" t="n">
        <f aca="false">IF(ISERROR(I1701/(I1701+J1701)),0,(I1701/(I1701+J1701)))</f>
        <v>0.285714285714286</v>
      </c>
      <c r="O1701" s="1" t="n">
        <f aca="false">IF(ISERROR(I1701/(I1701+K1701)),0,(I1701/(I1701+K1701)))</f>
        <v>0.666666666666667</v>
      </c>
      <c r="P1701" s="1" t="n">
        <f aca="false">IF(ISERROR((2*N1701*O1701)/(N1701+O1701)),0,(2*N1701*O1701)/(N1701+O1701))</f>
        <v>0.4</v>
      </c>
      <c r="Q1701" s="0" t="n">
        <f aca="false">L736-M736</f>
        <v>-4</v>
      </c>
      <c r="R1701" s="17" t="str">
        <f aca="false">VLOOKUP(A1701,s3_num_method!A1701:B4200,2,0)</f>
        <v>num+count</v>
      </c>
    </row>
    <row r="1702" customFormat="false" ht="12.8" hidden="false" customHeight="false" outlineLevel="0" collapsed="false">
      <c r="A1702" s="0" t="s">
        <v>7505</v>
      </c>
      <c r="B1702" s="0" t="s">
        <v>22</v>
      </c>
      <c r="C1702" s="0" t="s">
        <v>9</v>
      </c>
      <c r="E1702" s="0" t="s">
        <v>33</v>
      </c>
      <c r="F1702" s="0" t="s">
        <v>7506</v>
      </c>
      <c r="G1702" s="0" t="n">
        <v>2</v>
      </c>
      <c r="H1702" s="0" t="n">
        <v>0</v>
      </c>
      <c r="I1702" s="0" t="n">
        <v>0</v>
      </c>
      <c r="J1702" s="0" t="n">
        <v>0</v>
      </c>
      <c r="K1702" s="0" t="n">
        <v>2</v>
      </c>
      <c r="L1702" s="0" t="n">
        <v>4</v>
      </c>
      <c r="M1702" s="0" t="n">
        <v>0</v>
      </c>
      <c r="N1702" s="1" t="n">
        <f aca="false">IF(ISERROR(I1702/(I1702+J1702)),0,(I1702/(I1702+J1702)))</f>
        <v>0</v>
      </c>
      <c r="O1702" s="1" t="n">
        <f aca="false">IF(ISERROR(I1702/(I1702+K1702)),0,(I1702/(I1702+K1702)))</f>
        <v>0</v>
      </c>
      <c r="P1702" s="1" t="n">
        <f aca="false">IF(ISERROR((2*N1702*O1702)/(N1702+O1702)),0,(2*N1702*O1702)/(N1702+O1702))</f>
        <v>0</v>
      </c>
      <c r="Q1702" s="0" t="n">
        <f aca="false">L62-M62</f>
        <v>-7</v>
      </c>
      <c r="R1702" s="17" t="str">
        <f aca="false">VLOOKUP(A1702,s3_num_method!A1702:B4201,2,0)</f>
        <v>num+count</v>
      </c>
    </row>
    <row r="1703" customFormat="false" ht="12.8" hidden="false" customHeight="false" outlineLevel="0" collapsed="false">
      <c r="A1703" s="0" t="s">
        <v>7507</v>
      </c>
      <c r="B1703" s="0" t="s">
        <v>22</v>
      </c>
      <c r="C1703" s="0" t="s">
        <v>9</v>
      </c>
      <c r="E1703" s="0" t="s">
        <v>33</v>
      </c>
      <c r="F1703" s="0" t="s">
        <v>7508</v>
      </c>
      <c r="G1703" s="0" t="n">
        <v>3</v>
      </c>
      <c r="H1703" s="0" t="n">
        <v>4</v>
      </c>
      <c r="I1703" s="0" t="n">
        <v>3</v>
      </c>
      <c r="J1703" s="0" t="n">
        <v>1</v>
      </c>
      <c r="K1703" s="0" t="n">
        <v>0</v>
      </c>
      <c r="L1703" s="0" t="n">
        <v>3</v>
      </c>
      <c r="M1703" s="0" t="n">
        <v>6</v>
      </c>
      <c r="N1703" s="1" t="n">
        <f aca="false">IF(ISERROR(I1703/(I1703+J1703)),0,(I1703/(I1703+J1703)))</f>
        <v>0.75</v>
      </c>
      <c r="O1703" s="1" t="n">
        <f aca="false">IF(ISERROR(I1703/(I1703+K1703)),0,(I1703/(I1703+K1703)))</f>
        <v>1</v>
      </c>
      <c r="P1703" s="1" t="n">
        <f aca="false">IF(ISERROR((2*N1703*O1703)/(N1703+O1703)),0,(2*N1703*O1703)/(N1703+O1703))</f>
        <v>0.857142857142857</v>
      </c>
      <c r="Q1703" s="0" t="n">
        <f aca="false">L1342-M1342</f>
        <v>-6</v>
      </c>
      <c r="R1703" s="17" t="str">
        <f aca="false">VLOOKUP(A1703,s3_num_method!A1703:B4202,2,0)</f>
        <v>num+count</v>
      </c>
    </row>
    <row r="1704" customFormat="false" ht="12.8" hidden="false" customHeight="false" outlineLevel="0" collapsed="false">
      <c r="A1704" s="0" t="s">
        <v>7509</v>
      </c>
      <c r="B1704" s="0" t="s">
        <v>22</v>
      </c>
      <c r="C1704" s="0" t="s">
        <v>9</v>
      </c>
      <c r="E1704" s="0" t="s">
        <v>33</v>
      </c>
      <c r="F1704" s="0" t="s">
        <v>7510</v>
      </c>
      <c r="G1704" s="0" t="n">
        <v>6</v>
      </c>
      <c r="H1704" s="0" t="n">
        <v>0</v>
      </c>
      <c r="I1704" s="0" t="n">
        <v>0</v>
      </c>
      <c r="J1704" s="0" t="n">
        <v>0</v>
      </c>
      <c r="K1704" s="0" t="n">
        <v>6</v>
      </c>
      <c r="L1704" s="0" t="n">
        <v>5</v>
      </c>
      <c r="M1704" s="0" t="n">
        <v>0</v>
      </c>
      <c r="N1704" s="1" t="n">
        <f aca="false">IF(ISERROR(I1704/(I1704+J1704)),0,(I1704/(I1704+J1704)))</f>
        <v>0</v>
      </c>
      <c r="O1704" s="1" t="n">
        <f aca="false">IF(ISERROR(I1704/(I1704+K1704)),0,(I1704/(I1704+K1704)))</f>
        <v>0</v>
      </c>
      <c r="P1704" s="1" t="n">
        <f aca="false">IF(ISERROR((2*N1704*O1704)/(N1704+O1704)),0,(2*N1704*O1704)/(N1704+O1704))</f>
        <v>0</v>
      </c>
      <c r="Q1704" s="0" t="n">
        <f aca="false">L1402-M1402</f>
        <v>2</v>
      </c>
      <c r="R1704" s="17" t="str">
        <f aca="false">VLOOKUP(A1704,s3_num_method!A1704:B4203,2,0)</f>
        <v>num+count</v>
      </c>
    </row>
    <row r="1705" customFormat="false" ht="12.8" hidden="false" customHeight="false" outlineLevel="0" collapsed="false">
      <c r="A1705" s="0" t="s">
        <v>7511</v>
      </c>
      <c r="B1705" s="0" t="s">
        <v>22</v>
      </c>
      <c r="C1705" s="0" t="s">
        <v>9</v>
      </c>
      <c r="E1705" s="0" t="s">
        <v>33</v>
      </c>
      <c r="F1705" s="0" t="s">
        <v>7512</v>
      </c>
      <c r="G1705" s="0" t="n">
        <v>6</v>
      </c>
      <c r="H1705" s="0" t="n">
        <v>5</v>
      </c>
      <c r="I1705" s="0" t="n">
        <v>5</v>
      </c>
      <c r="J1705" s="0" t="n">
        <v>0</v>
      </c>
      <c r="K1705" s="0" t="n">
        <v>1</v>
      </c>
      <c r="L1705" s="0" t="n">
        <v>14</v>
      </c>
      <c r="M1705" s="0" t="n">
        <v>11</v>
      </c>
      <c r="N1705" s="1" t="n">
        <f aca="false">IF(ISERROR(I1705/(I1705+J1705)),0,(I1705/(I1705+J1705)))</f>
        <v>1</v>
      </c>
      <c r="O1705" s="1" t="n">
        <f aca="false">IF(ISERROR(I1705/(I1705+K1705)),0,(I1705/(I1705+K1705)))</f>
        <v>0.833333333333333</v>
      </c>
      <c r="P1705" s="1" t="n">
        <f aca="false">IF(ISERROR((2*N1705*O1705)/(N1705+O1705)),0,(2*N1705*O1705)/(N1705+O1705))</f>
        <v>0.909090909090909</v>
      </c>
      <c r="Q1705" s="0" t="n">
        <f aca="false">L1158-M1158</f>
        <v>0</v>
      </c>
      <c r="R1705" s="17" t="str">
        <f aca="false">VLOOKUP(A1705,s3_num_method!A1705:B4204,2,0)</f>
        <v>num+count</v>
      </c>
    </row>
    <row r="1706" customFormat="false" ht="12.8" hidden="false" customHeight="false" outlineLevel="0" collapsed="false">
      <c r="A1706" s="0" t="s">
        <v>7513</v>
      </c>
      <c r="B1706" s="0" t="s">
        <v>22</v>
      </c>
      <c r="C1706" s="0" t="s">
        <v>9</v>
      </c>
      <c r="E1706" s="0" t="s">
        <v>33</v>
      </c>
      <c r="F1706" s="0" t="s">
        <v>7514</v>
      </c>
      <c r="G1706" s="0" t="n">
        <v>4</v>
      </c>
      <c r="H1706" s="0" t="n">
        <v>2</v>
      </c>
      <c r="I1706" s="0" t="n">
        <v>0</v>
      </c>
      <c r="J1706" s="0" t="n">
        <v>2</v>
      </c>
      <c r="K1706" s="0" t="n">
        <v>4</v>
      </c>
      <c r="L1706" s="0" t="n">
        <v>6</v>
      </c>
      <c r="M1706" s="0" t="n">
        <v>0</v>
      </c>
      <c r="N1706" s="1" t="n">
        <f aca="false">IF(ISERROR(I1706/(I1706+J1706)),0,(I1706/(I1706+J1706)))</f>
        <v>0</v>
      </c>
      <c r="O1706" s="1" t="n">
        <f aca="false">IF(ISERROR(I1706/(I1706+K1706)),0,(I1706/(I1706+K1706)))</f>
        <v>0</v>
      </c>
      <c r="P1706" s="1" t="n">
        <f aca="false">IF(ISERROR((2*N1706*O1706)/(N1706+O1706)),0,(2*N1706*O1706)/(N1706+O1706))</f>
        <v>0</v>
      </c>
      <c r="Q1706" s="0" t="n">
        <f aca="false">L15-M15</f>
        <v>-12</v>
      </c>
      <c r="R1706" s="17" t="str">
        <f aca="false">VLOOKUP(A1706,s3_num_method!A1706:B4205,2,0)</f>
        <v>count</v>
      </c>
    </row>
    <row r="1707" customFormat="false" ht="12.8" hidden="false" customHeight="false" outlineLevel="0" collapsed="false">
      <c r="A1707" s="0" t="s">
        <v>7515</v>
      </c>
      <c r="B1707" s="0" t="s">
        <v>22</v>
      </c>
      <c r="C1707" s="0" t="s">
        <v>9</v>
      </c>
      <c r="E1707" s="0" t="s">
        <v>33</v>
      </c>
      <c r="F1707" s="0" t="s">
        <v>7516</v>
      </c>
      <c r="G1707" s="0" t="n">
        <v>1</v>
      </c>
      <c r="H1707" s="0" t="n">
        <v>8</v>
      </c>
      <c r="I1707" s="0" t="n">
        <v>0</v>
      </c>
      <c r="J1707" s="0" t="n">
        <v>8</v>
      </c>
      <c r="K1707" s="0" t="n">
        <v>1</v>
      </c>
      <c r="L1707" s="0" t="n">
        <v>4</v>
      </c>
      <c r="M1707" s="0" t="n">
        <v>3</v>
      </c>
      <c r="N1707" s="1" t="n">
        <f aca="false">IF(ISERROR(I1707/(I1707+J1707)),0,(I1707/(I1707+J1707)))</f>
        <v>0</v>
      </c>
      <c r="O1707" s="1" t="n">
        <f aca="false">IF(ISERROR(I1707/(I1707+K1707)),0,(I1707/(I1707+K1707)))</f>
        <v>0</v>
      </c>
      <c r="P1707" s="1" t="n">
        <f aca="false">IF(ISERROR((2*N1707*O1707)/(N1707+O1707)),0,(2*N1707*O1707)/(N1707+O1707))</f>
        <v>0</v>
      </c>
      <c r="Q1707" s="0" t="n">
        <f aca="false">L2154-M2154</f>
        <v>-3</v>
      </c>
      <c r="R1707" s="17" t="str">
        <f aca="false">VLOOKUP(A1707,s3_num_method!A1707:B4206,2,0)</f>
        <v>num+count</v>
      </c>
    </row>
    <row r="1708" customFormat="false" ht="12.8" hidden="false" customHeight="false" outlineLevel="0" collapsed="false">
      <c r="A1708" s="0" t="s">
        <v>7517</v>
      </c>
      <c r="B1708" s="0" t="s">
        <v>22</v>
      </c>
      <c r="C1708" s="0" t="s">
        <v>9</v>
      </c>
      <c r="E1708" s="0" t="s">
        <v>33</v>
      </c>
      <c r="F1708" s="0" t="s">
        <v>7518</v>
      </c>
      <c r="G1708" s="0" t="n">
        <v>13</v>
      </c>
      <c r="H1708" s="0" t="n">
        <v>11</v>
      </c>
      <c r="I1708" s="0" t="n">
        <v>7</v>
      </c>
      <c r="J1708" s="0" t="n">
        <v>4</v>
      </c>
      <c r="K1708" s="0" t="n">
        <v>6</v>
      </c>
      <c r="L1708" s="0" t="n">
        <v>7</v>
      </c>
      <c r="M1708" s="0" t="n">
        <v>15</v>
      </c>
      <c r="N1708" s="1" t="n">
        <f aca="false">IF(ISERROR(I1708/(I1708+J1708)),0,(I1708/(I1708+J1708)))</f>
        <v>0.636363636363636</v>
      </c>
      <c r="O1708" s="1" t="n">
        <f aca="false">IF(ISERROR(I1708/(I1708+K1708)),0,(I1708/(I1708+K1708)))</f>
        <v>0.538461538461538</v>
      </c>
      <c r="P1708" s="1" t="n">
        <f aca="false">IF(ISERROR((2*N1708*O1708)/(N1708+O1708)),0,(2*N1708*O1708)/(N1708+O1708))</f>
        <v>0.583333333333333</v>
      </c>
      <c r="Q1708" s="0" t="n">
        <f aca="false">L1701-M1701</f>
        <v>-10</v>
      </c>
      <c r="R1708" s="17" t="str">
        <f aca="false">VLOOKUP(A1708,s3_num_method!A1708:B4207,2,0)</f>
        <v>num+count</v>
      </c>
    </row>
    <row r="1709" customFormat="false" ht="12.8" hidden="false" customHeight="false" outlineLevel="0" collapsed="false">
      <c r="A1709" s="0" t="s">
        <v>7519</v>
      </c>
      <c r="B1709" s="0" t="s">
        <v>22</v>
      </c>
      <c r="C1709" s="0" t="s">
        <v>9</v>
      </c>
      <c r="E1709" s="0" t="s">
        <v>33</v>
      </c>
      <c r="F1709" s="0" t="s">
        <v>7520</v>
      </c>
      <c r="G1709" s="0" t="n">
        <v>6</v>
      </c>
      <c r="H1709" s="0" t="n">
        <v>7</v>
      </c>
      <c r="I1709" s="0" t="n">
        <v>3</v>
      </c>
      <c r="J1709" s="0" t="n">
        <v>4</v>
      </c>
      <c r="K1709" s="0" t="n">
        <v>3</v>
      </c>
      <c r="L1709" s="0" t="n">
        <v>10</v>
      </c>
      <c r="M1709" s="0" t="n">
        <v>8</v>
      </c>
      <c r="N1709" s="1" t="n">
        <f aca="false">IF(ISERROR(I1709/(I1709+J1709)),0,(I1709/(I1709+J1709)))</f>
        <v>0.428571428571429</v>
      </c>
      <c r="O1709" s="1" t="n">
        <f aca="false">IF(ISERROR(I1709/(I1709+K1709)),0,(I1709/(I1709+K1709)))</f>
        <v>0.5</v>
      </c>
      <c r="P1709" s="1" t="n">
        <f aca="false">IF(ISERROR((2*N1709*O1709)/(N1709+O1709)),0,(2*N1709*O1709)/(N1709+O1709))</f>
        <v>0.461538461538462</v>
      </c>
      <c r="Q1709" s="0" t="n">
        <f aca="false">L1116-M1116</f>
        <v>1</v>
      </c>
      <c r="R1709" s="17" t="str">
        <f aca="false">VLOOKUP(A1709,s3_num_method!A1709:B4208,2,0)</f>
        <v>num+count</v>
      </c>
    </row>
    <row r="1710" customFormat="false" ht="12.8" hidden="false" customHeight="false" outlineLevel="0" collapsed="false">
      <c r="A1710" s="0" t="s">
        <v>7521</v>
      </c>
      <c r="B1710" s="0" t="s">
        <v>22</v>
      </c>
      <c r="C1710" s="0" t="s">
        <v>9</v>
      </c>
      <c r="E1710" s="0" t="s">
        <v>33</v>
      </c>
      <c r="F1710" s="0" t="s">
        <v>7522</v>
      </c>
      <c r="G1710" s="0" t="n">
        <v>5</v>
      </c>
      <c r="H1710" s="0" t="n">
        <v>8</v>
      </c>
      <c r="I1710" s="0" t="n">
        <v>4</v>
      </c>
      <c r="J1710" s="0" t="n">
        <v>4</v>
      </c>
      <c r="K1710" s="0" t="n">
        <v>1</v>
      </c>
      <c r="L1710" s="0" t="n">
        <v>10</v>
      </c>
      <c r="M1710" s="0" t="n">
        <v>21</v>
      </c>
      <c r="N1710" s="1" t="n">
        <f aca="false">IF(ISERROR(I1710/(I1710+J1710)),0,(I1710/(I1710+J1710)))</f>
        <v>0.5</v>
      </c>
      <c r="O1710" s="1" t="n">
        <f aca="false">IF(ISERROR(I1710/(I1710+K1710)),0,(I1710/(I1710+K1710)))</f>
        <v>0.8</v>
      </c>
      <c r="P1710" s="1" t="n">
        <f aca="false">IF(ISERROR((2*N1710*O1710)/(N1710+O1710)),0,(2*N1710*O1710)/(N1710+O1710))</f>
        <v>0.615384615384615</v>
      </c>
      <c r="Q1710" s="0" t="n">
        <f aca="false">L243-M243</f>
        <v>-12</v>
      </c>
      <c r="R1710" s="17" t="str">
        <f aca="false">VLOOKUP(A1710,s3_num_method!A1710:B4209,2,0)</f>
        <v>num+count</v>
      </c>
    </row>
    <row r="1711" customFormat="false" ht="12.8" hidden="false" customHeight="false" outlineLevel="0" collapsed="false">
      <c r="A1711" s="0" t="s">
        <v>7523</v>
      </c>
      <c r="B1711" s="0" t="s">
        <v>22</v>
      </c>
      <c r="C1711" s="0" t="s">
        <v>9</v>
      </c>
      <c r="E1711" s="0" t="s">
        <v>33</v>
      </c>
      <c r="F1711" s="0" t="s">
        <v>7524</v>
      </c>
      <c r="G1711" s="0" t="n">
        <v>1</v>
      </c>
      <c r="H1711" s="0" t="n">
        <v>0</v>
      </c>
      <c r="I1711" s="0" t="n">
        <v>0</v>
      </c>
      <c r="J1711" s="0" t="n">
        <v>0</v>
      </c>
      <c r="K1711" s="0" t="n">
        <v>1</v>
      </c>
      <c r="L1711" s="0" t="n">
        <v>4</v>
      </c>
      <c r="M1711" s="0" t="n">
        <v>0</v>
      </c>
      <c r="N1711" s="1" t="n">
        <f aca="false">IF(ISERROR(I1711/(I1711+J1711)),0,(I1711/(I1711+J1711)))</f>
        <v>0</v>
      </c>
      <c r="O1711" s="1" t="n">
        <f aca="false">IF(ISERROR(I1711/(I1711+K1711)),0,(I1711/(I1711+K1711)))</f>
        <v>0</v>
      </c>
      <c r="P1711" s="1" t="n">
        <f aca="false">IF(ISERROR((2*N1711*O1711)/(N1711+O1711)),0,(2*N1711*O1711)/(N1711+O1711))</f>
        <v>0</v>
      </c>
      <c r="Q1711" s="0" t="n">
        <f aca="false">L1863-M1863</f>
        <v>-4</v>
      </c>
      <c r="R1711" s="17" t="str">
        <f aca="false">VLOOKUP(A1711,s3_num_method!A1711:B4210,2,0)</f>
        <v>num+count</v>
      </c>
    </row>
    <row r="1712" customFormat="false" ht="12.8" hidden="false" customHeight="false" outlineLevel="0" collapsed="false">
      <c r="A1712" s="0" t="s">
        <v>7525</v>
      </c>
      <c r="B1712" s="0" t="s">
        <v>22</v>
      </c>
      <c r="C1712" s="0" t="s">
        <v>9</v>
      </c>
      <c r="E1712" s="0" t="s">
        <v>33</v>
      </c>
      <c r="F1712" s="0" t="s">
        <v>7526</v>
      </c>
      <c r="G1712" s="0" t="n">
        <v>1</v>
      </c>
      <c r="H1712" s="0" t="n">
        <v>2</v>
      </c>
      <c r="I1712" s="0" t="n">
        <v>1</v>
      </c>
      <c r="J1712" s="0" t="n">
        <v>1</v>
      </c>
      <c r="K1712" s="0" t="n">
        <v>0</v>
      </c>
      <c r="L1712" s="0" t="n">
        <v>4</v>
      </c>
      <c r="M1712" s="0" t="n">
        <v>7</v>
      </c>
      <c r="N1712" s="1" t="n">
        <f aca="false">IF(ISERROR(I1712/(I1712+J1712)),0,(I1712/(I1712+J1712)))</f>
        <v>0.5</v>
      </c>
      <c r="O1712" s="1" t="n">
        <f aca="false">IF(ISERROR(I1712/(I1712+K1712)),0,(I1712/(I1712+K1712)))</f>
        <v>1</v>
      </c>
      <c r="P1712" s="1" t="n">
        <f aca="false">IF(ISERROR((2*N1712*O1712)/(N1712+O1712)),0,(2*N1712*O1712)/(N1712+O1712))</f>
        <v>0.666666666666667</v>
      </c>
      <c r="Q1712" s="0" t="n">
        <f aca="false">L261-M261</f>
        <v>-21</v>
      </c>
      <c r="R1712" s="17" t="str">
        <f aca="false">VLOOKUP(A1712,s3_num_method!A1712:B4211,2,0)</f>
        <v>num</v>
      </c>
    </row>
    <row r="1713" customFormat="false" ht="12.8" hidden="false" customHeight="false" outlineLevel="0" collapsed="false">
      <c r="A1713" s="0" t="s">
        <v>7527</v>
      </c>
      <c r="B1713" s="0" t="s">
        <v>22</v>
      </c>
      <c r="C1713" s="0" t="s">
        <v>9</v>
      </c>
      <c r="E1713" s="0" t="s">
        <v>33</v>
      </c>
      <c r="F1713" s="0" t="s">
        <v>7528</v>
      </c>
      <c r="G1713" s="0" t="n">
        <v>3</v>
      </c>
      <c r="H1713" s="0" t="n">
        <v>3</v>
      </c>
      <c r="I1713" s="0" t="n">
        <v>1</v>
      </c>
      <c r="J1713" s="0" t="n">
        <v>2</v>
      </c>
      <c r="K1713" s="0" t="n">
        <v>2</v>
      </c>
      <c r="L1713" s="0" t="n">
        <v>3</v>
      </c>
      <c r="M1713" s="0" t="n">
        <v>8</v>
      </c>
      <c r="N1713" s="1" t="n">
        <f aca="false">IF(ISERROR(I1713/(I1713+J1713)),0,(I1713/(I1713+J1713)))</f>
        <v>0.333333333333333</v>
      </c>
      <c r="O1713" s="1" t="n">
        <f aca="false">IF(ISERROR(I1713/(I1713+K1713)),0,(I1713/(I1713+K1713)))</f>
        <v>0.333333333333333</v>
      </c>
      <c r="P1713" s="1" t="n">
        <f aca="false">IF(ISERROR((2*N1713*O1713)/(N1713+O1713)),0,(2*N1713*O1713)/(N1713+O1713))</f>
        <v>0.333333333333333</v>
      </c>
      <c r="Q1713" s="0" t="n">
        <f aca="false">L1131-M1131</f>
        <v>0</v>
      </c>
      <c r="R1713" s="17" t="str">
        <f aca="false">VLOOKUP(A1713,s3_num_method!A1713:B4212,2,0)</f>
        <v>num+count</v>
      </c>
    </row>
    <row r="1714" customFormat="false" ht="12.8" hidden="false" customHeight="false" outlineLevel="0" collapsed="false">
      <c r="A1714" s="0" t="s">
        <v>7529</v>
      </c>
      <c r="B1714" s="0" t="s">
        <v>22</v>
      </c>
      <c r="C1714" s="0" t="s">
        <v>9</v>
      </c>
      <c r="E1714" s="0" t="s">
        <v>33</v>
      </c>
      <c r="F1714" s="0" t="s">
        <v>7530</v>
      </c>
      <c r="G1714" s="0" t="n">
        <v>9</v>
      </c>
      <c r="H1714" s="0" t="n">
        <v>9</v>
      </c>
      <c r="I1714" s="0" t="n">
        <v>8</v>
      </c>
      <c r="J1714" s="0" t="n">
        <v>1</v>
      </c>
      <c r="K1714" s="0" t="n">
        <v>1</v>
      </c>
      <c r="L1714" s="0" t="n">
        <v>21</v>
      </c>
      <c r="M1714" s="0" t="n">
        <v>19</v>
      </c>
      <c r="N1714" s="1" t="n">
        <f aca="false">IF(ISERROR(I1714/(I1714+J1714)),0,(I1714/(I1714+J1714)))</f>
        <v>0.888888888888889</v>
      </c>
      <c r="O1714" s="1" t="n">
        <f aca="false">IF(ISERROR(I1714/(I1714+K1714)),0,(I1714/(I1714+K1714)))</f>
        <v>0.888888888888889</v>
      </c>
      <c r="P1714" s="1" t="n">
        <f aca="false">IF(ISERROR((2*N1714*O1714)/(N1714+O1714)),0,(2*N1714*O1714)/(N1714+O1714))</f>
        <v>0.888888888888889</v>
      </c>
      <c r="Q1714" s="0" t="n">
        <f aca="false">L254-M254</f>
        <v>-4</v>
      </c>
      <c r="R1714" s="17" t="str">
        <f aca="false">VLOOKUP(A1714,s3_num_method!A1714:B4213,2,0)</f>
        <v>num+count</v>
      </c>
    </row>
    <row r="1715" customFormat="false" ht="12.8" hidden="false" customHeight="false" outlineLevel="0" collapsed="false">
      <c r="A1715" s="0" t="s">
        <v>7531</v>
      </c>
      <c r="B1715" s="0" t="s">
        <v>22</v>
      </c>
      <c r="C1715" s="0" t="s">
        <v>9</v>
      </c>
      <c r="E1715" s="0" t="s">
        <v>33</v>
      </c>
      <c r="F1715" s="0" t="s">
        <v>7532</v>
      </c>
      <c r="G1715" s="0" t="n">
        <v>4</v>
      </c>
      <c r="H1715" s="0" t="n">
        <v>3</v>
      </c>
      <c r="I1715" s="0" t="n">
        <v>1</v>
      </c>
      <c r="J1715" s="0" t="n">
        <v>2</v>
      </c>
      <c r="K1715" s="0" t="n">
        <v>3</v>
      </c>
      <c r="L1715" s="0" t="n">
        <v>5</v>
      </c>
      <c r="M1715" s="0" t="n">
        <v>0</v>
      </c>
      <c r="N1715" s="1" t="n">
        <f aca="false">IF(ISERROR(I1715/(I1715+J1715)),0,(I1715/(I1715+J1715)))</f>
        <v>0.333333333333333</v>
      </c>
      <c r="O1715" s="1" t="n">
        <f aca="false">IF(ISERROR(I1715/(I1715+K1715)),0,(I1715/(I1715+K1715)))</f>
        <v>0.25</v>
      </c>
      <c r="P1715" s="1" t="n">
        <f aca="false">IF(ISERROR((2*N1715*O1715)/(N1715+O1715)),0,(2*N1715*O1715)/(N1715+O1715))</f>
        <v>0.285714285714286</v>
      </c>
      <c r="Q1715" s="0" t="n">
        <f aca="false">L1157-M1157</f>
        <v>-5</v>
      </c>
      <c r="R1715" s="17" t="str">
        <f aca="false">VLOOKUP(A1715,s3_num_method!A1715:B4214,2,0)</f>
        <v>count</v>
      </c>
    </row>
    <row r="1716" customFormat="false" ht="12.8" hidden="false" customHeight="false" outlineLevel="0" collapsed="false">
      <c r="A1716" s="0" t="s">
        <v>7533</v>
      </c>
      <c r="B1716" s="0" t="s">
        <v>22</v>
      </c>
      <c r="C1716" s="0" t="s">
        <v>9</v>
      </c>
      <c r="E1716" s="0" t="s">
        <v>33</v>
      </c>
      <c r="F1716" s="0" t="s">
        <v>7534</v>
      </c>
      <c r="G1716" s="0" t="n">
        <v>1</v>
      </c>
      <c r="H1716" s="0" t="n">
        <v>1</v>
      </c>
      <c r="I1716" s="0" t="n">
        <v>1</v>
      </c>
      <c r="J1716" s="0" t="n">
        <v>0</v>
      </c>
      <c r="K1716" s="0" t="n">
        <v>0</v>
      </c>
      <c r="L1716" s="0" t="n">
        <v>4</v>
      </c>
      <c r="M1716" s="0" t="n">
        <v>1</v>
      </c>
      <c r="N1716" s="1" t="n">
        <f aca="false">IF(ISERROR(I1716/(I1716+J1716)),0,(I1716/(I1716+J1716)))</f>
        <v>1</v>
      </c>
      <c r="O1716" s="1" t="n">
        <f aca="false">IF(ISERROR(I1716/(I1716+K1716)),0,(I1716/(I1716+K1716)))</f>
        <v>1</v>
      </c>
      <c r="P1716" s="1" t="n">
        <f aca="false">IF(ISERROR((2*N1716*O1716)/(N1716+O1716)),0,(2*N1716*O1716)/(N1716+O1716))</f>
        <v>1</v>
      </c>
      <c r="Q1716" s="0" t="n">
        <f aca="false">L1321-M1321</f>
        <v>-14</v>
      </c>
      <c r="R1716" s="17" t="str">
        <f aca="false">VLOOKUP(A1716,s3_num_method!A1716:B4215,2,0)</f>
        <v>count</v>
      </c>
    </row>
    <row r="1717" customFormat="false" ht="12.8" hidden="false" customHeight="false" outlineLevel="0" collapsed="false">
      <c r="A1717" s="0" t="s">
        <v>7535</v>
      </c>
      <c r="B1717" s="0" t="s">
        <v>22</v>
      </c>
      <c r="C1717" s="0" t="s">
        <v>9</v>
      </c>
      <c r="E1717" s="0" t="s">
        <v>33</v>
      </c>
      <c r="F1717" s="0" t="s">
        <v>7536</v>
      </c>
      <c r="G1717" s="0" t="n">
        <v>2</v>
      </c>
      <c r="H1717" s="0" t="n">
        <v>0</v>
      </c>
      <c r="I1717" s="0" t="n">
        <v>0</v>
      </c>
      <c r="J1717" s="0" t="n">
        <v>0</v>
      </c>
      <c r="K1717" s="0" t="n">
        <v>2</v>
      </c>
      <c r="L1717" s="0" t="n">
        <v>4</v>
      </c>
      <c r="M1717" s="0" t="n">
        <v>0</v>
      </c>
      <c r="N1717" s="1" t="n">
        <f aca="false">IF(ISERROR(I1717/(I1717+J1717)),0,(I1717/(I1717+J1717)))</f>
        <v>0</v>
      </c>
      <c r="O1717" s="1" t="n">
        <f aca="false">IF(ISERROR(I1717/(I1717+K1717)),0,(I1717/(I1717+K1717)))</f>
        <v>0</v>
      </c>
      <c r="P1717" s="1" t="n">
        <f aca="false">IF(ISERROR((2*N1717*O1717)/(N1717+O1717)),0,(2*N1717*O1717)/(N1717+O1717))</f>
        <v>0</v>
      </c>
      <c r="Q1717" s="0" t="n">
        <f aca="false">L224-M224</f>
        <v>-6</v>
      </c>
      <c r="R1717" s="17" t="str">
        <f aca="false">VLOOKUP(A1717,s3_num_method!A1717:B4216,2,0)</f>
        <v>num+count</v>
      </c>
    </row>
    <row r="1718" customFormat="false" ht="12.8" hidden="false" customHeight="false" outlineLevel="0" collapsed="false">
      <c r="A1718" s="0" t="s">
        <v>7537</v>
      </c>
      <c r="B1718" s="0" t="s">
        <v>22</v>
      </c>
      <c r="C1718" s="0" t="s">
        <v>9</v>
      </c>
      <c r="E1718" s="0" t="s">
        <v>33</v>
      </c>
      <c r="F1718" s="0" t="s">
        <v>7538</v>
      </c>
      <c r="G1718" s="0" t="n">
        <v>4</v>
      </c>
      <c r="H1718" s="0" t="n">
        <v>14</v>
      </c>
      <c r="I1718" s="0" t="n">
        <v>4</v>
      </c>
      <c r="J1718" s="0" t="n">
        <v>10</v>
      </c>
      <c r="K1718" s="0" t="n">
        <v>0</v>
      </c>
      <c r="L1718" s="0" t="n">
        <v>6</v>
      </c>
      <c r="M1718" s="0" t="n">
        <v>16</v>
      </c>
      <c r="N1718" s="1" t="n">
        <f aca="false">IF(ISERROR(I1718/(I1718+J1718)),0,(I1718/(I1718+J1718)))</f>
        <v>0.285714285714286</v>
      </c>
      <c r="O1718" s="1" t="n">
        <f aca="false">IF(ISERROR(I1718/(I1718+K1718)),0,(I1718/(I1718+K1718)))</f>
        <v>1</v>
      </c>
      <c r="P1718" s="1" t="n">
        <f aca="false">IF(ISERROR((2*N1718*O1718)/(N1718+O1718)),0,(2*N1718*O1718)/(N1718+O1718))</f>
        <v>0.444444444444444</v>
      </c>
      <c r="Q1718" s="0" t="n">
        <f aca="false">L2453-M2453</f>
        <v>-7</v>
      </c>
      <c r="R1718" s="17" t="str">
        <f aca="false">VLOOKUP(A1718,s3_num_method!A1718:B4217,2,0)</f>
        <v>num+count</v>
      </c>
    </row>
    <row r="1719" customFormat="false" ht="12.8" hidden="false" customHeight="false" outlineLevel="0" collapsed="false">
      <c r="A1719" s="0" t="s">
        <v>7539</v>
      </c>
      <c r="B1719" s="0" t="s">
        <v>22</v>
      </c>
      <c r="C1719" s="0" t="s">
        <v>9</v>
      </c>
      <c r="E1719" s="0" t="s">
        <v>33</v>
      </c>
      <c r="F1719" s="0" t="s">
        <v>7540</v>
      </c>
      <c r="G1719" s="0" t="n">
        <v>3</v>
      </c>
      <c r="H1719" s="0" t="n">
        <v>1</v>
      </c>
      <c r="I1719" s="0" t="n">
        <v>1</v>
      </c>
      <c r="J1719" s="0" t="n">
        <v>0</v>
      </c>
      <c r="K1719" s="0" t="n">
        <v>2</v>
      </c>
      <c r="L1719" s="0" t="n">
        <v>2</v>
      </c>
      <c r="M1719" s="0" t="n">
        <v>0</v>
      </c>
      <c r="N1719" s="1" t="n">
        <f aca="false">IF(ISERROR(I1719/(I1719+J1719)),0,(I1719/(I1719+J1719)))</f>
        <v>1</v>
      </c>
      <c r="O1719" s="1" t="n">
        <f aca="false">IF(ISERROR(I1719/(I1719+K1719)),0,(I1719/(I1719+K1719)))</f>
        <v>0.333333333333333</v>
      </c>
      <c r="P1719" s="1" t="n">
        <f aca="false">IF(ISERROR((2*N1719*O1719)/(N1719+O1719)),0,(2*N1719*O1719)/(N1719+O1719))</f>
        <v>0.5</v>
      </c>
      <c r="Q1719" s="0" t="n">
        <f aca="false">L27-M27</f>
        <v>-17</v>
      </c>
      <c r="R1719" s="17" t="str">
        <f aca="false">VLOOKUP(A1719,s3_num_method!A1719:B4218,2,0)</f>
        <v>count</v>
      </c>
    </row>
    <row r="1720" customFormat="false" ht="12.8" hidden="false" customHeight="false" outlineLevel="0" collapsed="false">
      <c r="A1720" s="0" t="s">
        <v>7541</v>
      </c>
      <c r="B1720" s="0" t="s">
        <v>22</v>
      </c>
      <c r="C1720" s="0" t="s">
        <v>9</v>
      </c>
      <c r="E1720" s="0" t="s">
        <v>33</v>
      </c>
      <c r="F1720" s="0" t="s">
        <v>7542</v>
      </c>
      <c r="G1720" s="0" t="n">
        <v>5</v>
      </c>
      <c r="H1720" s="0" t="n">
        <v>0</v>
      </c>
      <c r="I1720" s="0" t="n">
        <v>0</v>
      </c>
      <c r="J1720" s="0" t="n">
        <v>0</v>
      </c>
      <c r="K1720" s="0" t="n">
        <v>5</v>
      </c>
      <c r="L1720" s="0" t="n">
        <v>3</v>
      </c>
      <c r="M1720" s="0" t="n">
        <v>0</v>
      </c>
      <c r="N1720" s="1" t="n">
        <f aca="false">IF(ISERROR(I1720/(I1720+J1720)),0,(I1720/(I1720+J1720)))</f>
        <v>0</v>
      </c>
      <c r="O1720" s="1" t="n">
        <f aca="false">IF(ISERROR(I1720/(I1720+K1720)),0,(I1720/(I1720+K1720)))</f>
        <v>0</v>
      </c>
      <c r="P1720" s="1" t="n">
        <f aca="false">IF(ISERROR((2*N1720*O1720)/(N1720+O1720)),0,(2*N1720*O1720)/(N1720+O1720))</f>
        <v>0</v>
      </c>
      <c r="Q1720" s="0" t="n">
        <f aca="false">L234-M234</f>
        <v>-39</v>
      </c>
      <c r="R1720" s="17" t="str">
        <f aca="false">VLOOKUP(A1720,s3_num_method!A1720:B4219,2,0)</f>
        <v>num+count</v>
      </c>
    </row>
    <row r="1721" customFormat="false" ht="12.8" hidden="false" customHeight="false" outlineLevel="0" collapsed="false">
      <c r="A1721" s="0" t="s">
        <v>7543</v>
      </c>
      <c r="B1721" s="0" t="s">
        <v>22</v>
      </c>
      <c r="C1721" s="0" t="s">
        <v>9</v>
      </c>
      <c r="E1721" s="0" t="s">
        <v>33</v>
      </c>
      <c r="F1721" s="0" t="s">
        <v>7544</v>
      </c>
      <c r="G1721" s="0" t="n">
        <v>4</v>
      </c>
      <c r="H1721" s="0" t="n">
        <v>7</v>
      </c>
      <c r="I1721" s="0" t="n">
        <v>2</v>
      </c>
      <c r="J1721" s="0" t="n">
        <v>5</v>
      </c>
      <c r="K1721" s="0" t="n">
        <v>2</v>
      </c>
      <c r="L1721" s="0" t="n">
        <v>11</v>
      </c>
      <c r="M1721" s="0" t="n">
        <v>5</v>
      </c>
      <c r="N1721" s="1" t="n">
        <f aca="false">IF(ISERROR(I1721/(I1721+J1721)),0,(I1721/(I1721+J1721)))</f>
        <v>0.285714285714286</v>
      </c>
      <c r="O1721" s="1" t="n">
        <f aca="false">IF(ISERROR(I1721/(I1721+K1721)),0,(I1721/(I1721+K1721)))</f>
        <v>0.5</v>
      </c>
      <c r="P1721" s="1" t="n">
        <f aca="false">IF(ISERROR((2*N1721*O1721)/(N1721+O1721)),0,(2*N1721*O1721)/(N1721+O1721))</f>
        <v>0.363636363636364</v>
      </c>
      <c r="Q1721" s="0" t="n">
        <f aca="false">L53-M53</f>
        <v>-52</v>
      </c>
      <c r="R1721" s="17" t="str">
        <f aca="false">VLOOKUP(A1721,s3_num_method!A1721:B4220,2,0)</f>
        <v>num+count</v>
      </c>
    </row>
    <row r="1722" customFormat="false" ht="12.8" hidden="false" customHeight="false" outlineLevel="0" collapsed="false">
      <c r="A1722" s="0" t="s">
        <v>7545</v>
      </c>
      <c r="B1722" s="0" t="s">
        <v>22</v>
      </c>
      <c r="C1722" s="0" t="s">
        <v>9</v>
      </c>
      <c r="E1722" s="0" t="s">
        <v>33</v>
      </c>
      <c r="F1722" s="0" t="s">
        <v>7546</v>
      </c>
      <c r="G1722" s="0" t="n">
        <v>2</v>
      </c>
      <c r="H1722" s="0" t="n">
        <v>0</v>
      </c>
      <c r="I1722" s="0" t="n">
        <v>0</v>
      </c>
      <c r="J1722" s="0" t="n">
        <v>0</v>
      </c>
      <c r="K1722" s="0" t="n">
        <v>2</v>
      </c>
      <c r="L1722" s="0" t="n">
        <v>16</v>
      </c>
      <c r="M1722" s="0" t="n">
        <v>0</v>
      </c>
      <c r="N1722" s="1" t="n">
        <f aca="false">IF(ISERROR(I1722/(I1722+J1722)),0,(I1722/(I1722+J1722)))</f>
        <v>0</v>
      </c>
      <c r="O1722" s="1" t="n">
        <f aca="false">IF(ISERROR(I1722/(I1722+K1722)),0,(I1722/(I1722+K1722)))</f>
        <v>0</v>
      </c>
      <c r="P1722" s="1" t="n">
        <f aca="false">IF(ISERROR((2*N1722*O1722)/(N1722+O1722)),0,(2*N1722*O1722)/(N1722+O1722))</f>
        <v>0</v>
      </c>
      <c r="Q1722" s="0" t="n">
        <f aca="false">L1806-M1806</f>
        <v>7</v>
      </c>
      <c r="R1722" s="17" t="str">
        <f aca="false">VLOOKUP(A1722,s3_num_method!A1722:B4221,2,0)</f>
        <v>num+count</v>
      </c>
    </row>
    <row r="1723" customFormat="false" ht="12.8" hidden="false" customHeight="false" outlineLevel="0" collapsed="false">
      <c r="A1723" s="0" t="s">
        <v>7547</v>
      </c>
      <c r="B1723" s="0" t="s">
        <v>22</v>
      </c>
      <c r="C1723" s="0" t="s">
        <v>9</v>
      </c>
      <c r="E1723" s="0" t="s">
        <v>33</v>
      </c>
      <c r="F1723" s="0" t="s">
        <v>7548</v>
      </c>
      <c r="G1723" s="0" t="n">
        <v>31</v>
      </c>
      <c r="H1723" s="0" t="n">
        <v>32</v>
      </c>
      <c r="I1723" s="0" t="n">
        <v>21</v>
      </c>
      <c r="J1723" s="0" t="n">
        <v>11</v>
      </c>
      <c r="K1723" s="0" t="n">
        <v>10</v>
      </c>
      <c r="L1723" s="0" t="n">
        <v>36</v>
      </c>
      <c r="M1723" s="0" t="n">
        <v>50</v>
      </c>
      <c r="N1723" s="1" t="n">
        <f aca="false">IF(ISERROR(I1723/(I1723+J1723)),0,(I1723/(I1723+J1723)))</f>
        <v>0.65625</v>
      </c>
      <c r="O1723" s="1" t="n">
        <f aca="false">IF(ISERROR(I1723/(I1723+K1723)),0,(I1723/(I1723+K1723)))</f>
        <v>0.67741935483871</v>
      </c>
      <c r="P1723" s="1" t="n">
        <f aca="false">IF(ISERROR((2*N1723*O1723)/(N1723+O1723)),0,(2*N1723*O1723)/(N1723+O1723))</f>
        <v>0.666666666666667</v>
      </c>
      <c r="Q1723" s="0" t="n">
        <f aca="false">L1445-M1445</f>
        <v>0</v>
      </c>
      <c r="R1723" s="17" t="str">
        <f aca="false">VLOOKUP(A1723,s3_num_method!A1723:B4222,2,0)</f>
        <v>num+count</v>
      </c>
    </row>
    <row r="1724" customFormat="false" ht="12.8" hidden="false" customHeight="false" outlineLevel="0" collapsed="false">
      <c r="A1724" s="0" t="s">
        <v>7549</v>
      </c>
      <c r="B1724" s="0" t="s">
        <v>22</v>
      </c>
      <c r="C1724" s="0" t="s">
        <v>9</v>
      </c>
      <c r="E1724" s="0" t="s">
        <v>33</v>
      </c>
      <c r="F1724" s="0" t="s">
        <v>7550</v>
      </c>
      <c r="G1724" s="0" t="n">
        <v>1</v>
      </c>
      <c r="H1724" s="0" t="n">
        <v>0</v>
      </c>
      <c r="I1724" s="0" t="n">
        <v>0</v>
      </c>
      <c r="J1724" s="0" t="n">
        <v>0</v>
      </c>
      <c r="K1724" s="0" t="n">
        <v>1</v>
      </c>
      <c r="L1724" s="0" t="n">
        <v>1</v>
      </c>
      <c r="M1724" s="0" t="n">
        <v>0</v>
      </c>
      <c r="N1724" s="1" t="n">
        <f aca="false">IF(ISERROR(I1724/(I1724+J1724)),0,(I1724/(I1724+J1724)))</f>
        <v>0</v>
      </c>
      <c r="O1724" s="1" t="n">
        <f aca="false">IF(ISERROR(I1724/(I1724+K1724)),0,(I1724/(I1724+K1724)))</f>
        <v>0</v>
      </c>
      <c r="P1724" s="1" t="n">
        <f aca="false">IF(ISERROR((2*N1724*O1724)/(N1724+O1724)),0,(2*N1724*O1724)/(N1724+O1724))</f>
        <v>0</v>
      </c>
      <c r="Q1724" s="0" t="n">
        <f aca="false">L782-M782</f>
        <v>2</v>
      </c>
      <c r="R1724" s="17" t="str">
        <f aca="false">VLOOKUP(A1724,s3_num_method!A1724:B4223,2,0)</f>
        <v>num+count</v>
      </c>
    </row>
    <row r="1725" customFormat="false" ht="12.8" hidden="false" customHeight="false" outlineLevel="0" collapsed="false">
      <c r="A1725" s="0" t="s">
        <v>7551</v>
      </c>
      <c r="B1725" s="0" t="s">
        <v>22</v>
      </c>
      <c r="C1725" s="0" t="s">
        <v>9</v>
      </c>
      <c r="E1725" s="0" t="s">
        <v>33</v>
      </c>
      <c r="F1725" s="0" t="s">
        <v>7552</v>
      </c>
      <c r="G1725" s="0" t="n">
        <v>16</v>
      </c>
      <c r="H1725" s="0" t="n">
        <v>6</v>
      </c>
      <c r="I1725" s="0" t="n">
        <v>4</v>
      </c>
      <c r="J1725" s="0" t="n">
        <v>2</v>
      </c>
      <c r="K1725" s="0" t="n">
        <v>12</v>
      </c>
      <c r="L1725" s="0" t="n">
        <v>38</v>
      </c>
      <c r="M1725" s="0" t="n">
        <v>13</v>
      </c>
      <c r="N1725" s="1" t="n">
        <f aca="false">IF(ISERROR(I1725/(I1725+J1725)),0,(I1725/(I1725+J1725)))</f>
        <v>0.666666666666667</v>
      </c>
      <c r="O1725" s="1" t="n">
        <f aca="false">IF(ISERROR(I1725/(I1725+K1725)),0,(I1725/(I1725+K1725)))</f>
        <v>0.25</v>
      </c>
      <c r="P1725" s="1" t="n">
        <f aca="false">IF(ISERROR((2*N1725*O1725)/(N1725+O1725)),0,(2*N1725*O1725)/(N1725+O1725))</f>
        <v>0.363636363636364</v>
      </c>
      <c r="Q1725" s="0" t="n">
        <f aca="false">L537-M537</f>
        <v>0</v>
      </c>
      <c r="R1725" s="17" t="str">
        <f aca="false">VLOOKUP(A1725,s3_num_method!A1725:B4224,2,0)</f>
        <v>num+count</v>
      </c>
    </row>
    <row r="1726" customFormat="false" ht="12.8" hidden="false" customHeight="false" outlineLevel="0" collapsed="false">
      <c r="A1726" s="0" t="s">
        <v>7553</v>
      </c>
      <c r="B1726" s="0" t="s">
        <v>22</v>
      </c>
      <c r="C1726" s="0" t="s">
        <v>9</v>
      </c>
      <c r="E1726" s="0" t="s">
        <v>33</v>
      </c>
      <c r="F1726" s="0" t="s">
        <v>7554</v>
      </c>
      <c r="G1726" s="0" t="n">
        <v>2</v>
      </c>
      <c r="H1726" s="0" t="n">
        <v>1</v>
      </c>
      <c r="I1726" s="0" t="n">
        <v>0</v>
      </c>
      <c r="J1726" s="0" t="n">
        <v>1</v>
      </c>
      <c r="K1726" s="0" t="n">
        <v>2</v>
      </c>
      <c r="L1726" s="0" t="n">
        <v>2</v>
      </c>
      <c r="M1726" s="0" t="n">
        <v>0</v>
      </c>
      <c r="N1726" s="1" t="n">
        <f aca="false">IF(ISERROR(I1726/(I1726+J1726)),0,(I1726/(I1726+J1726)))</f>
        <v>0</v>
      </c>
      <c r="O1726" s="1" t="n">
        <f aca="false">IF(ISERROR(I1726/(I1726+K1726)),0,(I1726/(I1726+K1726)))</f>
        <v>0</v>
      </c>
      <c r="P1726" s="1" t="n">
        <f aca="false">IF(ISERROR((2*N1726*O1726)/(N1726+O1726)),0,(2*N1726*O1726)/(N1726+O1726))</f>
        <v>0</v>
      </c>
      <c r="Q1726" s="0" t="n">
        <f aca="false">L943-M943</f>
        <v>1</v>
      </c>
      <c r="R1726" s="17" t="str">
        <f aca="false">VLOOKUP(A1726,s3_num_method!A1726:B4225,2,0)</f>
        <v>count</v>
      </c>
    </row>
    <row r="1727" customFormat="false" ht="12.8" hidden="false" customHeight="false" outlineLevel="0" collapsed="false">
      <c r="A1727" s="0" t="s">
        <v>7555</v>
      </c>
      <c r="B1727" s="0" t="s">
        <v>22</v>
      </c>
      <c r="C1727" s="0" t="s">
        <v>9</v>
      </c>
      <c r="E1727" s="0" t="s">
        <v>33</v>
      </c>
      <c r="F1727" s="0" t="s">
        <v>7556</v>
      </c>
      <c r="G1727" s="0" t="n">
        <v>6</v>
      </c>
      <c r="H1727" s="0" t="n">
        <v>8</v>
      </c>
      <c r="I1727" s="0" t="n">
        <v>1</v>
      </c>
      <c r="J1727" s="0" t="n">
        <v>7</v>
      </c>
      <c r="K1727" s="0" t="n">
        <v>5</v>
      </c>
      <c r="L1727" s="0" t="n">
        <v>7</v>
      </c>
      <c r="M1727" s="0" t="n">
        <v>7</v>
      </c>
      <c r="N1727" s="1" t="n">
        <f aca="false">IF(ISERROR(I1727/(I1727+J1727)),0,(I1727/(I1727+J1727)))</f>
        <v>0.125</v>
      </c>
      <c r="O1727" s="1" t="n">
        <f aca="false">IF(ISERROR(I1727/(I1727+K1727)),0,(I1727/(I1727+K1727)))</f>
        <v>0.166666666666667</v>
      </c>
      <c r="P1727" s="1" t="n">
        <f aca="false">IF(ISERROR((2*N1727*O1727)/(N1727+O1727)),0,(2*N1727*O1727)/(N1727+O1727))</f>
        <v>0.142857142857143</v>
      </c>
      <c r="Q1727" s="0" t="n">
        <f aca="false">L1239-M1239</f>
        <v>0</v>
      </c>
      <c r="R1727" s="17" t="str">
        <f aca="false">VLOOKUP(A1727,s3_num_method!A1727:B4226,2,0)</f>
        <v>num+count</v>
      </c>
    </row>
    <row r="1728" customFormat="false" ht="12.8" hidden="false" customHeight="false" outlineLevel="0" collapsed="false">
      <c r="A1728" s="0" t="s">
        <v>7557</v>
      </c>
      <c r="B1728" s="0" t="s">
        <v>22</v>
      </c>
      <c r="C1728" s="0" t="s">
        <v>9</v>
      </c>
      <c r="E1728" s="0" t="s">
        <v>33</v>
      </c>
      <c r="F1728" s="0" t="s">
        <v>7558</v>
      </c>
      <c r="G1728" s="0" t="n">
        <v>1</v>
      </c>
      <c r="H1728" s="0" t="n">
        <v>0</v>
      </c>
      <c r="I1728" s="0" t="n">
        <v>0</v>
      </c>
      <c r="J1728" s="0" t="n">
        <v>0</v>
      </c>
      <c r="K1728" s="0" t="n">
        <v>1</v>
      </c>
      <c r="L1728" s="0" t="n">
        <v>1</v>
      </c>
      <c r="M1728" s="0" t="n">
        <v>0</v>
      </c>
      <c r="N1728" s="1" t="n">
        <f aca="false">IF(ISERROR(I1728/(I1728+J1728)),0,(I1728/(I1728+J1728)))</f>
        <v>0</v>
      </c>
      <c r="O1728" s="1" t="n">
        <f aca="false">IF(ISERROR(I1728/(I1728+K1728)),0,(I1728/(I1728+K1728)))</f>
        <v>0</v>
      </c>
      <c r="P1728" s="1" t="n">
        <f aca="false">IF(ISERROR((2*N1728*O1728)/(N1728+O1728)),0,(2*N1728*O1728)/(N1728+O1728))</f>
        <v>0</v>
      </c>
      <c r="Q1728" s="0" t="n">
        <f aca="false">L822-M822</f>
        <v>1</v>
      </c>
      <c r="R1728" s="17" t="str">
        <f aca="false">VLOOKUP(A1728,s3_num_method!A1728:B4227,2,0)</f>
        <v>num+count</v>
      </c>
    </row>
    <row r="1729" customFormat="false" ht="12.8" hidden="false" customHeight="false" outlineLevel="0" collapsed="false">
      <c r="A1729" s="0" t="s">
        <v>7559</v>
      </c>
      <c r="B1729" s="0" t="s">
        <v>22</v>
      </c>
      <c r="C1729" s="0" t="s">
        <v>9</v>
      </c>
      <c r="E1729" s="0" t="s">
        <v>33</v>
      </c>
      <c r="F1729" s="0" t="s">
        <v>7560</v>
      </c>
      <c r="G1729" s="0" t="n">
        <v>2</v>
      </c>
      <c r="H1729" s="0" t="n">
        <v>3</v>
      </c>
      <c r="I1729" s="0" t="n">
        <v>2</v>
      </c>
      <c r="J1729" s="0" t="n">
        <v>1</v>
      </c>
      <c r="K1729" s="0" t="n">
        <v>0</v>
      </c>
      <c r="L1729" s="0" t="n">
        <v>2</v>
      </c>
      <c r="M1729" s="0" t="n">
        <v>7</v>
      </c>
      <c r="N1729" s="1" t="n">
        <f aca="false">IF(ISERROR(I1729/(I1729+J1729)),0,(I1729/(I1729+J1729)))</f>
        <v>0.666666666666667</v>
      </c>
      <c r="O1729" s="1" t="n">
        <f aca="false">IF(ISERROR(I1729/(I1729+K1729)),0,(I1729/(I1729+K1729)))</f>
        <v>1</v>
      </c>
      <c r="P1729" s="1" t="n">
        <f aca="false">IF(ISERROR((2*N1729*O1729)/(N1729+O1729)),0,(2*N1729*O1729)/(N1729+O1729))</f>
        <v>0.8</v>
      </c>
      <c r="Q1729" s="0" t="n">
        <f aca="false">L2033-M2033</f>
        <v>4</v>
      </c>
      <c r="R1729" s="17" t="str">
        <f aca="false">VLOOKUP(A1729,s3_num_method!A1729:B4228,2,0)</f>
        <v>num+count</v>
      </c>
    </row>
    <row r="1730" customFormat="false" ht="12.8" hidden="false" customHeight="false" outlineLevel="0" collapsed="false">
      <c r="A1730" s="0" t="s">
        <v>7561</v>
      </c>
      <c r="B1730" s="0" t="s">
        <v>22</v>
      </c>
      <c r="C1730" s="0" t="s">
        <v>9</v>
      </c>
      <c r="E1730" s="0" t="s">
        <v>33</v>
      </c>
      <c r="F1730" s="0" t="s">
        <v>7562</v>
      </c>
      <c r="G1730" s="0" t="n">
        <v>1</v>
      </c>
      <c r="H1730" s="0" t="n">
        <v>3</v>
      </c>
      <c r="I1730" s="0" t="n">
        <v>1</v>
      </c>
      <c r="J1730" s="0" t="n">
        <v>2</v>
      </c>
      <c r="K1730" s="0" t="n">
        <v>0</v>
      </c>
      <c r="L1730" s="0" t="n">
        <v>1</v>
      </c>
      <c r="M1730" s="0" t="n">
        <v>2</v>
      </c>
      <c r="N1730" s="1" t="n">
        <f aca="false">IF(ISERROR(I1730/(I1730+J1730)),0,(I1730/(I1730+J1730)))</f>
        <v>0.333333333333333</v>
      </c>
      <c r="O1730" s="1" t="n">
        <f aca="false">IF(ISERROR(I1730/(I1730+K1730)),0,(I1730/(I1730+K1730)))</f>
        <v>1</v>
      </c>
      <c r="P1730" s="1" t="n">
        <f aca="false">IF(ISERROR((2*N1730*O1730)/(N1730+O1730)),0,(2*N1730*O1730)/(N1730+O1730))</f>
        <v>0.5</v>
      </c>
      <c r="Q1730" s="0" t="n">
        <f aca="false">L725-M725</f>
        <v>3</v>
      </c>
      <c r="R1730" s="17" t="str">
        <f aca="false">VLOOKUP(A1730,s3_num_method!A1730:B4229,2,0)</f>
        <v>count</v>
      </c>
    </row>
    <row r="1731" customFormat="false" ht="12.8" hidden="false" customHeight="false" outlineLevel="0" collapsed="false">
      <c r="A1731" s="0" t="s">
        <v>7563</v>
      </c>
      <c r="B1731" s="0" t="s">
        <v>22</v>
      </c>
      <c r="C1731" s="0" t="s">
        <v>9</v>
      </c>
      <c r="E1731" s="0" t="s">
        <v>33</v>
      </c>
      <c r="F1731" s="0" t="s">
        <v>7564</v>
      </c>
      <c r="G1731" s="0" t="n">
        <v>2</v>
      </c>
      <c r="H1731" s="0" t="n">
        <v>2</v>
      </c>
      <c r="I1731" s="0" t="n">
        <v>2</v>
      </c>
      <c r="J1731" s="0" t="n">
        <v>0</v>
      </c>
      <c r="K1731" s="0" t="n">
        <v>0</v>
      </c>
      <c r="L1731" s="0" t="n">
        <v>1</v>
      </c>
      <c r="M1731" s="0" t="n">
        <v>1</v>
      </c>
      <c r="N1731" s="1" t="n">
        <f aca="false">IF(ISERROR(I1731/(I1731+J1731)),0,(I1731/(I1731+J1731)))</f>
        <v>1</v>
      </c>
      <c r="O1731" s="1" t="n">
        <f aca="false">IF(ISERROR(I1731/(I1731+K1731)),0,(I1731/(I1731+K1731)))</f>
        <v>1</v>
      </c>
      <c r="P1731" s="1" t="n">
        <f aca="false">IF(ISERROR((2*N1731*O1731)/(N1731+O1731)),0,(2*N1731*O1731)/(N1731+O1731))</f>
        <v>1</v>
      </c>
      <c r="Q1731" s="0" t="n">
        <f aca="false">L719-M719</f>
        <v>5</v>
      </c>
      <c r="R1731" s="17" t="str">
        <f aca="false">VLOOKUP(A1731,s3_num_method!A1731:B4230,2,0)</f>
        <v>num+count</v>
      </c>
    </row>
    <row r="1732" customFormat="false" ht="12.8" hidden="false" customHeight="false" outlineLevel="0" collapsed="false">
      <c r="A1732" s="0" t="s">
        <v>7565</v>
      </c>
      <c r="B1732" s="0" t="s">
        <v>22</v>
      </c>
      <c r="C1732" s="0" t="s">
        <v>9</v>
      </c>
      <c r="E1732" s="0" t="s">
        <v>33</v>
      </c>
      <c r="F1732" s="0" t="s">
        <v>7566</v>
      </c>
      <c r="G1732" s="0" t="n">
        <v>1</v>
      </c>
      <c r="H1732" s="0" t="n">
        <v>0</v>
      </c>
      <c r="I1732" s="0" t="n">
        <v>0</v>
      </c>
      <c r="J1732" s="0" t="n">
        <v>0</v>
      </c>
      <c r="K1732" s="0" t="n">
        <v>1</v>
      </c>
      <c r="L1732" s="0" t="n">
        <v>5</v>
      </c>
      <c r="M1732" s="0" t="n">
        <v>0</v>
      </c>
      <c r="N1732" s="1" t="n">
        <f aca="false">IF(ISERROR(I1732/(I1732+J1732)),0,(I1732/(I1732+J1732)))</f>
        <v>0</v>
      </c>
      <c r="O1732" s="1" t="n">
        <f aca="false">IF(ISERROR(I1732/(I1732+K1732)),0,(I1732/(I1732+K1732)))</f>
        <v>0</v>
      </c>
      <c r="P1732" s="1" t="n">
        <f aca="false">IF(ISERROR((2*N1732*O1732)/(N1732+O1732)),0,(2*N1732*O1732)/(N1732+O1732))</f>
        <v>0</v>
      </c>
      <c r="Q1732" s="0" t="n">
        <f aca="false">L557-M557</f>
        <v>1</v>
      </c>
      <c r="R1732" s="17" t="str">
        <f aca="false">VLOOKUP(A1732,s3_num_method!A1732:B4231,2,0)</f>
        <v>num+count</v>
      </c>
    </row>
    <row r="1733" customFormat="false" ht="12.8" hidden="false" customHeight="false" outlineLevel="0" collapsed="false">
      <c r="A1733" s="0" t="s">
        <v>7567</v>
      </c>
      <c r="B1733" s="0" t="s">
        <v>22</v>
      </c>
      <c r="C1733" s="0" t="s">
        <v>9</v>
      </c>
      <c r="E1733" s="0" t="s">
        <v>33</v>
      </c>
      <c r="F1733" s="0" t="s">
        <v>7568</v>
      </c>
      <c r="G1733" s="0" t="n">
        <v>13</v>
      </c>
      <c r="H1733" s="0" t="n">
        <v>16</v>
      </c>
      <c r="I1733" s="0" t="n">
        <v>12</v>
      </c>
      <c r="J1733" s="0" t="n">
        <v>4</v>
      </c>
      <c r="K1733" s="0" t="n">
        <v>1</v>
      </c>
      <c r="L1733" s="0" t="n">
        <v>18</v>
      </c>
      <c r="M1733" s="0" t="n">
        <v>31</v>
      </c>
      <c r="N1733" s="1" t="n">
        <f aca="false">IF(ISERROR(I1733/(I1733+J1733)),0,(I1733/(I1733+J1733)))</f>
        <v>0.75</v>
      </c>
      <c r="O1733" s="1" t="n">
        <f aca="false">IF(ISERROR(I1733/(I1733+K1733)),0,(I1733/(I1733+K1733)))</f>
        <v>0.923076923076923</v>
      </c>
      <c r="P1733" s="1" t="n">
        <f aca="false">IF(ISERROR((2*N1733*O1733)/(N1733+O1733)),0,(2*N1733*O1733)/(N1733+O1733))</f>
        <v>0.827586206896552</v>
      </c>
      <c r="Q1733" s="0" t="n">
        <f aca="false">L1855-M1855</f>
        <v>11</v>
      </c>
      <c r="R1733" s="17" t="str">
        <f aca="false">VLOOKUP(A1733,s3_num_method!A1733:B4232,2,0)</f>
        <v>num+count</v>
      </c>
    </row>
    <row r="1734" customFormat="false" ht="12.8" hidden="false" customHeight="false" outlineLevel="0" collapsed="false">
      <c r="A1734" s="0" t="s">
        <v>7569</v>
      </c>
      <c r="B1734" s="0" t="s">
        <v>22</v>
      </c>
      <c r="C1734" s="0" t="s">
        <v>9</v>
      </c>
      <c r="E1734" s="0" t="s">
        <v>33</v>
      </c>
      <c r="F1734" s="0" t="s">
        <v>7570</v>
      </c>
      <c r="G1734" s="0" t="n">
        <v>11</v>
      </c>
      <c r="H1734" s="0" t="n">
        <v>8</v>
      </c>
      <c r="I1734" s="0" t="n">
        <v>6</v>
      </c>
      <c r="J1734" s="0" t="n">
        <v>2</v>
      </c>
      <c r="K1734" s="0" t="n">
        <v>5</v>
      </c>
      <c r="L1734" s="0" t="n">
        <v>37</v>
      </c>
      <c r="M1734" s="0" t="n">
        <v>25</v>
      </c>
      <c r="N1734" s="1" t="n">
        <f aca="false">IF(ISERROR(I1734/(I1734+J1734)),0,(I1734/(I1734+J1734)))</f>
        <v>0.75</v>
      </c>
      <c r="O1734" s="1" t="n">
        <f aca="false">IF(ISERROR(I1734/(I1734+K1734)),0,(I1734/(I1734+K1734)))</f>
        <v>0.545454545454545</v>
      </c>
      <c r="P1734" s="1" t="n">
        <f aca="false">IF(ISERROR((2*N1734*O1734)/(N1734+O1734)),0,(2*N1734*O1734)/(N1734+O1734))</f>
        <v>0.631578947368421</v>
      </c>
      <c r="Q1734" s="0" t="n">
        <f aca="false">L639-M639</f>
        <v>4</v>
      </c>
      <c r="R1734" s="17" t="str">
        <f aca="false">VLOOKUP(A1734,s3_num_method!A1734:B4233,2,0)</f>
        <v>num+count</v>
      </c>
    </row>
    <row r="1735" customFormat="false" ht="12.8" hidden="false" customHeight="false" outlineLevel="0" collapsed="false">
      <c r="A1735" s="0" t="s">
        <v>7571</v>
      </c>
      <c r="B1735" s="0" t="s">
        <v>22</v>
      </c>
      <c r="C1735" s="0" t="s">
        <v>9</v>
      </c>
      <c r="E1735" s="0" t="s">
        <v>33</v>
      </c>
      <c r="F1735" s="0" t="s">
        <v>7572</v>
      </c>
      <c r="G1735" s="0" t="n">
        <v>5</v>
      </c>
      <c r="H1735" s="0" t="n">
        <v>1</v>
      </c>
      <c r="I1735" s="0" t="n">
        <v>1</v>
      </c>
      <c r="J1735" s="0" t="n">
        <v>0</v>
      </c>
      <c r="K1735" s="0" t="n">
        <v>4</v>
      </c>
      <c r="L1735" s="0" t="n">
        <v>11</v>
      </c>
      <c r="M1735" s="0" t="n">
        <v>1</v>
      </c>
      <c r="N1735" s="1" t="n">
        <f aca="false">IF(ISERROR(I1735/(I1735+J1735)),0,(I1735/(I1735+J1735)))</f>
        <v>1</v>
      </c>
      <c r="O1735" s="1" t="n">
        <f aca="false">IF(ISERROR(I1735/(I1735+K1735)),0,(I1735/(I1735+K1735)))</f>
        <v>0.2</v>
      </c>
      <c r="P1735" s="1" t="n">
        <f aca="false">IF(ISERROR((2*N1735*O1735)/(N1735+O1735)),0,(2*N1735*O1735)/(N1735+O1735))</f>
        <v>0.333333333333333</v>
      </c>
      <c r="Q1735" s="0" t="n">
        <f aca="false">L1903-M1903</f>
        <v>3</v>
      </c>
      <c r="R1735" s="17" t="str">
        <f aca="false">VLOOKUP(A1735,s3_num_method!A1735:B4234,2,0)</f>
        <v>count</v>
      </c>
    </row>
    <row r="1736" customFormat="false" ht="12.8" hidden="false" customHeight="false" outlineLevel="0" collapsed="false">
      <c r="A1736" s="0" t="s">
        <v>7573</v>
      </c>
      <c r="B1736" s="0" t="s">
        <v>22</v>
      </c>
      <c r="C1736" s="0" t="s">
        <v>9</v>
      </c>
      <c r="E1736" s="0" t="s">
        <v>33</v>
      </c>
      <c r="F1736" s="0" t="s">
        <v>7574</v>
      </c>
      <c r="G1736" s="0" t="n">
        <v>1</v>
      </c>
      <c r="H1736" s="0" t="n">
        <v>0</v>
      </c>
      <c r="I1736" s="0" t="n">
        <v>0</v>
      </c>
      <c r="J1736" s="0" t="n">
        <v>0</v>
      </c>
      <c r="K1736" s="0" t="n">
        <v>1</v>
      </c>
      <c r="L1736" s="0" t="n">
        <v>1</v>
      </c>
      <c r="M1736" s="0" t="n">
        <v>0</v>
      </c>
      <c r="N1736" s="1" t="n">
        <f aca="false">IF(ISERROR(I1736/(I1736+J1736)),0,(I1736/(I1736+J1736)))</f>
        <v>0</v>
      </c>
      <c r="O1736" s="1" t="n">
        <f aca="false">IF(ISERROR(I1736/(I1736+K1736)),0,(I1736/(I1736+K1736)))</f>
        <v>0</v>
      </c>
      <c r="P1736" s="1" t="n">
        <f aca="false">IF(ISERROR((2*N1736*O1736)/(N1736+O1736)),0,(2*N1736*O1736)/(N1736+O1736))</f>
        <v>0</v>
      </c>
      <c r="Q1736" s="0" t="n">
        <f aca="false">L1744-M1744</f>
        <v>5</v>
      </c>
      <c r="R1736" s="17" t="str">
        <f aca="false">VLOOKUP(A1736,s3_num_method!A1736:B4235,2,0)</f>
        <v>num+count</v>
      </c>
    </row>
    <row r="1737" customFormat="false" ht="12.8" hidden="false" customHeight="false" outlineLevel="0" collapsed="false">
      <c r="A1737" s="0" t="s">
        <v>7575</v>
      </c>
      <c r="B1737" s="0" t="s">
        <v>22</v>
      </c>
      <c r="C1737" s="0" t="s">
        <v>9</v>
      </c>
      <c r="E1737" s="0" t="s">
        <v>33</v>
      </c>
      <c r="F1737" s="0" t="s">
        <v>7576</v>
      </c>
      <c r="G1737" s="0" t="n">
        <v>1</v>
      </c>
      <c r="H1737" s="0" t="n">
        <v>0</v>
      </c>
      <c r="I1737" s="0" t="n">
        <v>0</v>
      </c>
      <c r="J1737" s="0" t="n">
        <v>0</v>
      </c>
      <c r="K1737" s="0" t="n">
        <v>1</v>
      </c>
      <c r="L1737" s="0" t="n">
        <v>4</v>
      </c>
      <c r="M1737" s="0" t="n">
        <v>0</v>
      </c>
      <c r="N1737" s="1" t="n">
        <f aca="false">IF(ISERROR(I1737/(I1737+J1737)),0,(I1737/(I1737+J1737)))</f>
        <v>0</v>
      </c>
      <c r="O1737" s="1" t="n">
        <f aca="false">IF(ISERROR(I1737/(I1737+K1737)),0,(I1737/(I1737+K1737)))</f>
        <v>0</v>
      </c>
      <c r="P1737" s="1" t="n">
        <f aca="false">IF(ISERROR((2*N1737*O1737)/(N1737+O1737)),0,(2*N1737*O1737)/(N1737+O1737))</f>
        <v>0</v>
      </c>
      <c r="Q1737" s="0" t="n">
        <f aca="false">L1609-M1609</f>
        <v>5</v>
      </c>
      <c r="R1737" s="17" t="str">
        <f aca="false">VLOOKUP(A1737,s3_num_method!A1737:B4236,2,0)</f>
        <v>num+count</v>
      </c>
    </row>
    <row r="1738" customFormat="false" ht="12.8" hidden="false" customHeight="false" outlineLevel="0" collapsed="false">
      <c r="A1738" s="0" t="s">
        <v>7577</v>
      </c>
      <c r="B1738" s="0" t="s">
        <v>22</v>
      </c>
      <c r="C1738" s="0" t="s">
        <v>9</v>
      </c>
      <c r="E1738" s="0" t="s">
        <v>33</v>
      </c>
      <c r="F1738" s="0" t="s">
        <v>7578</v>
      </c>
      <c r="G1738" s="0" t="n">
        <v>2</v>
      </c>
      <c r="H1738" s="0" t="n">
        <v>2</v>
      </c>
      <c r="I1738" s="0" t="n">
        <v>1</v>
      </c>
      <c r="J1738" s="0" t="n">
        <v>1</v>
      </c>
      <c r="K1738" s="0" t="n">
        <v>1</v>
      </c>
      <c r="L1738" s="0" t="n">
        <v>10</v>
      </c>
      <c r="M1738" s="0" t="n">
        <v>1</v>
      </c>
      <c r="N1738" s="1" t="n">
        <f aca="false">IF(ISERROR(I1738/(I1738+J1738)),0,(I1738/(I1738+J1738)))</f>
        <v>0.5</v>
      </c>
      <c r="O1738" s="1" t="n">
        <f aca="false">IF(ISERROR(I1738/(I1738+K1738)),0,(I1738/(I1738+K1738)))</f>
        <v>0.5</v>
      </c>
      <c r="P1738" s="1" t="n">
        <f aca="false">IF(ISERROR((2*N1738*O1738)/(N1738+O1738)),0,(2*N1738*O1738)/(N1738+O1738))</f>
        <v>0.5</v>
      </c>
      <c r="Q1738" s="0" t="n">
        <f aca="false">L2300-M2300</f>
        <v>8</v>
      </c>
      <c r="R1738" s="17" t="str">
        <f aca="false">VLOOKUP(A1738,s3_num_method!A1738:B4237,2,0)</f>
        <v>count</v>
      </c>
    </row>
    <row r="1739" customFormat="false" ht="12.8" hidden="false" customHeight="false" outlineLevel="0" collapsed="false">
      <c r="A1739" s="0" t="s">
        <v>7579</v>
      </c>
      <c r="B1739" s="0" t="s">
        <v>22</v>
      </c>
      <c r="C1739" s="0" t="s">
        <v>9</v>
      </c>
      <c r="E1739" s="0" t="s">
        <v>33</v>
      </c>
      <c r="F1739" s="0" t="s">
        <v>7580</v>
      </c>
      <c r="G1739" s="0" t="n">
        <v>1</v>
      </c>
      <c r="H1739" s="0" t="n">
        <v>1</v>
      </c>
      <c r="I1739" s="0" t="n">
        <v>1</v>
      </c>
      <c r="J1739" s="0" t="n">
        <v>0</v>
      </c>
      <c r="K1739" s="0" t="n">
        <v>0</v>
      </c>
      <c r="L1739" s="0" t="n">
        <v>4</v>
      </c>
      <c r="M1739" s="0" t="n">
        <v>4</v>
      </c>
      <c r="N1739" s="1" t="n">
        <f aca="false">IF(ISERROR(I1739/(I1739+J1739)),0,(I1739/(I1739+J1739)))</f>
        <v>1</v>
      </c>
      <c r="O1739" s="1" t="n">
        <f aca="false">IF(ISERROR(I1739/(I1739+K1739)),0,(I1739/(I1739+K1739)))</f>
        <v>1</v>
      </c>
      <c r="P1739" s="1" t="n">
        <f aca="false">IF(ISERROR((2*N1739*O1739)/(N1739+O1739)),0,(2*N1739*O1739)/(N1739+O1739))</f>
        <v>1</v>
      </c>
      <c r="Q1739" s="0" t="n">
        <f aca="false">L1521-M1521</f>
        <v>0</v>
      </c>
      <c r="R1739" s="17" t="str">
        <f aca="false">VLOOKUP(A1739,s3_num_method!A1739:B4238,2,0)</f>
        <v>num</v>
      </c>
    </row>
    <row r="1740" customFormat="false" ht="12.8" hidden="false" customHeight="false" outlineLevel="0" collapsed="false">
      <c r="A1740" s="0" t="s">
        <v>7581</v>
      </c>
      <c r="B1740" s="0" t="s">
        <v>22</v>
      </c>
      <c r="C1740" s="0" t="s">
        <v>9</v>
      </c>
      <c r="E1740" s="0" t="s">
        <v>33</v>
      </c>
      <c r="F1740" s="0" t="s">
        <v>7582</v>
      </c>
      <c r="G1740" s="0" t="n">
        <v>2</v>
      </c>
      <c r="H1740" s="0" t="n">
        <v>2</v>
      </c>
      <c r="I1740" s="0" t="n">
        <v>2</v>
      </c>
      <c r="J1740" s="0" t="n">
        <v>0</v>
      </c>
      <c r="K1740" s="0" t="n">
        <v>0</v>
      </c>
      <c r="L1740" s="0" t="n">
        <v>5</v>
      </c>
      <c r="M1740" s="0" t="n">
        <v>6</v>
      </c>
      <c r="N1740" s="1" t="n">
        <f aca="false">IF(ISERROR(I1740/(I1740+J1740)),0,(I1740/(I1740+J1740)))</f>
        <v>1</v>
      </c>
      <c r="O1740" s="1" t="n">
        <f aca="false">IF(ISERROR(I1740/(I1740+K1740)),0,(I1740/(I1740+K1740)))</f>
        <v>1</v>
      </c>
      <c r="P1740" s="1" t="n">
        <f aca="false">IF(ISERROR((2*N1740*O1740)/(N1740+O1740)),0,(2*N1740*O1740)/(N1740+O1740))</f>
        <v>1</v>
      </c>
      <c r="Q1740" s="0" t="n">
        <f aca="false">L706-M706</f>
        <v>2</v>
      </c>
      <c r="R1740" s="17" t="str">
        <f aca="false">VLOOKUP(A1740,s3_num_method!A1740:B4239,2,0)</f>
        <v>num+count</v>
      </c>
    </row>
    <row r="1741" customFormat="false" ht="12.8" hidden="false" customHeight="false" outlineLevel="0" collapsed="false">
      <c r="A1741" s="0" t="s">
        <v>7583</v>
      </c>
      <c r="B1741" s="0" t="s">
        <v>22</v>
      </c>
      <c r="C1741" s="0" t="s">
        <v>9</v>
      </c>
      <c r="E1741" s="0" t="s">
        <v>33</v>
      </c>
      <c r="F1741" s="0" t="s">
        <v>7584</v>
      </c>
      <c r="G1741" s="0" t="n">
        <v>1</v>
      </c>
      <c r="H1741" s="0" t="n">
        <v>0</v>
      </c>
      <c r="I1741" s="0" t="n">
        <v>0</v>
      </c>
      <c r="J1741" s="0" t="n">
        <v>0</v>
      </c>
      <c r="K1741" s="0" t="n">
        <v>1</v>
      </c>
      <c r="L1741" s="0" t="n">
        <v>1</v>
      </c>
      <c r="M1741" s="0" t="n">
        <v>0</v>
      </c>
      <c r="N1741" s="1" t="n">
        <f aca="false">IF(ISERROR(I1741/(I1741+J1741)),0,(I1741/(I1741+J1741)))</f>
        <v>0</v>
      </c>
      <c r="O1741" s="1" t="n">
        <f aca="false">IF(ISERROR(I1741/(I1741+K1741)),0,(I1741/(I1741+K1741)))</f>
        <v>0</v>
      </c>
      <c r="P1741" s="1" t="n">
        <f aca="false">IF(ISERROR((2*N1741*O1741)/(N1741+O1741)),0,(2*N1741*O1741)/(N1741+O1741))</f>
        <v>0</v>
      </c>
      <c r="Q1741" s="0" t="n">
        <f aca="false">L503-M503</f>
        <v>0</v>
      </c>
      <c r="R1741" s="17" t="str">
        <f aca="false">VLOOKUP(A1741,s3_num_method!A1741:B4240,2,0)</f>
        <v>num+count</v>
      </c>
    </row>
    <row r="1742" customFormat="false" ht="12.8" hidden="false" customHeight="false" outlineLevel="0" collapsed="false">
      <c r="A1742" s="0" t="s">
        <v>7585</v>
      </c>
      <c r="B1742" s="0" t="s">
        <v>22</v>
      </c>
      <c r="C1742" s="0" t="s">
        <v>9</v>
      </c>
      <c r="E1742" s="0" t="s">
        <v>33</v>
      </c>
      <c r="F1742" s="0" t="s">
        <v>7586</v>
      </c>
      <c r="G1742" s="0" t="n">
        <v>1</v>
      </c>
      <c r="H1742" s="0" t="n">
        <v>2</v>
      </c>
      <c r="I1742" s="0" t="n">
        <v>1</v>
      </c>
      <c r="J1742" s="0" t="n">
        <v>1</v>
      </c>
      <c r="K1742" s="0" t="n">
        <v>0</v>
      </c>
      <c r="L1742" s="0" t="n">
        <v>4</v>
      </c>
      <c r="M1742" s="0" t="n">
        <v>2</v>
      </c>
      <c r="N1742" s="1" t="n">
        <f aca="false">IF(ISERROR(I1742/(I1742+J1742)),0,(I1742/(I1742+J1742)))</f>
        <v>0.5</v>
      </c>
      <c r="O1742" s="1" t="n">
        <f aca="false">IF(ISERROR(I1742/(I1742+K1742)),0,(I1742/(I1742+K1742)))</f>
        <v>1</v>
      </c>
      <c r="P1742" s="1" t="n">
        <f aca="false">IF(ISERROR((2*N1742*O1742)/(N1742+O1742)),0,(2*N1742*O1742)/(N1742+O1742))</f>
        <v>0.666666666666667</v>
      </c>
      <c r="Q1742" s="0" t="n">
        <f aca="false">L1996-M1996</f>
        <v>2</v>
      </c>
      <c r="R1742" s="17" t="str">
        <f aca="false">VLOOKUP(A1742,s3_num_method!A1742:B4241,2,0)</f>
        <v>num+count</v>
      </c>
    </row>
    <row r="1743" customFormat="false" ht="12.8" hidden="false" customHeight="false" outlineLevel="0" collapsed="false">
      <c r="A1743" s="0" t="s">
        <v>7587</v>
      </c>
      <c r="B1743" s="0" t="s">
        <v>22</v>
      </c>
      <c r="C1743" s="0" t="s">
        <v>9</v>
      </c>
      <c r="E1743" s="0" t="s">
        <v>33</v>
      </c>
      <c r="F1743" s="0" t="s">
        <v>7588</v>
      </c>
      <c r="G1743" s="0" t="n">
        <v>2</v>
      </c>
      <c r="H1743" s="0" t="n">
        <v>0</v>
      </c>
      <c r="I1743" s="0" t="n">
        <v>0</v>
      </c>
      <c r="J1743" s="0" t="n">
        <v>0</v>
      </c>
      <c r="K1743" s="0" t="n">
        <v>2</v>
      </c>
      <c r="L1743" s="0" t="n">
        <v>1</v>
      </c>
      <c r="M1743" s="0" t="n">
        <v>0</v>
      </c>
      <c r="N1743" s="1" t="n">
        <f aca="false">IF(ISERROR(I1743/(I1743+J1743)),0,(I1743/(I1743+J1743)))</f>
        <v>0</v>
      </c>
      <c r="O1743" s="1" t="n">
        <f aca="false">IF(ISERROR(I1743/(I1743+K1743)),0,(I1743/(I1743+K1743)))</f>
        <v>0</v>
      </c>
      <c r="P1743" s="1" t="n">
        <f aca="false">IF(ISERROR((2*N1743*O1743)/(N1743+O1743)),0,(2*N1743*O1743)/(N1743+O1743))</f>
        <v>0</v>
      </c>
      <c r="Q1743" s="0" t="n">
        <f aca="false">L415-M415</f>
        <v>0</v>
      </c>
      <c r="R1743" s="17" t="str">
        <f aca="false">VLOOKUP(A1743,s3_num_method!A1743:B4242,2,0)</f>
        <v>num+count</v>
      </c>
    </row>
    <row r="1744" customFormat="false" ht="12.8" hidden="false" customHeight="false" outlineLevel="0" collapsed="false">
      <c r="A1744" s="0" t="s">
        <v>7589</v>
      </c>
      <c r="B1744" s="0" t="s">
        <v>22</v>
      </c>
      <c r="C1744" s="0" t="s">
        <v>9</v>
      </c>
      <c r="E1744" s="0" t="s">
        <v>33</v>
      </c>
      <c r="F1744" s="0" t="s">
        <v>7590</v>
      </c>
      <c r="G1744" s="0" t="n">
        <v>4</v>
      </c>
      <c r="H1744" s="0" t="n">
        <v>0</v>
      </c>
      <c r="I1744" s="0" t="n">
        <v>0</v>
      </c>
      <c r="J1744" s="0" t="n">
        <v>0</v>
      </c>
      <c r="K1744" s="0" t="n">
        <v>4</v>
      </c>
      <c r="L1744" s="0" t="n">
        <v>5</v>
      </c>
      <c r="M1744" s="0" t="n">
        <v>0</v>
      </c>
      <c r="N1744" s="1" t="n">
        <f aca="false">IF(ISERROR(I1744/(I1744+J1744)),0,(I1744/(I1744+J1744)))</f>
        <v>0</v>
      </c>
      <c r="O1744" s="1" t="n">
        <f aca="false">IF(ISERROR(I1744/(I1744+K1744)),0,(I1744/(I1744+K1744)))</f>
        <v>0</v>
      </c>
      <c r="P1744" s="1" t="n">
        <f aca="false">IF(ISERROR((2*N1744*O1744)/(N1744+O1744)),0,(2*N1744*O1744)/(N1744+O1744))</f>
        <v>0</v>
      </c>
      <c r="Q1744" s="0" t="n">
        <f aca="false">L496-M496</f>
        <v>0</v>
      </c>
      <c r="R1744" s="17" t="str">
        <f aca="false">VLOOKUP(A1744,s3_num_method!A1744:B4243,2,0)</f>
        <v>num+count</v>
      </c>
    </row>
    <row r="1745" customFormat="false" ht="12.8" hidden="false" customHeight="false" outlineLevel="0" collapsed="false">
      <c r="A1745" s="0" t="s">
        <v>7591</v>
      </c>
      <c r="B1745" s="0" t="s">
        <v>22</v>
      </c>
      <c r="C1745" s="0" t="s">
        <v>9</v>
      </c>
      <c r="E1745" s="0" t="s">
        <v>33</v>
      </c>
      <c r="F1745" s="0" t="s">
        <v>7592</v>
      </c>
      <c r="G1745" s="0" t="n">
        <v>13</v>
      </c>
      <c r="H1745" s="0" t="n">
        <v>17</v>
      </c>
      <c r="I1745" s="0" t="n">
        <v>11</v>
      </c>
      <c r="J1745" s="0" t="n">
        <v>6</v>
      </c>
      <c r="K1745" s="0" t="n">
        <v>2</v>
      </c>
      <c r="L1745" s="0" t="n">
        <v>17</v>
      </c>
      <c r="M1745" s="0" t="n">
        <v>21</v>
      </c>
      <c r="N1745" s="1" t="n">
        <f aca="false">IF(ISERROR(I1745/(I1745+J1745)),0,(I1745/(I1745+J1745)))</f>
        <v>0.647058823529412</v>
      </c>
      <c r="O1745" s="1" t="n">
        <f aca="false">IF(ISERROR(I1745/(I1745+K1745)),0,(I1745/(I1745+K1745)))</f>
        <v>0.846153846153846</v>
      </c>
      <c r="P1745" s="1" t="n">
        <f aca="false">IF(ISERROR((2*N1745*O1745)/(N1745+O1745)),0,(2*N1745*O1745)/(N1745+O1745))</f>
        <v>0.733333333333333</v>
      </c>
      <c r="Q1745" s="0" t="n">
        <f aca="false">L526-M526</f>
        <v>0</v>
      </c>
      <c r="R1745" s="17" t="str">
        <f aca="false">VLOOKUP(A1745,s3_num_method!A1745:B4244,2,0)</f>
        <v>num+count</v>
      </c>
    </row>
    <row r="1746" customFormat="false" ht="12.8" hidden="false" customHeight="false" outlineLevel="0" collapsed="false">
      <c r="A1746" s="0" t="s">
        <v>7593</v>
      </c>
      <c r="B1746" s="0" t="s">
        <v>22</v>
      </c>
      <c r="C1746" s="0" t="s">
        <v>9</v>
      </c>
      <c r="E1746" s="0" t="s">
        <v>33</v>
      </c>
      <c r="F1746" s="0" t="s">
        <v>7594</v>
      </c>
      <c r="G1746" s="0" t="n">
        <v>2</v>
      </c>
      <c r="H1746" s="0" t="n">
        <v>0</v>
      </c>
      <c r="I1746" s="0" t="n">
        <v>0</v>
      </c>
      <c r="J1746" s="0" t="n">
        <v>0</v>
      </c>
      <c r="K1746" s="0" t="n">
        <v>2</v>
      </c>
      <c r="L1746" s="0" t="n">
        <v>4</v>
      </c>
      <c r="M1746" s="0" t="n">
        <v>0</v>
      </c>
      <c r="N1746" s="1" t="n">
        <f aca="false">IF(ISERROR(I1746/(I1746+J1746)),0,(I1746/(I1746+J1746)))</f>
        <v>0</v>
      </c>
      <c r="O1746" s="1" t="n">
        <f aca="false">IF(ISERROR(I1746/(I1746+K1746)),0,(I1746/(I1746+K1746)))</f>
        <v>0</v>
      </c>
      <c r="P1746" s="1" t="n">
        <f aca="false">IF(ISERROR((2*N1746*O1746)/(N1746+O1746)),0,(2*N1746*O1746)/(N1746+O1746))</f>
        <v>0</v>
      </c>
      <c r="Q1746" s="0" t="n">
        <f aca="false">L1066-M1066</f>
        <v>0</v>
      </c>
      <c r="R1746" s="17" t="str">
        <f aca="false">VLOOKUP(A1746,s3_num_method!A1746:B4245,2,0)</f>
        <v>num+count</v>
      </c>
    </row>
    <row r="1747" customFormat="false" ht="12.8" hidden="false" customHeight="false" outlineLevel="0" collapsed="false">
      <c r="A1747" s="0" t="s">
        <v>7595</v>
      </c>
      <c r="B1747" s="0" t="s">
        <v>22</v>
      </c>
      <c r="C1747" s="0" t="s">
        <v>9</v>
      </c>
      <c r="E1747" s="0" t="s">
        <v>33</v>
      </c>
      <c r="F1747" s="0" t="s">
        <v>7596</v>
      </c>
      <c r="G1747" s="0" t="n">
        <v>3</v>
      </c>
      <c r="H1747" s="0" t="n">
        <v>4</v>
      </c>
      <c r="I1747" s="0" t="n">
        <v>0</v>
      </c>
      <c r="J1747" s="0" t="n">
        <v>4</v>
      </c>
      <c r="K1747" s="0" t="n">
        <v>3</v>
      </c>
      <c r="L1747" s="0" t="n">
        <v>5</v>
      </c>
      <c r="M1747" s="0" t="n">
        <v>0</v>
      </c>
      <c r="N1747" s="1" t="n">
        <f aca="false">IF(ISERROR(I1747/(I1747+J1747)),0,(I1747/(I1747+J1747)))</f>
        <v>0</v>
      </c>
      <c r="O1747" s="1" t="n">
        <f aca="false">IF(ISERROR(I1747/(I1747+K1747)),0,(I1747/(I1747+K1747)))</f>
        <v>0</v>
      </c>
      <c r="P1747" s="1" t="n">
        <f aca="false">IF(ISERROR((2*N1747*O1747)/(N1747+O1747)),0,(2*N1747*O1747)/(N1747+O1747))</f>
        <v>0</v>
      </c>
      <c r="Q1747" s="0" t="n">
        <f aca="false">L1782-M1782</f>
        <v>5</v>
      </c>
      <c r="R1747" s="17" t="str">
        <f aca="false">VLOOKUP(A1747,s3_num_method!A1747:B4246,2,0)</f>
        <v>count</v>
      </c>
    </row>
    <row r="1748" customFormat="false" ht="12.8" hidden="false" customHeight="false" outlineLevel="0" collapsed="false">
      <c r="A1748" s="0" t="s">
        <v>7597</v>
      </c>
      <c r="B1748" s="0" t="s">
        <v>22</v>
      </c>
      <c r="C1748" s="0" t="s">
        <v>9</v>
      </c>
      <c r="E1748" s="0" t="s">
        <v>33</v>
      </c>
      <c r="F1748" s="0" t="s">
        <v>7598</v>
      </c>
      <c r="G1748" s="0" t="n">
        <v>1</v>
      </c>
      <c r="H1748" s="0" t="n">
        <v>0</v>
      </c>
      <c r="I1748" s="0" t="n">
        <v>0</v>
      </c>
      <c r="J1748" s="0" t="n">
        <v>0</v>
      </c>
      <c r="K1748" s="0" t="n">
        <v>1</v>
      </c>
      <c r="L1748" s="0" t="n">
        <v>1</v>
      </c>
      <c r="M1748" s="0" t="n">
        <v>0</v>
      </c>
      <c r="N1748" s="1" t="n">
        <f aca="false">IF(ISERROR(I1748/(I1748+J1748)),0,(I1748/(I1748+J1748)))</f>
        <v>0</v>
      </c>
      <c r="O1748" s="1" t="n">
        <f aca="false">IF(ISERROR(I1748/(I1748+K1748)),0,(I1748/(I1748+K1748)))</f>
        <v>0</v>
      </c>
      <c r="P1748" s="1" t="n">
        <f aca="false">IF(ISERROR((2*N1748*O1748)/(N1748+O1748)),0,(2*N1748*O1748)/(N1748+O1748))</f>
        <v>0</v>
      </c>
      <c r="Q1748" s="0" t="n">
        <f aca="false">L1780-M1780</f>
        <v>2</v>
      </c>
      <c r="R1748" s="17" t="str">
        <f aca="false">VLOOKUP(A1748,s3_num_method!A1748:B4247,2,0)</f>
        <v>num+count</v>
      </c>
    </row>
    <row r="1749" customFormat="false" ht="12.8" hidden="false" customHeight="false" outlineLevel="0" collapsed="false">
      <c r="A1749" s="0" t="s">
        <v>7599</v>
      </c>
      <c r="B1749" s="0" t="s">
        <v>22</v>
      </c>
      <c r="C1749" s="0" t="s">
        <v>9</v>
      </c>
      <c r="E1749" s="0" t="s">
        <v>33</v>
      </c>
      <c r="F1749" s="0" t="s">
        <v>7600</v>
      </c>
      <c r="G1749" s="0" t="n">
        <v>2</v>
      </c>
      <c r="H1749" s="0" t="n">
        <v>2</v>
      </c>
      <c r="I1749" s="0" t="n">
        <v>2</v>
      </c>
      <c r="J1749" s="0" t="n">
        <v>0</v>
      </c>
      <c r="K1749" s="0" t="n">
        <v>0</v>
      </c>
      <c r="L1749" s="0" t="n">
        <v>5</v>
      </c>
      <c r="M1749" s="0" t="n">
        <v>7</v>
      </c>
      <c r="N1749" s="1" t="n">
        <f aca="false">IF(ISERROR(I1749/(I1749+J1749)),0,(I1749/(I1749+J1749)))</f>
        <v>1</v>
      </c>
      <c r="O1749" s="1" t="n">
        <f aca="false">IF(ISERROR(I1749/(I1749+K1749)),0,(I1749/(I1749+K1749)))</f>
        <v>1</v>
      </c>
      <c r="P1749" s="1" t="n">
        <f aca="false">IF(ISERROR((2*N1749*O1749)/(N1749+O1749)),0,(2*N1749*O1749)/(N1749+O1749))</f>
        <v>1</v>
      </c>
      <c r="Q1749" s="0" t="n">
        <f aca="false">L1776-M1776</f>
        <v>5</v>
      </c>
      <c r="R1749" s="17" t="str">
        <f aca="false">VLOOKUP(A1749,s3_num_method!A1749:B4248,2,0)</f>
        <v>num</v>
      </c>
    </row>
    <row r="1750" customFormat="false" ht="12.8" hidden="false" customHeight="false" outlineLevel="0" collapsed="false">
      <c r="A1750" s="0" t="s">
        <v>7601</v>
      </c>
      <c r="B1750" s="0" t="s">
        <v>22</v>
      </c>
      <c r="C1750" s="0" t="s">
        <v>9</v>
      </c>
      <c r="E1750" s="0" t="s">
        <v>33</v>
      </c>
      <c r="F1750" s="0" t="s">
        <v>7602</v>
      </c>
      <c r="G1750" s="0" t="n">
        <v>1</v>
      </c>
      <c r="H1750" s="0" t="n">
        <v>0</v>
      </c>
      <c r="I1750" s="0" t="n">
        <v>0</v>
      </c>
      <c r="J1750" s="0" t="n">
        <v>0</v>
      </c>
      <c r="K1750" s="0" t="n">
        <v>1</v>
      </c>
      <c r="L1750" s="0" t="n">
        <v>1</v>
      </c>
      <c r="M1750" s="0" t="n">
        <v>0</v>
      </c>
      <c r="N1750" s="1" t="n">
        <f aca="false">IF(ISERROR(I1750/(I1750+J1750)),0,(I1750/(I1750+J1750)))</f>
        <v>0</v>
      </c>
      <c r="O1750" s="1" t="n">
        <f aca="false">IF(ISERROR(I1750/(I1750+K1750)),0,(I1750/(I1750+K1750)))</f>
        <v>0</v>
      </c>
      <c r="P1750" s="1" t="n">
        <f aca="false">IF(ISERROR((2*N1750*O1750)/(N1750+O1750)),0,(2*N1750*O1750)/(N1750+O1750))</f>
        <v>0</v>
      </c>
      <c r="Q1750" s="0" t="n">
        <f aca="false">L1777-M1777</f>
        <v>5</v>
      </c>
      <c r="R1750" s="17" t="str">
        <f aca="false">VLOOKUP(A1750,s3_num_method!A1750:B4249,2,0)</f>
        <v>num+count</v>
      </c>
    </row>
    <row r="1751" customFormat="false" ht="12.8" hidden="false" customHeight="false" outlineLevel="0" collapsed="false">
      <c r="A1751" s="0" t="s">
        <v>7603</v>
      </c>
      <c r="B1751" s="0" t="s">
        <v>22</v>
      </c>
      <c r="C1751" s="0" t="s">
        <v>9</v>
      </c>
      <c r="E1751" s="0" t="s">
        <v>33</v>
      </c>
      <c r="F1751" s="0" t="s">
        <v>7604</v>
      </c>
      <c r="G1751" s="0" t="n">
        <v>3</v>
      </c>
      <c r="H1751" s="0" t="n">
        <v>0</v>
      </c>
      <c r="I1751" s="0" t="n">
        <v>0</v>
      </c>
      <c r="J1751" s="0" t="n">
        <v>0</v>
      </c>
      <c r="K1751" s="0" t="n">
        <v>3</v>
      </c>
      <c r="L1751" s="0" t="n">
        <v>5</v>
      </c>
      <c r="M1751" s="0" t="n">
        <v>0</v>
      </c>
      <c r="N1751" s="1" t="n">
        <f aca="false">IF(ISERROR(I1751/(I1751+J1751)),0,(I1751/(I1751+J1751)))</f>
        <v>0</v>
      </c>
      <c r="O1751" s="1" t="n">
        <f aca="false">IF(ISERROR(I1751/(I1751+K1751)),0,(I1751/(I1751+K1751)))</f>
        <v>0</v>
      </c>
      <c r="P1751" s="1" t="n">
        <f aca="false">IF(ISERROR((2*N1751*O1751)/(N1751+O1751)),0,(2*N1751*O1751)/(N1751+O1751))</f>
        <v>0</v>
      </c>
      <c r="Q1751" s="0" t="n">
        <f aca="false">L1931-M1931</f>
        <v>3</v>
      </c>
      <c r="R1751" s="17" t="str">
        <f aca="false">VLOOKUP(A1751,s3_num_method!A1751:B4250,2,0)</f>
        <v>num+count</v>
      </c>
    </row>
    <row r="1752" customFormat="false" ht="12.8" hidden="false" customHeight="false" outlineLevel="0" collapsed="false">
      <c r="A1752" s="0" t="s">
        <v>7605</v>
      </c>
      <c r="B1752" s="0" t="s">
        <v>22</v>
      </c>
      <c r="C1752" s="0" t="s">
        <v>9</v>
      </c>
      <c r="E1752" s="0" t="s">
        <v>33</v>
      </c>
      <c r="F1752" s="0" t="s">
        <v>7606</v>
      </c>
      <c r="G1752" s="0" t="n">
        <v>7</v>
      </c>
      <c r="H1752" s="0" t="n">
        <v>2</v>
      </c>
      <c r="I1752" s="0" t="n">
        <v>2</v>
      </c>
      <c r="J1752" s="0" t="n">
        <v>0</v>
      </c>
      <c r="K1752" s="0" t="n">
        <v>5</v>
      </c>
      <c r="L1752" s="0" t="n">
        <v>4</v>
      </c>
      <c r="M1752" s="0" t="n">
        <v>1</v>
      </c>
      <c r="N1752" s="1" t="n">
        <f aca="false">IF(ISERROR(I1752/(I1752+J1752)),0,(I1752/(I1752+J1752)))</f>
        <v>1</v>
      </c>
      <c r="O1752" s="1" t="n">
        <f aca="false">IF(ISERROR(I1752/(I1752+K1752)),0,(I1752/(I1752+K1752)))</f>
        <v>0.285714285714286</v>
      </c>
      <c r="P1752" s="1" t="n">
        <f aca="false">IF(ISERROR((2*N1752*O1752)/(N1752+O1752)),0,(2*N1752*O1752)/(N1752+O1752))</f>
        <v>0.444444444444444</v>
      </c>
      <c r="Q1752" s="0" t="n">
        <f aca="false">L1050-M1050</f>
        <v>0</v>
      </c>
      <c r="R1752" s="17" t="str">
        <f aca="false">VLOOKUP(A1752,s3_num_method!A1752:B4251,2,0)</f>
        <v>count</v>
      </c>
    </row>
    <row r="1753" customFormat="false" ht="12.8" hidden="false" customHeight="false" outlineLevel="0" collapsed="false">
      <c r="A1753" s="0" t="s">
        <v>7607</v>
      </c>
      <c r="B1753" s="0" t="s">
        <v>22</v>
      </c>
      <c r="C1753" s="0" t="s">
        <v>9</v>
      </c>
      <c r="E1753" s="0" t="s">
        <v>33</v>
      </c>
      <c r="F1753" s="0" t="s">
        <v>7608</v>
      </c>
      <c r="G1753" s="0" t="n">
        <v>4</v>
      </c>
      <c r="H1753" s="0" t="n">
        <v>4</v>
      </c>
      <c r="I1753" s="0" t="n">
        <v>4</v>
      </c>
      <c r="J1753" s="0" t="n">
        <v>0</v>
      </c>
      <c r="K1753" s="0" t="n">
        <v>0</v>
      </c>
      <c r="L1753" s="0" t="n">
        <v>5</v>
      </c>
      <c r="M1753" s="0" t="n">
        <v>11</v>
      </c>
      <c r="N1753" s="1" t="n">
        <f aca="false">IF(ISERROR(I1753/(I1753+J1753)),0,(I1753/(I1753+J1753)))</f>
        <v>1</v>
      </c>
      <c r="O1753" s="1" t="n">
        <f aca="false">IF(ISERROR(I1753/(I1753+K1753)),0,(I1753/(I1753+K1753)))</f>
        <v>1</v>
      </c>
      <c r="P1753" s="1" t="n">
        <f aca="false">IF(ISERROR((2*N1753*O1753)/(N1753+O1753)),0,(2*N1753*O1753)/(N1753+O1753))</f>
        <v>1</v>
      </c>
      <c r="Q1753" s="0" t="n">
        <f aca="false">L376-M376</f>
        <v>0</v>
      </c>
      <c r="R1753" s="17" t="str">
        <f aca="false">VLOOKUP(A1753,s3_num_method!A1753:B4252,2,0)</f>
        <v>num</v>
      </c>
    </row>
    <row r="1754" customFormat="false" ht="12.8" hidden="false" customHeight="false" outlineLevel="0" collapsed="false">
      <c r="A1754" s="0" t="s">
        <v>7609</v>
      </c>
      <c r="B1754" s="0" t="s">
        <v>22</v>
      </c>
      <c r="C1754" s="0" t="s">
        <v>9</v>
      </c>
      <c r="E1754" s="0" t="s">
        <v>33</v>
      </c>
      <c r="F1754" s="0" t="s">
        <v>7610</v>
      </c>
      <c r="G1754" s="0" t="n">
        <v>3</v>
      </c>
      <c r="H1754" s="0" t="n">
        <v>1</v>
      </c>
      <c r="I1754" s="0" t="n">
        <v>1</v>
      </c>
      <c r="J1754" s="0" t="n">
        <v>0</v>
      </c>
      <c r="K1754" s="0" t="n">
        <v>2</v>
      </c>
      <c r="L1754" s="0" t="n">
        <v>3</v>
      </c>
      <c r="M1754" s="0" t="n">
        <v>1</v>
      </c>
      <c r="N1754" s="1" t="n">
        <f aca="false">IF(ISERROR(I1754/(I1754+J1754)),0,(I1754/(I1754+J1754)))</f>
        <v>1</v>
      </c>
      <c r="O1754" s="1" t="n">
        <f aca="false">IF(ISERROR(I1754/(I1754+K1754)),0,(I1754/(I1754+K1754)))</f>
        <v>0.333333333333333</v>
      </c>
      <c r="P1754" s="1" t="n">
        <f aca="false">IF(ISERROR((2*N1754*O1754)/(N1754+O1754)),0,(2*N1754*O1754)/(N1754+O1754))</f>
        <v>0.5</v>
      </c>
      <c r="Q1754" s="0" t="n">
        <f aca="false">L1798-M1798</f>
        <v>13</v>
      </c>
      <c r="R1754" s="17" t="str">
        <f aca="false">VLOOKUP(A1754,s3_num_method!A1754:B4253,2,0)</f>
        <v>count</v>
      </c>
    </row>
    <row r="1755" customFormat="false" ht="12.8" hidden="false" customHeight="false" outlineLevel="0" collapsed="false">
      <c r="A1755" s="0" t="s">
        <v>7611</v>
      </c>
      <c r="B1755" s="0" t="s">
        <v>22</v>
      </c>
      <c r="C1755" s="0" t="s">
        <v>9</v>
      </c>
      <c r="E1755" s="0" t="s">
        <v>33</v>
      </c>
      <c r="F1755" s="0" t="s">
        <v>7612</v>
      </c>
      <c r="G1755" s="0" t="n">
        <v>7</v>
      </c>
      <c r="H1755" s="0" t="n">
        <v>9</v>
      </c>
      <c r="I1755" s="0" t="n">
        <v>6</v>
      </c>
      <c r="J1755" s="0" t="n">
        <v>3</v>
      </c>
      <c r="K1755" s="0" t="n">
        <v>1</v>
      </c>
      <c r="L1755" s="0" t="n">
        <v>8</v>
      </c>
      <c r="M1755" s="0" t="n">
        <v>20</v>
      </c>
      <c r="N1755" s="1" t="n">
        <f aca="false">IF(ISERROR(I1755/(I1755+J1755)),0,(I1755/(I1755+J1755)))</f>
        <v>0.666666666666667</v>
      </c>
      <c r="O1755" s="1" t="n">
        <f aca="false">IF(ISERROR(I1755/(I1755+K1755)),0,(I1755/(I1755+K1755)))</f>
        <v>0.857142857142857</v>
      </c>
      <c r="P1755" s="1" t="n">
        <f aca="false">IF(ISERROR((2*N1755*O1755)/(N1755+O1755)),0,(2*N1755*O1755)/(N1755+O1755))</f>
        <v>0.75</v>
      </c>
      <c r="Q1755" s="0" t="n">
        <f aca="false">L76-M76</f>
        <v>0</v>
      </c>
      <c r="R1755" s="17" t="str">
        <f aca="false">VLOOKUP(A1755,s3_num_method!A1755:B4254,2,0)</f>
        <v>num+count</v>
      </c>
    </row>
    <row r="1756" customFormat="false" ht="12.8" hidden="false" customHeight="false" outlineLevel="0" collapsed="false">
      <c r="A1756" s="0" t="s">
        <v>7613</v>
      </c>
      <c r="B1756" s="0" t="s">
        <v>22</v>
      </c>
      <c r="C1756" s="0" t="s">
        <v>9</v>
      </c>
      <c r="E1756" s="0" t="s">
        <v>33</v>
      </c>
      <c r="F1756" s="0" t="s">
        <v>7614</v>
      </c>
      <c r="G1756" s="0" t="n">
        <v>10</v>
      </c>
      <c r="H1756" s="0" t="n">
        <v>3</v>
      </c>
      <c r="I1756" s="0" t="n">
        <v>3</v>
      </c>
      <c r="J1756" s="0" t="n">
        <v>0</v>
      </c>
      <c r="K1756" s="0" t="n">
        <v>7</v>
      </c>
      <c r="L1756" s="0" t="n">
        <v>22</v>
      </c>
      <c r="M1756" s="0" t="n">
        <v>1</v>
      </c>
      <c r="N1756" s="1" t="n">
        <f aca="false">IF(ISERROR(I1756/(I1756+J1756)),0,(I1756/(I1756+J1756)))</f>
        <v>1</v>
      </c>
      <c r="O1756" s="1" t="n">
        <f aca="false">IF(ISERROR(I1756/(I1756+K1756)),0,(I1756/(I1756+K1756)))</f>
        <v>0.3</v>
      </c>
      <c r="P1756" s="1" t="n">
        <f aca="false">IF(ISERROR((2*N1756*O1756)/(N1756+O1756)),0,(2*N1756*O1756)/(N1756+O1756))</f>
        <v>0.461538461538462</v>
      </c>
      <c r="Q1756" s="0" t="n">
        <f aca="false">L1572-M1572</f>
        <v>4</v>
      </c>
      <c r="R1756" s="17" t="str">
        <f aca="false">VLOOKUP(A1756,s3_num_method!A1756:B4255,2,0)</f>
        <v>num+count</v>
      </c>
    </row>
    <row r="1757" customFormat="false" ht="12.8" hidden="false" customHeight="false" outlineLevel="0" collapsed="false">
      <c r="A1757" s="0" t="s">
        <v>7615</v>
      </c>
      <c r="B1757" s="0" t="s">
        <v>22</v>
      </c>
      <c r="C1757" s="0" t="s">
        <v>9</v>
      </c>
      <c r="E1757" s="0" t="s">
        <v>33</v>
      </c>
      <c r="F1757" s="0" t="s">
        <v>7616</v>
      </c>
      <c r="G1757" s="0" t="n">
        <v>1</v>
      </c>
      <c r="H1757" s="0" t="n">
        <v>0</v>
      </c>
      <c r="I1757" s="0" t="n">
        <v>0</v>
      </c>
      <c r="J1757" s="0" t="n">
        <v>0</v>
      </c>
      <c r="K1757" s="0" t="n">
        <v>1</v>
      </c>
      <c r="L1757" s="0" t="n">
        <v>2</v>
      </c>
      <c r="M1757" s="0" t="n">
        <v>0</v>
      </c>
      <c r="N1757" s="1" t="n">
        <f aca="false">IF(ISERROR(I1757/(I1757+J1757)),0,(I1757/(I1757+J1757)))</f>
        <v>0</v>
      </c>
      <c r="O1757" s="1" t="n">
        <f aca="false">IF(ISERROR(I1757/(I1757+K1757)),0,(I1757/(I1757+K1757)))</f>
        <v>0</v>
      </c>
      <c r="P1757" s="1" t="n">
        <f aca="false">IF(ISERROR((2*N1757*O1757)/(N1757+O1757)),0,(2*N1757*O1757)/(N1757+O1757))</f>
        <v>0</v>
      </c>
      <c r="Q1757" s="0" t="n">
        <f aca="false">L460-M460</f>
        <v>-1</v>
      </c>
      <c r="R1757" s="17" t="str">
        <f aca="false">VLOOKUP(A1757,s3_num_method!A1757:B4256,2,0)</f>
        <v>num+count</v>
      </c>
    </row>
    <row r="1758" customFormat="false" ht="12.8" hidden="false" customHeight="false" outlineLevel="0" collapsed="false">
      <c r="A1758" s="0" t="s">
        <v>7617</v>
      </c>
      <c r="B1758" s="0" t="s">
        <v>22</v>
      </c>
      <c r="C1758" s="0" t="s">
        <v>9</v>
      </c>
      <c r="E1758" s="0" t="s">
        <v>33</v>
      </c>
      <c r="F1758" s="0" t="s">
        <v>7618</v>
      </c>
      <c r="G1758" s="0" t="n">
        <v>4</v>
      </c>
      <c r="H1758" s="0" t="n">
        <v>1</v>
      </c>
      <c r="I1758" s="0" t="n">
        <v>1</v>
      </c>
      <c r="J1758" s="0" t="n">
        <v>0</v>
      </c>
      <c r="K1758" s="0" t="n">
        <v>3</v>
      </c>
      <c r="L1758" s="0" t="n">
        <v>6</v>
      </c>
      <c r="M1758" s="0" t="n">
        <v>3</v>
      </c>
      <c r="N1758" s="1" t="n">
        <f aca="false">IF(ISERROR(I1758/(I1758+J1758)),0,(I1758/(I1758+J1758)))</f>
        <v>1</v>
      </c>
      <c r="O1758" s="1" t="n">
        <f aca="false">IF(ISERROR(I1758/(I1758+K1758)),0,(I1758/(I1758+K1758)))</f>
        <v>0.25</v>
      </c>
      <c r="P1758" s="1" t="n">
        <f aca="false">IF(ISERROR((2*N1758*O1758)/(N1758+O1758)),0,(2*N1758*O1758)/(N1758+O1758))</f>
        <v>0.4</v>
      </c>
      <c r="Q1758" s="0" t="n">
        <f aca="false">L142-M142</f>
        <v>-2</v>
      </c>
      <c r="R1758" s="17" t="str">
        <f aca="false">VLOOKUP(A1758,s3_num_method!A1758:B4257,2,0)</f>
        <v>num</v>
      </c>
    </row>
    <row r="1759" customFormat="false" ht="12.8" hidden="false" customHeight="false" outlineLevel="0" collapsed="false">
      <c r="A1759" s="0" t="s">
        <v>7619</v>
      </c>
      <c r="B1759" s="0" t="s">
        <v>22</v>
      </c>
      <c r="C1759" s="0" t="s">
        <v>9</v>
      </c>
      <c r="E1759" s="0" t="s">
        <v>33</v>
      </c>
      <c r="F1759" s="0" t="s">
        <v>7620</v>
      </c>
      <c r="G1759" s="0" t="n">
        <v>4</v>
      </c>
      <c r="H1759" s="0" t="n">
        <v>4</v>
      </c>
      <c r="I1759" s="0" t="n">
        <v>1</v>
      </c>
      <c r="J1759" s="0" t="n">
        <v>3</v>
      </c>
      <c r="K1759" s="0" t="n">
        <v>3</v>
      </c>
      <c r="L1759" s="0" t="n">
        <v>10</v>
      </c>
      <c r="M1759" s="0" t="n">
        <v>0</v>
      </c>
      <c r="N1759" s="1" t="n">
        <f aca="false">IF(ISERROR(I1759/(I1759+J1759)),0,(I1759/(I1759+J1759)))</f>
        <v>0.25</v>
      </c>
      <c r="O1759" s="1" t="n">
        <f aca="false">IF(ISERROR(I1759/(I1759+K1759)),0,(I1759/(I1759+K1759)))</f>
        <v>0.25</v>
      </c>
      <c r="P1759" s="1" t="n">
        <f aca="false">IF(ISERROR((2*N1759*O1759)/(N1759+O1759)),0,(2*N1759*O1759)/(N1759+O1759))</f>
        <v>0.25</v>
      </c>
      <c r="Q1759" s="0" t="n">
        <f aca="false">L1354-M1354</f>
        <v>0</v>
      </c>
      <c r="R1759" s="17" t="str">
        <f aca="false">VLOOKUP(A1759,s3_num_method!A1759:B4258,2,0)</f>
        <v>count</v>
      </c>
    </row>
    <row r="1760" customFormat="false" ht="12.8" hidden="false" customHeight="false" outlineLevel="0" collapsed="false">
      <c r="A1760" s="0" t="s">
        <v>7621</v>
      </c>
      <c r="B1760" s="0" t="s">
        <v>22</v>
      </c>
      <c r="C1760" s="0" t="s">
        <v>9</v>
      </c>
      <c r="E1760" s="0" t="s">
        <v>33</v>
      </c>
      <c r="F1760" s="0" t="s">
        <v>7622</v>
      </c>
      <c r="G1760" s="0" t="n">
        <v>1</v>
      </c>
      <c r="H1760" s="0" t="n">
        <v>2</v>
      </c>
      <c r="I1760" s="0" t="n">
        <v>1</v>
      </c>
      <c r="J1760" s="0" t="n">
        <v>1</v>
      </c>
      <c r="K1760" s="0" t="n">
        <v>0</v>
      </c>
      <c r="L1760" s="0" t="n">
        <v>1</v>
      </c>
      <c r="M1760" s="0" t="n">
        <v>0</v>
      </c>
      <c r="N1760" s="1" t="n">
        <f aca="false">IF(ISERROR(I1760/(I1760+J1760)),0,(I1760/(I1760+J1760)))</f>
        <v>0.5</v>
      </c>
      <c r="O1760" s="1" t="n">
        <f aca="false">IF(ISERROR(I1760/(I1760+K1760)),0,(I1760/(I1760+K1760)))</f>
        <v>1</v>
      </c>
      <c r="P1760" s="1" t="n">
        <f aca="false">IF(ISERROR((2*N1760*O1760)/(N1760+O1760)),0,(2*N1760*O1760)/(N1760+O1760))</f>
        <v>0.666666666666667</v>
      </c>
      <c r="Q1760" s="0" t="n">
        <f aca="false">L1691-M1691</f>
        <v>0</v>
      </c>
      <c r="R1760" s="17" t="str">
        <f aca="false">VLOOKUP(A1760,s3_num_method!A1760:B4259,2,0)</f>
        <v>count</v>
      </c>
    </row>
    <row r="1761" customFormat="false" ht="12.8" hidden="false" customHeight="false" outlineLevel="0" collapsed="false">
      <c r="A1761" s="0" t="s">
        <v>7623</v>
      </c>
      <c r="B1761" s="0" t="s">
        <v>22</v>
      </c>
      <c r="C1761" s="0" t="s">
        <v>9</v>
      </c>
      <c r="E1761" s="0" t="s">
        <v>33</v>
      </c>
      <c r="F1761" s="0" t="s">
        <v>7624</v>
      </c>
      <c r="G1761" s="0" t="n">
        <v>2</v>
      </c>
      <c r="H1761" s="0" t="n">
        <v>0</v>
      </c>
      <c r="I1761" s="0" t="n">
        <v>0</v>
      </c>
      <c r="J1761" s="0" t="n">
        <v>0</v>
      </c>
      <c r="K1761" s="0" t="n">
        <v>2</v>
      </c>
      <c r="L1761" s="0" t="n">
        <v>6</v>
      </c>
      <c r="M1761" s="0" t="n">
        <v>0</v>
      </c>
      <c r="N1761" s="1" t="n">
        <f aca="false">IF(ISERROR(I1761/(I1761+J1761)),0,(I1761/(I1761+J1761)))</f>
        <v>0</v>
      </c>
      <c r="O1761" s="1" t="n">
        <f aca="false">IF(ISERROR(I1761/(I1761+K1761)),0,(I1761/(I1761+K1761)))</f>
        <v>0</v>
      </c>
      <c r="P1761" s="1" t="n">
        <f aca="false">IF(ISERROR((2*N1761*O1761)/(N1761+O1761)),0,(2*N1761*O1761)/(N1761+O1761))</f>
        <v>0</v>
      </c>
      <c r="Q1761" s="0" t="n">
        <f aca="false">L463-M463</f>
        <v>-2</v>
      </c>
      <c r="R1761" s="17" t="str">
        <f aca="false">VLOOKUP(A1761,s3_num_method!A1761:B4260,2,0)</f>
        <v>num+count</v>
      </c>
    </row>
    <row r="1762" customFormat="false" ht="12.8" hidden="false" customHeight="false" outlineLevel="0" collapsed="false">
      <c r="A1762" s="0" t="s">
        <v>7625</v>
      </c>
      <c r="B1762" s="0" t="s">
        <v>22</v>
      </c>
      <c r="C1762" s="0" t="s">
        <v>9</v>
      </c>
      <c r="E1762" s="0" t="s">
        <v>33</v>
      </c>
      <c r="F1762" s="0" t="s">
        <v>7626</v>
      </c>
      <c r="G1762" s="0" t="n">
        <v>4</v>
      </c>
      <c r="H1762" s="0" t="n">
        <v>7</v>
      </c>
      <c r="I1762" s="0" t="n">
        <v>3</v>
      </c>
      <c r="J1762" s="0" t="n">
        <v>4</v>
      </c>
      <c r="K1762" s="0" t="n">
        <v>1</v>
      </c>
      <c r="L1762" s="0" t="n">
        <v>6</v>
      </c>
      <c r="M1762" s="0" t="n">
        <v>2</v>
      </c>
      <c r="N1762" s="1" t="n">
        <f aca="false">IF(ISERROR(I1762/(I1762+J1762)),0,(I1762/(I1762+J1762)))</f>
        <v>0.428571428571429</v>
      </c>
      <c r="O1762" s="1" t="n">
        <f aca="false">IF(ISERROR(I1762/(I1762+K1762)),0,(I1762/(I1762+K1762)))</f>
        <v>0.75</v>
      </c>
      <c r="P1762" s="1" t="n">
        <f aca="false">IF(ISERROR((2*N1762*O1762)/(N1762+O1762)),0,(2*N1762*O1762)/(N1762+O1762))</f>
        <v>0.545454545454545</v>
      </c>
      <c r="Q1762" s="0" t="n">
        <f aca="false">L1488-M1488</f>
        <v>0</v>
      </c>
      <c r="R1762" s="17" t="str">
        <f aca="false">VLOOKUP(A1762,s3_num_method!A1762:B4261,2,0)</f>
        <v>count</v>
      </c>
    </row>
    <row r="1763" customFormat="false" ht="12.8" hidden="false" customHeight="false" outlineLevel="0" collapsed="false">
      <c r="A1763" s="0" t="s">
        <v>7627</v>
      </c>
      <c r="B1763" s="0" t="s">
        <v>22</v>
      </c>
      <c r="C1763" s="0" t="s">
        <v>9</v>
      </c>
      <c r="E1763" s="0" t="s">
        <v>33</v>
      </c>
      <c r="F1763" s="0" t="s">
        <v>7628</v>
      </c>
      <c r="G1763" s="0" t="n">
        <v>2</v>
      </c>
      <c r="H1763" s="0" t="n">
        <v>0</v>
      </c>
      <c r="I1763" s="0" t="n">
        <v>0</v>
      </c>
      <c r="J1763" s="0" t="n">
        <v>0</v>
      </c>
      <c r="K1763" s="0" t="n">
        <v>2</v>
      </c>
      <c r="L1763" s="0" t="n">
        <v>5</v>
      </c>
      <c r="M1763" s="0" t="n">
        <v>0</v>
      </c>
      <c r="N1763" s="1" t="n">
        <f aca="false">IF(ISERROR(I1763/(I1763+J1763)),0,(I1763/(I1763+J1763)))</f>
        <v>0</v>
      </c>
      <c r="O1763" s="1" t="n">
        <f aca="false">IF(ISERROR(I1763/(I1763+K1763)),0,(I1763/(I1763+K1763)))</f>
        <v>0</v>
      </c>
      <c r="P1763" s="1" t="n">
        <f aca="false">IF(ISERROR((2*N1763*O1763)/(N1763+O1763)),0,(2*N1763*O1763)/(N1763+O1763))</f>
        <v>0</v>
      </c>
      <c r="Q1763" s="0" t="n">
        <f aca="false">L1830-M1830</f>
        <v>7</v>
      </c>
      <c r="R1763" s="17" t="str">
        <f aca="false">VLOOKUP(A1763,s3_num_method!A1763:B4262,2,0)</f>
        <v>num+count</v>
      </c>
    </row>
    <row r="1764" customFormat="false" ht="12.8" hidden="false" customHeight="false" outlineLevel="0" collapsed="false">
      <c r="A1764" s="0" t="s">
        <v>7629</v>
      </c>
      <c r="B1764" s="0" t="s">
        <v>22</v>
      </c>
      <c r="C1764" s="0" t="s">
        <v>9</v>
      </c>
      <c r="E1764" s="0" t="s">
        <v>33</v>
      </c>
      <c r="F1764" s="0" t="s">
        <v>7630</v>
      </c>
      <c r="G1764" s="0" t="n">
        <v>5</v>
      </c>
      <c r="H1764" s="0" t="n">
        <v>0</v>
      </c>
      <c r="I1764" s="0" t="n">
        <v>0</v>
      </c>
      <c r="J1764" s="0" t="n">
        <v>0</v>
      </c>
      <c r="K1764" s="0" t="n">
        <v>5</v>
      </c>
      <c r="L1764" s="0" t="n">
        <v>9</v>
      </c>
      <c r="M1764" s="0" t="n">
        <v>0</v>
      </c>
      <c r="N1764" s="1" t="n">
        <f aca="false">IF(ISERROR(I1764/(I1764+J1764)),0,(I1764/(I1764+J1764)))</f>
        <v>0</v>
      </c>
      <c r="O1764" s="1" t="n">
        <f aca="false">IF(ISERROR(I1764/(I1764+K1764)),0,(I1764/(I1764+K1764)))</f>
        <v>0</v>
      </c>
      <c r="P1764" s="1" t="n">
        <f aca="false">IF(ISERROR((2*N1764*O1764)/(N1764+O1764)),0,(2*N1764*O1764)/(N1764+O1764))</f>
        <v>0</v>
      </c>
      <c r="Q1764" s="0" t="n">
        <f aca="false">L1832-M1832</f>
        <v>4</v>
      </c>
      <c r="R1764" s="17" t="str">
        <f aca="false">VLOOKUP(A1764,s3_num_method!A1764:B4263,2,0)</f>
        <v>num+count</v>
      </c>
    </row>
    <row r="1765" customFormat="false" ht="12.8" hidden="false" customHeight="false" outlineLevel="0" collapsed="false">
      <c r="A1765" s="0" t="s">
        <v>7631</v>
      </c>
      <c r="B1765" s="0" t="s">
        <v>22</v>
      </c>
      <c r="C1765" s="0" t="s">
        <v>9</v>
      </c>
      <c r="E1765" s="0" t="s">
        <v>33</v>
      </c>
      <c r="F1765" s="0" t="s">
        <v>7632</v>
      </c>
      <c r="G1765" s="0" t="n">
        <v>1</v>
      </c>
      <c r="H1765" s="0" t="n">
        <v>0</v>
      </c>
      <c r="I1765" s="0" t="n">
        <v>0</v>
      </c>
      <c r="J1765" s="0" t="n">
        <v>0</v>
      </c>
      <c r="K1765" s="0" t="n">
        <v>1</v>
      </c>
      <c r="L1765" s="0" t="n">
        <v>1</v>
      </c>
      <c r="M1765" s="0" t="n">
        <v>0</v>
      </c>
      <c r="N1765" s="1" t="n">
        <f aca="false">IF(ISERROR(I1765/(I1765+J1765)),0,(I1765/(I1765+J1765)))</f>
        <v>0</v>
      </c>
      <c r="O1765" s="1" t="n">
        <f aca="false">IF(ISERROR(I1765/(I1765+K1765)),0,(I1765/(I1765+K1765)))</f>
        <v>0</v>
      </c>
      <c r="P1765" s="1" t="n">
        <f aca="false">IF(ISERROR((2*N1765*O1765)/(N1765+O1765)),0,(2*N1765*O1765)/(N1765+O1765))</f>
        <v>0</v>
      </c>
      <c r="Q1765" s="0" t="n">
        <f aca="false">L2126-M2126</f>
        <v>5</v>
      </c>
      <c r="R1765" s="17" t="str">
        <f aca="false">VLOOKUP(A1765,s3_num_method!A1765:B4264,2,0)</f>
        <v>num+count</v>
      </c>
    </row>
    <row r="1766" customFormat="false" ht="12.8" hidden="false" customHeight="false" outlineLevel="0" collapsed="false">
      <c r="A1766" s="0" t="s">
        <v>7633</v>
      </c>
      <c r="B1766" s="0" t="s">
        <v>22</v>
      </c>
      <c r="C1766" s="0" t="s">
        <v>9</v>
      </c>
      <c r="E1766" s="0" t="s">
        <v>33</v>
      </c>
      <c r="F1766" s="0" t="s">
        <v>7634</v>
      </c>
      <c r="G1766" s="0" t="n">
        <v>6</v>
      </c>
      <c r="H1766" s="0" t="n">
        <v>12</v>
      </c>
      <c r="I1766" s="0" t="n">
        <v>5</v>
      </c>
      <c r="J1766" s="0" t="n">
        <v>7</v>
      </c>
      <c r="K1766" s="0" t="n">
        <v>1</v>
      </c>
      <c r="L1766" s="0" t="n">
        <v>14</v>
      </c>
      <c r="M1766" s="0" t="n">
        <v>27</v>
      </c>
      <c r="N1766" s="1" t="n">
        <f aca="false">IF(ISERROR(I1766/(I1766+J1766)),0,(I1766/(I1766+J1766)))</f>
        <v>0.416666666666667</v>
      </c>
      <c r="O1766" s="1" t="n">
        <f aca="false">IF(ISERROR(I1766/(I1766+K1766)),0,(I1766/(I1766+K1766)))</f>
        <v>0.833333333333333</v>
      </c>
      <c r="P1766" s="1" t="n">
        <f aca="false">IF(ISERROR((2*N1766*O1766)/(N1766+O1766)),0,(2*N1766*O1766)/(N1766+O1766))</f>
        <v>0.555555555555556</v>
      </c>
      <c r="Q1766" s="0" t="n">
        <f aca="false">L2340-M2340</f>
        <v>-3</v>
      </c>
      <c r="R1766" s="17" t="str">
        <f aca="false">VLOOKUP(A1766,s3_num_method!A1766:B4265,2,0)</f>
        <v>num+count</v>
      </c>
    </row>
    <row r="1767" customFormat="false" ht="12.8" hidden="false" customHeight="false" outlineLevel="0" collapsed="false">
      <c r="A1767" s="0" t="s">
        <v>7635</v>
      </c>
      <c r="B1767" s="0" t="s">
        <v>22</v>
      </c>
      <c r="C1767" s="0" t="s">
        <v>9</v>
      </c>
      <c r="E1767" s="0" t="s">
        <v>33</v>
      </c>
      <c r="F1767" s="0" t="s">
        <v>7636</v>
      </c>
      <c r="G1767" s="0" t="n">
        <v>3</v>
      </c>
      <c r="H1767" s="0" t="n">
        <v>5</v>
      </c>
      <c r="I1767" s="0" t="n">
        <v>3</v>
      </c>
      <c r="J1767" s="0" t="n">
        <v>2</v>
      </c>
      <c r="K1767" s="0" t="n">
        <v>0</v>
      </c>
      <c r="L1767" s="0" t="n">
        <v>9</v>
      </c>
      <c r="M1767" s="0" t="n">
        <v>4</v>
      </c>
      <c r="N1767" s="1" t="n">
        <f aca="false">IF(ISERROR(I1767/(I1767+J1767)),0,(I1767/(I1767+J1767)))</f>
        <v>0.6</v>
      </c>
      <c r="O1767" s="1" t="n">
        <f aca="false">IF(ISERROR(I1767/(I1767+K1767)),0,(I1767/(I1767+K1767)))</f>
        <v>1</v>
      </c>
      <c r="P1767" s="1" t="n">
        <f aca="false">IF(ISERROR((2*N1767*O1767)/(N1767+O1767)),0,(2*N1767*O1767)/(N1767+O1767))</f>
        <v>0.75</v>
      </c>
      <c r="Q1767" s="0" t="n">
        <f aca="false">L295-M295</f>
        <v>1</v>
      </c>
      <c r="R1767" s="17" t="str">
        <f aca="false">VLOOKUP(A1767,s3_num_method!A1767:B4266,2,0)</f>
        <v>num+count</v>
      </c>
    </row>
    <row r="1768" customFormat="false" ht="12.8" hidden="false" customHeight="false" outlineLevel="0" collapsed="false">
      <c r="A1768" s="0" t="s">
        <v>7637</v>
      </c>
      <c r="B1768" s="0" t="s">
        <v>22</v>
      </c>
      <c r="C1768" s="0" t="s">
        <v>9</v>
      </c>
      <c r="E1768" s="0" t="s">
        <v>33</v>
      </c>
      <c r="F1768" s="0" t="s">
        <v>7638</v>
      </c>
      <c r="G1768" s="0" t="n">
        <v>3</v>
      </c>
      <c r="H1768" s="0" t="n">
        <v>0</v>
      </c>
      <c r="I1768" s="0" t="n">
        <v>0</v>
      </c>
      <c r="J1768" s="0" t="n">
        <v>0</v>
      </c>
      <c r="K1768" s="0" t="n">
        <v>3</v>
      </c>
      <c r="L1768" s="0" t="n">
        <v>2</v>
      </c>
      <c r="M1768" s="0" t="n">
        <v>0</v>
      </c>
      <c r="N1768" s="1" t="n">
        <f aca="false">IF(ISERROR(I1768/(I1768+J1768)),0,(I1768/(I1768+J1768)))</f>
        <v>0</v>
      </c>
      <c r="O1768" s="1" t="n">
        <f aca="false">IF(ISERROR(I1768/(I1768+K1768)),0,(I1768/(I1768+K1768)))</f>
        <v>0</v>
      </c>
      <c r="P1768" s="1" t="n">
        <f aca="false">IF(ISERROR((2*N1768*O1768)/(N1768+O1768)),0,(2*N1768*O1768)/(N1768+O1768))</f>
        <v>0</v>
      </c>
      <c r="Q1768" s="0" t="n">
        <f aca="false">L2281-M2281</f>
        <v>3</v>
      </c>
      <c r="R1768" s="17" t="str">
        <f aca="false">VLOOKUP(A1768,s3_num_method!A1768:B4267,2,0)</f>
        <v>num+count</v>
      </c>
    </row>
    <row r="1769" customFormat="false" ht="12.8" hidden="false" customHeight="false" outlineLevel="0" collapsed="false">
      <c r="A1769" s="0" t="s">
        <v>7639</v>
      </c>
      <c r="B1769" s="0" t="s">
        <v>22</v>
      </c>
      <c r="C1769" s="0" t="s">
        <v>9</v>
      </c>
      <c r="E1769" s="0" t="s">
        <v>33</v>
      </c>
      <c r="F1769" s="0" t="s">
        <v>7640</v>
      </c>
      <c r="G1769" s="0" t="n">
        <v>1</v>
      </c>
      <c r="H1769" s="0" t="n">
        <v>2</v>
      </c>
      <c r="I1769" s="0" t="n">
        <v>1</v>
      </c>
      <c r="J1769" s="0" t="n">
        <v>1</v>
      </c>
      <c r="K1769" s="0" t="n">
        <v>0</v>
      </c>
      <c r="L1769" s="0" t="n">
        <v>1</v>
      </c>
      <c r="M1769" s="0" t="n">
        <v>3</v>
      </c>
      <c r="N1769" s="1" t="n">
        <f aca="false">IF(ISERROR(I1769/(I1769+J1769)),0,(I1769/(I1769+J1769)))</f>
        <v>0.5</v>
      </c>
      <c r="O1769" s="1" t="n">
        <f aca="false">IF(ISERROR(I1769/(I1769+K1769)),0,(I1769/(I1769+K1769)))</f>
        <v>1</v>
      </c>
      <c r="P1769" s="1" t="n">
        <f aca="false">IF(ISERROR((2*N1769*O1769)/(N1769+O1769)),0,(2*N1769*O1769)/(N1769+O1769))</f>
        <v>0.666666666666667</v>
      </c>
      <c r="Q1769" s="0" t="n">
        <f aca="false">L1537-M1537</f>
        <v>1</v>
      </c>
      <c r="R1769" s="17" t="str">
        <f aca="false">VLOOKUP(A1769,s3_num_method!A1769:B4268,2,0)</f>
        <v>num</v>
      </c>
    </row>
    <row r="1770" customFormat="false" ht="12.8" hidden="false" customHeight="false" outlineLevel="0" collapsed="false">
      <c r="A1770" s="0" t="s">
        <v>7641</v>
      </c>
      <c r="B1770" s="0" t="s">
        <v>22</v>
      </c>
      <c r="C1770" s="0" t="s">
        <v>9</v>
      </c>
      <c r="E1770" s="0" t="s">
        <v>33</v>
      </c>
      <c r="F1770" s="0" t="s">
        <v>7642</v>
      </c>
      <c r="G1770" s="0" t="n">
        <v>5</v>
      </c>
      <c r="H1770" s="0" t="n">
        <v>10</v>
      </c>
      <c r="I1770" s="0" t="n">
        <v>5</v>
      </c>
      <c r="J1770" s="0" t="n">
        <v>5</v>
      </c>
      <c r="K1770" s="0" t="n">
        <v>0</v>
      </c>
      <c r="L1770" s="0" t="n">
        <v>6</v>
      </c>
      <c r="M1770" s="0" t="n">
        <v>22</v>
      </c>
      <c r="N1770" s="1" t="n">
        <f aca="false">IF(ISERROR(I1770/(I1770+J1770)),0,(I1770/(I1770+J1770)))</f>
        <v>0.5</v>
      </c>
      <c r="O1770" s="1" t="n">
        <f aca="false">IF(ISERROR(I1770/(I1770+K1770)),0,(I1770/(I1770+K1770)))</f>
        <v>1</v>
      </c>
      <c r="P1770" s="1" t="n">
        <f aca="false">IF(ISERROR((2*N1770*O1770)/(N1770+O1770)),0,(2*N1770*O1770)/(N1770+O1770))</f>
        <v>0.666666666666667</v>
      </c>
      <c r="Q1770" s="0" t="n">
        <f aca="false">L459-M459</f>
        <v>-1</v>
      </c>
      <c r="R1770" s="17" t="str">
        <f aca="false">VLOOKUP(A1770,s3_num_method!A1770:B4269,2,0)</f>
        <v>num</v>
      </c>
    </row>
    <row r="1771" customFormat="false" ht="12.8" hidden="false" customHeight="false" outlineLevel="0" collapsed="false">
      <c r="A1771" s="0" t="s">
        <v>7643</v>
      </c>
      <c r="B1771" s="0" t="s">
        <v>22</v>
      </c>
      <c r="C1771" s="0" t="s">
        <v>9</v>
      </c>
      <c r="E1771" s="0" t="s">
        <v>33</v>
      </c>
      <c r="F1771" s="0" t="s">
        <v>7644</v>
      </c>
      <c r="G1771" s="0" t="n">
        <v>5</v>
      </c>
      <c r="H1771" s="0" t="n">
        <v>6</v>
      </c>
      <c r="I1771" s="0" t="n">
        <v>5</v>
      </c>
      <c r="J1771" s="0" t="n">
        <v>1</v>
      </c>
      <c r="K1771" s="0" t="n">
        <v>0</v>
      </c>
      <c r="L1771" s="0" t="n">
        <v>12</v>
      </c>
      <c r="M1771" s="0" t="n">
        <v>18</v>
      </c>
      <c r="N1771" s="1" t="n">
        <f aca="false">IF(ISERROR(I1771/(I1771+J1771)),0,(I1771/(I1771+J1771)))</f>
        <v>0.833333333333333</v>
      </c>
      <c r="O1771" s="1" t="n">
        <f aca="false">IF(ISERROR(I1771/(I1771+K1771)),0,(I1771/(I1771+K1771)))</f>
        <v>1</v>
      </c>
      <c r="P1771" s="1" t="n">
        <f aca="false">IF(ISERROR((2*N1771*O1771)/(N1771+O1771)),0,(2*N1771*O1771)/(N1771+O1771))</f>
        <v>0.909090909090909</v>
      </c>
      <c r="Q1771" s="0" t="n">
        <f aca="false">L881-M881</f>
        <v>1</v>
      </c>
      <c r="R1771" s="17" t="str">
        <f aca="false">VLOOKUP(A1771,s3_num_method!A1771:B4270,2,0)</f>
        <v>num+count</v>
      </c>
    </row>
    <row r="1772" customFormat="false" ht="12.8" hidden="false" customHeight="false" outlineLevel="0" collapsed="false">
      <c r="A1772" s="0" t="s">
        <v>7645</v>
      </c>
      <c r="B1772" s="0" t="s">
        <v>22</v>
      </c>
      <c r="C1772" s="0" t="s">
        <v>9</v>
      </c>
      <c r="E1772" s="0" t="s">
        <v>33</v>
      </c>
      <c r="F1772" s="0" t="s">
        <v>7646</v>
      </c>
      <c r="G1772" s="0" t="n">
        <v>1</v>
      </c>
      <c r="H1772" s="0" t="n">
        <v>1</v>
      </c>
      <c r="I1772" s="0" t="n">
        <v>1</v>
      </c>
      <c r="J1772" s="0" t="n">
        <v>0</v>
      </c>
      <c r="K1772" s="0" t="n">
        <v>0</v>
      </c>
      <c r="L1772" s="0" t="n">
        <v>5</v>
      </c>
      <c r="M1772" s="0" t="n">
        <v>5</v>
      </c>
      <c r="N1772" s="1" t="n">
        <f aca="false">IF(ISERROR(I1772/(I1772+J1772)),0,(I1772/(I1772+J1772)))</f>
        <v>1</v>
      </c>
      <c r="O1772" s="1" t="n">
        <f aca="false">IF(ISERROR(I1772/(I1772+K1772)),0,(I1772/(I1772+K1772)))</f>
        <v>1</v>
      </c>
      <c r="P1772" s="1" t="n">
        <f aca="false">IF(ISERROR((2*N1772*O1772)/(N1772+O1772)),0,(2*N1772*O1772)/(N1772+O1772))</f>
        <v>1</v>
      </c>
      <c r="Q1772" s="0" t="n">
        <f aca="false">L23-M23</f>
        <v>-4</v>
      </c>
      <c r="R1772" s="17" t="str">
        <f aca="false">VLOOKUP(A1772,s3_num_method!A1772:B4271,2,0)</f>
        <v>num</v>
      </c>
    </row>
    <row r="1773" customFormat="false" ht="12.8" hidden="false" customHeight="false" outlineLevel="0" collapsed="false">
      <c r="A1773" s="0" t="s">
        <v>7647</v>
      </c>
      <c r="B1773" s="0" t="s">
        <v>22</v>
      </c>
      <c r="C1773" s="0" t="s">
        <v>9</v>
      </c>
      <c r="E1773" s="0" t="s">
        <v>33</v>
      </c>
      <c r="F1773" s="0" t="s">
        <v>7648</v>
      </c>
      <c r="G1773" s="0" t="n">
        <v>1</v>
      </c>
      <c r="H1773" s="0" t="n">
        <v>0</v>
      </c>
      <c r="I1773" s="0" t="n">
        <v>0</v>
      </c>
      <c r="J1773" s="0" t="n">
        <v>0</v>
      </c>
      <c r="K1773" s="0" t="n">
        <v>1</v>
      </c>
      <c r="L1773" s="0" t="n">
        <v>1</v>
      </c>
      <c r="M1773" s="0" t="n">
        <v>0</v>
      </c>
      <c r="N1773" s="1" t="n">
        <f aca="false">IF(ISERROR(I1773/(I1773+J1773)),0,(I1773/(I1773+J1773)))</f>
        <v>0</v>
      </c>
      <c r="O1773" s="1" t="n">
        <f aca="false">IF(ISERROR(I1773/(I1773+K1773)),0,(I1773/(I1773+K1773)))</f>
        <v>0</v>
      </c>
      <c r="P1773" s="1" t="n">
        <f aca="false">IF(ISERROR((2*N1773*O1773)/(N1773+O1773)),0,(2*N1773*O1773)/(N1773+O1773))</f>
        <v>0</v>
      </c>
      <c r="Q1773" s="0" t="n">
        <f aca="false">L194-M194</f>
        <v>1</v>
      </c>
      <c r="R1773" s="17" t="str">
        <f aca="false">VLOOKUP(A1773,s3_num_method!A1773:B4272,2,0)</f>
        <v>num+count</v>
      </c>
    </row>
    <row r="1774" customFormat="false" ht="12.8" hidden="false" customHeight="false" outlineLevel="0" collapsed="false">
      <c r="A1774" s="0" t="s">
        <v>7649</v>
      </c>
      <c r="B1774" s="0" t="s">
        <v>22</v>
      </c>
      <c r="C1774" s="0" t="s">
        <v>9</v>
      </c>
      <c r="E1774" s="0" t="s">
        <v>33</v>
      </c>
      <c r="F1774" s="0" t="s">
        <v>7650</v>
      </c>
      <c r="G1774" s="0" t="n">
        <v>1</v>
      </c>
      <c r="H1774" s="0" t="n">
        <v>0</v>
      </c>
      <c r="I1774" s="0" t="n">
        <v>0</v>
      </c>
      <c r="J1774" s="0" t="n">
        <v>0</v>
      </c>
      <c r="K1774" s="0" t="n">
        <v>1</v>
      </c>
      <c r="L1774" s="0" t="n">
        <v>5</v>
      </c>
      <c r="M1774" s="0" t="n">
        <v>0</v>
      </c>
      <c r="N1774" s="1" t="n">
        <f aca="false">IF(ISERROR(I1774/(I1774+J1774)),0,(I1774/(I1774+J1774)))</f>
        <v>0</v>
      </c>
      <c r="O1774" s="1" t="n">
        <f aca="false">IF(ISERROR(I1774/(I1774+K1774)),0,(I1774/(I1774+K1774)))</f>
        <v>0</v>
      </c>
      <c r="P1774" s="1" t="n">
        <f aca="false">IF(ISERROR((2*N1774*O1774)/(N1774+O1774)),0,(2*N1774*O1774)/(N1774+O1774))</f>
        <v>0</v>
      </c>
      <c r="Q1774" s="0" t="n">
        <f aca="false">L1065-M1065</f>
        <v>1</v>
      </c>
      <c r="R1774" s="17" t="str">
        <f aca="false">VLOOKUP(A1774,s3_num_method!A1774:B4273,2,0)</f>
        <v>num+count</v>
      </c>
    </row>
    <row r="1775" customFormat="false" ht="12.8" hidden="false" customHeight="false" outlineLevel="0" collapsed="false">
      <c r="A1775" s="0" t="s">
        <v>7651</v>
      </c>
      <c r="B1775" s="0" t="s">
        <v>22</v>
      </c>
      <c r="C1775" s="0" t="s">
        <v>9</v>
      </c>
      <c r="E1775" s="0" t="s">
        <v>33</v>
      </c>
      <c r="F1775" s="0" t="s">
        <v>7652</v>
      </c>
      <c r="G1775" s="0" t="n">
        <v>7</v>
      </c>
      <c r="H1775" s="0" t="n">
        <v>2</v>
      </c>
      <c r="I1775" s="0" t="n">
        <v>2</v>
      </c>
      <c r="J1775" s="0" t="n">
        <v>0</v>
      </c>
      <c r="K1775" s="0" t="n">
        <v>5</v>
      </c>
      <c r="L1775" s="0" t="n">
        <v>16</v>
      </c>
      <c r="M1775" s="0" t="n">
        <v>3</v>
      </c>
      <c r="N1775" s="1" t="n">
        <f aca="false">IF(ISERROR(I1775/(I1775+J1775)),0,(I1775/(I1775+J1775)))</f>
        <v>1</v>
      </c>
      <c r="O1775" s="1" t="n">
        <f aca="false">IF(ISERROR(I1775/(I1775+K1775)),0,(I1775/(I1775+K1775)))</f>
        <v>0.285714285714286</v>
      </c>
      <c r="P1775" s="1" t="n">
        <f aca="false">IF(ISERROR((2*N1775*O1775)/(N1775+O1775)),0,(2*N1775*O1775)/(N1775+O1775))</f>
        <v>0.444444444444444</v>
      </c>
      <c r="Q1775" s="0" t="n">
        <f aca="false">L451-M451</f>
        <v>-1</v>
      </c>
      <c r="R1775" s="17" t="str">
        <f aca="false">VLOOKUP(A1775,s3_num_method!A1775:B4274,2,0)</f>
        <v>num</v>
      </c>
    </row>
    <row r="1776" customFormat="false" ht="12.8" hidden="false" customHeight="false" outlineLevel="0" collapsed="false">
      <c r="A1776" s="0" t="s">
        <v>7653</v>
      </c>
      <c r="B1776" s="0" t="s">
        <v>22</v>
      </c>
      <c r="C1776" s="0" t="s">
        <v>9</v>
      </c>
      <c r="E1776" s="0" t="s">
        <v>33</v>
      </c>
      <c r="F1776" s="0" t="s">
        <v>7654</v>
      </c>
      <c r="G1776" s="0" t="n">
        <v>4</v>
      </c>
      <c r="H1776" s="0" t="n">
        <v>0</v>
      </c>
      <c r="I1776" s="0" t="n">
        <v>0</v>
      </c>
      <c r="J1776" s="0" t="n">
        <v>0</v>
      </c>
      <c r="K1776" s="0" t="n">
        <v>4</v>
      </c>
      <c r="L1776" s="0" t="n">
        <v>5</v>
      </c>
      <c r="M1776" s="0" t="n">
        <v>0</v>
      </c>
      <c r="N1776" s="1" t="n">
        <f aca="false">IF(ISERROR(I1776/(I1776+J1776)),0,(I1776/(I1776+J1776)))</f>
        <v>0</v>
      </c>
      <c r="O1776" s="1" t="n">
        <f aca="false">IF(ISERROR(I1776/(I1776+K1776)),0,(I1776/(I1776+K1776)))</f>
        <v>0</v>
      </c>
      <c r="P1776" s="1" t="n">
        <f aca="false">IF(ISERROR((2*N1776*O1776)/(N1776+O1776)),0,(2*N1776*O1776)/(N1776+O1776))</f>
        <v>0</v>
      </c>
      <c r="Q1776" s="0" t="n">
        <f aca="false">L1758-M1758</f>
        <v>3</v>
      </c>
      <c r="R1776" s="17" t="str">
        <f aca="false">VLOOKUP(A1776,s3_num_method!A1776:B4275,2,0)</f>
        <v>num+count</v>
      </c>
    </row>
    <row r="1777" customFormat="false" ht="12.8" hidden="false" customHeight="false" outlineLevel="0" collapsed="false">
      <c r="A1777" s="0" t="s">
        <v>7655</v>
      </c>
      <c r="B1777" s="0" t="s">
        <v>22</v>
      </c>
      <c r="C1777" s="0" t="s">
        <v>9</v>
      </c>
      <c r="E1777" s="0" t="s">
        <v>33</v>
      </c>
      <c r="F1777" s="0" t="s">
        <v>7656</v>
      </c>
      <c r="G1777" s="0" t="n">
        <v>4</v>
      </c>
      <c r="H1777" s="0" t="n">
        <v>0</v>
      </c>
      <c r="I1777" s="0" t="n">
        <v>0</v>
      </c>
      <c r="J1777" s="0" t="n">
        <v>0</v>
      </c>
      <c r="K1777" s="0" t="n">
        <v>4</v>
      </c>
      <c r="L1777" s="0" t="n">
        <v>5</v>
      </c>
      <c r="M1777" s="0" t="n">
        <v>0</v>
      </c>
      <c r="N1777" s="1" t="n">
        <f aca="false">IF(ISERROR(I1777/(I1777+J1777)),0,(I1777/(I1777+J1777)))</f>
        <v>0</v>
      </c>
      <c r="O1777" s="1" t="n">
        <f aca="false">IF(ISERROR(I1777/(I1777+K1777)),0,(I1777/(I1777+K1777)))</f>
        <v>0</v>
      </c>
      <c r="P1777" s="1" t="n">
        <f aca="false">IF(ISERROR((2*N1777*O1777)/(N1777+O1777)),0,(2*N1777*O1777)/(N1777+O1777))</f>
        <v>0</v>
      </c>
      <c r="Q1777" s="0" t="n">
        <f aca="false">L1779-M1779</f>
        <v>6</v>
      </c>
      <c r="R1777" s="17" t="str">
        <f aca="false">VLOOKUP(A1777,s3_num_method!A1777:B4276,2,0)</f>
        <v>num+count</v>
      </c>
    </row>
    <row r="1778" customFormat="false" ht="12.8" hidden="false" customHeight="false" outlineLevel="0" collapsed="false">
      <c r="A1778" s="0" t="s">
        <v>7657</v>
      </c>
      <c r="B1778" s="0" t="s">
        <v>22</v>
      </c>
      <c r="C1778" s="0" t="s">
        <v>9</v>
      </c>
      <c r="E1778" s="0" t="s">
        <v>33</v>
      </c>
      <c r="F1778" s="0" t="s">
        <v>7658</v>
      </c>
      <c r="G1778" s="0" t="n">
        <v>1</v>
      </c>
      <c r="H1778" s="0" t="n">
        <v>0</v>
      </c>
      <c r="I1778" s="0" t="n">
        <v>0</v>
      </c>
      <c r="J1778" s="0" t="n">
        <v>0</v>
      </c>
      <c r="K1778" s="0" t="n">
        <v>1</v>
      </c>
      <c r="L1778" s="0" t="n">
        <v>7</v>
      </c>
      <c r="M1778" s="0" t="n">
        <v>0</v>
      </c>
      <c r="N1778" s="1" t="n">
        <f aca="false">IF(ISERROR(I1778/(I1778+J1778)),0,(I1778/(I1778+J1778)))</f>
        <v>0</v>
      </c>
      <c r="O1778" s="1" t="n">
        <f aca="false">IF(ISERROR(I1778/(I1778+K1778)),0,(I1778/(I1778+K1778)))</f>
        <v>0</v>
      </c>
      <c r="P1778" s="1" t="n">
        <f aca="false">IF(ISERROR((2*N1778*O1778)/(N1778+O1778)),0,(2*N1778*O1778)/(N1778+O1778))</f>
        <v>0</v>
      </c>
      <c r="Q1778" s="0" t="n">
        <f aca="false">L1008-M1008</f>
        <v>0</v>
      </c>
      <c r="R1778" s="17" t="str">
        <f aca="false">VLOOKUP(A1778,s3_num_method!A1778:B4277,2,0)</f>
        <v>num+count</v>
      </c>
    </row>
    <row r="1779" customFormat="false" ht="12.8" hidden="false" customHeight="false" outlineLevel="0" collapsed="false">
      <c r="A1779" s="0" t="s">
        <v>7659</v>
      </c>
      <c r="B1779" s="0" t="s">
        <v>22</v>
      </c>
      <c r="C1779" s="0" t="s">
        <v>9</v>
      </c>
      <c r="E1779" s="0" t="s">
        <v>33</v>
      </c>
      <c r="F1779" s="0" t="s">
        <v>7660</v>
      </c>
      <c r="G1779" s="0" t="n">
        <v>4</v>
      </c>
      <c r="H1779" s="0" t="n">
        <v>1</v>
      </c>
      <c r="I1779" s="0" t="n">
        <v>1</v>
      </c>
      <c r="J1779" s="0" t="n">
        <v>0</v>
      </c>
      <c r="K1779" s="0" t="n">
        <v>3</v>
      </c>
      <c r="L1779" s="0" t="n">
        <v>6</v>
      </c>
      <c r="M1779" s="0" t="n">
        <v>0</v>
      </c>
      <c r="N1779" s="1" t="n">
        <f aca="false">IF(ISERROR(I1779/(I1779+J1779)),0,(I1779/(I1779+J1779)))</f>
        <v>1</v>
      </c>
      <c r="O1779" s="1" t="n">
        <f aca="false">IF(ISERROR(I1779/(I1779+K1779)),0,(I1779/(I1779+K1779)))</f>
        <v>0.25</v>
      </c>
      <c r="P1779" s="1" t="n">
        <f aca="false">IF(ISERROR((2*N1779*O1779)/(N1779+O1779)),0,(2*N1779*O1779)/(N1779+O1779))</f>
        <v>0.4</v>
      </c>
      <c r="Q1779" s="0" t="n">
        <f aca="false">L846-M846</f>
        <v>3</v>
      </c>
      <c r="R1779" s="17" t="str">
        <f aca="false">VLOOKUP(A1779,s3_num_method!A1779:B4278,2,0)</f>
        <v>count</v>
      </c>
    </row>
    <row r="1780" customFormat="false" ht="12.8" hidden="false" customHeight="false" outlineLevel="0" collapsed="false">
      <c r="A1780" s="0" t="s">
        <v>7661</v>
      </c>
      <c r="B1780" s="0" t="s">
        <v>22</v>
      </c>
      <c r="C1780" s="0" t="s">
        <v>9</v>
      </c>
      <c r="E1780" s="0" t="s">
        <v>33</v>
      </c>
      <c r="F1780" s="0" t="s">
        <v>7662</v>
      </c>
      <c r="G1780" s="0" t="n">
        <v>4</v>
      </c>
      <c r="H1780" s="0" t="n">
        <v>0</v>
      </c>
      <c r="I1780" s="0" t="n">
        <v>0</v>
      </c>
      <c r="J1780" s="0" t="n">
        <v>0</v>
      </c>
      <c r="K1780" s="0" t="n">
        <v>4</v>
      </c>
      <c r="L1780" s="0" t="n">
        <v>2</v>
      </c>
      <c r="M1780" s="0" t="n">
        <v>0</v>
      </c>
      <c r="N1780" s="1" t="n">
        <f aca="false">IF(ISERROR(I1780/(I1780+J1780)),0,(I1780/(I1780+J1780)))</f>
        <v>0</v>
      </c>
      <c r="O1780" s="1" t="n">
        <f aca="false">IF(ISERROR(I1780/(I1780+K1780)),0,(I1780/(I1780+K1780)))</f>
        <v>0</v>
      </c>
      <c r="P1780" s="1" t="n">
        <f aca="false">IF(ISERROR((2*N1780*O1780)/(N1780+O1780)),0,(2*N1780*O1780)/(N1780+O1780))</f>
        <v>0</v>
      </c>
      <c r="Q1780" s="0" t="n">
        <f aca="false">L1367-M1367</f>
        <v>-1</v>
      </c>
      <c r="R1780" s="17" t="str">
        <f aca="false">VLOOKUP(A1780,s3_num_method!A1780:B4279,2,0)</f>
        <v>num+count</v>
      </c>
    </row>
    <row r="1781" customFormat="false" ht="12.8" hidden="false" customHeight="false" outlineLevel="0" collapsed="false">
      <c r="A1781" s="0" t="s">
        <v>7663</v>
      </c>
      <c r="B1781" s="0" t="s">
        <v>22</v>
      </c>
      <c r="C1781" s="0" t="s">
        <v>9</v>
      </c>
      <c r="E1781" s="0" t="s">
        <v>33</v>
      </c>
      <c r="F1781" s="0" t="s">
        <v>7664</v>
      </c>
      <c r="G1781" s="0" t="n">
        <v>2</v>
      </c>
      <c r="H1781" s="0" t="n">
        <v>0</v>
      </c>
      <c r="I1781" s="0" t="n">
        <v>0</v>
      </c>
      <c r="J1781" s="0" t="n">
        <v>0</v>
      </c>
      <c r="K1781" s="0" t="n">
        <v>2</v>
      </c>
      <c r="L1781" s="0" t="n">
        <v>1</v>
      </c>
      <c r="M1781" s="0" t="n">
        <v>0</v>
      </c>
      <c r="N1781" s="1" t="n">
        <f aca="false">IF(ISERROR(I1781/(I1781+J1781)),0,(I1781/(I1781+J1781)))</f>
        <v>0</v>
      </c>
      <c r="O1781" s="1" t="n">
        <f aca="false">IF(ISERROR(I1781/(I1781+K1781)),0,(I1781/(I1781+K1781)))</f>
        <v>0</v>
      </c>
      <c r="P1781" s="1" t="n">
        <f aca="false">IF(ISERROR((2*N1781*O1781)/(N1781+O1781)),0,(2*N1781*O1781)/(N1781+O1781))</f>
        <v>0</v>
      </c>
      <c r="Q1781" s="0" t="n">
        <f aca="false">L2069-M2069</f>
        <v>6</v>
      </c>
      <c r="R1781" s="17" t="str">
        <f aca="false">VLOOKUP(A1781,s3_num_method!A1781:B4280,2,0)</f>
        <v>num+count</v>
      </c>
    </row>
    <row r="1782" customFormat="false" ht="12.8" hidden="false" customHeight="false" outlineLevel="0" collapsed="false">
      <c r="A1782" s="0" t="s">
        <v>7665</v>
      </c>
      <c r="B1782" s="0" t="s">
        <v>22</v>
      </c>
      <c r="C1782" s="0" t="s">
        <v>9</v>
      </c>
      <c r="E1782" s="0" t="s">
        <v>33</v>
      </c>
      <c r="F1782" s="0" t="s">
        <v>7666</v>
      </c>
      <c r="G1782" s="0" t="n">
        <v>4</v>
      </c>
      <c r="H1782" s="0" t="n">
        <v>0</v>
      </c>
      <c r="I1782" s="0" t="n">
        <v>0</v>
      </c>
      <c r="J1782" s="0" t="n">
        <v>0</v>
      </c>
      <c r="K1782" s="0" t="n">
        <v>4</v>
      </c>
      <c r="L1782" s="0" t="n">
        <v>5</v>
      </c>
      <c r="M1782" s="0" t="n">
        <v>0</v>
      </c>
      <c r="N1782" s="1" t="n">
        <f aca="false">IF(ISERROR(I1782/(I1782+J1782)),0,(I1782/(I1782+J1782)))</f>
        <v>0</v>
      </c>
      <c r="O1782" s="1" t="n">
        <f aca="false">IF(ISERROR(I1782/(I1782+K1782)),0,(I1782/(I1782+K1782)))</f>
        <v>0</v>
      </c>
      <c r="P1782" s="1" t="n">
        <f aca="false">IF(ISERROR((2*N1782*O1782)/(N1782+O1782)),0,(2*N1782*O1782)/(N1782+O1782))</f>
        <v>0</v>
      </c>
      <c r="Q1782" s="0" t="n">
        <f aca="false">L975-M975</f>
        <v>1</v>
      </c>
      <c r="R1782" s="17" t="str">
        <f aca="false">VLOOKUP(A1782,s3_num_method!A1782:B4281,2,0)</f>
        <v>num+count</v>
      </c>
    </row>
    <row r="1783" customFormat="false" ht="12.8" hidden="false" customHeight="false" outlineLevel="0" collapsed="false">
      <c r="A1783" s="0" t="s">
        <v>7667</v>
      </c>
      <c r="B1783" s="0" t="s">
        <v>22</v>
      </c>
      <c r="C1783" s="0" t="s">
        <v>9</v>
      </c>
      <c r="E1783" s="0" t="s">
        <v>33</v>
      </c>
      <c r="F1783" s="0" t="s">
        <v>7668</v>
      </c>
      <c r="G1783" s="0" t="n">
        <v>2</v>
      </c>
      <c r="H1783" s="0" t="n">
        <v>1</v>
      </c>
      <c r="I1783" s="0" t="n">
        <v>1</v>
      </c>
      <c r="J1783" s="0" t="n">
        <v>0</v>
      </c>
      <c r="K1783" s="0" t="n">
        <v>1</v>
      </c>
      <c r="L1783" s="0" t="n">
        <v>8</v>
      </c>
      <c r="M1783" s="0" t="n">
        <v>0</v>
      </c>
      <c r="N1783" s="1" t="n">
        <f aca="false">IF(ISERROR(I1783/(I1783+J1783)),0,(I1783/(I1783+J1783)))</f>
        <v>1</v>
      </c>
      <c r="O1783" s="1" t="n">
        <f aca="false">IF(ISERROR(I1783/(I1783+K1783)),0,(I1783/(I1783+K1783)))</f>
        <v>0.5</v>
      </c>
      <c r="P1783" s="1" t="n">
        <f aca="false">IF(ISERROR((2*N1783*O1783)/(N1783+O1783)),0,(2*N1783*O1783)/(N1783+O1783))</f>
        <v>0.666666666666667</v>
      </c>
      <c r="Q1783" s="0" t="n">
        <f aca="false">L974-M974</f>
        <v>1</v>
      </c>
      <c r="R1783" s="17" t="str">
        <f aca="false">VLOOKUP(A1783,s3_num_method!A1783:B4282,2,0)</f>
        <v>count</v>
      </c>
    </row>
    <row r="1784" customFormat="false" ht="12.8" hidden="false" customHeight="false" outlineLevel="0" collapsed="false">
      <c r="A1784" s="0" t="s">
        <v>7669</v>
      </c>
      <c r="B1784" s="0" t="s">
        <v>22</v>
      </c>
      <c r="C1784" s="0" t="s">
        <v>9</v>
      </c>
      <c r="E1784" s="0" t="s">
        <v>33</v>
      </c>
      <c r="F1784" s="0" t="s">
        <v>7670</v>
      </c>
      <c r="G1784" s="0" t="n">
        <v>1</v>
      </c>
      <c r="H1784" s="0" t="n">
        <v>0</v>
      </c>
      <c r="I1784" s="0" t="n">
        <v>0</v>
      </c>
      <c r="J1784" s="0" t="n">
        <v>0</v>
      </c>
      <c r="K1784" s="0" t="n">
        <v>1</v>
      </c>
      <c r="L1784" s="0" t="n">
        <v>4</v>
      </c>
      <c r="M1784" s="0" t="n">
        <v>0</v>
      </c>
      <c r="N1784" s="1" t="n">
        <f aca="false">IF(ISERROR(I1784/(I1784+J1784)),0,(I1784/(I1784+J1784)))</f>
        <v>0</v>
      </c>
      <c r="O1784" s="1" t="n">
        <f aca="false">IF(ISERROR(I1784/(I1784+K1784)),0,(I1784/(I1784+K1784)))</f>
        <v>0</v>
      </c>
      <c r="P1784" s="1" t="n">
        <f aca="false">IF(ISERROR((2*N1784*O1784)/(N1784+O1784)),0,(2*N1784*O1784)/(N1784+O1784))</f>
        <v>0</v>
      </c>
      <c r="Q1784" s="0" t="n">
        <f aca="false">L2007-M2007</f>
        <v>-1</v>
      </c>
      <c r="R1784" s="17" t="str">
        <f aca="false">VLOOKUP(A1784,s3_num_method!A1784:B4283,2,0)</f>
        <v>num+count</v>
      </c>
    </row>
    <row r="1785" customFormat="false" ht="12.8" hidden="false" customHeight="false" outlineLevel="0" collapsed="false">
      <c r="A1785" s="0" t="s">
        <v>7671</v>
      </c>
      <c r="B1785" s="0" t="s">
        <v>22</v>
      </c>
      <c r="C1785" s="0" t="s">
        <v>9</v>
      </c>
      <c r="E1785" s="0" t="s">
        <v>33</v>
      </c>
      <c r="F1785" s="0" t="s">
        <v>7672</v>
      </c>
      <c r="G1785" s="0" t="n">
        <v>5</v>
      </c>
      <c r="H1785" s="0" t="n">
        <v>11</v>
      </c>
      <c r="I1785" s="0" t="n">
        <v>4</v>
      </c>
      <c r="J1785" s="0" t="n">
        <v>7</v>
      </c>
      <c r="K1785" s="0" t="n">
        <v>1</v>
      </c>
      <c r="L1785" s="0" t="n">
        <v>11</v>
      </c>
      <c r="M1785" s="0" t="n">
        <v>14</v>
      </c>
      <c r="N1785" s="1" t="n">
        <f aca="false">IF(ISERROR(I1785/(I1785+J1785)),0,(I1785/(I1785+J1785)))</f>
        <v>0.363636363636364</v>
      </c>
      <c r="O1785" s="1" t="n">
        <f aca="false">IF(ISERROR(I1785/(I1785+K1785)),0,(I1785/(I1785+K1785)))</f>
        <v>0.8</v>
      </c>
      <c r="P1785" s="1" t="n">
        <f aca="false">IF(ISERROR((2*N1785*O1785)/(N1785+O1785)),0,(2*N1785*O1785)/(N1785+O1785))</f>
        <v>0.5</v>
      </c>
      <c r="Q1785" s="0" t="n">
        <f aca="false">L444-M444</f>
        <v>0</v>
      </c>
      <c r="R1785" s="17" t="str">
        <f aca="false">VLOOKUP(A1785,s3_num_method!A1785:B4284,2,0)</f>
        <v>num+count</v>
      </c>
    </row>
    <row r="1786" customFormat="false" ht="12.8" hidden="false" customHeight="false" outlineLevel="0" collapsed="false">
      <c r="A1786" s="0" t="s">
        <v>7673</v>
      </c>
      <c r="B1786" s="0" t="s">
        <v>22</v>
      </c>
      <c r="C1786" s="0" t="s">
        <v>9</v>
      </c>
      <c r="E1786" s="0" t="s">
        <v>33</v>
      </c>
      <c r="F1786" s="0" t="s">
        <v>7674</v>
      </c>
      <c r="G1786" s="0" t="n">
        <v>1</v>
      </c>
      <c r="H1786" s="0" t="n">
        <v>0</v>
      </c>
      <c r="I1786" s="0" t="n">
        <v>0</v>
      </c>
      <c r="J1786" s="0" t="n">
        <v>0</v>
      </c>
      <c r="K1786" s="0" t="n">
        <v>1</v>
      </c>
      <c r="L1786" s="0" t="n">
        <v>4</v>
      </c>
      <c r="M1786" s="0" t="n">
        <v>0</v>
      </c>
      <c r="N1786" s="1" t="n">
        <f aca="false">IF(ISERROR(I1786/(I1786+J1786)),0,(I1786/(I1786+J1786)))</f>
        <v>0</v>
      </c>
      <c r="O1786" s="1" t="n">
        <f aca="false">IF(ISERROR(I1786/(I1786+K1786)),0,(I1786/(I1786+K1786)))</f>
        <v>0</v>
      </c>
      <c r="P1786" s="1" t="n">
        <f aca="false">IF(ISERROR((2*N1786*O1786)/(N1786+O1786)),0,(2*N1786*O1786)/(N1786+O1786))</f>
        <v>0</v>
      </c>
      <c r="Q1786" s="0" t="n">
        <f aca="false">L1802-M1802</f>
        <v>-1</v>
      </c>
      <c r="R1786" s="17" t="str">
        <f aca="false">VLOOKUP(A1786,s3_num_method!A1786:B4285,2,0)</f>
        <v>num+count</v>
      </c>
    </row>
    <row r="1787" customFormat="false" ht="12.8" hidden="false" customHeight="false" outlineLevel="0" collapsed="false">
      <c r="A1787" s="0" t="s">
        <v>7675</v>
      </c>
      <c r="B1787" s="0" t="s">
        <v>22</v>
      </c>
      <c r="C1787" s="0" t="s">
        <v>9</v>
      </c>
      <c r="E1787" s="0" t="s">
        <v>33</v>
      </c>
      <c r="F1787" s="0" t="s">
        <v>7676</v>
      </c>
      <c r="G1787" s="0" t="n">
        <v>1</v>
      </c>
      <c r="H1787" s="0" t="n">
        <v>0</v>
      </c>
      <c r="I1787" s="0" t="n">
        <v>0</v>
      </c>
      <c r="J1787" s="0" t="n">
        <v>0</v>
      </c>
      <c r="K1787" s="0" t="n">
        <v>1</v>
      </c>
      <c r="L1787" s="0" t="n">
        <v>1</v>
      </c>
      <c r="M1787" s="0" t="n">
        <v>0</v>
      </c>
      <c r="N1787" s="1" t="n">
        <f aca="false">IF(ISERROR(I1787/(I1787+J1787)),0,(I1787/(I1787+J1787)))</f>
        <v>0</v>
      </c>
      <c r="O1787" s="1" t="n">
        <f aca="false">IF(ISERROR(I1787/(I1787+K1787)),0,(I1787/(I1787+K1787)))</f>
        <v>0</v>
      </c>
      <c r="P1787" s="1" t="n">
        <f aca="false">IF(ISERROR((2*N1787*O1787)/(N1787+O1787)),0,(2*N1787*O1787)/(N1787+O1787))</f>
        <v>0</v>
      </c>
      <c r="Q1787" s="0" t="n">
        <f aca="false">L1801-M1801</f>
        <v>4</v>
      </c>
      <c r="R1787" s="17" t="str">
        <f aca="false">VLOOKUP(A1787,s3_num_method!A1787:B4286,2,0)</f>
        <v>num+count</v>
      </c>
    </row>
    <row r="1788" customFormat="false" ht="12.8" hidden="false" customHeight="false" outlineLevel="0" collapsed="false">
      <c r="A1788" s="0" t="s">
        <v>7677</v>
      </c>
      <c r="B1788" s="0" t="s">
        <v>22</v>
      </c>
      <c r="C1788" s="0" t="s">
        <v>9</v>
      </c>
      <c r="E1788" s="0" t="s">
        <v>33</v>
      </c>
      <c r="F1788" s="0" t="s">
        <v>7678</v>
      </c>
      <c r="G1788" s="0" t="n">
        <v>1</v>
      </c>
      <c r="H1788" s="0" t="n">
        <v>0</v>
      </c>
      <c r="I1788" s="0" t="n">
        <v>0</v>
      </c>
      <c r="J1788" s="0" t="n">
        <v>0</v>
      </c>
      <c r="K1788" s="0" t="n">
        <v>1</v>
      </c>
      <c r="L1788" s="0" t="n">
        <v>3</v>
      </c>
      <c r="M1788" s="0" t="n">
        <v>0</v>
      </c>
      <c r="N1788" s="1" t="n">
        <f aca="false">IF(ISERROR(I1788/(I1788+J1788)),0,(I1788/(I1788+J1788)))</f>
        <v>0</v>
      </c>
      <c r="O1788" s="1" t="n">
        <f aca="false">IF(ISERROR(I1788/(I1788+K1788)),0,(I1788/(I1788+K1788)))</f>
        <v>0</v>
      </c>
      <c r="P1788" s="1" t="n">
        <f aca="false">IF(ISERROR((2*N1788*O1788)/(N1788+O1788)),0,(2*N1788*O1788)/(N1788+O1788))</f>
        <v>0</v>
      </c>
      <c r="Q1788" s="0" t="n">
        <f aca="false">L1098-M1098</f>
        <v>-4</v>
      </c>
      <c r="R1788" s="17" t="str">
        <f aca="false">VLOOKUP(A1788,s3_num_method!A1788:B4287,2,0)</f>
        <v>num+count</v>
      </c>
    </row>
    <row r="1789" customFormat="false" ht="12.8" hidden="false" customHeight="false" outlineLevel="0" collapsed="false">
      <c r="A1789" s="0" t="s">
        <v>7679</v>
      </c>
      <c r="B1789" s="0" t="s">
        <v>22</v>
      </c>
      <c r="C1789" s="0" t="s">
        <v>9</v>
      </c>
      <c r="E1789" s="0" t="s">
        <v>33</v>
      </c>
      <c r="F1789" s="0" t="s">
        <v>7680</v>
      </c>
      <c r="G1789" s="0" t="n">
        <v>19</v>
      </c>
      <c r="H1789" s="0" t="n">
        <v>14</v>
      </c>
      <c r="I1789" s="0" t="n">
        <v>9</v>
      </c>
      <c r="J1789" s="0" t="n">
        <v>5</v>
      </c>
      <c r="K1789" s="0" t="n">
        <v>10</v>
      </c>
      <c r="L1789" s="0" t="n">
        <v>13</v>
      </c>
      <c r="M1789" s="0" t="n">
        <v>15</v>
      </c>
      <c r="N1789" s="1" t="n">
        <f aca="false">IF(ISERROR(I1789/(I1789+J1789)),0,(I1789/(I1789+J1789)))</f>
        <v>0.642857142857143</v>
      </c>
      <c r="O1789" s="1" t="n">
        <f aca="false">IF(ISERROR(I1789/(I1789+K1789)),0,(I1789/(I1789+K1789)))</f>
        <v>0.473684210526316</v>
      </c>
      <c r="P1789" s="1" t="n">
        <f aca="false">IF(ISERROR((2*N1789*O1789)/(N1789+O1789)),0,(2*N1789*O1789)/(N1789+O1789))</f>
        <v>0.545454545454545</v>
      </c>
      <c r="Q1789" s="0" t="n">
        <f aca="false">L1420-M1420</f>
        <v>-1</v>
      </c>
      <c r="R1789" s="17" t="str">
        <f aca="false">VLOOKUP(A1789,s3_num_method!A1789:B4288,2,0)</f>
        <v>num+count</v>
      </c>
    </row>
    <row r="1790" customFormat="false" ht="12.8" hidden="false" customHeight="false" outlineLevel="0" collapsed="false">
      <c r="A1790" s="0" t="s">
        <v>7681</v>
      </c>
      <c r="B1790" s="0" t="s">
        <v>22</v>
      </c>
      <c r="C1790" s="0" t="s">
        <v>9</v>
      </c>
      <c r="E1790" s="0" t="s">
        <v>33</v>
      </c>
      <c r="F1790" s="0" t="s">
        <v>7682</v>
      </c>
      <c r="G1790" s="0" t="n">
        <v>2</v>
      </c>
      <c r="H1790" s="0" t="n">
        <v>0</v>
      </c>
      <c r="I1790" s="0" t="n">
        <v>0</v>
      </c>
      <c r="J1790" s="0" t="n">
        <v>0</v>
      </c>
      <c r="K1790" s="0" t="n">
        <v>2</v>
      </c>
      <c r="L1790" s="0" t="n">
        <v>4</v>
      </c>
      <c r="M1790" s="0" t="n">
        <v>0</v>
      </c>
      <c r="N1790" s="1" t="n">
        <f aca="false">IF(ISERROR(I1790/(I1790+J1790)),0,(I1790/(I1790+J1790)))</f>
        <v>0</v>
      </c>
      <c r="O1790" s="1" t="n">
        <f aca="false">IF(ISERROR(I1790/(I1790+K1790)),0,(I1790/(I1790+K1790)))</f>
        <v>0</v>
      </c>
      <c r="P1790" s="1" t="n">
        <f aca="false">IF(ISERROR((2*N1790*O1790)/(N1790+O1790)),0,(2*N1790*O1790)/(N1790+O1790))</f>
        <v>0</v>
      </c>
      <c r="Q1790" s="0" t="n">
        <f aca="false">L1480-M1480</f>
        <v>0</v>
      </c>
      <c r="R1790" s="17" t="str">
        <f aca="false">VLOOKUP(A1790,s3_num_method!A1790:B4289,2,0)</f>
        <v>num+count</v>
      </c>
    </row>
    <row r="1791" customFormat="false" ht="12.8" hidden="false" customHeight="false" outlineLevel="0" collapsed="false">
      <c r="A1791" s="0" t="s">
        <v>7683</v>
      </c>
      <c r="B1791" s="0" t="s">
        <v>22</v>
      </c>
      <c r="C1791" s="0" t="s">
        <v>9</v>
      </c>
      <c r="E1791" s="0" t="s">
        <v>33</v>
      </c>
      <c r="F1791" s="0" t="s">
        <v>7684</v>
      </c>
      <c r="G1791" s="0" t="n">
        <v>2</v>
      </c>
      <c r="H1791" s="0" t="n">
        <v>0</v>
      </c>
      <c r="I1791" s="0" t="n">
        <v>0</v>
      </c>
      <c r="J1791" s="0" t="n">
        <v>0</v>
      </c>
      <c r="K1791" s="0" t="n">
        <v>2</v>
      </c>
      <c r="L1791" s="0" t="n">
        <v>4</v>
      </c>
      <c r="M1791" s="0" t="n">
        <v>0</v>
      </c>
      <c r="N1791" s="1" t="n">
        <f aca="false">IF(ISERROR(I1791/(I1791+J1791)),0,(I1791/(I1791+J1791)))</f>
        <v>0</v>
      </c>
      <c r="O1791" s="1" t="n">
        <f aca="false">IF(ISERROR(I1791/(I1791+K1791)),0,(I1791/(I1791+K1791)))</f>
        <v>0</v>
      </c>
      <c r="P1791" s="1" t="n">
        <f aca="false">IF(ISERROR((2*N1791*O1791)/(N1791+O1791)),0,(2*N1791*O1791)/(N1791+O1791))</f>
        <v>0</v>
      </c>
      <c r="Q1791" s="0" t="n">
        <f aca="false">L2264-M2264</f>
        <v>5</v>
      </c>
      <c r="R1791" s="17" t="str">
        <f aca="false">VLOOKUP(A1791,s3_num_method!A1791:B4290,2,0)</f>
        <v>num+count</v>
      </c>
    </row>
    <row r="1792" customFormat="false" ht="12.8" hidden="false" customHeight="false" outlineLevel="0" collapsed="false">
      <c r="A1792" s="0" t="s">
        <v>7685</v>
      </c>
      <c r="B1792" s="0" t="s">
        <v>22</v>
      </c>
      <c r="C1792" s="0" t="s">
        <v>9</v>
      </c>
      <c r="E1792" s="0" t="s">
        <v>33</v>
      </c>
      <c r="F1792" s="0" t="s">
        <v>7686</v>
      </c>
      <c r="G1792" s="0" t="n">
        <v>1</v>
      </c>
      <c r="H1792" s="0" t="n">
        <v>0</v>
      </c>
      <c r="I1792" s="0" t="n">
        <v>0</v>
      </c>
      <c r="J1792" s="0" t="n">
        <v>0</v>
      </c>
      <c r="K1792" s="0" t="n">
        <v>1</v>
      </c>
      <c r="L1792" s="0" t="n">
        <v>1</v>
      </c>
      <c r="M1792" s="0" t="n">
        <v>0</v>
      </c>
      <c r="N1792" s="1" t="n">
        <f aca="false">IF(ISERROR(I1792/(I1792+J1792)),0,(I1792/(I1792+J1792)))</f>
        <v>0</v>
      </c>
      <c r="O1792" s="1" t="n">
        <f aca="false">IF(ISERROR(I1792/(I1792+K1792)),0,(I1792/(I1792+K1792)))</f>
        <v>0</v>
      </c>
      <c r="P1792" s="1" t="n">
        <f aca="false">IF(ISERROR((2*N1792*O1792)/(N1792+O1792)),0,(2*N1792*O1792)/(N1792+O1792))</f>
        <v>0</v>
      </c>
      <c r="Q1792" s="0" t="n">
        <f aca="false">L97-M97</f>
        <v>0</v>
      </c>
      <c r="R1792" s="17" t="str">
        <f aca="false">VLOOKUP(A1792,s3_num_method!A1792:B4291,2,0)</f>
        <v>num+count</v>
      </c>
    </row>
    <row r="1793" customFormat="false" ht="12.8" hidden="false" customHeight="false" outlineLevel="0" collapsed="false">
      <c r="A1793" s="0" t="s">
        <v>7687</v>
      </c>
      <c r="B1793" s="0" t="s">
        <v>22</v>
      </c>
      <c r="C1793" s="0" t="s">
        <v>9</v>
      </c>
      <c r="E1793" s="0" t="s">
        <v>33</v>
      </c>
      <c r="F1793" s="0" t="s">
        <v>7688</v>
      </c>
      <c r="G1793" s="0" t="n">
        <v>4</v>
      </c>
      <c r="H1793" s="0" t="n">
        <v>4</v>
      </c>
      <c r="I1793" s="0" t="n">
        <v>3</v>
      </c>
      <c r="J1793" s="0" t="n">
        <v>1</v>
      </c>
      <c r="K1793" s="0" t="n">
        <v>1</v>
      </c>
      <c r="L1793" s="0" t="n">
        <v>7</v>
      </c>
      <c r="M1793" s="0" t="n">
        <v>6</v>
      </c>
      <c r="N1793" s="1" t="n">
        <f aca="false">IF(ISERROR(I1793/(I1793+J1793)),0,(I1793/(I1793+J1793)))</f>
        <v>0.75</v>
      </c>
      <c r="O1793" s="1" t="n">
        <f aca="false">IF(ISERROR(I1793/(I1793+K1793)),0,(I1793/(I1793+K1793)))</f>
        <v>0.75</v>
      </c>
      <c r="P1793" s="1" t="n">
        <f aca="false">IF(ISERROR((2*N1793*O1793)/(N1793+O1793)),0,(2*N1793*O1793)/(N1793+O1793))</f>
        <v>0.75</v>
      </c>
      <c r="Q1793" s="0" t="n">
        <f aca="false">L1706-M1706</f>
        <v>6</v>
      </c>
      <c r="R1793" s="17" t="str">
        <f aca="false">VLOOKUP(A1793,s3_num_method!A1793:B4292,2,0)</f>
        <v>num+count</v>
      </c>
    </row>
    <row r="1794" customFormat="false" ht="12.8" hidden="false" customHeight="false" outlineLevel="0" collapsed="false">
      <c r="A1794" s="0" t="s">
        <v>7689</v>
      </c>
      <c r="B1794" s="0" t="s">
        <v>22</v>
      </c>
      <c r="C1794" s="0" t="s">
        <v>9</v>
      </c>
      <c r="E1794" s="0" t="s">
        <v>33</v>
      </c>
      <c r="F1794" s="0" t="s">
        <v>7690</v>
      </c>
      <c r="G1794" s="0" t="n">
        <v>7</v>
      </c>
      <c r="H1794" s="0" t="n">
        <v>16</v>
      </c>
      <c r="I1794" s="0" t="n">
        <v>6</v>
      </c>
      <c r="J1794" s="0" t="n">
        <v>10</v>
      </c>
      <c r="K1794" s="0" t="n">
        <v>1</v>
      </c>
      <c r="L1794" s="0" t="n">
        <v>18</v>
      </c>
      <c r="M1794" s="0" t="n">
        <v>31</v>
      </c>
      <c r="N1794" s="1" t="n">
        <f aca="false">IF(ISERROR(I1794/(I1794+J1794)),0,(I1794/(I1794+J1794)))</f>
        <v>0.375</v>
      </c>
      <c r="O1794" s="1" t="n">
        <f aca="false">IF(ISERROR(I1794/(I1794+K1794)),0,(I1794/(I1794+K1794)))</f>
        <v>0.857142857142857</v>
      </c>
      <c r="P1794" s="1" t="n">
        <f aca="false">IF(ISERROR((2*N1794*O1794)/(N1794+O1794)),0,(2*N1794*O1794)/(N1794+O1794))</f>
        <v>0.521739130434782</v>
      </c>
      <c r="Q1794" s="0" t="n">
        <f aca="false">L1287-M1287</f>
        <v>-1</v>
      </c>
      <c r="R1794" s="17" t="str">
        <f aca="false">VLOOKUP(A1794,s3_num_method!A1794:B4293,2,0)</f>
        <v>num+count</v>
      </c>
    </row>
    <row r="1795" customFormat="false" ht="12.8" hidden="false" customHeight="false" outlineLevel="0" collapsed="false">
      <c r="A1795" s="0" t="s">
        <v>7691</v>
      </c>
      <c r="B1795" s="0" t="s">
        <v>22</v>
      </c>
      <c r="C1795" s="0" t="s">
        <v>9</v>
      </c>
      <c r="E1795" s="0" t="s">
        <v>33</v>
      </c>
      <c r="F1795" s="0" t="s">
        <v>7692</v>
      </c>
      <c r="G1795" s="0" t="n">
        <v>1</v>
      </c>
      <c r="H1795" s="0" t="n">
        <v>0</v>
      </c>
      <c r="I1795" s="0" t="n">
        <v>0</v>
      </c>
      <c r="J1795" s="0" t="n">
        <v>0</v>
      </c>
      <c r="K1795" s="0" t="n">
        <v>1</v>
      </c>
      <c r="L1795" s="0" t="n">
        <v>1</v>
      </c>
      <c r="M1795" s="0" t="n">
        <v>0</v>
      </c>
      <c r="N1795" s="1" t="n">
        <f aca="false">IF(ISERROR(I1795/(I1795+J1795)),0,(I1795/(I1795+J1795)))</f>
        <v>0</v>
      </c>
      <c r="O1795" s="1" t="n">
        <f aca="false">IF(ISERROR(I1795/(I1795+K1795)),0,(I1795/(I1795+K1795)))</f>
        <v>0</v>
      </c>
      <c r="P1795" s="1" t="n">
        <f aca="false">IF(ISERROR((2*N1795*O1795)/(N1795+O1795)),0,(2*N1795*O1795)/(N1795+O1795))</f>
        <v>0</v>
      </c>
      <c r="Q1795" s="0" t="n">
        <f aca="false">L1286-M1286</f>
        <v>-1</v>
      </c>
      <c r="R1795" s="17" t="str">
        <f aca="false">VLOOKUP(A1795,s3_num_method!A1795:B4294,2,0)</f>
        <v>num+count</v>
      </c>
    </row>
    <row r="1796" customFormat="false" ht="12.8" hidden="false" customHeight="false" outlineLevel="0" collapsed="false">
      <c r="A1796" s="0" t="s">
        <v>7693</v>
      </c>
      <c r="B1796" s="0" t="s">
        <v>22</v>
      </c>
      <c r="C1796" s="0" t="s">
        <v>9</v>
      </c>
      <c r="E1796" s="0" t="s">
        <v>33</v>
      </c>
      <c r="F1796" s="0" t="s">
        <v>7694</v>
      </c>
      <c r="G1796" s="0" t="n">
        <v>14</v>
      </c>
      <c r="H1796" s="0" t="n">
        <v>8</v>
      </c>
      <c r="I1796" s="0" t="n">
        <v>4</v>
      </c>
      <c r="J1796" s="0" t="n">
        <v>4</v>
      </c>
      <c r="K1796" s="0" t="n">
        <v>10</v>
      </c>
      <c r="L1796" s="0" t="n">
        <v>23</v>
      </c>
      <c r="M1796" s="0" t="n">
        <v>9</v>
      </c>
      <c r="N1796" s="1" t="n">
        <f aca="false">IF(ISERROR(I1796/(I1796+J1796)),0,(I1796/(I1796+J1796)))</f>
        <v>0.5</v>
      </c>
      <c r="O1796" s="1" t="n">
        <f aca="false">IF(ISERROR(I1796/(I1796+K1796)),0,(I1796/(I1796+K1796)))</f>
        <v>0.285714285714286</v>
      </c>
      <c r="P1796" s="1" t="n">
        <f aca="false">IF(ISERROR((2*N1796*O1796)/(N1796+O1796)),0,(2*N1796*O1796)/(N1796+O1796))</f>
        <v>0.363636363636364</v>
      </c>
      <c r="Q1796" s="0" t="n">
        <f aca="false">L353-M353</f>
        <v>-4</v>
      </c>
      <c r="R1796" s="17" t="str">
        <f aca="false">VLOOKUP(A1796,s3_num_method!A1796:B4295,2,0)</f>
        <v>num+count</v>
      </c>
    </row>
    <row r="1797" customFormat="false" ht="12.8" hidden="false" customHeight="false" outlineLevel="0" collapsed="false">
      <c r="A1797" s="0" t="s">
        <v>7695</v>
      </c>
      <c r="B1797" s="0" t="s">
        <v>22</v>
      </c>
      <c r="C1797" s="0" t="s">
        <v>9</v>
      </c>
      <c r="E1797" s="0" t="s">
        <v>33</v>
      </c>
      <c r="F1797" s="0" t="s">
        <v>7696</v>
      </c>
      <c r="G1797" s="0" t="n">
        <v>1</v>
      </c>
      <c r="H1797" s="0" t="n">
        <v>0</v>
      </c>
      <c r="I1797" s="0" t="n">
        <v>0</v>
      </c>
      <c r="J1797" s="0" t="n">
        <v>0</v>
      </c>
      <c r="K1797" s="0" t="n">
        <v>1</v>
      </c>
      <c r="L1797" s="0" t="n">
        <v>1</v>
      </c>
      <c r="M1797" s="0" t="n">
        <v>0</v>
      </c>
      <c r="N1797" s="1" t="n">
        <f aca="false">IF(ISERROR(I1797/(I1797+J1797)),0,(I1797/(I1797+J1797)))</f>
        <v>0</v>
      </c>
      <c r="O1797" s="1" t="n">
        <f aca="false">IF(ISERROR(I1797/(I1797+K1797)),0,(I1797/(I1797+K1797)))</f>
        <v>0</v>
      </c>
      <c r="P1797" s="1" t="n">
        <f aca="false">IF(ISERROR((2*N1797*O1797)/(N1797+O1797)),0,(2*N1797*O1797)/(N1797+O1797))</f>
        <v>0</v>
      </c>
      <c r="Q1797" s="0" t="n">
        <f aca="false">L1840-M1840</f>
        <v>14</v>
      </c>
      <c r="R1797" s="17" t="str">
        <f aca="false">VLOOKUP(A1797,s3_num_method!A1797:B4296,2,0)</f>
        <v>num+count</v>
      </c>
    </row>
    <row r="1798" customFormat="false" ht="12.8" hidden="false" customHeight="false" outlineLevel="0" collapsed="false">
      <c r="A1798" s="0" t="s">
        <v>7697</v>
      </c>
      <c r="B1798" s="0" t="s">
        <v>22</v>
      </c>
      <c r="C1798" s="0" t="s">
        <v>9</v>
      </c>
      <c r="E1798" s="0" t="s">
        <v>33</v>
      </c>
      <c r="F1798" s="0" t="s">
        <v>7698</v>
      </c>
      <c r="G1798" s="0" t="n">
        <v>4</v>
      </c>
      <c r="H1798" s="0" t="n">
        <v>0</v>
      </c>
      <c r="I1798" s="0" t="n">
        <v>0</v>
      </c>
      <c r="J1798" s="0" t="n">
        <v>0</v>
      </c>
      <c r="K1798" s="0" t="n">
        <v>4</v>
      </c>
      <c r="L1798" s="0" t="n">
        <v>13</v>
      </c>
      <c r="M1798" s="0" t="n">
        <v>0</v>
      </c>
      <c r="N1798" s="1" t="n">
        <f aca="false">IF(ISERROR(I1798/(I1798+J1798)),0,(I1798/(I1798+J1798)))</f>
        <v>0</v>
      </c>
      <c r="O1798" s="1" t="n">
        <f aca="false">IF(ISERROR(I1798/(I1798+K1798)),0,(I1798/(I1798+K1798)))</f>
        <v>0</v>
      </c>
      <c r="P1798" s="1" t="n">
        <f aca="false">IF(ISERROR((2*N1798*O1798)/(N1798+O1798)),0,(2*N1798*O1798)/(N1798+O1798))</f>
        <v>0</v>
      </c>
      <c r="Q1798" s="0" t="n">
        <f aca="false">L477-M477</f>
        <v>-7</v>
      </c>
      <c r="R1798" s="17" t="str">
        <f aca="false">VLOOKUP(A1798,s3_num_method!A1798:B4297,2,0)</f>
        <v>num+count</v>
      </c>
    </row>
    <row r="1799" customFormat="false" ht="12.8" hidden="false" customHeight="false" outlineLevel="0" collapsed="false">
      <c r="A1799" s="0" t="s">
        <v>7699</v>
      </c>
      <c r="B1799" s="0" t="s">
        <v>22</v>
      </c>
      <c r="C1799" s="0" t="s">
        <v>9</v>
      </c>
      <c r="E1799" s="0" t="s">
        <v>33</v>
      </c>
      <c r="F1799" s="0" t="s">
        <v>7700</v>
      </c>
      <c r="G1799" s="0" t="n">
        <v>3</v>
      </c>
      <c r="H1799" s="0" t="n">
        <v>0</v>
      </c>
      <c r="I1799" s="0" t="n">
        <v>0</v>
      </c>
      <c r="J1799" s="0" t="n">
        <v>0</v>
      </c>
      <c r="K1799" s="0" t="n">
        <v>3</v>
      </c>
      <c r="L1799" s="0" t="n">
        <v>8</v>
      </c>
      <c r="M1799" s="0" t="n">
        <v>0</v>
      </c>
      <c r="N1799" s="1" t="n">
        <f aca="false">IF(ISERROR(I1799/(I1799+J1799)),0,(I1799/(I1799+J1799)))</f>
        <v>0</v>
      </c>
      <c r="O1799" s="1" t="n">
        <f aca="false">IF(ISERROR(I1799/(I1799+K1799)),0,(I1799/(I1799+K1799)))</f>
        <v>0</v>
      </c>
      <c r="P1799" s="1" t="n">
        <f aca="false">IF(ISERROR((2*N1799*O1799)/(N1799+O1799)),0,(2*N1799*O1799)/(N1799+O1799))</f>
        <v>0</v>
      </c>
      <c r="Q1799" s="0" t="n">
        <f aca="false">L1851-M1851</f>
        <v>5</v>
      </c>
      <c r="R1799" s="17" t="str">
        <f aca="false">VLOOKUP(A1799,s3_num_method!A1799:B4298,2,0)</f>
        <v>num+count</v>
      </c>
    </row>
    <row r="1800" customFormat="false" ht="12.8" hidden="false" customHeight="false" outlineLevel="0" collapsed="false">
      <c r="A1800" s="0" t="s">
        <v>7701</v>
      </c>
      <c r="B1800" s="0" t="s">
        <v>22</v>
      </c>
      <c r="C1800" s="0" t="s">
        <v>9</v>
      </c>
      <c r="E1800" s="0" t="s">
        <v>33</v>
      </c>
      <c r="F1800" s="0" t="s">
        <v>7702</v>
      </c>
      <c r="G1800" s="0" t="n">
        <v>1</v>
      </c>
      <c r="H1800" s="0" t="n">
        <v>0</v>
      </c>
      <c r="I1800" s="0" t="n">
        <v>0</v>
      </c>
      <c r="J1800" s="0" t="n">
        <v>0</v>
      </c>
      <c r="K1800" s="0" t="n">
        <v>1</v>
      </c>
      <c r="L1800" s="0" t="n">
        <v>4</v>
      </c>
      <c r="M1800" s="0" t="n">
        <v>0</v>
      </c>
      <c r="N1800" s="1" t="n">
        <f aca="false">IF(ISERROR(I1800/(I1800+J1800)),0,(I1800/(I1800+J1800)))</f>
        <v>0</v>
      </c>
      <c r="O1800" s="1" t="n">
        <f aca="false">IF(ISERROR(I1800/(I1800+K1800)),0,(I1800/(I1800+K1800)))</f>
        <v>0</v>
      </c>
      <c r="P1800" s="1" t="n">
        <f aca="false">IF(ISERROR((2*N1800*O1800)/(N1800+O1800)),0,(2*N1800*O1800)/(N1800+O1800))</f>
        <v>0</v>
      </c>
      <c r="Q1800" s="0" t="n">
        <f aca="false">L2132-M2132</f>
        <v>5</v>
      </c>
      <c r="R1800" s="17" t="str">
        <f aca="false">VLOOKUP(A1800,s3_num_method!A1800:B4299,2,0)</f>
        <v>num+count</v>
      </c>
    </row>
    <row r="1801" customFormat="false" ht="12.8" hidden="false" customHeight="false" outlineLevel="0" collapsed="false">
      <c r="A1801" s="0" t="s">
        <v>7703</v>
      </c>
      <c r="B1801" s="0" t="s">
        <v>22</v>
      </c>
      <c r="C1801" s="0" t="s">
        <v>9</v>
      </c>
      <c r="E1801" s="0" t="s">
        <v>33</v>
      </c>
      <c r="F1801" s="0" t="s">
        <v>7704</v>
      </c>
      <c r="G1801" s="0" t="n">
        <v>4</v>
      </c>
      <c r="H1801" s="0" t="n">
        <v>2</v>
      </c>
      <c r="I1801" s="0" t="n">
        <v>2</v>
      </c>
      <c r="J1801" s="0" t="n">
        <v>0</v>
      </c>
      <c r="K1801" s="0" t="n">
        <v>2</v>
      </c>
      <c r="L1801" s="0" t="n">
        <v>4</v>
      </c>
      <c r="M1801" s="0" t="n">
        <v>0</v>
      </c>
      <c r="N1801" s="1" t="n">
        <f aca="false">IF(ISERROR(I1801/(I1801+J1801)),0,(I1801/(I1801+J1801)))</f>
        <v>1</v>
      </c>
      <c r="O1801" s="1" t="n">
        <f aca="false">IF(ISERROR(I1801/(I1801+K1801)),0,(I1801/(I1801+K1801)))</f>
        <v>0.5</v>
      </c>
      <c r="P1801" s="1" t="n">
        <f aca="false">IF(ISERROR((2*N1801*O1801)/(N1801+O1801)),0,(2*N1801*O1801)/(N1801+O1801))</f>
        <v>0.666666666666667</v>
      </c>
      <c r="Q1801" s="0" t="n">
        <f aca="false">L457-M457</f>
        <v>-8</v>
      </c>
      <c r="R1801" s="17" t="str">
        <f aca="false">VLOOKUP(A1801,s3_num_method!A1801:B4300,2,0)</f>
        <v>count</v>
      </c>
    </row>
    <row r="1802" customFormat="false" ht="12.8" hidden="false" customHeight="false" outlineLevel="0" collapsed="false">
      <c r="A1802" s="0" t="s">
        <v>7705</v>
      </c>
      <c r="B1802" s="0" t="s">
        <v>22</v>
      </c>
      <c r="C1802" s="0" t="s">
        <v>9</v>
      </c>
      <c r="E1802" s="0" t="s">
        <v>33</v>
      </c>
      <c r="F1802" s="0" t="s">
        <v>7706</v>
      </c>
      <c r="G1802" s="0" t="n">
        <v>4</v>
      </c>
      <c r="H1802" s="0" t="n">
        <v>2</v>
      </c>
      <c r="I1802" s="0" t="n">
        <v>2</v>
      </c>
      <c r="J1802" s="0" t="n">
        <v>0</v>
      </c>
      <c r="K1802" s="0" t="n">
        <v>2</v>
      </c>
      <c r="L1802" s="0" t="n">
        <v>10</v>
      </c>
      <c r="M1802" s="0" t="n">
        <v>11</v>
      </c>
      <c r="N1802" s="1" t="n">
        <f aca="false">IF(ISERROR(I1802/(I1802+J1802)),0,(I1802/(I1802+J1802)))</f>
        <v>1</v>
      </c>
      <c r="O1802" s="1" t="n">
        <f aca="false">IF(ISERROR(I1802/(I1802+K1802)),0,(I1802/(I1802+K1802)))</f>
        <v>0.5</v>
      </c>
      <c r="P1802" s="1" t="n">
        <f aca="false">IF(ISERROR((2*N1802*O1802)/(N1802+O1802)),0,(2*N1802*O1802)/(N1802+O1802))</f>
        <v>0.666666666666667</v>
      </c>
      <c r="Q1802" s="0" t="n">
        <f aca="false">L1112-M1112</f>
        <v>1</v>
      </c>
      <c r="R1802" s="17" t="str">
        <f aca="false">VLOOKUP(A1802,s3_num_method!A1802:B4301,2,0)</f>
        <v>num</v>
      </c>
    </row>
    <row r="1803" customFormat="false" ht="12.8" hidden="false" customHeight="false" outlineLevel="0" collapsed="false">
      <c r="A1803" s="0" t="s">
        <v>7707</v>
      </c>
      <c r="B1803" s="0" t="s">
        <v>22</v>
      </c>
      <c r="C1803" s="0" t="s">
        <v>9</v>
      </c>
      <c r="E1803" s="0" t="s">
        <v>33</v>
      </c>
      <c r="F1803" s="0" t="s">
        <v>7708</v>
      </c>
      <c r="G1803" s="0" t="n">
        <v>4</v>
      </c>
      <c r="H1803" s="0" t="n">
        <v>4</v>
      </c>
      <c r="I1803" s="0" t="n">
        <v>4</v>
      </c>
      <c r="J1803" s="0" t="n">
        <v>0</v>
      </c>
      <c r="K1803" s="0" t="n">
        <v>0</v>
      </c>
      <c r="L1803" s="0" t="n">
        <v>17</v>
      </c>
      <c r="M1803" s="0" t="n">
        <v>18</v>
      </c>
      <c r="N1803" s="1" t="n">
        <f aca="false">IF(ISERROR(I1803/(I1803+J1803)),0,(I1803/(I1803+J1803)))</f>
        <v>1</v>
      </c>
      <c r="O1803" s="1" t="n">
        <f aca="false">IF(ISERROR(I1803/(I1803+K1803)),0,(I1803/(I1803+K1803)))</f>
        <v>1</v>
      </c>
      <c r="P1803" s="1" t="n">
        <f aca="false">IF(ISERROR((2*N1803*O1803)/(N1803+O1803)),0,(2*N1803*O1803)/(N1803+O1803))</f>
        <v>1</v>
      </c>
      <c r="Q1803" s="0" t="n">
        <f aca="false">L313-M313</f>
        <v>-7</v>
      </c>
      <c r="R1803" s="17" t="str">
        <f aca="false">VLOOKUP(A1803,s3_num_method!A1803:B4302,2,0)</f>
        <v>num+count</v>
      </c>
    </row>
    <row r="1804" customFormat="false" ht="12.8" hidden="false" customHeight="false" outlineLevel="0" collapsed="false">
      <c r="A1804" s="0" t="s">
        <v>7709</v>
      </c>
      <c r="B1804" s="0" t="s">
        <v>22</v>
      </c>
      <c r="C1804" s="0" t="s">
        <v>9</v>
      </c>
      <c r="E1804" s="0" t="s">
        <v>33</v>
      </c>
      <c r="F1804" s="0" t="s">
        <v>7710</v>
      </c>
      <c r="G1804" s="0" t="n">
        <v>3</v>
      </c>
      <c r="H1804" s="0" t="n">
        <v>3</v>
      </c>
      <c r="I1804" s="0" t="n">
        <v>3</v>
      </c>
      <c r="J1804" s="0" t="n">
        <v>0</v>
      </c>
      <c r="K1804" s="0" t="n">
        <v>0</v>
      </c>
      <c r="L1804" s="0" t="n">
        <v>7</v>
      </c>
      <c r="M1804" s="0" t="n">
        <v>7</v>
      </c>
      <c r="N1804" s="1" t="n">
        <f aca="false">IF(ISERROR(I1804/(I1804+J1804)),0,(I1804/(I1804+J1804)))</f>
        <v>1</v>
      </c>
      <c r="O1804" s="1" t="n">
        <f aca="false">IF(ISERROR(I1804/(I1804+K1804)),0,(I1804/(I1804+K1804)))</f>
        <v>1</v>
      </c>
      <c r="P1804" s="1" t="n">
        <f aca="false">IF(ISERROR((2*N1804*O1804)/(N1804+O1804)),0,(2*N1804*O1804)/(N1804+O1804))</f>
        <v>1</v>
      </c>
      <c r="Q1804" s="0" t="n">
        <f aca="false">L133-M133</f>
        <v>1</v>
      </c>
      <c r="R1804" s="17" t="str">
        <f aca="false">VLOOKUP(A1804,s3_num_method!A1804:B4303,2,0)</f>
        <v>num+count</v>
      </c>
    </row>
    <row r="1805" customFormat="false" ht="12.8" hidden="false" customHeight="false" outlineLevel="0" collapsed="false">
      <c r="A1805" s="0" t="s">
        <v>7711</v>
      </c>
      <c r="B1805" s="0" t="s">
        <v>22</v>
      </c>
      <c r="C1805" s="0" t="s">
        <v>9</v>
      </c>
      <c r="E1805" s="0" t="s">
        <v>33</v>
      </c>
      <c r="F1805" s="0" t="s">
        <v>7712</v>
      </c>
      <c r="G1805" s="0" t="n">
        <v>2</v>
      </c>
      <c r="H1805" s="0" t="n">
        <v>1</v>
      </c>
      <c r="I1805" s="0" t="n">
        <v>1</v>
      </c>
      <c r="J1805" s="0" t="n">
        <v>0</v>
      </c>
      <c r="K1805" s="0" t="n">
        <v>1</v>
      </c>
      <c r="L1805" s="0" t="n">
        <v>6</v>
      </c>
      <c r="M1805" s="0" t="n">
        <v>0</v>
      </c>
      <c r="N1805" s="1" t="n">
        <f aca="false">IF(ISERROR(I1805/(I1805+J1805)),0,(I1805/(I1805+J1805)))</f>
        <v>1</v>
      </c>
      <c r="O1805" s="1" t="n">
        <f aca="false">IF(ISERROR(I1805/(I1805+K1805)),0,(I1805/(I1805+K1805)))</f>
        <v>0.5</v>
      </c>
      <c r="P1805" s="1" t="n">
        <f aca="false">IF(ISERROR((2*N1805*O1805)/(N1805+O1805)),0,(2*N1805*O1805)/(N1805+O1805))</f>
        <v>0.666666666666667</v>
      </c>
      <c r="Q1805" s="0" t="n">
        <f aca="false">L1329-M1329</f>
        <v>-1</v>
      </c>
      <c r="R1805" s="17" t="str">
        <f aca="false">VLOOKUP(A1805,s3_num_method!A1805:B4304,2,0)</f>
        <v>count</v>
      </c>
    </row>
    <row r="1806" customFormat="false" ht="12.8" hidden="false" customHeight="false" outlineLevel="0" collapsed="false">
      <c r="A1806" s="0" t="s">
        <v>7713</v>
      </c>
      <c r="B1806" s="0" t="s">
        <v>22</v>
      </c>
      <c r="C1806" s="0" t="s">
        <v>9</v>
      </c>
      <c r="E1806" s="0" t="s">
        <v>33</v>
      </c>
      <c r="F1806" s="0" t="s">
        <v>7714</v>
      </c>
      <c r="G1806" s="0" t="n">
        <v>4</v>
      </c>
      <c r="H1806" s="0" t="n">
        <v>0</v>
      </c>
      <c r="I1806" s="0" t="n">
        <v>0</v>
      </c>
      <c r="J1806" s="0" t="n">
        <v>0</v>
      </c>
      <c r="K1806" s="0" t="n">
        <v>4</v>
      </c>
      <c r="L1806" s="0" t="n">
        <v>7</v>
      </c>
      <c r="M1806" s="0" t="n">
        <v>0</v>
      </c>
      <c r="N1806" s="1" t="n">
        <f aca="false">IF(ISERROR(I1806/(I1806+J1806)),0,(I1806/(I1806+J1806)))</f>
        <v>0</v>
      </c>
      <c r="O1806" s="1" t="n">
        <f aca="false">IF(ISERROR(I1806/(I1806+K1806)),0,(I1806/(I1806+K1806)))</f>
        <v>0</v>
      </c>
      <c r="P1806" s="1" t="n">
        <f aca="false">IF(ISERROR((2*N1806*O1806)/(N1806+O1806)),0,(2*N1806*O1806)/(N1806+O1806))</f>
        <v>0</v>
      </c>
      <c r="Q1806" s="0" t="n">
        <f aca="false">L679-M679</f>
        <v>0</v>
      </c>
      <c r="R1806" s="17" t="str">
        <f aca="false">VLOOKUP(A1806,s3_num_method!A1806:B4305,2,0)</f>
        <v>num+count</v>
      </c>
    </row>
    <row r="1807" customFormat="false" ht="12.8" hidden="false" customHeight="false" outlineLevel="0" collapsed="false">
      <c r="A1807" s="0" t="s">
        <v>7715</v>
      </c>
      <c r="B1807" s="0" t="s">
        <v>22</v>
      </c>
      <c r="C1807" s="0" t="s">
        <v>9</v>
      </c>
      <c r="E1807" s="0" t="s">
        <v>33</v>
      </c>
      <c r="F1807" s="0" t="s">
        <v>7716</v>
      </c>
      <c r="G1807" s="0" t="n">
        <v>9</v>
      </c>
      <c r="H1807" s="0" t="n">
        <v>8</v>
      </c>
      <c r="I1807" s="0" t="n">
        <v>3</v>
      </c>
      <c r="J1807" s="0" t="n">
        <v>5</v>
      </c>
      <c r="K1807" s="0" t="n">
        <v>6</v>
      </c>
      <c r="L1807" s="0" t="n">
        <v>8</v>
      </c>
      <c r="M1807" s="0" t="n">
        <v>19</v>
      </c>
      <c r="N1807" s="1" t="n">
        <f aca="false">IF(ISERROR(I1807/(I1807+J1807)),0,(I1807/(I1807+J1807)))</f>
        <v>0.375</v>
      </c>
      <c r="O1807" s="1" t="n">
        <f aca="false">IF(ISERROR(I1807/(I1807+K1807)),0,(I1807/(I1807+K1807)))</f>
        <v>0.333333333333333</v>
      </c>
      <c r="P1807" s="1" t="n">
        <f aca="false">IF(ISERROR((2*N1807*O1807)/(N1807+O1807)),0,(2*N1807*O1807)/(N1807+O1807))</f>
        <v>0.352941176470588</v>
      </c>
      <c r="Q1807" s="0" t="n">
        <f aca="false">L1515-M1515</f>
        <v>0</v>
      </c>
      <c r="R1807" s="17" t="str">
        <f aca="false">VLOOKUP(A1807,s3_num_method!A1807:B4306,2,0)</f>
        <v>num+count</v>
      </c>
    </row>
    <row r="1808" customFormat="false" ht="12.8" hidden="false" customHeight="false" outlineLevel="0" collapsed="false">
      <c r="A1808" s="0" t="s">
        <v>7717</v>
      </c>
      <c r="B1808" s="0" t="s">
        <v>22</v>
      </c>
      <c r="C1808" s="0" t="s">
        <v>9</v>
      </c>
      <c r="E1808" s="0" t="s">
        <v>33</v>
      </c>
      <c r="F1808" s="0" t="s">
        <v>7718</v>
      </c>
      <c r="G1808" s="0" t="n">
        <v>1</v>
      </c>
      <c r="H1808" s="0" t="n">
        <v>0</v>
      </c>
      <c r="I1808" s="0" t="n">
        <v>0</v>
      </c>
      <c r="J1808" s="0" t="n">
        <v>0</v>
      </c>
      <c r="K1808" s="0" t="n">
        <v>1</v>
      </c>
      <c r="L1808" s="0" t="n">
        <v>4</v>
      </c>
      <c r="M1808" s="0" t="n">
        <v>0</v>
      </c>
      <c r="N1808" s="1" t="n">
        <f aca="false">IF(ISERROR(I1808/(I1808+J1808)),0,(I1808/(I1808+J1808)))</f>
        <v>0</v>
      </c>
      <c r="O1808" s="1" t="n">
        <f aca="false">IF(ISERROR(I1808/(I1808+K1808)),0,(I1808/(I1808+K1808)))</f>
        <v>0</v>
      </c>
      <c r="P1808" s="1" t="n">
        <f aca="false">IF(ISERROR((2*N1808*O1808)/(N1808+O1808)),0,(2*N1808*O1808)/(N1808+O1808))</f>
        <v>0</v>
      </c>
      <c r="Q1808" s="0" t="n">
        <f aca="false">L228-M228</f>
        <v>-10</v>
      </c>
      <c r="R1808" s="17" t="str">
        <f aca="false">VLOOKUP(A1808,s3_num_method!A1808:B4307,2,0)</f>
        <v>num+count</v>
      </c>
    </row>
    <row r="1809" customFormat="false" ht="12.8" hidden="false" customHeight="false" outlineLevel="0" collapsed="false">
      <c r="A1809" s="0" t="s">
        <v>7719</v>
      </c>
      <c r="B1809" s="0" t="s">
        <v>22</v>
      </c>
      <c r="C1809" s="0" t="s">
        <v>9</v>
      </c>
      <c r="E1809" s="0" t="s">
        <v>33</v>
      </c>
      <c r="F1809" s="0" t="s">
        <v>7720</v>
      </c>
      <c r="G1809" s="0" t="n">
        <v>3</v>
      </c>
      <c r="H1809" s="0" t="n">
        <v>2</v>
      </c>
      <c r="I1809" s="0" t="n">
        <v>2</v>
      </c>
      <c r="J1809" s="0" t="n">
        <v>0</v>
      </c>
      <c r="K1809" s="0" t="n">
        <v>1</v>
      </c>
      <c r="L1809" s="0" t="n">
        <v>11</v>
      </c>
      <c r="M1809" s="0" t="n">
        <v>4</v>
      </c>
      <c r="N1809" s="1" t="n">
        <f aca="false">IF(ISERROR(I1809/(I1809+J1809)),0,(I1809/(I1809+J1809)))</f>
        <v>1</v>
      </c>
      <c r="O1809" s="1" t="n">
        <f aca="false">IF(ISERROR(I1809/(I1809+K1809)),0,(I1809/(I1809+K1809)))</f>
        <v>0.666666666666667</v>
      </c>
      <c r="P1809" s="1" t="n">
        <f aca="false">IF(ISERROR((2*N1809*O1809)/(N1809+O1809)),0,(2*N1809*O1809)/(N1809+O1809))</f>
        <v>0.8</v>
      </c>
      <c r="Q1809" s="0" t="n">
        <f aca="false">L2143-M2143</f>
        <v>3</v>
      </c>
      <c r="R1809" s="17" t="str">
        <f aca="false">VLOOKUP(A1809,s3_num_method!A1809:B4308,2,0)</f>
        <v>num+count</v>
      </c>
    </row>
    <row r="1810" customFormat="false" ht="12.8" hidden="false" customHeight="false" outlineLevel="0" collapsed="false">
      <c r="A1810" s="0" t="s">
        <v>7721</v>
      </c>
      <c r="B1810" s="0" t="s">
        <v>22</v>
      </c>
      <c r="C1810" s="0" t="s">
        <v>9</v>
      </c>
      <c r="E1810" s="0" t="s">
        <v>33</v>
      </c>
      <c r="F1810" s="0" t="s">
        <v>7722</v>
      </c>
      <c r="G1810" s="0" t="n">
        <v>1</v>
      </c>
      <c r="H1810" s="0" t="n">
        <v>0</v>
      </c>
      <c r="I1810" s="0" t="n">
        <v>0</v>
      </c>
      <c r="J1810" s="0" t="n">
        <v>0</v>
      </c>
      <c r="K1810" s="0" t="n">
        <v>1</v>
      </c>
      <c r="L1810" s="0" t="n">
        <v>3</v>
      </c>
      <c r="M1810" s="0" t="n">
        <v>0</v>
      </c>
      <c r="N1810" s="1" t="n">
        <f aca="false">IF(ISERROR(I1810/(I1810+J1810)),0,(I1810/(I1810+J1810)))</f>
        <v>0</v>
      </c>
      <c r="O1810" s="1" t="n">
        <f aca="false">IF(ISERROR(I1810/(I1810+K1810)),0,(I1810/(I1810+K1810)))</f>
        <v>0</v>
      </c>
      <c r="P1810" s="1" t="n">
        <f aca="false">IF(ISERROR((2*N1810*O1810)/(N1810+O1810)),0,(2*N1810*O1810)/(N1810+O1810))</f>
        <v>0</v>
      </c>
      <c r="Q1810" s="0" t="n">
        <f aca="false">L417-M417</f>
        <v>-2</v>
      </c>
      <c r="R1810" s="17" t="str">
        <f aca="false">VLOOKUP(A1810,s3_num_method!A1810:B4309,2,0)</f>
        <v>num+count</v>
      </c>
    </row>
    <row r="1811" customFormat="false" ht="12.8" hidden="false" customHeight="false" outlineLevel="0" collapsed="false">
      <c r="A1811" s="0" t="s">
        <v>7723</v>
      </c>
      <c r="B1811" s="0" t="s">
        <v>22</v>
      </c>
      <c r="C1811" s="0" t="s">
        <v>9</v>
      </c>
      <c r="E1811" s="0" t="s">
        <v>33</v>
      </c>
      <c r="F1811" s="0" t="s">
        <v>7724</v>
      </c>
      <c r="G1811" s="0" t="n">
        <v>2</v>
      </c>
      <c r="H1811" s="0" t="n">
        <v>0</v>
      </c>
      <c r="I1811" s="0" t="n">
        <v>0</v>
      </c>
      <c r="J1811" s="0" t="n">
        <v>0</v>
      </c>
      <c r="K1811" s="0" t="n">
        <v>2</v>
      </c>
      <c r="L1811" s="0" t="n">
        <v>3</v>
      </c>
      <c r="M1811" s="0" t="n">
        <v>0</v>
      </c>
      <c r="N1811" s="1" t="n">
        <f aca="false">IF(ISERROR(I1811/(I1811+J1811)),0,(I1811/(I1811+J1811)))</f>
        <v>0</v>
      </c>
      <c r="O1811" s="1" t="n">
        <f aca="false">IF(ISERROR(I1811/(I1811+K1811)),0,(I1811/(I1811+K1811)))</f>
        <v>0</v>
      </c>
      <c r="P1811" s="1" t="n">
        <f aca="false">IF(ISERROR((2*N1811*O1811)/(N1811+O1811)),0,(2*N1811*O1811)/(N1811+O1811))</f>
        <v>0</v>
      </c>
      <c r="Q1811" s="0" t="n">
        <f aca="false">L888-M888</f>
        <v>0</v>
      </c>
      <c r="R1811" s="17" t="str">
        <f aca="false">VLOOKUP(A1811,s3_num_method!A1811:B4310,2,0)</f>
        <v>num+count</v>
      </c>
    </row>
    <row r="1812" customFormat="false" ht="12.8" hidden="false" customHeight="false" outlineLevel="0" collapsed="false">
      <c r="A1812" s="0" t="s">
        <v>7725</v>
      </c>
      <c r="B1812" s="0" t="s">
        <v>22</v>
      </c>
      <c r="C1812" s="0" t="s">
        <v>9</v>
      </c>
      <c r="E1812" s="0" t="s">
        <v>33</v>
      </c>
      <c r="F1812" s="0" t="s">
        <v>7726</v>
      </c>
      <c r="G1812" s="0" t="n">
        <v>2</v>
      </c>
      <c r="H1812" s="0" t="n">
        <v>0</v>
      </c>
      <c r="I1812" s="0" t="n">
        <v>0</v>
      </c>
      <c r="J1812" s="0" t="n">
        <v>0</v>
      </c>
      <c r="K1812" s="0" t="n">
        <v>2</v>
      </c>
      <c r="L1812" s="0" t="n">
        <v>7</v>
      </c>
      <c r="M1812" s="0" t="n">
        <v>0</v>
      </c>
      <c r="N1812" s="1" t="n">
        <f aca="false">IF(ISERROR(I1812/(I1812+J1812)),0,(I1812/(I1812+J1812)))</f>
        <v>0</v>
      </c>
      <c r="O1812" s="1" t="n">
        <f aca="false">IF(ISERROR(I1812/(I1812+K1812)),0,(I1812/(I1812+K1812)))</f>
        <v>0</v>
      </c>
      <c r="P1812" s="1" t="n">
        <f aca="false">IF(ISERROR((2*N1812*O1812)/(N1812+O1812)),0,(2*N1812*O1812)/(N1812+O1812))</f>
        <v>0</v>
      </c>
      <c r="Q1812" s="0" t="n">
        <f aca="false">L2206-M2206</f>
        <v>0</v>
      </c>
      <c r="R1812" s="17" t="str">
        <f aca="false">VLOOKUP(A1812,s3_num_method!A1812:B4311,2,0)</f>
        <v>num+count</v>
      </c>
    </row>
    <row r="1813" customFormat="false" ht="12.8" hidden="false" customHeight="false" outlineLevel="0" collapsed="false">
      <c r="A1813" s="0" t="s">
        <v>7727</v>
      </c>
      <c r="B1813" s="0" t="s">
        <v>22</v>
      </c>
      <c r="C1813" s="0" t="s">
        <v>9</v>
      </c>
      <c r="E1813" s="0" t="s">
        <v>33</v>
      </c>
      <c r="F1813" s="0" t="s">
        <v>7728</v>
      </c>
      <c r="G1813" s="0" t="n">
        <v>2</v>
      </c>
      <c r="H1813" s="0" t="n">
        <v>3</v>
      </c>
      <c r="I1813" s="0" t="n">
        <v>2</v>
      </c>
      <c r="J1813" s="0" t="n">
        <v>1</v>
      </c>
      <c r="K1813" s="0" t="n">
        <v>0</v>
      </c>
      <c r="L1813" s="0" t="n">
        <v>3</v>
      </c>
      <c r="M1813" s="0" t="n">
        <v>9</v>
      </c>
      <c r="N1813" s="1" t="n">
        <f aca="false">IF(ISERROR(I1813/(I1813+J1813)),0,(I1813/(I1813+J1813)))</f>
        <v>0.666666666666667</v>
      </c>
      <c r="O1813" s="1" t="n">
        <f aca="false">IF(ISERROR(I1813/(I1813+K1813)),0,(I1813/(I1813+K1813)))</f>
        <v>1</v>
      </c>
      <c r="P1813" s="1" t="n">
        <f aca="false">IF(ISERROR((2*N1813*O1813)/(N1813+O1813)),0,(2*N1813*O1813)/(N1813+O1813))</f>
        <v>0.8</v>
      </c>
      <c r="Q1813" s="0" t="n">
        <f aca="false">L1681-M1681</f>
        <v>2</v>
      </c>
      <c r="R1813" s="17" t="str">
        <f aca="false">VLOOKUP(A1813,s3_num_method!A1813:B4312,2,0)</f>
        <v>num</v>
      </c>
    </row>
    <row r="1814" customFormat="false" ht="12.8" hidden="false" customHeight="false" outlineLevel="0" collapsed="false">
      <c r="A1814" s="0" t="s">
        <v>7729</v>
      </c>
      <c r="B1814" s="0" t="s">
        <v>22</v>
      </c>
      <c r="C1814" s="0" t="s">
        <v>9</v>
      </c>
      <c r="E1814" s="0" t="s">
        <v>33</v>
      </c>
      <c r="F1814" s="0" t="s">
        <v>7730</v>
      </c>
      <c r="G1814" s="0" t="n">
        <v>4</v>
      </c>
      <c r="H1814" s="0" t="n">
        <v>3</v>
      </c>
      <c r="I1814" s="0" t="n">
        <v>1</v>
      </c>
      <c r="J1814" s="0" t="n">
        <v>2</v>
      </c>
      <c r="K1814" s="0" t="n">
        <v>3</v>
      </c>
      <c r="L1814" s="0" t="n">
        <v>4</v>
      </c>
      <c r="M1814" s="0" t="n">
        <v>10</v>
      </c>
      <c r="N1814" s="1" t="n">
        <f aca="false">IF(ISERROR(I1814/(I1814+J1814)),0,(I1814/(I1814+J1814)))</f>
        <v>0.333333333333333</v>
      </c>
      <c r="O1814" s="1" t="n">
        <f aca="false">IF(ISERROR(I1814/(I1814+K1814)),0,(I1814/(I1814+K1814)))</f>
        <v>0.25</v>
      </c>
      <c r="P1814" s="1" t="n">
        <f aca="false">IF(ISERROR((2*N1814*O1814)/(N1814+O1814)),0,(2*N1814*O1814)/(N1814+O1814))</f>
        <v>0.285714285714286</v>
      </c>
      <c r="Q1814" s="0" t="n">
        <f aca="false">L1674-M1674</f>
        <v>0</v>
      </c>
      <c r="R1814" s="17" t="str">
        <f aca="false">VLOOKUP(A1814,s3_num_method!A1814:B4313,2,0)</f>
        <v>num+count</v>
      </c>
    </row>
    <row r="1815" customFormat="false" ht="12.8" hidden="false" customHeight="false" outlineLevel="0" collapsed="false">
      <c r="A1815" s="0" t="s">
        <v>7731</v>
      </c>
      <c r="B1815" s="0" t="s">
        <v>22</v>
      </c>
      <c r="C1815" s="0" t="s">
        <v>9</v>
      </c>
      <c r="E1815" s="0" t="s">
        <v>33</v>
      </c>
      <c r="F1815" s="0" t="s">
        <v>7732</v>
      </c>
      <c r="G1815" s="0" t="n">
        <v>17</v>
      </c>
      <c r="H1815" s="0" t="n">
        <v>10</v>
      </c>
      <c r="I1815" s="0" t="n">
        <v>8</v>
      </c>
      <c r="J1815" s="0" t="n">
        <v>2</v>
      </c>
      <c r="K1815" s="0" t="n">
        <v>9</v>
      </c>
      <c r="L1815" s="0" t="n">
        <v>13</v>
      </c>
      <c r="M1815" s="0" t="n">
        <v>5</v>
      </c>
      <c r="N1815" s="1" t="n">
        <f aca="false">IF(ISERROR(I1815/(I1815+J1815)),0,(I1815/(I1815+J1815)))</f>
        <v>0.8</v>
      </c>
      <c r="O1815" s="1" t="n">
        <f aca="false">IF(ISERROR(I1815/(I1815+K1815)),0,(I1815/(I1815+K1815)))</f>
        <v>0.470588235294118</v>
      </c>
      <c r="P1815" s="1" t="n">
        <f aca="false">IF(ISERROR((2*N1815*O1815)/(N1815+O1815)),0,(2*N1815*O1815)/(N1815+O1815))</f>
        <v>0.592592592592593</v>
      </c>
      <c r="Q1815" s="0" t="n">
        <f aca="false">L1814-M1814</f>
        <v>-6</v>
      </c>
      <c r="R1815" s="17" t="str">
        <f aca="false">VLOOKUP(A1815,s3_num_method!A1815:B4314,2,0)</f>
        <v>num+count</v>
      </c>
    </row>
    <row r="1816" customFormat="false" ht="12.8" hidden="false" customHeight="false" outlineLevel="0" collapsed="false">
      <c r="A1816" s="0" t="s">
        <v>7733</v>
      </c>
      <c r="B1816" s="0" t="s">
        <v>22</v>
      </c>
      <c r="C1816" s="0" t="s">
        <v>9</v>
      </c>
      <c r="E1816" s="0" t="s">
        <v>33</v>
      </c>
      <c r="F1816" s="0" t="s">
        <v>7734</v>
      </c>
      <c r="G1816" s="0" t="n">
        <v>1</v>
      </c>
      <c r="H1816" s="0" t="n">
        <v>0</v>
      </c>
      <c r="I1816" s="0" t="n">
        <v>0</v>
      </c>
      <c r="J1816" s="0" t="n">
        <v>0</v>
      </c>
      <c r="K1816" s="0" t="n">
        <v>1</v>
      </c>
      <c r="L1816" s="0" t="n">
        <v>1</v>
      </c>
      <c r="M1816" s="0" t="n">
        <v>0</v>
      </c>
      <c r="N1816" s="1" t="n">
        <f aca="false">IF(ISERROR(I1816/(I1816+J1816)),0,(I1816/(I1816+J1816)))</f>
        <v>0</v>
      </c>
      <c r="O1816" s="1" t="n">
        <f aca="false">IF(ISERROR(I1816/(I1816+K1816)),0,(I1816/(I1816+K1816)))</f>
        <v>0</v>
      </c>
      <c r="P1816" s="1" t="n">
        <f aca="false">IF(ISERROR((2*N1816*O1816)/(N1816+O1816)),0,(2*N1816*O1816)/(N1816+O1816))</f>
        <v>0</v>
      </c>
      <c r="Q1816" s="0" t="n">
        <f aca="false">L38-M38</f>
        <v>-5</v>
      </c>
      <c r="R1816" s="17" t="str">
        <f aca="false">VLOOKUP(A1816,s3_num_method!A1816:B4315,2,0)</f>
        <v>num+count</v>
      </c>
    </row>
    <row r="1817" customFormat="false" ht="12.8" hidden="false" customHeight="false" outlineLevel="0" collapsed="false">
      <c r="A1817" s="0" t="s">
        <v>7735</v>
      </c>
      <c r="B1817" s="0" t="s">
        <v>22</v>
      </c>
      <c r="C1817" s="0" t="s">
        <v>9</v>
      </c>
      <c r="E1817" s="0" t="s">
        <v>33</v>
      </c>
      <c r="F1817" s="0" t="s">
        <v>7736</v>
      </c>
      <c r="G1817" s="0" t="n">
        <v>8</v>
      </c>
      <c r="H1817" s="0" t="n">
        <v>8</v>
      </c>
      <c r="I1817" s="0" t="n">
        <v>5</v>
      </c>
      <c r="J1817" s="0" t="n">
        <v>3</v>
      </c>
      <c r="K1817" s="0" t="n">
        <v>3</v>
      </c>
      <c r="L1817" s="0" t="n">
        <v>9</v>
      </c>
      <c r="M1817" s="0" t="n">
        <v>19</v>
      </c>
      <c r="N1817" s="1" t="n">
        <f aca="false">IF(ISERROR(I1817/(I1817+J1817)),0,(I1817/(I1817+J1817)))</f>
        <v>0.625</v>
      </c>
      <c r="O1817" s="1" t="n">
        <f aca="false">IF(ISERROR(I1817/(I1817+K1817)),0,(I1817/(I1817+K1817)))</f>
        <v>0.625</v>
      </c>
      <c r="P1817" s="1" t="n">
        <f aca="false">IF(ISERROR((2*N1817*O1817)/(N1817+O1817)),0,(2*N1817*O1817)/(N1817+O1817))</f>
        <v>0.625</v>
      </c>
      <c r="Q1817" s="0" t="n">
        <f aca="false">L861-M861</f>
        <v>1</v>
      </c>
      <c r="R1817" s="17" t="str">
        <f aca="false">VLOOKUP(A1817,s3_num_method!A1817:B4316,2,0)</f>
        <v>num+count</v>
      </c>
    </row>
    <row r="1818" customFormat="false" ht="12.8" hidden="false" customHeight="false" outlineLevel="0" collapsed="false">
      <c r="A1818" s="0" t="s">
        <v>7737</v>
      </c>
      <c r="B1818" s="0" t="s">
        <v>22</v>
      </c>
      <c r="C1818" s="0" t="s">
        <v>9</v>
      </c>
      <c r="E1818" s="0" t="s">
        <v>33</v>
      </c>
      <c r="F1818" s="0" t="s">
        <v>7738</v>
      </c>
      <c r="G1818" s="0" t="n">
        <v>1</v>
      </c>
      <c r="H1818" s="0" t="n">
        <v>0</v>
      </c>
      <c r="I1818" s="0" t="n">
        <v>0</v>
      </c>
      <c r="J1818" s="0" t="n">
        <v>0</v>
      </c>
      <c r="K1818" s="0" t="n">
        <v>1</v>
      </c>
      <c r="L1818" s="0" t="n">
        <v>4</v>
      </c>
      <c r="M1818" s="0" t="n">
        <v>0</v>
      </c>
      <c r="N1818" s="1" t="n">
        <f aca="false">IF(ISERROR(I1818/(I1818+J1818)),0,(I1818/(I1818+J1818)))</f>
        <v>0</v>
      </c>
      <c r="O1818" s="1" t="n">
        <f aca="false">IF(ISERROR(I1818/(I1818+K1818)),0,(I1818/(I1818+K1818)))</f>
        <v>0</v>
      </c>
      <c r="P1818" s="1" t="n">
        <f aca="false">IF(ISERROR((2*N1818*O1818)/(N1818+O1818)),0,(2*N1818*O1818)/(N1818+O1818))</f>
        <v>0</v>
      </c>
      <c r="Q1818" s="0" t="n">
        <f aca="false">L72-M72</f>
        <v>-5</v>
      </c>
      <c r="R1818" s="17" t="str">
        <f aca="false">VLOOKUP(A1818,s3_num_method!A1818:B4317,2,0)</f>
        <v>num+count</v>
      </c>
    </row>
    <row r="1819" customFormat="false" ht="12.8" hidden="false" customHeight="false" outlineLevel="0" collapsed="false">
      <c r="A1819" s="0" t="s">
        <v>7739</v>
      </c>
      <c r="B1819" s="0" t="s">
        <v>22</v>
      </c>
      <c r="C1819" s="0" t="s">
        <v>9</v>
      </c>
      <c r="E1819" s="0" t="s">
        <v>33</v>
      </c>
      <c r="F1819" s="0" t="s">
        <v>7740</v>
      </c>
      <c r="G1819" s="0" t="n">
        <v>1</v>
      </c>
      <c r="H1819" s="0" t="n">
        <v>0</v>
      </c>
      <c r="I1819" s="0" t="n">
        <v>0</v>
      </c>
      <c r="J1819" s="0" t="n">
        <v>0</v>
      </c>
      <c r="K1819" s="0" t="n">
        <v>1</v>
      </c>
      <c r="L1819" s="0" t="n">
        <v>5</v>
      </c>
      <c r="M1819" s="0" t="n">
        <v>0</v>
      </c>
      <c r="N1819" s="1" t="n">
        <f aca="false">IF(ISERROR(I1819/(I1819+J1819)),0,(I1819/(I1819+J1819)))</f>
        <v>0</v>
      </c>
      <c r="O1819" s="1" t="n">
        <f aca="false">IF(ISERROR(I1819/(I1819+K1819)),0,(I1819/(I1819+K1819)))</f>
        <v>0</v>
      </c>
      <c r="P1819" s="1" t="n">
        <f aca="false">IF(ISERROR((2*N1819*O1819)/(N1819+O1819)),0,(2*N1819*O1819)/(N1819+O1819))</f>
        <v>0</v>
      </c>
      <c r="Q1819" s="0" t="n">
        <f aca="false">L518-M518</f>
        <v>-5</v>
      </c>
      <c r="R1819" s="17" t="str">
        <f aca="false">VLOOKUP(A1819,s3_num_method!A1819:B4318,2,0)</f>
        <v>num+count</v>
      </c>
    </row>
    <row r="1820" customFormat="false" ht="12.8" hidden="false" customHeight="false" outlineLevel="0" collapsed="false">
      <c r="A1820" s="0" t="s">
        <v>7741</v>
      </c>
      <c r="B1820" s="0" t="s">
        <v>22</v>
      </c>
      <c r="C1820" s="0" t="s">
        <v>9</v>
      </c>
      <c r="E1820" s="0" t="s">
        <v>33</v>
      </c>
      <c r="F1820" s="0" t="s">
        <v>7742</v>
      </c>
      <c r="G1820" s="0" t="n">
        <v>5</v>
      </c>
      <c r="H1820" s="0" t="n">
        <v>2</v>
      </c>
      <c r="I1820" s="0" t="n">
        <v>2</v>
      </c>
      <c r="J1820" s="0" t="n">
        <v>0</v>
      </c>
      <c r="K1820" s="0" t="n">
        <v>3</v>
      </c>
      <c r="L1820" s="0" t="n">
        <v>7</v>
      </c>
      <c r="M1820" s="0" t="n">
        <v>1</v>
      </c>
      <c r="N1820" s="1" t="n">
        <f aca="false">IF(ISERROR(I1820/(I1820+J1820)),0,(I1820/(I1820+J1820)))</f>
        <v>1</v>
      </c>
      <c r="O1820" s="1" t="n">
        <f aca="false">IF(ISERROR(I1820/(I1820+K1820)),0,(I1820/(I1820+K1820)))</f>
        <v>0.4</v>
      </c>
      <c r="P1820" s="1" t="n">
        <f aca="false">IF(ISERROR((2*N1820*O1820)/(N1820+O1820)),0,(2*N1820*O1820)/(N1820+O1820))</f>
        <v>0.571428571428571</v>
      </c>
      <c r="Q1820" s="0" t="n">
        <f aca="false">L207-M207</f>
        <v>0</v>
      </c>
      <c r="R1820" s="17" t="str">
        <f aca="false">VLOOKUP(A1820,s3_num_method!A1820:B4319,2,0)</f>
        <v>num+count</v>
      </c>
    </row>
    <row r="1821" customFormat="false" ht="12.8" hidden="false" customHeight="false" outlineLevel="0" collapsed="false">
      <c r="A1821" s="0" t="s">
        <v>7743</v>
      </c>
      <c r="B1821" s="0" t="s">
        <v>22</v>
      </c>
      <c r="C1821" s="0" t="s">
        <v>9</v>
      </c>
      <c r="E1821" s="0" t="s">
        <v>33</v>
      </c>
      <c r="F1821" s="0" t="s">
        <v>7744</v>
      </c>
      <c r="G1821" s="0" t="n">
        <v>7</v>
      </c>
      <c r="H1821" s="0" t="n">
        <v>11</v>
      </c>
      <c r="I1821" s="0" t="n">
        <v>6</v>
      </c>
      <c r="J1821" s="0" t="n">
        <v>5</v>
      </c>
      <c r="K1821" s="0" t="n">
        <v>1</v>
      </c>
      <c r="L1821" s="0" t="n">
        <v>11</v>
      </c>
      <c r="M1821" s="0" t="n">
        <v>10</v>
      </c>
      <c r="N1821" s="1" t="n">
        <f aca="false">IF(ISERROR(I1821/(I1821+J1821)),0,(I1821/(I1821+J1821)))</f>
        <v>0.545454545454545</v>
      </c>
      <c r="O1821" s="1" t="n">
        <f aca="false">IF(ISERROR(I1821/(I1821+K1821)),0,(I1821/(I1821+K1821)))</f>
        <v>0.857142857142857</v>
      </c>
      <c r="P1821" s="1" t="n">
        <f aca="false">IF(ISERROR((2*N1821*O1821)/(N1821+O1821)),0,(2*N1821*O1821)/(N1821+O1821))</f>
        <v>0.666666666666667</v>
      </c>
      <c r="Q1821" s="0" t="n">
        <f aca="false">L158-M158</f>
        <v>-9</v>
      </c>
      <c r="R1821" s="17" t="str">
        <f aca="false">VLOOKUP(A1821,s3_num_method!A1821:B4320,2,0)</f>
        <v>num+count</v>
      </c>
    </row>
    <row r="1822" customFormat="false" ht="12.8" hidden="false" customHeight="false" outlineLevel="0" collapsed="false">
      <c r="A1822" s="0" t="s">
        <v>7745</v>
      </c>
      <c r="B1822" s="0" t="s">
        <v>22</v>
      </c>
      <c r="C1822" s="0" t="s">
        <v>9</v>
      </c>
      <c r="E1822" s="0" t="s">
        <v>33</v>
      </c>
      <c r="F1822" s="0" t="s">
        <v>7746</v>
      </c>
      <c r="G1822" s="0" t="n">
        <v>10</v>
      </c>
      <c r="H1822" s="0" t="n">
        <v>0</v>
      </c>
      <c r="I1822" s="0" t="n">
        <v>0</v>
      </c>
      <c r="J1822" s="0" t="n">
        <v>0</v>
      </c>
      <c r="K1822" s="0" t="n">
        <v>10</v>
      </c>
      <c r="L1822" s="0" t="n">
        <v>32</v>
      </c>
      <c r="M1822" s="0" t="n">
        <v>0</v>
      </c>
      <c r="N1822" s="1" t="n">
        <f aca="false">IF(ISERROR(I1822/(I1822+J1822)),0,(I1822/(I1822+J1822)))</f>
        <v>0</v>
      </c>
      <c r="O1822" s="1" t="n">
        <f aca="false">IF(ISERROR(I1822/(I1822+K1822)),0,(I1822/(I1822+K1822)))</f>
        <v>0</v>
      </c>
      <c r="P1822" s="1" t="n">
        <f aca="false">IF(ISERROR((2*N1822*O1822)/(N1822+O1822)),0,(2*N1822*O1822)/(N1822+O1822))</f>
        <v>0</v>
      </c>
      <c r="Q1822" s="0" t="n">
        <f aca="false">L2098-M2098</f>
        <v>-2</v>
      </c>
      <c r="R1822" s="17" t="str">
        <f aca="false">VLOOKUP(A1822,s3_num_method!A1822:B4321,2,0)</f>
        <v>num+count</v>
      </c>
    </row>
    <row r="1823" customFormat="false" ht="12.8" hidden="false" customHeight="false" outlineLevel="0" collapsed="false">
      <c r="A1823" s="0" t="s">
        <v>7747</v>
      </c>
      <c r="B1823" s="0" t="s">
        <v>22</v>
      </c>
      <c r="C1823" s="0" t="s">
        <v>9</v>
      </c>
      <c r="E1823" s="0" t="s">
        <v>33</v>
      </c>
      <c r="F1823" s="0" t="s">
        <v>7748</v>
      </c>
      <c r="G1823" s="0" t="n">
        <v>3</v>
      </c>
      <c r="H1823" s="0" t="n">
        <v>0</v>
      </c>
      <c r="I1823" s="0" t="n">
        <v>0</v>
      </c>
      <c r="J1823" s="0" t="n">
        <v>0</v>
      </c>
      <c r="K1823" s="0" t="n">
        <v>3</v>
      </c>
      <c r="L1823" s="0" t="n">
        <v>5</v>
      </c>
      <c r="M1823" s="0" t="n">
        <v>0</v>
      </c>
      <c r="N1823" s="1" t="n">
        <f aca="false">IF(ISERROR(I1823/(I1823+J1823)),0,(I1823/(I1823+J1823)))</f>
        <v>0</v>
      </c>
      <c r="O1823" s="1" t="n">
        <f aca="false">IF(ISERROR(I1823/(I1823+K1823)),0,(I1823/(I1823+K1823)))</f>
        <v>0</v>
      </c>
      <c r="P1823" s="1" t="n">
        <f aca="false">IF(ISERROR((2*N1823*O1823)/(N1823+O1823)),0,(2*N1823*O1823)/(N1823+O1823))</f>
        <v>0</v>
      </c>
      <c r="Q1823" s="0" t="n">
        <f aca="false">L1950-M1950</f>
        <v>-4</v>
      </c>
      <c r="R1823" s="17" t="str">
        <f aca="false">VLOOKUP(A1823,s3_num_method!A1823:B4322,2,0)</f>
        <v>num+count</v>
      </c>
    </row>
    <row r="1824" customFormat="false" ht="12.8" hidden="false" customHeight="false" outlineLevel="0" collapsed="false">
      <c r="A1824" s="0" t="s">
        <v>7749</v>
      </c>
      <c r="B1824" s="0" t="s">
        <v>22</v>
      </c>
      <c r="C1824" s="0" t="s">
        <v>9</v>
      </c>
      <c r="E1824" s="0" t="s">
        <v>33</v>
      </c>
      <c r="F1824" s="0" t="s">
        <v>7750</v>
      </c>
      <c r="G1824" s="0" t="n">
        <v>8</v>
      </c>
      <c r="H1824" s="0" t="n">
        <v>4</v>
      </c>
      <c r="I1824" s="0" t="n">
        <v>4</v>
      </c>
      <c r="J1824" s="0" t="n">
        <v>0</v>
      </c>
      <c r="K1824" s="0" t="n">
        <v>4</v>
      </c>
      <c r="L1824" s="0" t="n">
        <v>18</v>
      </c>
      <c r="M1824" s="0" t="n">
        <v>10</v>
      </c>
      <c r="N1824" s="1" t="n">
        <f aca="false">IF(ISERROR(I1824/(I1824+J1824)),0,(I1824/(I1824+J1824)))</f>
        <v>1</v>
      </c>
      <c r="O1824" s="1" t="n">
        <f aca="false">IF(ISERROR(I1824/(I1824+K1824)),0,(I1824/(I1824+K1824)))</f>
        <v>0.5</v>
      </c>
      <c r="P1824" s="1" t="n">
        <f aca="false">IF(ISERROR((2*N1824*O1824)/(N1824+O1824)),0,(2*N1824*O1824)/(N1824+O1824))</f>
        <v>0.666666666666667</v>
      </c>
      <c r="Q1824" s="0" t="n">
        <f aca="false">L981-M981</f>
        <v>-2</v>
      </c>
      <c r="R1824" s="17" t="str">
        <f aca="false">VLOOKUP(A1824,s3_num_method!A1824:B4323,2,0)</f>
        <v>num+count</v>
      </c>
    </row>
    <row r="1825" customFormat="false" ht="12.8" hidden="false" customHeight="false" outlineLevel="0" collapsed="false">
      <c r="A1825" s="0" t="s">
        <v>7751</v>
      </c>
      <c r="B1825" s="0" t="s">
        <v>22</v>
      </c>
      <c r="C1825" s="0" t="s">
        <v>9</v>
      </c>
      <c r="E1825" s="0" t="s">
        <v>33</v>
      </c>
      <c r="F1825" s="0" t="s">
        <v>7752</v>
      </c>
      <c r="G1825" s="0" t="n">
        <v>13</v>
      </c>
      <c r="H1825" s="0" t="n">
        <v>4</v>
      </c>
      <c r="I1825" s="0" t="n">
        <v>4</v>
      </c>
      <c r="J1825" s="0" t="n">
        <v>0</v>
      </c>
      <c r="K1825" s="0" t="n">
        <v>9</v>
      </c>
      <c r="L1825" s="0" t="n">
        <v>18</v>
      </c>
      <c r="M1825" s="0" t="n">
        <v>10</v>
      </c>
      <c r="N1825" s="1" t="n">
        <f aca="false">IF(ISERROR(I1825/(I1825+J1825)),0,(I1825/(I1825+J1825)))</f>
        <v>1</v>
      </c>
      <c r="O1825" s="1" t="n">
        <f aca="false">IF(ISERROR(I1825/(I1825+K1825)),0,(I1825/(I1825+K1825)))</f>
        <v>0.307692307692308</v>
      </c>
      <c r="P1825" s="1" t="n">
        <f aca="false">IF(ISERROR((2*N1825*O1825)/(N1825+O1825)),0,(2*N1825*O1825)/(N1825+O1825))</f>
        <v>0.470588235294118</v>
      </c>
      <c r="Q1825" s="0" t="n">
        <f aca="false">L2091-M2091</f>
        <v>1</v>
      </c>
      <c r="R1825" s="17" t="str">
        <f aca="false">VLOOKUP(A1825,s3_num_method!A1825:B4324,2,0)</f>
        <v>num+count</v>
      </c>
    </row>
    <row r="1826" customFormat="false" ht="12.8" hidden="false" customHeight="false" outlineLevel="0" collapsed="false">
      <c r="A1826" s="0" t="s">
        <v>7753</v>
      </c>
      <c r="B1826" s="0" t="s">
        <v>22</v>
      </c>
      <c r="C1826" s="0" t="s">
        <v>9</v>
      </c>
      <c r="E1826" s="0" t="s">
        <v>33</v>
      </c>
      <c r="F1826" s="0" t="s">
        <v>7754</v>
      </c>
      <c r="G1826" s="0" t="n">
        <v>9</v>
      </c>
      <c r="H1826" s="0" t="n">
        <v>3</v>
      </c>
      <c r="I1826" s="0" t="n">
        <v>3</v>
      </c>
      <c r="J1826" s="0" t="n">
        <v>0</v>
      </c>
      <c r="K1826" s="0" t="n">
        <v>6</v>
      </c>
      <c r="L1826" s="0" t="n">
        <v>10</v>
      </c>
      <c r="M1826" s="0" t="n">
        <v>7</v>
      </c>
      <c r="N1826" s="1" t="n">
        <f aca="false">IF(ISERROR(I1826/(I1826+J1826)),0,(I1826/(I1826+J1826)))</f>
        <v>1</v>
      </c>
      <c r="O1826" s="1" t="n">
        <f aca="false">IF(ISERROR(I1826/(I1826+K1826)),0,(I1826/(I1826+K1826)))</f>
        <v>0.333333333333333</v>
      </c>
      <c r="P1826" s="1" t="n">
        <f aca="false">IF(ISERROR((2*N1826*O1826)/(N1826+O1826)),0,(2*N1826*O1826)/(N1826+O1826))</f>
        <v>0.5</v>
      </c>
      <c r="Q1826" s="0" t="n">
        <f aca="false">L2110-M2110</f>
        <v>5</v>
      </c>
      <c r="R1826" s="17" t="str">
        <f aca="false">VLOOKUP(A1826,s3_num_method!A1826:B4325,2,0)</f>
        <v>num+count</v>
      </c>
    </row>
    <row r="1827" customFormat="false" ht="12.8" hidden="false" customHeight="false" outlineLevel="0" collapsed="false">
      <c r="A1827" s="0" t="s">
        <v>7755</v>
      </c>
      <c r="B1827" s="0" t="s">
        <v>22</v>
      </c>
      <c r="C1827" s="0" t="s">
        <v>9</v>
      </c>
      <c r="E1827" s="0" t="s">
        <v>33</v>
      </c>
      <c r="F1827" s="0" t="s">
        <v>7756</v>
      </c>
      <c r="G1827" s="0" t="n">
        <v>4</v>
      </c>
      <c r="H1827" s="0" t="n">
        <v>3</v>
      </c>
      <c r="I1827" s="0" t="n">
        <v>1</v>
      </c>
      <c r="J1827" s="0" t="n">
        <v>2</v>
      </c>
      <c r="K1827" s="0" t="n">
        <v>3</v>
      </c>
      <c r="L1827" s="0" t="n">
        <v>4</v>
      </c>
      <c r="M1827" s="0" t="n">
        <v>0</v>
      </c>
      <c r="N1827" s="1" t="n">
        <f aca="false">IF(ISERROR(I1827/(I1827+J1827)),0,(I1827/(I1827+J1827)))</f>
        <v>0.333333333333333</v>
      </c>
      <c r="O1827" s="1" t="n">
        <f aca="false">IF(ISERROR(I1827/(I1827+K1827)),0,(I1827/(I1827+K1827)))</f>
        <v>0.25</v>
      </c>
      <c r="P1827" s="1" t="n">
        <f aca="false">IF(ISERROR((2*N1827*O1827)/(N1827+O1827)),0,(2*N1827*O1827)/(N1827+O1827))</f>
        <v>0.285714285714286</v>
      </c>
      <c r="Q1827" s="0" t="n">
        <f aca="false">L1962-M1962</f>
        <v>-2</v>
      </c>
      <c r="R1827" s="17" t="str">
        <f aca="false">VLOOKUP(A1827,s3_num_method!A1827:B4326,2,0)</f>
        <v>count</v>
      </c>
    </row>
    <row r="1828" customFormat="false" ht="12.8" hidden="false" customHeight="false" outlineLevel="0" collapsed="false">
      <c r="A1828" s="0" t="s">
        <v>7757</v>
      </c>
      <c r="B1828" s="0" t="s">
        <v>22</v>
      </c>
      <c r="C1828" s="0" t="s">
        <v>9</v>
      </c>
      <c r="E1828" s="0" t="s">
        <v>33</v>
      </c>
      <c r="F1828" s="0" t="s">
        <v>7758</v>
      </c>
      <c r="G1828" s="0" t="n">
        <v>1</v>
      </c>
      <c r="H1828" s="0" t="n">
        <v>0</v>
      </c>
      <c r="I1828" s="0" t="n">
        <v>0</v>
      </c>
      <c r="J1828" s="0" t="n">
        <v>0</v>
      </c>
      <c r="K1828" s="0" t="n">
        <v>1</v>
      </c>
      <c r="L1828" s="0" t="n">
        <v>2</v>
      </c>
      <c r="M1828" s="0" t="n">
        <v>0</v>
      </c>
      <c r="N1828" s="1" t="n">
        <f aca="false">IF(ISERROR(I1828/(I1828+J1828)),0,(I1828/(I1828+J1828)))</f>
        <v>0</v>
      </c>
      <c r="O1828" s="1" t="n">
        <f aca="false">IF(ISERROR(I1828/(I1828+K1828)),0,(I1828/(I1828+K1828)))</f>
        <v>0</v>
      </c>
      <c r="P1828" s="1" t="n">
        <f aca="false">IF(ISERROR((2*N1828*O1828)/(N1828+O1828)),0,(2*N1828*O1828)/(N1828+O1828))</f>
        <v>0</v>
      </c>
      <c r="Q1828" s="0" t="n">
        <f aca="false">L1317-M1317</f>
        <v>-1</v>
      </c>
      <c r="R1828" s="17" t="str">
        <f aca="false">VLOOKUP(A1828,s3_num_method!A1828:B4327,2,0)</f>
        <v>num+count</v>
      </c>
    </row>
    <row r="1829" customFormat="false" ht="12.8" hidden="false" customHeight="false" outlineLevel="0" collapsed="false">
      <c r="A1829" s="0" t="s">
        <v>7759</v>
      </c>
      <c r="B1829" s="0" t="s">
        <v>22</v>
      </c>
      <c r="C1829" s="0" t="s">
        <v>9</v>
      </c>
      <c r="E1829" s="0" t="s">
        <v>33</v>
      </c>
      <c r="F1829" s="0" t="s">
        <v>7760</v>
      </c>
      <c r="G1829" s="0" t="n">
        <v>15</v>
      </c>
      <c r="H1829" s="0" t="n">
        <v>15</v>
      </c>
      <c r="I1829" s="0" t="n">
        <v>8</v>
      </c>
      <c r="J1829" s="0" t="n">
        <v>7</v>
      </c>
      <c r="K1829" s="0" t="n">
        <v>7</v>
      </c>
      <c r="L1829" s="0" t="n">
        <v>17</v>
      </c>
      <c r="M1829" s="0" t="n">
        <v>54</v>
      </c>
      <c r="N1829" s="1" t="n">
        <f aca="false">IF(ISERROR(I1829/(I1829+J1829)),0,(I1829/(I1829+J1829)))</f>
        <v>0.533333333333333</v>
      </c>
      <c r="O1829" s="1" t="n">
        <f aca="false">IF(ISERROR(I1829/(I1829+K1829)),0,(I1829/(I1829+K1829)))</f>
        <v>0.533333333333333</v>
      </c>
      <c r="P1829" s="1" t="n">
        <f aca="false">IF(ISERROR((2*N1829*O1829)/(N1829+O1829)),0,(2*N1829*O1829)/(N1829+O1829))</f>
        <v>0.533333333333333</v>
      </c>
      <c r="Q1829" s="0" t="n">
        <f aca="false">L1692-M1692</f>
        <v>3</v>
      </c>
      <c r="R1829" s="17" t="str">
        <f aca="false">VLOOKUP(A1829,s3_num_method!A1829:B4328,2,0)</f>
        <v>num+count</v>
      </c>
    </row>
    <row r="1830" customFormat="false" ht="12.8" hidden="false" customHeight="false" outlineLevel="0" collapsed="false">
      <c r="A1830" s="0" t="s">
        <v>7761</v>
      </c>
      <c r="B1830" s="0" t="s">
        <v>22</v>
      </c>
      <c r="C1830" s="0" t="s">
        <v>9</v>
      </c>
      <c r="E1830" s="0" t="s">
        <v>33</v>
      </c>
      <c r="F1830" s="0" t="s">
        <v>7762</v>
      </c>
      <c r="G1830" s="0" t="n">
        <v>4</v>
      </c>
      <c r="H1830" s="0" t="n">
        <v>1</v>
      </c>
      <c r="I1830" s="0" t="n">
        <v>1</v>
      </c>
      <c r="J1830" s="0" t="n">
        <v>0</v>
      </c>
      <c r="K1830" s="0" t="n">
        <v>3</v>
      </c>
      <c r="L1830" s="0" t="n">
        <v>10</v>
      </c>
      <c r="M1830" s="0" t="n">
        <v>3</v>
      </c>
      <c r="N1830" s="1" t="n">
        <f aca="false">IF(ISERROR(I1830/(I1830+J1830)),0,(I1830/(I1830+J1830)))</f>
        <v>1</v>
      </c>
      <c r="O1830" s="1" t="n">
        <f aca="false">IF(ISERROR(I1830/(I1830+K1830)),0,(I1830/(I1830+K1830)))</f>
        <v>0.25</v>
      </c>
      <c r="P1830" s="1" t="n">
        <f aca="false">IF(ISERROR((2*N1830*O1830)/(N1830+O1830)),0,(2*N1830*O1830)/(N1830+O1830))</f>
        <v>0.4</v>
      </c>
      <c r="Q1830" s="0" t="n">
        <f aca="false">L998-M998</f>
        <v>0</v>
      </c>
      <c r="R1830" s="17" t="str">
        <f aca="false">VLOOKUP(A1830,s3_num_method!A1830:B4329,2,0)</f>
        <v>num</v>
      </c>
    </row>
    <row r="1831" customFormat="false" ht="12.8" hidden="false" customHeight="false" outlineLevel="0" collapsed="false">
      <c r="A1831" s="0" t="s">
        <v>7763</v>
      </c>
      <c r="B1831" s="0" t="s">
        <v>22</v>
      </c>
      <c r="C1831" s="0" t="s">
        <v>9</v>
      </c>
      <c r="E1831" s="0" t="s">
        <v>33</v>
      </c>
      <c r="F1831" s="0" t="s">
        <v>7764</v>
      </c>
      <c r="G1831" s="0" t="n">
        <v>2</v>
      </c>
      <c r="H1831" s="0" t="n">
        <v>0</v>
      </c>
      <c r="I1831" s="0" t="n">
        <v>0</v>
      </c>
      <c r="J1831" s="0" t="n">
        <v>0</v>
      </c>
      <c r="K1831" s="0" t="n">
        <v>2</v>
      </c>
      <c r="L1831" s="0" t="n">
        <v>1</v>
      </c>
      <c r="M1831" s="0" t="n">
        <v>0</v>
      </c>
      <c r="N1831" s="1" t="n">
        <f aca="false">IF(ISERROR(I1831/(I1831+J1831)),0,(I1831/(I1831+J1831)))</f>
        <v>0</v>
      </c>
      <c r="O1831" s="1" t="n">
        <f aca="false">IF(ISERROR(I1831/(I1831+K1831)),0,(I1831/(I1831+K1831)))</f>
        <v>0</v>
      </c>
      <c r="P1831" s="1" t="n">
        <f aca="false">IF(ISERROR((2*N1831*O1831)/(N1831+O1831)),0,(2*N1831*O1831)/(N1831+O1831))</f>
        <v>0</v>
      </c>
      <c r="Q1831" s="0" t="n">
        <f aca="false">L1129-M1129</f>
        <v>-1</v>
      </c>
      <c r="R1831" s="17" t="str">
        <f aca="false">VLOOKUP(A1831,s3_num_method!A1831:B4330,2,0)</f>
        <v>num+count</v>
      </c>
    </row>
    <row r="1832" customFormat="false" ht="12.8" hidden="false" customHeight="false" outlineLevel="0" collapsed="false">
      <c r="A1832" s="0" t="s">
        <v>7765</v>
      </c>
      <c r="B1832" s="0" t="s">
        <v>22</v>
      </c>
      <c r="C1832" s="0" t="s">
        <v>9</v>
      </c>
      <c r="E1832" s="0" t="s">
        <v>33</v>
      </c>
      <c r="F1832" s="0" t="s">
        <v>7766</v>
      </c>
      <c r="G1832" s="0" t="n">
        <v>4</v>
      </c>
      <c r="H1832" s="0" t="n">
        <v>1</v>
      </c>
      <c r="I1832" s="0" t="n">
        <v>0</v>
      </c>
      <c r="J1832" s="0" t="n">
        <v>1</v>
      </c>
      <c r="K1832" s="0" t="n">
        <v>4</v>
      </c>
      <c r="L1832" s="0" t="n">
        <v>4</v>
      </c>
      <c r="M1832" s="0" t="n">
        <v>0</v>
      </c>
      <c r="N1832" s="1" t="n">
        <f aca="false">IF(ISERROR(I1832/(I1832+J1832)),0,(I1832/(I1832+J1832)))</f>
        <v>0</v>
      </c>
      <c r="O1832" s="1" t="n">
        <f aca="false">IF(ISERROR(I1832/(I1832+K1832)),0,(I1832/(I1832+K1832)))</f>
        <v>0</v>
      </c>
      <c r="P1832" s="1" t="n">
        <f aca="false">IF(ISERROR((2*N1832*O1832)/(N1832+O1832)),0,(2*N1832*O1832)/(N1832+O1832))</f>
        <v>0</v>
      </c>
      <c r="Q1832" s="0" t="n">
        <f aca="false">L1472-M1472</f>
        <v>0</v>
      </c>
      <c r="R1832" s="17" t="str">
        <f aca="false">VLOOKUP(A1832,s3_num_method!A1832:B4331,2,0)</f>
        <v>count</v>
      </c>
    </row>
    <row r="1833" customFormat="false" ht="12.8" hidden="false" customHeight="false" outlineLevel="0" collapsed="false">
      <c r="A1833" s="0" t="s">
        <v>7767</v>
      </c>
      <c r="B1833" s="0" t="s">
        <v>22</v>
      </c>
      <c r="C1833" s="0" t="s">
        <v>9</v>
      </c>
      <c r="E1833" s="0" t="s">
        <v>33</v>
      </c>
      <c r="F1833" s="0" t="s">
        <v>7768</v>
      </c>
      <c r="G1833" s="0" t="n">
        <v>2</v>
      </c>
      <c r="H1833" s="0" t="n">
        <v>0</v>
      </c>
      <c r="I1833" s="0" t="n">
        <v>0</v>
      </c>
      <c r="J1833" s="0" t="n">
        <v>0</v>
      </c>
      <c r="K1833" s="0" t="n">
        <v>2</v>
      </c>
      <c r="L1833" s="0" t="n">
        <v>4</v>
      </c>
      <c r="M1833" s="0" t="n">
        <v>0</v>
      </c>
      <c r="N1833" s="1" t="n">
        <f aca="false">IF(ISERROR(I1833/(I1833+J1833)),0,(I1833/(I1833+J1833)))</f>
        <v>0</v>
      </c>
      <c r="O1833" s="1" t="n">
        <f aca="false">IF(ISERROR(I1833/(I1833+K1833)),0,(I1833/(I1833+K1833)))</f>
        <v>0</v>
      </c>
      <c r="P1833" s="1" t="n">
        <f aca="false">IF(ISERROR((2*N1833*O1833)/(N1833+O1833)),0,(2*N1833*O1833)/(N1833+O1833))</f>
        <v>0</v>
      </c>
      <c r="Q1833" s="0" t="n">
        <f aca="false">L1827-M1827</f>
        <v>4</v>
      </c>
      <c r="R1833" s="17" t="str">
        <f aca="false">VLOOKUP(A1833,s3_num_method!A1833:B4332,2,0)</f>
        <v>num+count</v>
      </c>
    </row>
    <row r="1834" customFormat="false" ht="12.8" hidden="false" customHeight="false" outlineLevel="0" collapsed="false">
      <c r="A1834" s="0" t="s">
        <v>7769</v>
      </c>
      <c r="B1834" s="0" t="s">
        <v>22</v>
      </c>
      <c r="C1834" s="0" t="s">
        <v>9</v>
      </c>
      <c r="E1834" s="0" t="s">
        <v>33</v>
      </c>
      <c r="F1834" s="0" t="s">
        <v>7770</v>
      </c>
      <c r="G1834" s="0" t="n">
        <v>7</v>
      </c>
      <c r="H1834" s="0" t="n">
        <v>0</v>
      </c>
      <c r="I1834" s="0" t="n">
        <v>0</v>
      </c>
      <c r="J1834" s="0" t="n">
        <v>0</v>
      </c>
      <c r="K1834" s="0" t="n">
        <v>7</v>
      </c>
      <c r="L1834" s="0" t="n">
        <v>11</v>
      </c>
      <c r="M1834" s="0" t="n">
        <v>0</v>
      </c>
      <c r="N1834" s="1" t="n">
        <f aca="false">IF(ISERROR(I1834/(I1834+J1834)),0,(I1834/(I1834+J1834)))</f>
        <v>0</v>
      </c>
      <c r="O1834" s="1" t="n">
        <f aca="false">IF(ISERROR(I1834/(I1834+K1834)),0,(I1834/(I1834+K1834)))</f>
        <v>0</v>
      </c>
      <c r="P1834" s="1" t="n">
        <f aca="false">IF(ISERROR((2*N1834*O1834)/(N1834+O1834)),0,(2*N1834*O1834)/(N1834+O1834))</f>
        <v>0</v>
      </c>
      <c r="Q1834" s="0" t="n">
        <f aca="false">L330-M330</f>
        <v>-3</v>
      </c>
      <c r="R1834" s="17" t="str">
        <f aca="false">VLOOKUP(A1834,s3_num_method!A1834:B4333,2,0)</f>
        <v>num+count</v>
      </c>
    </row>
    <row r="1835" customFormat="false" ht="12.8" hidden="false" customHeight="false" outlineLevel="0" collapsed="false">
      <c r="A1835" s="0" t="s">
        <v>7771</v>
      </c>
      <c r="B1835" s="0" t="s">
        <v>22</v>
      </c>
      <c r="C1835" s="0" t="s">
        <v>9</v>
      </c>
      <c r="E1835" s="0" t="s">
        <v>33</v>
      </c>
      <c r="F1835" s="0" t="s">
        <v>7772</v>
      </c>
      <c r="G1835" s="0" t="n">
        <v>3</v>
      </c>
      <c r="H1835" s="0" t="n">
        <v>3</v>
      </c>
      <c r="I1835" s="0" t="n">
        <v>3</v>
      </c>
      <c r="J1835" s="0" t="n">
        <v>0</v>
      </c>
      <c r="K1835" s="0" t="n">
        <v>0</v>
      </c>
      <c r="L1835" s="0" t="n">
        <v>9</v>
      </c>
      <c r="M1835" s="0" t="n">
        <v>6</v>
      </c>
      <c r="N1835" s="1" t="n">
        <f aca="false">IF(ISERROR(I1835/(I1835+J1835)),0,(I1835/(I1835+J1835)))</f>
        <v>1</v>
      </c>
      <c r="O1835" s="1" t="n">
        <f aca="false">IF(ISERROR(I1835/(I1835+K1835)),0,(I1835/(I1835+K1835)))</f>
        <v>1</v>
      </c>
      <c r="P1835" s="1" t="n">
        <f aca="false">IF(ISERROR((2*N1835*O1835)/(N1835+O1835)),0,(2*N1835*O1835)/(N1835+O1835))</f>
        <v>1</v>
      </c>
      <c r="Q1835" s="0" t="n">
        <f aca="false">L418-M418</f>
        <v>-9</v>
      </c>
      <c r="R1835" s="17" t="str">
        <f aca="false">VLOOKUP(A1835,s3_num_method!A1835:B4334,2,0)</f>
        <v>num+count</v>
      </c>
    </row>
    <row r="1836" customFormat="false" ht="12.8" hidden="false" customHeight="false" outlineLevel="0" collapsed="false">
      <c r="A1836" s="0" t="s">
        <v>7773</v>
      </c>
      <c r="B1836" s="0" t="s">
        <v>22</v>
      </c>
      <c r="C1836" s="0" t="s">
        <v>9</v>
      </c>
      <c r="E1836" s="0" t="s">
        <v>33</v>
      </c>
      <c r="F1836" s="0" t="s">
        <v>7774</v>
      </c>
      <c r="G1836" s="0" t="n">
        <v>1</v>
      </c>
      <c r="H1836" s="0" t="n">
        <v>3</v>
      </c>
      <c r="I1836" s="0" t="n">
        <v>1</v>
      </c>
      <c r="J1836" s="0" t="n">
        <v>2</v>
      </c>
      <c r="K1836" s="0" t="n">
        <v>0</v>
      </c>
      <c r="L1836" s="0" t="n">
        <v>2</v>
      </c>
      <c r="M1836" s="0" t="n">
        <v>3</v>
      </c>
      <c r="N1836" s="1" t="n">
        <f aca="false">IF(ISERROR(I1836/(I1836+J1836)),0,(I1836/(I1836+J1836)))</f>
        <v>0.333333333333333</v>
      </c>
      <c r="O1836" s="1" t="n">
        <f aca="false">IF(ISERROR(I1836/(I1836+K1836)),0,(I1836/(I1836+K1836)))</f>
        <v>1</v>
      </c>
      <c r="P1836" s="1" t="n">
        <f aca="false">IF(ISERROR((2*N1836*O1836)/(N1836+O1836)),0,(2*N1836*O1836)/(N1836+O1836))</f>
        <v>0.5</v>
      </c>
      <c r="Q1836" s="0" t="n">
        <f aca="false">L1138-M1138</f>
        <v>0</v>
      </c>
      <c r="R1836" s="17" t="str">
        <f aca="false">VLOOKUP(A1836,s3_num_method!A1836:B4335,2,0)</f>
        <v>num+count</v>
      </c>
    </row>
    <row r="1837" customFormat="false" ht="12.8" hidden="false" customHeight="false" outlineLevel="0" collapsed="false">
      <c r="A1837" s="0" t="s">
        <v>7775</v>
      </c>
      <c r="B1837" s="0" t="s">
        <v>22</v>
      </c>
      <c r="C1837" s="0" t="s">
        <v>9</v>
      </c>
      <c r="E1837" s="0" t="s">
        <v>33</v>
      </c>
      <c r="F1837" s="0" t="s">
        <v>7776</v>
      </c>
      <c r="G1837" s="0" t="n">
        <v>1</v>
      </c>
      <c r="H1837" s="0" t="n">
        <v>0</v>
      </c>
      <c r="I1837" s="0" t="n">
        <v>0</v>
      </c>
      <c r="J1837" s="0" t="n">
        <v>0</v>
      </c>
      <c r="K1837" s="0" t="n">
        <v>1</v>
      </c>
      <c r="L1837" s="0" t="n">
        <v>1</v>
      </c>
      <c r="M1837" s="0" t="n">
        <v>0</v>
      </c>
      <c r="N1837" s="1" t="n">
        <f aca="false">IF(ISERROR(I1837/(I1837+J1837)),0,(I1837/(I1837+J1837)))</f>
        <v>0</v>
      </c>
      <c r="O1837" s="1" t="n">
        <f aca="false">IF(ISERROR(I1837/(I1837+K1837)),0,(I1837/(I1837+K1837)))</f>
        <v>0</v>
      </c>
      <c r="P1837" s="1" t="n">
        <f aca="false">IF(ISERROR((2*N1837*O1837)/(N1837+O1837)),0,(2*N1837*O1837)/(N1837+O1837))</f>
        <v>0</v>
      </c>
      <c r="Q1837" s="0" t="n">
        <f aca="false">L1715-M1715</f>
        <v>5</v>
      </c>
      <c r="R1837" s="17" t="str">
        <f aca="false">VLOOKUP(A1837,s3_num_method!A1837:B4336,2,0)</f>
        <v>num+count</v>
      </c>
    </row>
    <row r="1838" customFormat="false" ht="12.8" hidden="false" customHeight="false" outlineLevel="0" collapsed="false">
      <c r="A1838" s="0" t="s">
        <v>7777</v>
      </c>
      <c r="B1838" s="0" t="s">
        <v>22</v>
      </c>
      <c r="C1838" s="0" t="s">
        <v>9</v>
      </c>
      <c r="E1838" s="0" t="s">
        <v>33</v>
      </c>
      <c r="F1838" s="0" t="s">
        <v>7778</v>
      </c>
      <c r="G1838" s="0" t="n">
        <v>1</v>
      </c>
      <c r="H1838" s="0" t="n">
        <v>0</v>
      </c>
      <c r="I1838" s="0" t="n">
        <v>0</v>
      </c>
      <c r="J1838" s="0" t="n">
        <v>0</v>
      </c>
      <c r="K1838" s="0" t="n">
        <v>1</v>
      </c>
      <c r="L1838" s="0" t="n">
        <v>3</v>
      </c>
      <c r="M1838" s="0" t="n">
        <v>0</v>
      </c>
      <c r="N1838" s="1" t="n">
        <f aca="false">IF(ISERROR(I1838/(I1838+J1838)),0,(I1838/(I1838+J1838)))</f>
        <v>0</v>
      </c>
      <c r="O1838" s="1" t="n">
        <f aca="false">IF(ISERROR(I1838/(I1838+K1838)),0,(I1838/(I1838+K1838)))</f>
        <v>0</v>
      </c>
      <c r="P1838" s="1" t="n">
        <f aca="false">IF(ISERROR((2*N1838*O1838)/(N1838+O1838)),0,(2*N1838*O1838)/(N1838+O1838))</f>
        <v>0</v>
      </c>
      <c r="Q1838" s="0" t="n">
        <f aca="false">L223-M223</f>
        <v>-6</v>
      </c>
      <c r="R1838" s="17" t="str">
        <f aca="false">VLOOKUP(A1838,s3_num_method!A1838:B4337,2,0)</f>
        <v>num+count</v>
      </c>
    </row>
    <row r="1839" customFormat="false" ht="12.8" hidden="false" customHeight="false" outlineLevel="0" collapsed="false">
      <c r="A1839" s="0" t="s">
        <v>7779</v>
      </c>
      <c r="B1839" s="0" t="s">
        <v>22</v>
      </c>
      <c r="C1839" s="0" t="s">
        <v>9</v>
      </c>
      <c r="E1839" s="0" t="s">
        <v>33</v>
      </c>
      <c r="F1839" s="0" t="s">
        <v>7780</v>
      </c>
      <c r="G1839" s="0" t="n">
        <v>3</v>
      </c>
      <c r="H1839" s="0" t="n">
        <v>0</v>
      </c>
      <c r="I1839" s="0" t="n">
        <v>0</v>
      </c>
      <c r="J1839" s="0" t="n">
        <v>0</v>
      </c>
      <c r="K1839" s="0" t="n">
        <v>3</v>
      </c>
      <c r="L1839" s="0" t="n">
        <v>1</v>
      </c>
      <c r="M1839" s="0" t="n">
        <v>0</v>
      </c>
      <c r="N1839" s="1" t="n">
        <f aca="false">IF(ISERROR(I1839/(I1839+J1839)),0,(I1839/(I1839+J1839)))</f>
        <v>0</v>
      </c>
      <c r="O1839" s="1" t="n">
        <f aca="false">IF(ISERROR(I1839/(I1839+K1839)),0,(I1839/(I1839+K1839)))</f>
        <v>0</v>
      </c>
      <c r="P1839" s="1" t="n">
        <f aca="false">IF(ISERROR((2*N1839*O1839)/(N1839+O1839)),0,(2*N1839*O1839)/(N1839+O1839))</f>
        <v>0</v>
      </c>
      <c r="Q1839" s="0" t="n">
        <f aca="false">L1080-M1080</f>
        <v>-5</v>
      </c>
      <c r="R1839" s="17" t="str">
        <f aca="false">VLOOKUP(A1839,s3_num_method!A1839:B4338,2,0)</f>
        <v>num+count</v>
      </c>
    </row>
    <row r="1840" customFormat="false" ht="12.8" hidden="false" customHeight="false" outlineLevel="0" collapsed="false">
      <c r="A1840" s="0" t="s">
        <v>7781</v>
      </c>
      <c r="B1840" s="0" t="s">
        <v>22</v>
      </c>
      <c r="C1840" s="0" t="s">
        <v>9</v>
      </c>
      <c r="E1840" s="0" t="s">
        <v>33</v>
      </c>
      <c r="F1840" s="0" t="s">
        <v>7782</v>
      </c>
      <c r="G1840" s="0" t="n">
        <v>4</v>
      </c>
      <c r="H1840" s="0" t="n">
        <v>2</v>
      </c>
      <c r="I1840" s="0" t="n">
        <v>2</v>
      </c>
      <c r="J1840" s="0" t="n">
        <v>0</v>
      </c>
      <c r="K1840" s="0" t="n">
        <v>2</v>
      </c>
      <c r="L1840" s="0" t="n">
        <v>20</v>
      </c>
      <c r="M1840" s="0" t="n">
        <v>6</v>
      </c>
      <c r="N1840" s="1" t="n">
        <f aca="false">IF(ISERROR(I1840/(I1840+J1840)),0,(I1840/(I1840+J1840)))</f>
        <v>1</v>
      </c>
      <c r="O1840" s="1" t="n">
        <f aca="false">IF(ISERROR(I1840/(I1840+K1840)),0,(I1840/(I1840+K1840)))</f>
        <v>0.5</v>
      </c>
      <c r="P1840" s="1" t="n">
        <f aca="false">IF(ISERROR((2*N1840*O1840)/(N1840+O1840)),0,(2*N1840*O1840)/(N1840+O1840))</f>
        <v>0.666666666666667</v>
      </c>
      <c r="Q1840" s="0" t="n">
        <f aca="false">L60-M60</f>
        <v>-2</v>
      </c>
      <c r="R1840" s="17" t="str">
        <f aca="false">VLOOKUP(A1840,s3_num_method!A1840:B4339,2,0)</f>
        <v>num+count</v>
      </c>
    </row>
    <row r="1841" customFormat="false" ht="12.8" hidden="false" customHeight="false" outlineLevel="0" collapsed="false">
      <c r="A1841" s="0" t="s">
        <v>7783</v>
      </c>
      <c r="B1841" s="0" t="s">
        <v>22</v>
      </c>
      <c r="C1841" s="0" t="s">
        <v>9</v>
      </c>
      <c r="E1841" s="0" t="s">
        <v>33</v>
      </c>
      <c r="F1841" s="0" t="s">
        <v>7784</v>
      </c>
      <c r="G1841" s="0" t="n">
        <v>1</v>
      </c>
      <c r="H1841" s="0" t="n">
        <v>0</v>
      </c>
      <c r="I1841" s="0" t="n">
        <v>0</v>
      </c>
      <c r="J1841" s="0" t="n">
        <v>0</v>
      </c>
      <c r="K1841" s="0" t="n">
        <v>1</v>
      </c>
      <c r="L1841" s="0" t="n">
        <v>1</v>
      </c>
      <c r="M1841" s="0" t="n">
        <v>0</v>
      </c>
      <c r="N1841" s="1" t="n">
        <f aca="false">IF(ISERROR(I1841/(I1841+J1841)),0,(I1841/(I1841+J1841)))</f>
        <v>0</v>
      </c>
      <c r="O1841" s="1" t="n">
        <f aca="false">IF(ISERROR(I1841/(I1841+K1841)),0,(I1841/(I1841+K1841)))</f>
        <v>0</v>
      </c>
      <c r="P1841" s="1" t="n">
        <f aca="false">IF(ISERROR((2*N1841*O1841)/(N1841+O1841)),0,(2*N1841*O1841)/(N1841+O1841))</f>
        <v>0</v>
      </c>
      <c r="Q1841" s="0" t="n">
        <f aca="false">L669-M669</f>
        <v>0</v>
      </c>
      <c r="R1841" s="17" t="str">
        <f aca="false">VLOOKUP(A1841,s3_num_method!A1841:B4340,2,0)</f>
        <v>num+count</v>
      </c>
    </row>
    <row r="1842" customFormat="false" ht="12.8" hidden="false" customHeight="false" outlineLevel="0" collapsed="false">
      <c r="A1842" s="0" t="s">
        <v>7785</v>
      </c>
      <c r="B1842" s="0" t="s">
        <v>22</v>
      </c>
      <c r="C1842" s="0" t="s">
        <v>9</v>
      </c>
      <c r="E1842" s="0" t="s">
        <v>33</v>
      </c>
      <c r="F1842" s="0" t="s">
        <v>7786</v>
      </c>
      <c r="G1842" s="0" t="n">
        <v>2</v>
      </c>
      <c r="H1842" s="0" t="n">
        <v>0</v>
      </c>
      <c r="I1842" s="0" t="n">
        <v>0</v>
      </c>
      <c r="J1842" s="0" t="n">
        <v>0</v>
      </c>
      <c r="K1842" s="0" t="n">
        <v>2</v>
      </c>
      <c r="L1842" s="0" t="n">
        <v>2</v>
      </c>
      <c r="M1842" s="0" t="n">
        <v>0</v>
      </c>
      <c r="N1842" s="1" t="n">
        <f aca="false">IF(ISERROR(I1842/(I1842+J1842)),0,(I1842/(I1842+J1842)))</f>
        <v>0</v>
      </c>
      <c r="O1842" s="1" t="n">
        <f aca="false">IF(ISERROR(I1842/(I1842+K1842)),0,(I1842/(I1842+K1842)))</f>
        <v>0</v>
      </c>
      <c r="P1842" s="1" t="n">
        <f aca="false">IF(ISERROR((2*N1842*O1842)/(N1842+O1842)),0,(2*N1842*O1842)/(N1842+O1842))</f>
        <v>0</v>
      </c>
      <c r="Q1842" s="0" t="n">
        <f aca="false">L1294-M1294</f>
        <v>0</v>
      </c>
      <c r="R1842" s="17" t="str">
        <f aca="false">VLOOKUP(A1842,s3_num_method!A1842:B4341,2,0)</f>
        <v>num+count</v>
      </c>
    </row>
    <row r="1843" customFormat="false" ht="12.8" hidden="false" customHeight="false" outlineLevel="0" collapsed="false">
      <c r="A1843" s="0" t="s">
        <v>7787</v>
      </c>
      <c r="B1843" s="0" t="s">
        <v>22</v>
      </c>
      <c r="C1843" s="0" t="s">
        <v>9</v>
      </c>
      <c r="E1843" s="0" t="s">
        <v>33</v>
      </c>
      <c r="F1843" s="0" t="s">
        <v>7788</v>
      </c>
      <c r="G1843" s="0" t="n">
        <v>1</v>
      </c>
      <c r="H1843" s="0" t="n">
        <v>1</v>
      </c>
      <c r="I1843" s="0" t="n">
        <v>1</v>
      </c>
      <c r="J1843" s="0" t="n">
        <v>0</v>
      </c>
      <c r="K1843" s="0" t="n">
        <v>0</v>
      </c>
      <c r="L1843" s="0" t="n">
        <v>1</v>
      </c>
      <c r="M1843" s="0" t="n">
        <v>0</v>
      </c>
      <c r="N1843" s="1" t="n">
        <f aca="false">IF(ISERROR(I1843/(I1843+J1843)),0,(I1843/(I1843+J1843)))</f>
        <v>1</v>
      </c>
      <c r="O1843" s="1" t="n">
        <f aca="false">IF(ISERROR(I1843/(I1843+K1843)),0,(I1843/(I1843+K1843)))</f>
        <v>1</v>
      </c>
      <c r="P1843" s="1" t="n">
        <f aca="false">IF(ISERROR((2*N1843*O1843)/(N1843+O1843)),0,(2*N1843*O1843)/(N1843+O1843))</f>
        <v>1</v>
      </c>
      <c r="Q1843" s="0" t="n">
        <f aca="false">L643-M643</f>
        <v>-3</v>
      </c>
      <c r="R1843" s="17" t="str">
        <f aca="false">VLOOKUP(A1843,s3_num_method!A1843:B4342,2,0)</f>
        <v>count</v>
      </c>
    </row>
    <row r="1844" customFormat="false" ht="12.8" hidden="false" customHeight="false" outlineLevel="0" collapsed="false">
      <c r="A1844" s="0" t="s">
        <v>7789</v>
      </c>
      <c r="B1844" s="0" t="s">
        <v>22</v>
      </c>
      <c r="C1844" s="0" t="s">
        <v>9</v>
      </c>
      <c r="E1844" s="0" t="s">
        <v>33</v>
      </c>
      <c r="F1844" s="0" t="s">
        <v>7790</v>
      </c>
      <c r="G1844" s="0" t="n">
        <v>2</v>
      </c>
      <c r="H1844" s="0" t="n">
        <v>0</v>
      </c>
      <c r="I1844" s="0" t="n">
        <v>0</v>
      </c>
      <c r="J1844" s="0" t="n">
        <v>0</v>
      </c>
      <c r="K1844" s="0" t="n">
        <v>2</v>
      </c>
      <c r="L1844" s="0" t="n">
        <v>3</v>
      </c>
      <c r="M1844" s="0" t="n">
        <v>0</v>
      </c>
      <c r="N1844" s="1" t="n">
        <f aca="false">IF(ISERROR(I1844/(I1844+J1844)),0,(I1844/(I1844+J1844)))</f>
        <v>0</v>
      </c>
      <c r="O1844" s="1" t="n">
        <f aca="false">IF(ISERROR(I1844/(I1844+K1844)),0,(I1844/(I1844+K1844)))</f>
        <v>0</v>
      </c>
      <c r="P1844" s="1" t="n">
        <f aca="false">IF(ISERROR((2*N1844*O1844)/(N1844+O1844)),0,(2*N1844*O1844)/(N1844+O1844))</f>
        <v>0</v>
      </c>
      <c r="Q1844" s="0" t="n">
        <f aca="false">L1340-M1340</f>
        <v>-1</v>
      </c>
      <c r="R1844" s="17" t="str">
        <f aca="false">VLOOKUP(A1844,s3_num_method!A1844:B4343,2,0)</f>
        <v>num+count</v>
      </c>
    </row>
    <row r="1845" customFormat="false" ht="12.8" hidden="false" customHeight="false" outlineLevel="0" collapsed="false">
      <c r="A1845" s="0" t="s">
        <v>7791</v>
      </c>
      <c r="B1845" s="0" t="s">
        <v>22</v>
      </c>
      <c r="C1845" s="0" t="s">
        <v>9</v>
      </c>
      <c r="E1845" s="0" t="s">
        <v>33</v>
      </c>
      <c r="F1845" s="0" t="s">
        <v>7792</v>
      </c>
      <c r="G1845" s="0" t="n">
        <v>6</v>
      </c>
      <c r="H1845" s="0" t="n">
        <v>9</v>
      </c>
      <c r="I1845" s="0" t="n">
        <v>3</v>
      </c>
      <c r="J1845" s="0" t="n">
        <v>6</v>
      </c>
      <c r="K1845" s="0" t="n">
        <v>3</v>
      </c>
      <c r="L1845" s="0" t="n">
        <v>7</v>
      </c>
      <c r="M1845" s="0" t="n">
        <v>14</v>
      </c>
      <c r="N1845" s="1" t="n">
        <f aca="false">IF(ISERROR(I1845/(I1845+J1845)),0,(I1845/(I1845+J1845)))</f>
        <v>0.333333333333333</v>
      </c>
      <c r="O1845" s="1" t="n">
        <f aca="false">IF(ISERROR(I1845/(I1845+K1845)),0,(I1845/(I1845+K1845)))</f>
        <v>0.5</v>
      </c>
      <c r="P1845" s="1" t="n">
        <f aca="false">IF(ISERROR((2*N1845*O1845)/(N1845+O1845)),0,(2*N1845*O1845)/(N1845+O1845))</f>
        <v>0.4</v>
      </c>
      <c r="Q1845" s="0" t="n">
        <f aca="false">L1273-M1273</f>
        <v>-2</v>
      </c>
      <c r="R1845" s="17" t="str">
        <f aca="false">VLOOKUP(A1845,s3_num_method!A1845:B4344,2,0)</f>
        <v>num+count</v>
      </c>
    </row>
    <row r="1846" customFormat="false" ht="12.8" hidden="false" customHeight="false" outlineLevel="0" collapsed="false">
      <c r="A1846" s="0" t="s">
        <v>7793</v>
      </c>
      <c r="B1846" s="0" t="s">
        <v>22</v>
      </c>
      <c r="C1846" s="0" t="s">
        <v>9</v>
      </c>
      <c r="E1846" s="0" t="s">
        <v>33</v>
      </c>
      <c r="F1846" s="0" t="s">
        <v>7794</v>
      </c>
      <c r="G1846" s="0" t="n">
        <v>2</v>
      </c>
      <c r="H1846" s="0" t="n">
        <v>0</v>
      </c>
      <c r="I1846" s="0" t="n">
        <v>0</v>
      </c>
      <c r="J1846" s="0" t="n">
        <v>0</v>
      </c>
      <c r="K1846" s="0" t="n">
        <v>2</v>
      </c>
      <c r="L1846" s="0" t="n">
        <v>4</v>
      </c>
      <c r="M1846" s="0" t="n">
        <v>0</v>
      </c>
      <c r="N1846" s="1" t="n">
        <f aca="false">IF(ISERROR(I1846/(I1846+J1846)),0,(I1846/(I1846+J1846)))</f>
        <v>0</v>
      </c>
      <c r="O1846" s="1" t="n">
        <f aca="false">IF(ISERROR(I1846/(I1846+K1846)),0,(I1846/(I1846+K1846)))</f>
        <v>0</v>
      </c>
      <c r="P1846" s="1" t="n">
        <f aca="false">IF(ISERROR((2*N1846*O1846)/(N1846+O1846)),0,(2*N1846*O1846)/(N1846+O1846))</f>
        <v>0</v>
      </c>
      <c r="Q1846" s="0" t="n">
        <f aca="false">L28-M28</f>
        <v>-11</v>
      </c>
      <c r="R1846" s="17" t="str">
        <f aca="false">VLOOKUP(A1846,s3_num_method!A1846:B4345,2,0)</f>
        <v>num+count</v>
      </c>
    </row>
    <row r="1847" customFormat="false" ht="12.8" hidden="false" customHeight="false" outlineLevel="0" collapsed="false">
      <c r="A1847" s="0" t="s">
        <v>7795</v>
      </c>
      <c r="B1847" s="0" t="s">
        <v>22</v>
      </c>
      <c r="C1847" s="0" t="s">
        <v>9</v>
      </c>
      <c r="E1847" s="0" t="s">
        <v>33</v>
      </c>
      <c r="F1847" s="0" t="s">
        <v>7796</v>
      </c>
      <c r="G1847" s="0" t="n">
        <v>3</v>
      </c>
      <c r="H1847" s="0" t="n">
        <v>0</v>
      </c>
      <c r="I1847" s="0" t="n">
        <v>0</v>
      </c>
      <c r="J1847" s="0" t="n">
        <v>0</v>
      </c>
      <c r="K1847" s="0" t="n">
        <v>3</v>
      </c>
      <c r="L1847" s="0" t="n">
        <v>6</v>
      </c>
      <c r="M1847" s="0" t="n">
        <v>0</v>
      </c>
      <c r="N1847" s="1" t="n">
        <f aca="false">IF(ISERROR(I1847/(I1847+J1847)),0,(I1847/(I1847+J1847)))</f>
        <v>0</v>
      </c>
      <c r="O1847" s="1" t="n">
        <f aca="false">IF(ISERROR(I1847/(I1847+K1847)),0,(I1847/(I1847+K1847)))</f>
        <v>0</v>
      </c>
      <c r="P1847" s="1" t="n">
        <f aca="false">IF(ISERROR((2*N1847*O1847)/(N1847+O1847)),0,(2*N1847*O1847)/(N1847+O1847))</f>
        <v>0</v>
      </c>
      <c r="Q1847" s="0" t="n">
        <f aca="false">L2448-M2448</f>
        <v>-2</v>
      </c>
      <c r="R1847" s="17" t="str">
        <f aca="false">VLOOKUP(A1847,s3_num_method!A1847:B4346,2,0)</f>
        <v>num+count</v>
      </c>
    </row>
    <row r="1848" customFormat="false" ht="12.8" hidden="false" customHeight="false" outlineLevel="0" collapsed="false">
      <c r="A1848" s="0" t="s">
        <v>7797</v>
      </c>
      <c r="B1848" s="0" t="s">
        <v>22</v>
      </c>
      <c r="C1848" s="0" t="s">
        <v>9</v>
      </c>
      <c r="E1848" s="0" t="s">
        <v>33</v>
      </c>
      <c r="F1848" s="0" t="s">
        <v>7798</v>
      </c>
      <c r="G1848" s="0" t="n">
        <v>1</v>
      </c>
      <c r="H1848" s="0" t="n">
        <v>0</v>
      </c>
      <c r="I1848" s="0" t="n">
        <v>0</v>
      </c>
      <c r="J1848" s="0" t="n">
        <v>0</v>
      </c>
      <c r="K1848" s="0" t="n">
        <v>1</v>
      </c>
      <c r="L1848" s="0" t="n">
        <v>2</v>
      </c>
      <c r="M1848" s="0" t="n">
        <v>0</v>
      </c>
      <c r="N1848" s="1" t="n">
        <f aca="false">IF(ISERROR(I1848/(I1848+J1848)),0,(I1848/(I1848+J1848)))</f>
        <v>0</v>
      </c>
      <c r="O1848" s="1" t="n">
        <f aca="false">IF(ISERROR(I1848/(I1848+K1848)),0,(I1848/(I1848+K1848)))</f>
        <v>0</v>
      </c>
      <c r="P1848" s="1" t="n">
        <f aca="false">IF(ISERROR((2*N1848*O1848)/(N1848+O1848)),0,(2*N1848*O1848)/(N1848+O1848))</f>
        <v>0</v>
      </c>
      <c r="Q1848" s="0" t="n">
        <f aca="false">L833-M833</f>
        <v>0</v>
      </c>
      <c r="R1848" s="17" t="str">
        <f aca="false">VLOOKUP(A1848,s3_num_method!A1848:B4347,2,0)</f>
        <v>num+count</v>
      </c>
    </row>
    <row r="1849" customFormat="false" ht="12.8" hidden="false" customHeight="false" outlineLevel="0" collapsed="false">
      <c r="A1849" s="0" t="s">
        <v>7799</v>
      </c>
      <c r="B1849" s="0" t="s">
        <v>22</v>
      </c>
      <c r="C1849" s="0" t="s">
        <v>9</v>
      </c>
      <c r="E1849" s="0" t="s">
        <v>33</v>
      </c>
      <c r="F1849" s="0" t="s">
        <v>7800</v>
      </c>
      <c r="G1849" s="0" t="n">
        <v>5</v>
      </c>
      <c r="H1849" s="0" t="n">
        <v>0</v>
      </c>
      <c r="I1849" s="0" t="n">
        <v>0</v>
      </c>
      <c r="J1849" s="0" t="n">
        <v>0</v>
      </c>
      <c r="K1849" s="0" t="n">
        <v>5</v>
      </c>
      <c r="L1849" s="0" t="n">
        <v>11</v>
      </c>
      <c r="M1849" s="0" t="n">
        <v>0</v>
      </c>
      <c r="N1849" s="1" t="n">
        <f aca="false">IF(ISERROR(I1849/(I1849+J1849)),0,(I1849/(I1849+J1849)))</f>
        <v>0</v>
      </c>
      <c r="O1849" s="1" t="n">
        <f aca="false">IF(ISERROR(I1849/(I1849+K1849)),0,(I1849/(I1849+K1849)))</f>
        <v>0</v>
      </c>
      <c r="P1849" s="1" t="n">
        <f aca="false">IF(ISERROR((2*N1849*O1849)/(N1849+O1849)),0,(2*N1849*O1849)/(N1849+O1849))</f>
        <v>0</v>
      </c>
      <c r="Q1849" s="0" t="n">
        <f aca="false">L906-M906</f>
        <v>1</v>
      </c>
      <c r="R1849" s="17" t="str">
        <f aca="false">VLOOKUP(A1849,s3_num_method!A1849:B4348,2,0)</f>
        <v>num+count</v>
      </c>
    </row>
    <row r="1850" customFormat="false" ht="12.8" hidden="false" customHeight="false" outlineLevel="0" collapsed="false">
      <c r="A1850" s="0" t="s">
        <v>7801</v>
      </c>
      <c r="B1850" s="0" t="s">
        <v>22</v>
      </c>
      <c r="C1850" s="0" t="s">
        <v>9</v>
      </c>
      <c r="E1850" s="0" t="s">
        <v>33</v>
      </c>
      <c r="F1850" s="0" t="s">
        <v>7802</v>
      </c>
      <c r="G1850" s="0" t="n">
        <v>11</v>
      </c>
      <c r="H1850" s="0" t="n">
        <v>19</v>
      </c>
      <c r="I1850" s="0" t="n">
        <v>10</v>
      </c>
      <c r="J1850" s="0" t="n">
        <v>9</v>
      </c>
      <c r="K1850" s="0" t="n">
        <v>1</v>
      </c>
      <c r="L1850" s="0" t="n">
        <v>11</v>
      </c>
      <c r="M1850" s="0" t="n">
        <v>37</v>
      </c>
      <c r="N1850" s="1" t="n">
        <f aca="false">IF(ISERROR(I1850/(I1850+J1850)),0,(I1850/(I1850+J1850)))</f>
        <v>0.526315789473684</v>
      </c>
      <c r="O1850" s="1" t="n">
        <f aca="false">IF(ISERROR(I1850/(I1850+K1850)),0,(I1850/(I1850+K1850)))</f>
        <v>0.909090909090909</v>
      </c>
      <c r="P1850" s="1" t="n">
        <f aca="false">IF(ISERROR((2*N1850*O1850)/(N1850+O1850)),0,(2*N1850*O1850)/(N1850+O1850))</f>
        <v>0.666666666666667</v>
      </c>
      <c r="Q1850" s="0" t="n">
        <f aca="false">L1552-M1552</f>
        <v>0</v>
      </c>
      <c r="R1850" s="17" t="str">
        <f aca="false">VLOOKUP(A1850,s3_num_method!A1850:B4349,2,0)</f>
        <v>num+count</v>
      </c>
    </row>
    <row r="1851" customFormat="false" ht="12.8" hidden="false" customHeight="false" outlineLevel="0" collapsed="false">
      <c r="A1851" s="0" t="s">
        <v>7803</v>
      </c>
      <c r="B1851" s="0" t="s">
        <v>22</v>
      </c>
      <c r="C1851" s="0" t="s">
        <v>9</v>
      </c>
      <c r="E1851" s="0" t="s">
        <v>33</v>
      </c>
      <c r="F1851" s="0" t="s">
        <v>7804</v>
      </c>
      <c r="G1851" s="0" t="n">
        <v>4</v>
      </c>
      <c r="H1851" s="0" t="n">
        <v>2</v>
      </c>
      <c r="I1851" s="0" t="n">
        <v>1</v>
      </c>
      <c r="J1851" s="0" t="n">
        <v>1</v>
      </c>
      <c r="K1851" s="0" t="n">
        <v>3</v>
      </c>
      <c r="L1851" s="0" t="n">
        <v>10</v>
      </c>
      <c r="M1851" s="0" t="n">
        <v>5</v>
      </c>
      <c r="N1851" s="1" t="n">
        <f aca="false">IF(ISERROR(I1851/(I1851+J1851)),0,(I1851/(I1851+J1851)))</f>
        <v>0.5</v>
      </c>
      <c r="O1851" s="1" t="n">
        <f aca="false">IF(ISERROR(I1851/(I1851+K1851)),0,(I1851/(I1851+K1851)))</f>
        <v>0.25</v>
      </c>
      <c r="P1851" s="1" t="n">
        <f aca="false">IF(ISERROR((2*N1851*O1851)/(N1851+O1851)),0,(2*N1851*O1851)/(N1851+O1851))</f>
        <v>0.333333333333333</v>
      </c>
      <c r="Q1851" s="0" t="n">
        <f aca="false">L130-M130</f>
        <v>-3</v>
      </c>
      <c r="R1851" s="17" t="str">
        <f aca="false">VLOOKUP(A1851,s3_num_method!A1851:B4350,2,0)</f>
        <v>num+count</v>
      </c>
    </row>
    <row r="1852" customFormat="false" ht="12.8" hidden="false" customHeight="false" outlineLevel="0" collapsed="false">
      <c r="A1852" s="0" t="s">
        <v>7805</v>
      </c>
      <c r="B1852" s="0" t="s">
        <v>22</v>
      </c>
      <c r="C1852" s="0" t="s">
        <v>9</v>
      </c>
      <c r="E1852" s="0" t="s">
        <v>33</v>
      </c>
      <c r="F1852" s="0" t="s">
        <v>7806</v>
      </c>
      <c r="G1852" s="0" t="n">
        <v>7</v>
      </c>
      <c r="H1852" s="0" t="n">
        <v>2</v>
      </c>
      <c r="I1852" s="0" t="n">
        <v>2</v>
      </c>
      <c r="J1852" s="0" t="n">
        <v>0</v>
      </c>
      <c r="K1852" s="0" t="n">
        <v>5</v>
      </c>
      <c r="L1852" s="0" t="n">
        <v>9</v>
      </c>
      <c r="M1852" s="0" t="n">
        <v>2</v>
      </c>
      <c r="N1852" s="1" t="n">
        <f aca="false">IF(ISERROR(I1852/(I1852+J1852)),0,(I1852/(I1852+J1852)))</f>
        <v>1</v>
      </c>
      <c r="O1852" s="1" t="n">
        <f aca="false">IF(ISERROR(I1852/(I1852+K1852)),0,(I1852/(I1852+K1852)))</f>
        <v>0.285714285714286</v>
      </c>
      <c r="P1852" s="1" t="n">
        <f aca="false">IF(ISERROR((2*N1852*O1852)/(N1852+O1852)),0,(2*N1852*O1852)/(N1852+O1852))</f>
        <v>0.444444444444444</v>
      </c>
      <c r="Q1852" s="0" t="n">
        <f aca="false">L1148-M1148</f>
        <v>-3</v>
      </c>
      <c r="R1852" s="17" t="str">
        <f aca="false">VLOOKUP(A1852,s3_num_method!A1852:B4351,2,0)</f>
        <v>count</v>
      </c>
    </row>
    <row r="1853" customFormat="false" ht="12.8" hidden="false" customHeight="false" outlineLevel="0" collapsed="false">
      <c r="A1853" s="0" t="s">
        <v>7807</v>
      </c>
      <c r="B1853" s="0" t="s">
        <v>22</v>
      </c>
      <c r="C1853" s="0" t="s">
        <v>9</v>
      </c>
      <c r="E1853" s="0" t="s">
        <v>33</v>
      </c>
      <c r="F1853" s="0" t="s">
        <v>7808</v>
      </c>
      <c r="G1853" s="0" t="n">
        <v>2</v>
      </c>
      <c r="H1853" s="0" t="n">
        <v>3</v>
      </c>
      <c r="I1853" s="0" t="n">
        <v>1</v>
      </c>
      <c r="J1853" s="0" t="n">
        <v>2</v>
      </c>
      <c r="K1853" s="0" t="n">
        <v>1</v>
      </c>
      <c r="L1853" s="0" t="n">
        <v>4</v>
      </c>
      <c r="M1853" s="0" t="n">
        <v>5</v>
      </c>
      <c r="N1853" s="1" t="n">
        <f aca="false">IF(ISERROR(I1853/(I1853+J1853)),0,(I1853/(I1853+J1853)))</f>
        <v>0.333333333333333</v>
      </c>
      <c r="O1853" s="1" t="n">
        <f aca="false">IF(ISERROR(I1853/(I1853+K1853)),0,(I1853/(I1853+K1853)))</f>
        <v>0.5</v>
      </c>
      <c r="P1853" s="1" t="n">
        <f aca="false">IF(ISERROR((2*N1853*O1853)/(N1853+O1853)),0,(2*N1853*O1853)/(N1853+O1853))</f>
        <v>0.4</v>
      </c>
      <c r="Q1853" s="0" t="n">
        <f aca="false">L48-M48</f>
        <v>-5</v>
      </c>
      <c r="R1853" s="17" t="str">
        <f aca="false">VLOOKUP(A1853,s3_num_method!A1853:B4352,2,0)</f>
        <v>num+count</v>
      </c>
    </row>
    <row r="1854" customFormat="false" ht="12.8" hidden="false" customHeight="false" outlineLevel="0" collapsed="false">
      <c r="A1854" s="0" t="s">
        <v>7809</v>
      </c>
      <c r="B1854" s="0" t="s">
        <v>22</v>
      </c>
      <c r="C1854" s="0" t="s">
        <v>9</v>
      </c>
      <c r="E1854" s="0" t="s">
        <v>33</v>
      </c>
      <c r="F1854" s="0" t="s">
        <v>7810</v>
      </c>
      <c r="G1854" s="0" t="n">
        <v>1</v>
      </c>
      <c r="H1854" s="0" t="n">
        <v>3</v>
      </c>
      <c r="I1854" s="0" t="n">
        <v>1</v>
      </c>
      <c r="J1854" s="0" t="n">
        <v>2</v>
      </c>
      <c r="K1854" s="0" t="n">
        <v>0</v>
      </c>
      <c r="L1854" s="0" t="n">
        <v>1</v>
      </c>
      <c r="M1854" s="0" t="n">
        <v>2</v>
      </c>
      <c r="N1854" s="1" t="n">
        <f aca="false">IF(ISERROR(I1854/(I1854+J1854)),0,(I1854/(I1854+J1854)))</f>
        <v>0.333333333333333</v>
      </c>
      <c r="O1854" s="1" t="n">
        <f aca="false">IF(ISERROR(I1854/(I1854+K1854)),0,(I1854/(I1854+K1854)))</f>
        <v>1</v>
      </c>
      <c r="P1854" s="1" t="n">
        <f aca="false">IF(ISERROR((2*N1854*O1854)/(N1854+O1854)),0,(2*N1854*O1854)/(N1854+O1854))</f>
        <v>0.5</v>
      </c>
      <c r="Q1854" s="0" t="n">
        <f aca="false">L1617-M1617</f>
        <v>1</v>
      </c>
      <c r="R1854" s="17" t="str">
        <f aca="false">VLOOKUP(A1854,s3_num_method!A1854:B4353,2,0)</f>
        <v>count</v>
      </c>
    </row>
    <row r="1855" customFormat="false" ht="12.8" hidden="false" customHeight="false" outlineLevel="0" collapsed="false">
      <c r="A1855" s="0" t="s">
        <v>7811</v>
      </c>
      <c r="B1855" s="0" t="s">
        <v>22</v>
      </c>
      <c r="C1855" s="0" t="s">
        <v>9</v>
      </c>
      <c r="E1855" s="0" t="s">
        <v>33</v>
      </c>
      <c r="F1855" s="0" t="s">
        <v>7812</v>
      </c>
      <c r="G1855" s="0" t="n">
        <v>4</v>
      </c>
      <c r="H1855" s="0" t="n">
        <v>0</v>
      </c>
      <c r="I1855" s="0" t="n">
        <v>0</v>
      </c>
      <c r="J1855" s="0" t="n">
        <v>0</v>
      </c>
      <c r="K1855" s="0" t="n">
        <v>4</v>
      </c>
      <c r="L1855" s="0" t="n">
        <v>11</v>
      </c>
      <c r="M1855" s="0" t="n">
        <v>0</v>
      </c>
      <c r="N1855" s="1" t="n">
        <f aca="false">IF(ISERROR(I1855/(I1855+J1855)),0,(I1855/(I1855+J1855)))</f>
        <v>0</v>
      </c>
      <c r="O1855" s="1" t="n">
        <f aca="false">IF(ISERROR(I1855/(I1855+K1855)),0,(I1855/(I1855+K1855)))</f>
        <v>0</v>
      </c>
      <c r="P1855" s="1" t="n">
        <f aca="false">IF(ISERROR((2*N1855*O1855)/(N1855+O1855)),0,(2*N1855*O1855)/(N1855+O1855))</f>
        <v>0</v>
      </c>
      <c r="Q1855" s="0" t="n">
        <f aca="false">L1370-M1370</f>
        <v>-6</v>
      </c>
      <c r="R1855" s="17" t="str">
        <f aca="false">VLOOKUP(A1855,s3_num_method!A1855:B4354,2,0)</f>
        <v>num+count</v>
      </c>
    </row>
    <row r="1856" customFormat="false" ht="12.8" hidden="false" customHeight="false" outlineLevel="0" collapsed="false">
      <c r="A1856" s="0" t="s">
        <v>7813</v>
      </c>
      <c r="B1856" s="0" t="s">
        <v>22</v>
      </c>
      <c r="C1856" s="0" t="s">
        <v>9</v>
      </c>
      <c r="E1856" s="0" t="s">
        <v>33</v>
      </c>
      <c r="F1856" s="0" t="s">
        <v>7814</v>
      </c>
      <c r="G1856" s="0" t="n">
        <v>3</v>
      </c>
      <c r="H1856" s="0" t="n">
        <v>2</v>
      </c>
      <c r="I1856" s="0" t="n">
        <v>2</v>
      </c>
      <c r="J1856" s="0" t="n">
        <v>0</v>
      </c>
      <c r="K1856" s="0" t="n">
        <v>1</v>
      </c>
      <c r="L1856" s="0" t="n">
        <v>2</v>
      </c>
      <c r="M1856" s="0" t="n">
        <v>4</v>
      </c>
      <c r="N1856" s="1" t="n">
        <f aca="false">IF(ISERROR(I1856/(I1856+J1856)),0,(I1856/(I1856+J1856)))</f>
        <v>1</v>
      </c>
      <c r="O1856" s="1" t="n">
        <f aca="false">IF(ISERROR(I1856/(I1856+K1856)),0,(I1856/(I1856+K1856)))</f>
        <v>0.666666666666667</v>
      </c>
      <c r="P1856" s="1" t="n">
        <f aca="false">IF(ISERROR((2*N1856*O1856)/(N1856+O1856)),0,(2*N1856*O1856)/(N1856+O1856))</f>
        <v>0.8</v>
      </c>
      <c r="Q1856" s="0" t="n">
        <f aca="false">L2083-M2083</f>
        <v>-5</v>
      </c>
      <c r="R1856" s="17" t="str">
        <f aca="false">VLOOKUP(A1856,s3_num_method!A1856:B4355,2,0)</f>
        <v>num</v>
      </c>
    </row>
    <row r="1857" customFormat="false" ht="12.8" hidden="false" customHeight="false" outlineLevel="0" collapsed="false">
      <c r="A1857" s="0" t="s">
        <v>7815</v>
      </c>
      <c r="B1857" s="0" t="s">
        <v>22</v>
      </c>
      <c r="C1857" s="0" t="s">
        <v>9</v>
      </c>
      <c r="E1857" s="0" t="s">
        <v>33</v>
      </c>
      <c r="F1857" s="0" t="s">
        <v>7816</v>
      </c>
      <c r="G1857" s="0" t="n">
        <v>11</v>
      </c>
      <c r="H1857" s="0" t="n">
        <v>19</v>
      </c>
      <c r="I1857" s="0" t="n">
        <v>8</v>
      </c>
      <c r="J1857" s="0" t="n">
        <v>11</v>
      </c>
      <c r="K1857" s="0" t="n">
        <v>3</v>
      </c>
      <c r="L1857" s="0" t="n">
        <v>5</v>
      </c>
      <c r="M1857" s="0" t="n">
        <v>15</v>
      </c>
      <c r="N1857" s="1" t="n">
        <f aca="false">IF(ISERROR(I1857/(I1857+J1857)),0,(I1857/(I1857+J1857)))</f>
        <v>0.421052631578947</v>
      </c>
      <c r="O1857" s="1" t="n">
        <f aca="false">IF(ISERROR(I1857/(I1857+K1857)),0,(I1857/(I1857+K1857)))</f>
        <v>0.727272727272727</v>
      </c>
      <c r="P1857" s="1" t="n">
        <f aca="false">IF(ISERROR((2*N1857*O1857)/(N1857+O1857)),0,(2*N1857*O1857)/(N1857+O1857))</f>
        <v>0.533333333333333</v>
      </c>
      <c r="Q1857" s="0" t="n">
        <f aca="false">L434-M434</f>
        <v>-2</v>
      </c>
      <c r="R1857" s="17" t="str">
        <f aca="false">VLOOKUP(A1857,s3_num_method!A1857:B4356,2,0)</f>
        <v>num+count</v>
      </c>
    </row>
    <row r="1858" customFormat="false" ht="12.8" hidden="false" customHeight="false" outlineLevel="0" collapsed="false">
      <c r="A1858" s="0" t="s">
        <v>7817</v>
      </c>
      <c r="B1858" s="0" t="s">
        <v>22</v>
      </c>
      <c r="C1858" s="0" t="s">
        <v>9</v>
      </c>
      <c r="E1858" s="0" t="s">
        <v>33</v>
      </c>
      <c r="F1858" s="0" t="s">
        <v>7818</v>
      </c>
      <c r="G1858" s="0" t="n">
        <v>1</v>
      </c>
      <c r="H1858" s="0" t="n">
        <v>0</v>
      </c>
      <c r="I1858" s="0" t="n">
        <v>0</v>
      </c>
      <c r="J1858" s="0" t="n">
        <v>0</v>
      </c>
      <c r="K1858" s="0" t="n">
        <v>1</v>
      </c>
      <c r="L1858" s="0" t="n">
        <v>4</v>
      </c>
      <c r="M1858" s="0" t="n">
        <v>0</v>
      </c>
      <c r="N1858" s="1" t="n">
        <f aca="false">IF(ISERROR(I1858/(I1858+J1858)),0,(I1858/(I1858+J1858)))</f>
        <v>0</v>
      </c>
      <c r="O1858" s="1" t="n">
        <f aca="false">IF(ISERROR(I1858/(I1858+K1858)),0,(I1858/(I1858+K1858)))</f>
        <v>0</v>
      </c>
      <c r="P1858" s="1" t="n">
        <f aca="false">IF(ISERROR((2*N1858*O1858)/(N1858+O1858)),0,(2*N1858*O1858)/(N1858+O1858))</f>
        <v>0</v>
      </c>
      <c r="Q1858" s="0" t="n">
        <f aca="false">L1435-M1435</f>
        <v>0</v>
      </c>
      <c r="R1858" s="17" t="str">
        <f aca="false">VLOOKUP(A1858,s3_num_method!A1858:B4357,2,0)</f>
        <v>num+count</v>
      </c>
    </row>
    <row r="1859" customFormat="false" ht="12.8" hidden="false" customHeight="false" outlineLevel="0" collapsed="false">
      <c r="A1859" s="0" t="s">
        <v>7819</v>
      </c>
      <c r="B1859" s="0" t="s">
        <v>22</v>
      </c>
      <c r="C1859" s="0" t="s">
        <v>9</v>
      </c>
      <c r="E1859" s="0" t="s">
        <v>33</v>
      </c>
      <c r="F1859" s="0" t="s">
        <v>7820</v>
      </c>
      <c r="G1859" s="0" t="n">
        <v>4</v>
      </c>
      <c r="H1859" s="0" t="n">
        <v>6</v>
      </c>
      <c r="I1859" s="0" t="n">
        <v>2</v>
      </c>
      <c r="J1859" s="0" t="n">
        <v>4</v>
      </c>
      <c r="K1859" s="0" t="n">
        <v>2</v>
      </c>
      <c r="L1859" s="0" t="n">
        <v>9</v>
      </c>
      <c r="M1859" s="0" t="n">
        <v>4</v>
      </c>
      <c r="N1859" s="1" t="n">
        <f aca="false">IF(ISERROR(I1859/(I1859+J1859)),0,(I1859/(I1859+J1859)))</f>
        <v>0.333333333333333</v>
      </c>
      <c r="O1859" s="1" t="n">
        <f aca="false">IF(ISERROR(I1859/(I1859+K1859)),0,(I1859/(I1859+K1859)))</f>
        <v>0.5</v>
      </c>
      <c r="P1859" s="1" t="n">
        <f aca="false">IF(ISERROR((2*N1859*O1859)/(N1859+O1859)),0,(2*N1859*O1859)/(N1859+O1859))</f>
        <v>0.4</v>
      </c>
      <c r="Q1859" s="0" t="n">
        <f aca="false">L1803-M1803</f>
        <v>-1</v>
      </c>
      <c r="R1859" s="17" t="str">
        <f aca="false">VLOOKUP(A1859,s3_num_method!A1859:B4358,2,0)</f>
        <v>num+count</v>
      </c>
    </row>
    <row r="1860" customFormat="false" ht="12.8" hidden="false" customHeight="false" outlineLevel="0" collapsed="false">
      <c r="A1860" s="0" t="s">
        <v>7821</v>
      </c>
      <c r="B1860" s="0" t="s">
        <v>22</v>
      </c>
      <c r="C1860" s="0" t="s">
        <v>9</v>
      </c>
      <c r="E1860" s="0" t="s">
        <v>33</v>
      </c>
      <c r="F1860" s="0" t="s">
        <v>7822</v>
      </c>
      <c r="G1860" s="0" t="n">
        <v>1</v>
      </c>
      <c r="H1860" s="0" t="n">
        <v>0</v>
      </c>
      <c r="I1860" s="0" t="n">
        <v>0</v>
      </c>
      <c r="J1860" s="0" t="n">
        <v>0</v>
      </c>
      <c r="K1860" s="0" t="n">
        <v>1</v>
      </c>
      <c r="L1860" s="0" t="n">
        <v>1</v>
      </c>
      <c r="M1860" s="0" t="n">
        <v>0</v>
      </c>
      <c r="N1860" s="1" t="n">
        <f aca="false">IF(ISERROR(I1860/(I1860+J1860)),0,(I1860/(I1860+J1860)))</f>
        <v>0</v>
      </c>
      <c r="O1860" s="1" t="n">
        <f aca="false">IF(ISERROR(I1860/(I1860+K1860)),0,(I1860/(I1860+K1860)))</f>
        <v>0</v>
      </c>
      <c r="P1860" s="1" t="n">
        <f aca="false">IF(ISERROR((2*N1860*O1860)/(N1860+O1860)),0,(2*N1860*O1860)/(N1860+O1860))</f>
        <v>0</v>
      </c>
      <c r="Q1860" s="0" t="n">
        <f aca="false">L1625-M1625</f>
        <v>1</v>
      </c>
      <c r="R1860" s="17" t="str">
        <f aca="false">VLOOKUP(A1860,s3_num_method!A1860:B4359,2,0)</f>
        <v>num+count</v>
      </c>
    </row>
    <row r="1861" customFormat="false" ht="12.8" hidden="false" customHeight="false" outlineLevel="0" collapsed="false">
      <c r="A1861" s="0" t="s">
        <v>7823</v>
      </c>
      <c r="B1861" s="0" t="s">
        <v>22</v>
      </c>
      <c r="C1861" s="0" t="s">
        <v>9</v>
      </c>
      <c r="E1861" s="0" t="s">
        <v>33</v>
      </c>
      <c r="F1861" s="0" t="s">
        <v>7824</v>
      </c>
      <c r="G1861" s="0" t="n">
        <v>2</v>
      </c>
      <c r="H1861" s="0" t="n">
        <v>0</v>
      </c>
      <c r="I1861" s="0" t="n">
        <v>0</v>
      </c>
      <c r="J1861" s="0" t="n">
        <v>0</v>
      </c>
      <c r="K1861" s="0" t="n">
        <v>2</v>
      </c>
      <c r="L1861" s="0" t="n">
        <v>8</v>
      </c>
      <c r="M1861" s="0" t="n">
        <v>0</v>
      </c>
      <c r="N1861" s="1" t="n">
        <f aca="false">IF(ISERROR(I1861/(I1861+J1861)),0,(I1861/(I1861+J1861)))</f>
        <v>0</v>
      </c>
      <c r="O1861" s="1" t="n">
        <f aca="false">IF(ISERROR(I1861/(I1861+K1861)),0,(I1861/(I1861+K1861)))</f>
        <v>0</v>
      </c>
      <c r="P1861" s="1" t="n">
        <f aca="false">IF(ISERROR((2*N1861*O1861)/(N1861+O1861)),0,(2*N1861*O1861)/(N1861+O1861))</f>
        <v>0</v>
      </c>
      <c r="Q1861" s="0" t="n">
        <f aca="false">L1320-M1320</f>
        <v>-2</v>
      </c>
      <c r="R1861" s="17" t="str">
        <f aca="false">VLOOKUP(A1861,s3_num_method!A1861:B4360,2,0)</f>
        <v>num+count</v>
      </c>
    </row>
    <row r="1862" customFormat="false" ht="12.8" hidden="false" customHeight="false" outlineLevel="0" collapsed="false">
      <c r="A1862" s="0" t="s">
        <v>7825</v>
      </c>
      <c r="B1862" s="0" t="s">
        <v>22</v>
      </c>
      <c r="C1862" s="0" t="s">
        <v>9</v>
      </c>
      <c r="E1862" s="0" t="s">
        <v>33</v>
      </c>
      <c r="F1862" s="0" t="s">
        <v>7826</v>
      </c>
      <c r="G1862" s="0" t="n">
        <v>4</v>
      </c>
      <c r="H1862" s="0" t="n">
        <v>8</v>
      </c>
      <c r="I1862" s="0" t="n">
        <v>4</v>
      </c>
      <c r="J1862" s="0" t="n">
        <v>4</v>
      </c>
      <c r="K1862" s="0" t="n">
        <v>0</v>
      </c>
      <c r="L1862" s="0" t="n">
        <v>5</v>
      </c>
      <c r="M1862" s="0" t="n">
        <v>19</v>
      </c>
      <c r="N1862" s="1" t="n">
        <f aca="false">IF(ISERROR(I1862/(I1862+J1862)),0,(I1862/(I1862+J1862)))</f>
        <v>0.5</v>
      </c>
      <c r="O1862" s="1" t="n">
        <f aca="false">IF(ISERROR(I1862/(I1862+K1862)),0,(I1862/(I1862+K1862)))</f>
        <v>1</v>
      </c>
      <c r="P1862" s="1" t="n">
        <f aca="false">IF(ISERROR((2*N1862*O1862)/(N1862+O1862)),0,(2*N1862*O1862)/(N1862+O1862))</f>
        <v>0.666666666666667</v>
      </c>
      <c r="Q1862" s="0" t="n">
        <f aca="false">L1635-M1635</f>
        <v>1</v>
      </c>
      <c r="R1862" s="17" t="str">
        <f aca="false">VLOOKUP(A1862,s3_num_method!A1862:B4361,2,0)</f>
        <v>num+count</v>
      </c>
    </row>
    <row r="1863" customFormat="false" ht="12.8" hidden="false" customHeight="false" outlineLevel="0" collapsed="false">
      <c r="A1863" s="0" t="s">
        <v>7827</v>
      </c>
      <c r="B1863" s="0" t="s">
        <v>22</v>
      </c>
      <c r="C1863" s="0" t="s">
        <v>9</v>
      </c>
      <c r="E1863" s="0" t="s">
        <v>33</v>
      </c>
      <c r="F1863" s="0" t="s">
        <v>7828</v>
      </c>
      <c r="G1863" s="0" t="n">
        <v>3</v>
      </c>
      <c r="H1863" s="0" t="n">
        <v>8</v>
      </c>
      <c r="I1863" s="0" t="n">
        <v>3</v>
      </c>
      <c r="J1863" s="0" t="n">
        <v>5</v>
      </c>
      <c r="K1863" s="0" t="n">
        <v>0</v>
      </c>
      <c r="L1863" s="0" t="n">
        <v>4</v>
      </c>
      <c r="M1863" s="0" t="n">
        <v>8</v>
      </c>
      <c r="N1863" s="1" t="n">
        <f aca="false">IF(ISERROR(I1863/(I1863+J1863)),0,(I1863/(I1863+J1863)))</f>
        <v>0.375</v>
      </c>
      <c r="O1863" s="1" t="n">
        <f aca="false">IF(ISERROR(I1863/(I1863+K1863)),0,(I1863/(I1863+K1863)))</f>
        <v>1</v>
      </c>
      <c r="P1863" s="1" t="n">
        <f aca="false">IF(ISERROR((2*N1863*O1863)/(N1863+O1863)),0,(2*N1863*O1863)/(N1863+O1863))</f>
        <v>0.545454545454545</v>
      </c>
      <c r="Q1863" s="0" t="n">
        <f aca="false">L2038-M2038</f>
        <v>-4</v>
      </c>
      <c r="R1863" s="17" t="str">
        <f aca="false">VLOOKUP(A1863,s3_num_method!A1863:B4362,2,0)</f>
        <v>num+count</v>
      </c>
    </row>
    <row r="1864" customFormat="false" ht="12.8" hidden="false" customHeight="false" outlineLevel="0" collapsed="false">
      <c r="A1864" s="0" t="s">
        <v>7829</v>
      </c>
      <c r="B1864" s="0" t="s">
        <v>22</v>
      </c>
      <c r="C1864" s="0" t="s">
        <v>9</v>
      </c>
      <c r="E1864" s="0" t="s">
        <v>33</v>
      </c>
      <c r="F1864" s="0" t="s">
        <v>7830</v>
      </c>
      <c r="G1864" s="0" t="n">
        <v>1</v>
      </c>
      <c r="H1864" s="0" t="n">
        <v>1</v>
      </c>
      <c r="I1864" s="0" t="n">
        <v>1</v>
      </c>
      <c r="J1864" s="0" t="n">
        <v>0</v>
      </c>
      <c r="K1864" s="0" t="n">
        <v>0</v>
      </c>
      <c r="L1864" s="0" t="n">
        <v>2</v>
      </c>
      <c r="M1864" s="0" t="n">
        <v>3</v>
      </c>
      <c r="N1864" s="1" t="n">
        <f aca="false">IF(ISERROR(I1864/(I1864+J1864)),0,(I1864/(I1864+J1864)))</f>
        <v>1</v>
      </c>
      <c r="O1864" s="1" t="n">
        <f aca="false">IF(ISERROR(I1864/(I1864+K1864)),0,(I1864/(I1864+K1864)))</f>
        <v>1</v>
      </c>
      <c r="P1864" s="1" t="n">
        <f aca="false">IF(ISERROR((2*N1864*O1864)/(N1864+O1864)),0,(2*N1864*O1864)/(N1864+O1864))</f>
        <v>1</v>
      </c>
      <c r="Q1864" s="0" t="n">
        <f aca="false">L1099-M1099</f>
        <v>-1</v>
      </c>
      <c r="R1864" s="17" t="str">
        <f aca="false">VLOOKUP(A1864,s3_num_method!A1864:B4363,2,0)</f>
        <v>num</v>
      </c>
    </row>
    <row r="1865" customFormat="false" ht="12.8" hidden="false" customHeight="false" outlineLevel="0" collapsed="false">
      <c r="A1865" s="0" t="s">
        <v>7831</v>
      </c>
      <c r="B1865" s="0" t="s">
        <v>22</v>
      </c>
      <c r="C1865" s="0" t="s">
        <v>9</v>
      </c>
      <c r="E1865" s="0" t="s">
        <v>33</v>
      </c>
      <c r="F1865" s="0" t="s">
        <v>7832</v>
      </c>
      <c r="G1865" s="0" t="n">
        <v>1</v>
      </c>
      <c r="H1865" s="0" t="n">
        <v>0</v>
      </c>
      <c r="I1865" s="0" t="n">
        <v>0</v>
      </c>
      <c r="J1865" s="0" t="n">
        <v>0</v>
      </c>
      <c r="K1865" s="0" t="n">
        <v>1</v>
      </c>
      <c r="L1865" s="0" t="n">
        <v>2</v>
      </c>
      <c r="M1865" s="0" t="n">
        <v>0</v>
      </c>
      <c r="N1865" s="1" t="n">
        <f aca="false">IF(ISERROR(I1865/(I1865+J1865)),0,(I1865/(I1865+J1865)))</f>
        <v>0</v>
      </c>
      <c r="O1865" s="1" t="n">
        <f aca="false">IF(ISERROR(I1865/(I1865+K1865)),0,(I1865/(I1865+K1865)))</f>
        <v>0</v>
      </c>
      <c r="P1865" s="1" t="n">
        <f aca="false">IF(ISERROR((2*N1865*O1865)/(N1865+O1865)),0,(2*N1865*O1865)/(N1865+O1865))</f>
        <v>0</v>
      </c>
      <c r="Q1865" s="0" t="n">
        <f aca="false">L1132-M1132</f>
        <v>1</v>
      </c>
      <c r="R1865" s="17" t="str">
        <f aca="false">VLOOKUP(A1865,s3_num_method!A1865:B4364,2,0)</f>
        <v>num+count</v>
      </c>
    </row>
    <row r="1866" customFormat="false" ht="12.8" hidden="false" customHeight="false" outlineLevel="0" collapsed="false">
      <c r="A1866" s="0" t="s">
        <v>7833</v>
      </c>
      <c r="B1866" s="0" t="s">
        <v>22</v>
      </c>
      <c r="C1866" s="0" t="s">
        <v>9</v>
      </c>
      <c r="E1866" s="0" t="s">
        <v>33</v>
      </c>
      <c r="F1866" s="0" t="s">
        <v>7834</v>
      </c>
      <c r="G1866" s="0" t="n">
        <v>5</v>
      </c>
      <c r="H1866" s="0" t="n">
        <v>8</v>
      </c>
      <c r="I1866" s="0" t="n">
        <v>2</v>
      </c>
      <c r="J1866" s="0" t="n">
        <v>6</v>
      </c>
      <c r="K1866" s="0" t="n">
        <v>3</v>
      </c>
      <c r="L1866" s="0" t="n">
        <v>8</v>
      </c>
      <c r="M1866" s="0" t="n">
        <v>14</v>
      </c>
      <c r="N1866" s="1" t="n">
        <f aca="false">IF(ISERROR(I1866/(I1866+J1866)),0,(I1866/(I1866+J1866)))</f>
        <v>0.25</v>
      </c>
      <c r="O1866" s="1" t="n">
        <f aca="false">IF(ISERROR(I1866/(I1866+K1866)),0,(I1866/(I1866+K1866)))</f>
        <v>0.4</v>
      </c>
      <c r="P1866" s="1" t="n">
        <f aca="false">IF(ISERROR((2*N1866*O1866)/(N1866+O1866)),0,(2*N1866*O1866)/(N1866+O1866))</f>
        <v>0.307692307692308</v>
      </c>
      <c r="Q1866" s="0" t="n">
        <f aca="false">L2042-M2042</f>
        <v>0</v>
      </c>
      <c r="R1866" s="17" t="str">
        <f aca="false">VLOOKUP(A1866,s3_num_method!A1866:B4365,2,0)</f>
        <v>num+count</v>
      </c>
    </row>
    <row r="1867" customFormat="false" ht="12.8" hidden="false" customHeight="false" outlineLevel="0" collapsed="false">
      <c r="A1867" s="0" t="s">
        <v>7835</v>
      </c>
      <c r="B1867" s="0" t="s">
        <v>22</v>
      </c>
      <c r="C1867" s="0" t="s">
        <v>9</v>
      </c>
      <c r="E1867" s="0" t="s">
        <v>33</v>
      </c>
      <c r="F1867" s="0" t="s">
        <v>7836</v>
      </c>
      <c r="G1867" s="0" t="n">
        <v>1</v>
      </c>
      <c r="H1867" s="0" t="n">
        <v>0</v>
      </c>
      <c r="I1867" s="0" t="n">
        <v>0</v>
      </c>
      <c r="J1867" s="0" t="n">
        <v>0</v>
      </c>
      <c r="K1867" s="0" t="n">
        <v>1</v>
      </c>
      <c r="L1867" s="0" t="n">
        <v>1</v>
      </c>
      <c r="M1867" s="0" t="n">
        <v>0</v>
      </c>
      <c r="N1867" s="1" t="n">
        <f aca="false">IF(ISERROR(I1867/(I1867+J1867)),0,(I1867/(I1867+J1867)))</f>
        <v>0</v>
      </c>
      <c r="O1867" s="1" t="n">
        <f aca="false">IF(ISERROR(I1867/(I1867+K1867)),0,(I1867/(I1867+K1867)))</f>
        <v>0</v>
      </c>
      <c r="P1867" s="1" t="n">
        <f aca="false">IF(ISERROR((2*N1867*O1867)/(N1867+O1867)),0,(2*N1867*O1867)/(N1867+O1867))</f>
        <v>0</v>
      </c>
      <c r="Q1867" s="0" t="n">
        <f aca="false">L2354-M2354</f>
        <v>-1</v>
      </c>
      <c r="R1867" s="17" t="str">
        <f aca="false">VLOOKUP(A1867,s3_num_method!A1867:B4366,2,0)</f>
        <v>num+count</v>
      </c>
    </row>
    <row r="1868" customFormat="false" ht="12.8" hidden="false" customHeight="false" outlineLevel="0" collapsed="false">
      <c r="A1868" s="0" t="s">
        <v>7837</v>
      </c>
      <c r="B1868" s="0" t="s">
        <v>22</v>
      </c>
      <c r="C1868" s="0" t="s">
        <v>9</v>
      </c>
      <c r="E1868" s="0" t="s">
        <v>33</v>
      </c>
      <c r="F1868" s="0" t="s">
        <v>7838</v>
      </c>
      <c r="G1868" s="0" t="n">
        <v>3</v>
      </c>
      <c r="H1868" s="0" t="n">
        <v>1</v>
      </c>
      <c r="I1868" s="0" t="n">
        <v>0</v>
      </c>
      <c r="J1868" s="0" t="n">
        <v>1</v>
      </c>
      <c r="K1868" s="0" t="n">
        <v>3</v>
      </c>
      <c r="L1868" s="0" t="n">
        <v>6</v>
      </c>
      <c r="M1868" s="0" t="n">
        <v>1</v>
      </c>
      <c r="N1868" s="1" t="n">
        <f aca="false">IF(ISERROR(I1868/(I1868+J1868)),0,(I1868/(I1868+J1868)))</f>
        <v>0</v>
      </c>
      <c r="O1868" s="1" t="n">
        <f aca="false">IF(ISERROR(I1868/(I1868+K1868)),0,(I1868/(I1868+K1868)))</f>
        <v>0</v>
      </c>
      <c r="P1868" s="1" t="n">
        <f aca="false">IF(ISERROR((2*N1868*O1868)/(N1868+O1868)),0,(2*N1868*O1868)/(N1868+O1868))</f>
        <v>0</v>
      </c>
      <c r="Q1868" s="0" t="n">
        <f aca="false">L873-M873</f>
        <v>0</v>
      </c>
      <c r="R1868" s="17" t="str">
        <f aca="false">VLOOKUP(A1868,s3_num_method!A1868:B4367,2,0)</f>
        <v>count</v>
      </c>
    </row>
    <row r="1869" customFormat="false" ht="12.8" hidden="false" customHeight="false" outlineLevel="0" collapsed="false">
      <c r="A1869" s="0" t="s">
        <v>7839</v>
      </c>
      <c r="B1869" s="0" t="s">
        <v>22</v>
      </c>
      <c r="C1869" s="0" t="s">
        <v>9</v>
      </c>
      <c r="E1869" s="0" t="s">
        <v>33</v>
      </c>
      <c r="F1869" s="0" t="s">
        <v>7840</v>
      </c>
      <c r="G1869" s="0" t="n">
        <v>1</v>
      </c>
      <c r="H1869" s="0" t="n">
        <v>0</v>
      </c>
      <c r="I1869" s="0" t="n">
        <v>0</v>
      </c>
      <c r="J1869" s="0" t="n">
        <v>0</v>
      </c>
      <c r="K1869" s="0" t="n">
        <v>1</v>
      </c>
      <c r="L1869" s="0" t="n">
        <v>1</v>
      </c>
      <c r="M1869" s="0" t="n">
        <v>0</v>
      </c>
      <c r="N1869" s="1" t="n">
        <f aca="false">IF(ISERROR(I1869/(I1869+J1869)),0,(I1869/(I1869+J1869)))</f>
        <v>0</v>
      </c>
      <c r="O1869" s="1" t="n">
        <f aca="false">IF(ISERROR(I1869/(I1869+K1869)),0,(I1869/(I1869+K1869)))</f>
        <v>0</v>
      </c>
      <c r="P1869" s="1" t="n">
        <f aca="false">IF(ISERROR((2*N1869*O1869)/(N1869+O1869)),0,(2*N1869*O1869)/(N1869+O1869))</f>
        <v>0</v>
      </c>
      <c r="Q1869" s="0" t="n">
        <f aca="false">L1242-M1242</f>
        <v>-2</v>
      </c>
      <c r="R1869" s="17" t="str">
        <f aca="false">VLOOKUP(A1869,s3_num_method!A1869:B4368,2,0)</f>
        <v>num+count</v>
      </c>
    </row>
    <row r="1870" customFormat="false" ht="12.8" hidden="false" customHeight="false" outlineLevel="0" collapsed="false">
      <c r="A1870" s="0" t="s">
        <v>7841</v>
      </c>
      <c r="B1870" s="0" t="s">
        <v>22</v>
      </c>
      <c r="C1870" s="0" t="s">
        <v>9</v>
      </c>
      <c r="E1870" s="0" t="s">
        <v>33</v>
      </c>
      <c r="F1870" s="0" t="s">
        <v>7842</v>
      </c>
      <c r="G1870" s="0" t="n">
        <v>2</v>
      </c>
      <c r="H1870" s="0" t="n">
        <v>2</v>
      </c>
      <c r="I1870" s="0" t="n">
        <v>2</v>
      </c>
      <c r="J1870" s="0" t="n">
        <v>0</v>
      </c>
      <c r="K1870" s="0" t="n">
        <v>0</v>
      </c>
      <c r="L1870" s="0" t="n">
        <v>5</v>
      </c>
      <c r="M1870" s="0" t="n">
        <v>5</v>
      </c>
      <c r="N1870" s="1" t="n">
        <f aca="false">IF(ISERROR(I1870/(I1870+J1870)),0,(I1870/(I1870+J1870)))</f>
        <v>1</v>
      </c>
      <c r="O1870" s="1" t="n">
        <f aca="false">IF(ISERROR(I1870/(I1870+K1870)),0,(I1870/(I1870+K1870)))</f>
        <v>1</v>
      </c>
      <c r="P1870" s="1" t="n">
        <f aca="false">IF(ISERROR((2*N1870*O1870)/(N1870+O1870)),0,(2*N1870*O1870)/(N1870+O1870))</f>
        <v>1</v>
      </c>
      <c r="Q1870" s="0" t="n">
        <f aca="false">L2114-M2114</f>
        <v>-7</v>
      </c>
      <c r="R1870" s="17" t="str">
        <f aca="false">VLOOKUP(A1870,s3_num_method!A1870:B4369,2,0)</f>
        <v>num+count</v>
      </c>
    </row>
    <row r="1871" customFormat="false" ht="12.8" hidden="false" customHeight="false" outlineLevel="0" collapsed="false">
      <c r="A1871" s="0" t="s">
        <v>7843</v>
      </c>
      <c r="B1871" s="0" t="s">
        <v>22</v>
      </c>
      <c r="C1871" s="0" t="s">
        <v>9</v>
      </c>
      <c r="E1871" s="0" t="s">
        <v>33</v>
      </c>
      <c r="F1871" s="0" t="s">
        <v>7844</v>
      </c>
      <c r="G1871" s="0" t="n">
        <v>1</v>
      </c>
      <c r="H1871" s="0" t="n">
        <v>24</v>
      </c>
      <c r="I1871" s="0" t="n">
        <v>1</v>
      </c>
      <c r="J1871" s="0" t="n">
        <v>23</v>
      </c>
      <c r="K1871" s="0" t="n">
        <v>0</v>
      </c>
      <c r="L1871" s="0" t="n">
        <v>1</v>
      </c>
      <c r="M1871" s="0" t="n">
        <v>23</v>
      </c>
      <c r="N1871" s="1" t="n">
        <f aca="false">IF(ISERROR(I1871/(I1871+J1871)),0,(I1871/(I1871+J1871)))</f>
        <v>0.0416666666666667</v>
      </c>
      <c r="O1871" s="1" t="n">
        <f aca="false">IF(ISERROR(I1871/(I1871+K1871)),0,(I1871/(I1871+K1871)))</f>
        <v>1</v>
      </c>
      <c r="P1871" s="1" t="n">
        <f aca="false">IF(ISERROR((2*N1871*O1871)/(N1871+O1871)),0,(2*N1871*O1871)/(N1871+O1871))</f>
        <v>0.08</v>
      </c>
      <c r="Q1871" s="0" t="n">
        <f aca="false">L1139-M1139</f>
        <v>3</v>
      </c>
      <c r="R1871" s="17" t="str">
        <f aca="false">VLOOKUP(A1871,s3_num_method!A1871:B4370,2,0)</f>
        <v>num+count</v>
      </c>
    </row>
    <row r="1872" customFormat="false" ht="12.8" hidden="false" customHeight="false" outlineLevel="0" collapsed="false">
      <c r="A1872" s="0" t="s">
        <v>7845</v>
      </c>
      <c r="B1872" s="0" t="s">
        <v>22</v>
      </c>
      <c r="C1872" s="0" t="s">
        <v>9</v>
      </c>
      <c r="E1872" s="0" t="s">
        <v>33</v>
      </c>
      <c r="F1872" s="0" t="s">
        <v>7846</v>
      </c>
      <c r="G1872" s="0" t="n">
        <v>2</v>
      </c>
      <c r="H1872" s="0" t="n">
        <v>0</v>
      </c>
      <c r="I1872" s="0" t="n">
        <v>0</v>
      </c>
      <c r="J1872" s="0" t="n">
        <v>0</v>
      </c>
      <c r="K1872" s="0" t="n">
        <v>2</v>
      </c>
      <c r="L1872" s="0" t="n">
        <v>3</v>
      </c>
      <c r="M1872" s="0" t="n">
        <v>0</v>
      </c>
      <c r="N1872" s="1" t="n">
        <f aca="false">IF(ISERROR(I1872/(I1872+J1872)),0,(I1872/(I1872+J1872)))</f>
        <v>0</v>
      </c>
      <c r="O1872" s="1" t="n">
        <f aca="false">IF(ISERROR(I1872/(I1872+K1872)),0,(I1872/(I1872+K1872)))</f>
        <v>0</v>
      </c>
      <c r="P1872" s="1" t="n">
        <f aca="false">IF(ISERROR((2*N1872*O1872)/(N1872+O1872)),0,(2*N1872*O1872)/(N1872+O1872))</f>
        <v>0</v>
      </c>
      <c r="Q1872" s="0" t="n">
        <f aca="false">L1904-M1904</f>
        <v>3</v>
      </c>
      <c r="R1872" s="17" t="str">
        <f aca="false">VLOOKUP(A1872,s3_num_method!A1872:B4371,2,0)</f>
        <v>num+count</v>
      </c>
    </row>
    <row r="1873" customFormat="false" ht="12.8" hidden="false" customHeight="false" outlineLevel="0" collapsed="false">
      <c r="A1873" s="0" t="s">
        <v>7847</v>
      </c>
      <c r="B1873" s="0" t="s">
        <v>22</v>
      </c>
      <c r="C1873" s="0" t="s">
        <v>9</v>
      </c>
      <c r="E1873" s="0" t="s">
        <v>10</v>
      </c>
      <c r="F1873" s="0" t="s">
        <v>7848</v>
      </c>
      <c r="G1873" s="0" t="n">
        <v>2</v>
      </c>
      <c r="H1873" s="0" t="n">
        <v>1</v>
      </c>
      <c r="I1873" s="0" t="n">
        <v>1</v>
      </c>
      <c r="J1873" s="0" t="n">
        <v>0</v>
      </c>
      <c r="K1873" s="0" t="n">
        <v>1</v>
      </c>
      <c r="L1873" s="0" t="n">
        <v>4</v>
      </c>
      <c r="M1873" s="0" t="n">
        <v>4</v>
      </c>
      <c r="N1873" s="1" t="n">
        <f aca="false">IF(ISERROR(I1873/(I1873+J1873)),0,(I1873/(I1873+J1873)))</f>
        <v>1</v>
      </c>
      <c r="O1873" s="1" t="n">
        <f aca="false">IF(ISERROR(I1873/(I1873+K1873)),0,(I1873/(I1873+K1873)))</f>
        <v>0.5</v>
      </c>
      <c r="P1873" s="1" t="n">
        <f aca="false">IF(ISERROR((2*N1873*O1873)/(N1873+O1873)),0,(2*N1873*O1873)/(N1873+O1873))</f>
        <v>0.666666666666667</v>
      </c>
      <c r="Q1873" s="0" t="n">
        <f aca="false">L1146-M1146</f>
        <v>-2</v>
      </c>
      <c r="R1873" s="17" t="str">
        <f aca="false">VLOOKUP(A1873,s3_num_method!A1873:B4372,2,0)</f>
        <v>num</v>
      </c>
    </row>
    <row r="1874" customFormat="false" ht="12.8" hidden="false" customHeight="false" outlineLevel="0" collapsed="false">
      <c r="A1874" s="0" t="s">
        <v>7849</v>
      </c>
      <c r="B1874" s="0" t="s">
        <v>22</v>
      </c>
      <c r="C1874" s="0" t="s">
        <v>9</v>
      </c>
      <c r="E1874" s="0" t="s">
        <v>10</v>
      </c>
      <c r="F1874" s="0" t="s">
        <v>7850</v>
      </c>
      <c r="G1874" s="0" t="n">
        <v>1</v>
      </c>
      <c r="H1874" s="0" t="n">
        <v>0</v>
      </c>
      <c r="I1874" s="0" t="n">
        <v>0</v>
      </c>
      <c r="J1874" s="0" t="n">
        <v>0</v>
      </c>
      <c r="K1874" s="0" t="n">
        <v>1</v>
      </c>
      <c r="L1874" s="0" t="n">
        <v>4</v>
      </c>
      <c r="M1874" s="0" t="n">
        <v>0</v>
      </c>
      <c r="N1874" s="1" t="n">
        <f aca="false">IF(ISERROR(I1874/(I1874+J1874)),0,(I1874/(I1874+J1874)))</f>
        <v>0</v>
      </c>
      <c r="O1874" s="1" t="n">
        <f aca="false">IF(ISERROR(I1874/(I1874+K1874)),0,(I1874/(I1874+K1874)))</f>
        <v>0</v>
      </c>
      <c r="P1874" s="1" t="n">
        <f aca="false">IF(ISERROR((2*N1874*O1874)/(N1874+O1874)),0,(2*N1874*O1874)/(N1874+O1874))</f>
        <v>0</v>
      </c>
      <c r="Q1874" s="0" t="n">
        <f aca="false">L106-M106</f>
        <v>1</v>
      </c>
      <c r="R1874" s="17" t="str">
        <f aca="false">VLOOKUP(A1874,s3_num_method!A1874:B4373,2,0)</f>
        <v>num+count</v>
      </c>
    </row>
    <row r="1875" customFormat="false" ht="12.8" hidden="false" customHeight="false" outlineLevel="0" collapsed="false">
      <c r="A1875" s="0" t="s">
        <v>7851</v>
      </c>
      <c r="B1875" s="0" t="s">
        <v>22</v>
      </c>
      <c r="C1875" s="0" t="s">
        <v>9</v>
      </c>
      <c r="E1875" s="0" t="s">
        <v>10</v>
      </c>
      <c r="F1875" s="0" t="s">
        <v>7852</v>
      </c>
      <c r="G1875" s="0" t="n">
        <v>1</v>
      </c>
      <c r="H1875" s="0" t="n">
        <v>1</v>
      </c>
      <c r="I1875" s="0" t="n">
        <v>1</v>
      </c>
      <c r="J1875" s="0" t="n">
        <v>0</v>
      </c>
      <c r="K1875" s="0" t="n">
        <v>0</v>
      </c>
      <c r="L1875" s="0" t="n">
        <v>1</v>
      </c>
      <c r="M1875" s="0" t="n">
        <v>0</v>
      </c>
      <c r="N1875" s="1" t="n">
        <f aca="false">IF(ISERROR(I1875/(I1875+J1875)),0,(I1875/(I1875+J1875)))</f>
        <v>1</v>
      </c>
      <c r="O1875" s="1" t="n">
        <f aca="false">IF(ISERROR(I1875/(I1875+K1875)),0,(I1875/(I1875+K1875)))</f>
        <v>1</v>
      </c>
      <c r="P1875" s="1" t="n">
        <f aca="false">IF(ISERROR((2*N1875*O1875)/(N1875+O1875)),0,(2*N1875*O1875)/(N1875+O1875))</f>
        <v>1</v>
      </c>
      <c r="Q1875" s="0" t="n">
        <f aca="false">L2061-M2061</f>
        <v>4</v>
      </c>
      <c r="R1875" s="17" t="str">
        <f aca="false">VLOOKUP(A1875,s3_num_method!A1875:B4374,2,0)</f>
        <v>count</v>
      </c>
    </row>
    <row r="1876" customFormat="false" ht="12.8" hidden="false" customHeight="false" outlineLevel="0" collapsed="false">
      <c r="A1876" s="0" t="s">
        <v>7853</v>
      </c>
      <c r="B1876" s="0" t="s">
        <v>22</v>
      </c>
      <c r="C1876" s="0" t="s">
        <v>9</v>
      </c>
      <c r="E1876" s="0" t="s">
        <v>10</v>
      </c>
      <c r="F1876" s="0" t="s">
        <v>7854</v>
      </c>
      <c r="G1876" s="0" t="n">
        <v>1</v>
      </c>
      <c r="H1876" s="0" t="n">
        <v>0</v>
      </c>
      <c r="I1876" s="0" t="n">
        <v>0</v>
      </c>
      <c r="J1876" s="0" t="n">
        <v>0</v>
      </c>
      <c r="K1876" s="0" t="n">
        <v>1</v>
      </c>
      <c r="L1876" s="0" t="n">
        <v>7</v>
      </c>
      <c r="M1876" s="0" t="n">
        <v>0</v>
      </c>
      <c r="N1876" s="1" t="n">
        <f aca="false">IF(ISERROR(I1876/(I1876+J1876)),0,(I1876/(I1876+J1876)))</f>
        <v>0</v>
      </c>
      <c r="O1876" s="1" t="n">
        <f aca="false">IF(ISERROR(I1876/(I1876+K1876)),0,(I1876/(I1876+K1876)))</f>
        <v>0</v>
      </c>
      <c r="P1876" s="1" t="n">
        <f aca="false">IF(ISERROR((2*N1876*O1876)/(N1876+O1876)),0,(2*N1876*O1876)/(N1876+O1876))</f>
        <v>0</v>
      </c>
      <c r="Q1876" s="0" t="n">
        <f aca="false">L660-M660</f>
        <v>-1</v>
      </c>
      <c r="R1876" s="17" t="str">
        <f aca="false">VLOOKUP(A1876,s3_num_method!A1876:B4375,2,0)</f>
        <v>num+count</v>
      </c>
    </row>
    <row r="1877" customFormat="false" ht="12.8" hidden="false" customHeight="false" outlineLevel="0" collapsed="false">
      <c r="A1877" s="0" t="s">
        <v>7855</v>
      </c>
      <c r="B1877" s="0" t="s">
        <v>22</v>
      </c>
      <c r="C1877" s="0" t="s">
        <v>9</v>
      </c>
      <c r="E1877" s="0" t="s">
        <v>10</v>
      </c>
      <c r="F1877" s="0" t="s">
        <v>7856</v>
      </c>
      <c r="G1877" s="0" t="n">
        <v>1</v>
      </c>
      <c r="H1877" s="0" t="n">
        <v>0</v>
      </c>
      <c r="I1877" s="0" t="n">
        <v>0</v>
      </c>
      <c r="J1877" s="0" t="n">
        <v>0</v>
      </c>
      <c r="K1877" s="0" t="n">
        <v>1</v>
      </c>
      <c r="L1877" s="0" t="n">
        <v>1</v>
      </c>
      <c r="M1877" s="0" t="n">
        <v>0</v>
      </c>
      <c r="N1877" s="1" t="n">
        <f aca="false">IF(ISERROR(I1877/(I1877+J1877)),0,(I1877/(I1877+J1877)))</f>
        <v>0</v>
      </c>
      <c r="O1877" s="1" t="n">
        <f aca="false">IF(ISERROR(I1877/(I1877+K1877)),0,(I1877/(I1877+K1877)))</f>
        <v>0</v>
      </c>
      <c r="P1877" s="1" t="n">
        <f aca="false">IF(ISERROR((2*N1877*O1877)/(N1877+O1877)),0,(2*N1877*O1877)/(N1877+O1877))</f>
        <v>0</v>
      </c>
      <c r="Q1877" s="0" t="n">
        <f aca="false">L1295-M1295</f>
        <v>-2</v>
      </c>
      <c r="R1877" s="17" t="str">
        <f aca="false">VLOOKUP(A1877,s3_num_method!A1877:B4376,2,0)</f>
        <v>num+count</v>
      </c>
    </row>
    <row r="1878" customFormat="false" ht="12.8" hidden="false" customHeight="false" outlineLevel="0" collapsed="false">
      <c r="A1878" s="0" t="s">
        <v>7857</v>
      </c>
      <c r="B1878" s="0" t="s">
        <v>22</v>
      </c>
      <c r="C1878" s="0" t="s">
        <v>9</v>
      </c>
      <c r="E1878" s="0" t="s">
        <v>10</v>
      </c>
      <c r="F1878" s="0" t="s">
        <v>7858</v>
      </c>
      <c r="G1878" s="0" t="n">
        <v>1</v>
      </c>
      <c r="H1878" s="0" t="n">
        <v>0</v>
      </c>
      <c r="I1878" s="0" t="n">
        <v>0</v>
      </c>
      <c r="J1878" s="0" t="n">
        <v>0</v>
      </c>
      <c r="K1878" s="0" t="n">
        <v>1</v>
      </c>
      <c r="L1878" s="0" t="n">
        <v>5</v>
      </c>
      <c r="M1878" s="0" t="n">
        <v>0</v>
      </c>
      <c r="N1878" s="1" t="n">
        <f aca="false">IF(ISERROR(I1878/(I1878+J1878)),0,(I1878/(I1878+J1878)))</f>
        <v>0</v>
      </c>
      <c r="O1878" s="1" t="n">
        <f aca="false">IF(ISERROR(I1878/(I1878+K1878)),0,(I1878/(I1878+K1878)))</f>
        <v>0</v>
      </c>
      <c r="P1878" s="1" t="n">
        <f aca="false">IF(ISERROR((2*N1878*O1878)/(N1878+O1878)),0,(2*N1878*O1878)/(N1878+O1878))</f>
        <v>0</v>
      </c>
      <c r="Q1878" s="0" t="n">
        <f aca="false">L883-M883</f>
        <v>-11</v>
      </c>
      <c r="R1878" s="17" t="str">
        <f aca="false">VLOOKUP(A1878,s3_num_method!A1878:B4377,2,0)</f>
        <v>num+count</v>
      </c>
    </row>
    <row r="1879" customFormat="false" ht="12.8" hidden="false" customHeight="false" outlineLevel="0" collapsed="false">
      <c r="A1879" s="0" t="s">
        <v>7859</v>
      </c>
      <c r="B1879" s="0" t="s">
        <v>22</v>
      </c>
      <c r="C1879" s="0" t="s">
        <v>9</v>
      </c>
      <c r="E1879" s="0" t="s">
        <v>10</v>
      </c>
      <c r="F1879" s="0" t="s">
        <v>7860</v>
      </c>
      <c r="G1879" s="0" t="n">
        <v>3</v>
      </c>
      <c r="H1879" s="0" t="n">
        <v>4</v>
      </c>
      <c r="I1879" s="0" t="n">
        <v>3</v>
      </c>
      <c r="J1879" s="0" t="n">
        <v>1</v>
      </c>
      <c r="K1879" s="0" t="n">
        <v>0</v>
      </c>
      <c r="L1879" s="0" t="n">
        <v>5</v>
      </c>
      <c r="M1879" s="0" t="n">
        <v>6</v>
      </c>
      <c r="N1879" s="1" t="n">
        <f aca="false">IF(ISERROR(I1879/(I1879+J1879)),0,(I1879/(I1879+J1879)))</f>
        <v>0.75</v>
      </c>
      <c r="O1879" s="1" t="n">
        <f aca="false">IF(ISERROR(I1879/(I1879+K1879)),0,(I1879/(I1879+K1879)))</f>
        <v>1</v>
      </c>
      <c r="P1879" s="1" t="n">
        <f aca="false">IF(ISERROR((2*N1879*O1879)/(N1879+O1879)),0,(2*N1879*O1879)/(N1879+O1879))</f>
        <v>0.857142857142857</v>
      </c>
      <c r="Q1879" s="0" t="n">
        <f aca="false">L659-M659</f>
        <v>1</v>
      </c>
      <c r="R1879" s="17" t="str">
        <f aca="false">VLOOKUP(A1879,s3_num_method!A1879:B4378,2,0)</f>
        <v>num+count</v>
      </c>
    </row>
    <row r="1880" customFormat="false" ht="12.8" hidden="false" customHeight="false" outlineLevel="0" collapsed="false">
      <c r="A1880" s="0" t="s">
        <v>7861</v>
      </c>
      <c r="B1880" s="0" t="s">
        <v>22</v>
      </c>
      <c r="C1880" s="0" t="s">
        <v>9</v>
      </c>
      <c r="E1880" s="0" t="s">
        <v>10</v>
      </c>
      <c r="F1880" s="0" t="s">
        <v>7862</v>
      </c>
      <c r="G1880" s="0" t="n">
        <v>2</v>
      </c>
      <c r="H1880" s="0" t="n">
        <v>2</v>
      </c>
      <c r="I1880" s="0" t="n">
        <v>2</v>
      </c>
      <c r="J1880" s="0" t="n">
        <v>0</v>
      </c>
      <c r="K1880" s="0" t="n">
        <v>0</v>
      </c>
      <c r="L1880" s="0" t="n">
        <v>7</v>
      </c>
      <c r="M1880" s="0" t="n">
        <v>5</v>
      </c>
      <c r="N1880" s="1" t="n">
        <f aca="false">IF(ISERROR(I1880/(I1880+J1880)),0,(I1880/(I1880+J1880)))</f>
        <v>1</v>
      </c>
      <c r="O1880" s="1" t="n">
        <f aca="false">IF(ISERROR(I1880/(I1880+K1880)),0,(I1880/(I1880+K1880)))</f>
        <v>1</v>
      </c>
      <c r="P1880" s="1" t="n">
        <f aca="false">IF(ISERROR((2*N1880*O1880)/(N1880+O1880)),0,(2*N1880*O1880)/(N1880+O1880))</f>
        <v>1</v>
      </c>
      <c r="Q1880" s="0" t="n">
        <f aca="false">L641-M641</f>
        <v>2</v>
      </c>
      <c r="R1880" s="17" t="str">
        <f aca="false">VLOOKUP(A1880,s3_num_method!A1880:B4379,2,0)</f>
        <v>num+count</v>
      </c>
    </row>
    <row r="1881" customFormat="false" ht="12.8" hidden="false" customHeight="false" outlineLevel="0" collapsed="false">
      <c r="A1881" s="0" t="s">
        <v>7863</v>
      </c>
      <c r="B1881" s="0" t="s">
        <v>22</v>
      </c>
      <c r="C1881" s="0" t="s">
        <v>9</v>
      </c>
      <c r="E1881" s="0" t="s">
        <v>10</v>
      </c>
      <c r="F1881" s="0" t="s">
        <v>7864</v>
      </c>
      <c r="G1881" s="0" t="n">
        <v>1</v>
      </c>
      <c r="H1881" s="0" t="n">
        <v>1</v>
      </c>
      <c r="I1881" s="0" t="n">
        <v>1</v>
      </c>
      <c r="J1881" s="0" t="n">
        <v>0</v>
      </c>
      <c r="K1881" s="0" t="n">
        <v>0</v>
      </c>
      <c r="L1881" s="0" t="n">
        <v>1</v>
      </c>
      <c r="M1881" s="0" t="n">
        <v>0</v>
      </c>
      <c r="N1881" s="1" t="n">
        <f aca="false">IF(ISERROR(I1881/(I1881+J1881)),0,(I1881/(I1881+J1881)))</f>
        <v>1</v>
      </c>
      <c r="O1881" s="1" t="n">
        <f aca="false">IF(ISERROR(I1881/(I1881+K1881)),0,(I1881/(I1881+K1881)))</f>
        <v>1</v>
      </c>
      <c r="P1881" s="1" t="n">
        <f aca="false">IF(ISERROR((2*N1881*O1881)/(N1881+O1881)),0,(2*N1881*O1881)/(N1881+O1881))</f>
        <v>1</v>
      </c>
      <c r="Q1881" s="0" t="n">
        <f aca="false">L2145-M2145</f>
        <v>2</v>
      </c>
      <c r="R1881" s="17" t="str">
        <f aca="false">VLOOKUP(A1881,s3_num_method!A1881:B4380,2,0)</f>
        <v>count</v>
      </c>
    </row>
    <row r="1882" customFormat="false" ht="12.8" hidden="false" customHeight="false" outlineLevel="0" collapsed="false">
      <c r="A1882" s="0" t="s">
        <v>7865</v>
      </c>
      <c r="B1882" s="0" t="s">
        <v>22</v>
      </c>
      <c r="C1882" s="0" t="s">
        <v>9</v>
      </c>
      <c r="E1882" s="0" t="s">
        <v>10</v>
      </c>
      <c r="F1882" s="0" t="s">
        <v>7866</v>
      </c>
      <c r="G1882" s="0" t="n">
        <v>2</v>
      </c>
      <c r="H1882" s="0" t="n">
        <v>2</v>
      </c>
      <c r="I1882" s="0" t="n">
        <v>2</v>
      </c>
      <c r="J1882" s="0" t="n">
        <v>0</v>
      </c>
      <c r="K1882" s="0" t="n">
        <v>0</v>
      </c>
      <c r="L1882" s="0" t="n">
        <v>3</v>
      </c>
      <c r="M1882" s="0" t="n">
        <v>6</v>
      </c>
      <c r="N1882" s="1" t="n">
        <f aca="false">IF(ISERROR(I1882/(I1882+J1882)),0,(I1882/(I1882+J1882)))</f>
        <v>1</v>
      </c>
      <c r="O1882" s="1" t="n">
        <f aca="false">IF(ISERROR(I1882/(I1882+K1882)),0,(I1882/(I1882+K1882)))</f>
        <v>1</v>
      </c>
      <c r="P1882" s="1" t="n">
        <f aca="false">IF(ISERROR((2*N1882*O1882)/(N1882+O1882)),0,(2*N1882*O1882)/(N1882+O1882))</f>
        <v>1</v>
      </c>
      <c r="Q1882" s="0" t="n">
        <f aca="false">L838-M838</f>
        <v>-1</v>
      </c>
      <c r="R1882" s="17" t="str">
        <f aca="false">VLOOKUP(A1882,s3_num_method!A1882:B4381,2,0)</f>
        <v>num</v>
      </c>
    </row>
    <row r="1883" customFormat="false" ht="12.8" hidden="false" customHeight="false" outlineLevel="0" collapsed="false">
      <c r="A1883" s="0" t="s">
        <v>7867</v>
      </c>
      <c r="B1883" s="0" t="s">
        <v>22</v>
      </c>
      <c r="C1883" s="0" t="s">
        <v>9</v>
      </c>
      <c r="E1883" s="0" t="s">
        <v>10</v>
      </c>
      <c r="F1883" s="0" t="s">
        <v>7868</v>
      </c>
      <c r="G1883" s="0" t="n">
        <v>1</v>
      </c>
      <c r="H1883" s="0" t="n">
        <v>0</v>
      </c>
      <c r="I1883" s="0" t="n">
        <v>0</v>
      </c>
      <c r="J1883" s="0" t="n">
        <v>0</v>
      </c>
      <c r="K1883" s="0" t="n">
        <v>1</v>
      </c>
      <c r="L1883" s="0" t="n">
        <v>4</v>
      </c>
      <c r="M1883" s="0" t="n">
        <v>0</v>
      </c>
      <c r="N1883" s="1" t="n">
        <f aca="false">IF(ISERROR(I1883/(I1883+J1883)),0,(I1883/(I1883+J1883)))</f>
        <v>0</v>
      </c>
      <c r="O1883" s="1" t="n">
        <f aca="false">IF(ISERROR(I1883/(I1883+K1883)),0,(I1883/(I1883+K1883)))</f>
        <v>0</v>
      </c>
      <c r="P1883" s="1" t="n">
        <f aca="false">IF(ISERROR((2*N1883*O1883)/(N1883+O1883)),0,(2*N1883*O1883)/(N1883+O1883))</f>
        <v>0</v>
      </c>
      <c r="Q1883" s="0" t="n">
        <f aca="false">L1558-M1558</f>
        <v>-1</v>
      </c>
      <c r="R1883" s="17" t="str">
        <f aca="false">VLOOKUP(A1883,s3_num_method!A1883:B4382,2,0)</f>
        <v>num+count</v>
      </c>
    </row>
    <row r="1884" customFormat="false" ht="12.8" hidden="false" customHeight="false" outlineLevel="0" collapsed="false">
      <c r="A1884" s="0" t="s">
        <v>7869</v>
      </c>
      <c r="B1884" s="0" t="s">
        <v>22</v>
      </c>
      <c r="C1884" s="0" t="s">
        <v>9</v>
      </c>
      <c r="E1884" s="0" t="s">
        <v>10</v>
      </c>
      <c r="F1884" s="0" t="s">
        <v>7870</v>
      </c>
      <c r="G1884" s="0" t="n">
        <v>6</v>
      </c>
      <c r="H1884" s="0" t="n">
        <v>9</v>
      </c>
      <c r="I1884" s="0" t="n">
        <v>6</v>
      </c>
      <c r="J1884" s="0" t="n">
        <v>3</v>
      </c>
      <c r="K1884" s="0" t="n">
        <v>0</v>
      </c>
      <c r="L1884" s="0" t="n">
        <v>5</v>
      </c>
      <c r="M1884" s="0" t="n">
        <v>14</v>
      </c>
      <c r="N1884" s="1" t="n">
        <f aca="false">IF(ISERROR(I1884/(I1884+J1884)),0,(I1884/(I1884+J1884)))</f>
        <v>0.666666666666667</v>
      </c>
      <c r="O1884" s="1" t="n">
        <f aca="false">IF(ISERROR(I1884/(I1884+K1884)),0,(I1884/(I1884+K1884)))</f>
        <v>1</v>
      </c>
      <c r="P1884" s="1" t="n">
        <f aca="false">IF(ISERROR((2*N1884*O1884)/(N1884+O1884)),0,(2*N1884*O1884)/(N1884+O1884))</f>
        <v>0.8</v>
      </c>
      <c r="Q1884" s="0" t="n">
        <f aca="false">L1271-M1271</f>
        <v>0</v>
      </c>
      <c r="R1884" s="17" t="str">
        <f aca="false">VLOOKUP(A1884,s3_num_method!A1884:B4383,2,0)</f>
        <v>num+count</v>
      </c>
    </row>
    <row r="1885" customFormat="false" ht="12.8" hidden="false" customHeight="false" outlineLevel="0" collapsed="false">
      <c r="A1885" s="0" t="s">
        <v>7871</v>
      </c>
      <c r="B1885" s="0" t="s">
        <v>22</v>
      </c>
      <c r="C1885" s="0" t="s">
        <v>9</v>
      </c>
      <c r="E1885" s="0" t="s">
        <v>10</v>
      </c>
      <c r="F1885" s="0" t="s">
        <v>7872</v>
      </c>
      <c r="G1885" s="0" t="n">
        <v>1</v>
      </c>
      <c r="H1885" s="0" t="n">
        <v>1</v>
      </c>
      <c r="I1885" s="0" t="n">
        <v>1</v>
      </c>
      <c r="J1885" s="0" t="n">
        <v>0</v>
      </c>
      <c r="K1885" s="0" t="n">
        <v>0</v>
      </c>
      <c r="L1885" s="0" t="n">
        <v>4</v>
      </c>
      <c r="M1885" s="0" t="n">
        <v>4</v>
      </c>
      <c r="N1885" s="1" t="n">
        <f aca="false">IF(ISERROR(I1885/(I1885+J1885)),0,(I1885/(I1885+J1885)))</f>
        <v>1</v>
      </c>
      <c r="O1885" s="1" t="n">
        <f aca="false">IF(ISERROR(I1885/(I1885+K1885)),0,(I1885/(I1885+K1885)))</f>
        <v>1</v>
      </c>
      <c r="P1885" s="1" t="n">
        <f aca="false">IF(ISERROR((2*N1885*O1885)/(N1885+O1885)),0,(2*N1885*O1885)/(N1885+O1885))</f>
        <v>1</v>
      </c>
      <c r="Q1885" s="0" t="n">
        <f aca="false">L1152-M1152</f>
        <v>0</v>
      </c>
      <c r="R1885" s="17" t="str">
        <f aca="false">VLOOKUP(A1885,s3_num_method!A1885:B4384,2,0)</f>
        <v>num</v>
      </c>
    </row>
    <row r="1886" customFormat="false" ht="12.8" hidden="false" customHeight="false" outlineLevel="0" collapsed="false">
      <c r="A1886" s="0" t="s">
        <v>7873</v>
      </c>
      <c r="B1886" s="0" t="s">
        <v>22</v>
      </c>
      <c r="C1886" s="0" t="s">
        <v>9</v>
      </c>
      <c r="E1886" s="0" t="s">
        <v>10</v>
      </c>
      <c r="F1886" s="0" t="s">
        <v>7874</v>
      </c>
      <c r="G1886" s="0" t="n">
        <v>3</v>
      </c>
      <c r="H1886" s="0" t="n">
        <v>1</v>
      </c>
      <c r="I1886" s="0" t="n">
        <v>1</v>
      </c>
      <c r="J1886" s="0" t="n">
        <v>0</v>
      </c>
      <c r="K1886" s="0" t="n">
        <v>2</v>
      </c>
      <c r="L1886" s="0" t="n">
        <v>7</v>
      </c>
      <c r="M1886" s="0" t="n">
        <v>7</v>
      </c>
      <c r="N1886" s="1" t="n">
        <f aca="false">IF(ISERROR(I1886/(I1886+J1886)),0,(I1886/(I1886+J1886)))</f>
        <v>1</v>
      </c>
      <c r="O1886" s="1" t="n">
        <f aca="false">IF(ISERROR(I1886/(I1886+K1886)),0,(I1886/(I1886+K1886)))</f>
        <v>0.333333333333333</v>
      </c>
      <c r="P1886" s="1" t="n">
        <f aca="false">IF(ISERROR((2*N1886*O1886)/(N1886+O1886)),0,(2*N1886*O1886)/(N1886+O1886))</f>
        <v>0.5</v>
      </c>
      <c r="Q1886" s="0" t="n">
        <f aca="false">L1759-M1759</f>
        <v>10</v>
      </c>
      <c r="R1886" s="17" t="str">
        <f aca="false">VLOOKUP(A1886,s3_num_method!A1886:B4385,2,0)</f>
        <v>num</v>
      </c>
    </row>
    <row r="1887" customFormat="false" ht="12.8" hidden="false" customHeight="false" outlineLevel="0" collapsed="false">
      <c r="A1887" s="0" t="s">
        <v>7875</v>
      </c>
      <c r="B1887" s="0" t="s">
        <v>22</v>
      </c>
      <c r="C1887" s="0" t="s">
        <v>9</v>
      </c>
      <c r="E1887" s="0" t="s">
        <v>10</v>
      </c>
      <c r="F1887" s="0" t="s">
        <v>7876</v>
      </c>
      <c r="G1887" s="0" t="n">
        <v>2</v>
      </c>
      <c r="H1887" s="0" t="n">
        <v>0</v>
      </c>
      <c r="I1887" s="0" t="n">
        <v>0</v>
      </c>
      <c r="J1887" s="0" t="n">
        <v>0</v>
      </c>
      <c r="K1887" s="0" t="n">
        <v>2</v>
      </c>
      <c r="L1887" s="0" t="n">
        <v>1</v>
      </c>
      <c r="M1887" s="0" t="n">
        <v>0</v>
      </c>
      <c r="N1887" s="1" t="n">
        <f aca="false">IF(ISERROR(I1887/(I1887+J1887)),0,(I1887/(I1887+J1887)))</f>
        <v>0</v>
      </c>
      <c r="O1887" s="1" t="n">
        <f aca="false">IF(ISERROR(I1887/(I1887+K1887)),0,(I1887/(I1887+K1887)))</f>
        <v>0</v>
      </c>
      <c r="P1887" s="1" t="n">
        <f aca="false">IF(ISERROR((2*N1887*O1887)/(N1887+O1887)),0,(2*N1887*O1887)/(N1887+O1887))</f>
        <v>0</v>
      </c>
      <c r="Q1887" s="0" t="n">
        <f aca="false">L1753-M1753</f>
        <v>-6</v>
      </c>
      <c r="R1887" s="17" t="str">
        <f aca="false">VLOOKUP(A1887,s3_num_method!A1887:B4386,2,0)</f>
        <v>num+count</v>
      </c>
    </row>
    <row r="1888" customFormat="false" ht="12.8" hidden="false" customHeight="false" outlineLevel="0" collapsed="false">
      <c r="A1888" s="0" t="s">
        <v>7877</v>
      </c>
      <c r="B1888" s="0" t="s">
        <v>22</v>
      </c>
      <c r="C1888" s="0" t="s">
        <v>9</v>
      </c>
      <c r="E1888" s="0" t="s">
        <v>10</v>
      </c>
      <c r="F1888" s="0" t="s">
        <v>7878</v>
      </c>
      <c r="G1888" s="0" t="n">
        <v>1</v>
      </c>
      <c r="H1888" s="0" t="n">
        <v>0</v>
      </c>
      <c r="I1888" s="0" t="n">
        <v>0</v>
      </c>
      <c r="J1888" s="0" t="n">
        <v>0</v>
      </c>
      <c r="K1888" s="0" t="n">
        <v>1</v>
      </c>
      <c r="L1888" s="0" t="n">
        <v>1</v>
      </c>
      <c r="M1888" s="0" t="n">
        <v>0</v>
      </c>
      <c r="N1888" s="1" t="n">
        <f aca="false">IF(ISERROR(I1888/(I1888+J1888)),0,(I1888/(I1888+J1888)))</f>
        <v>0</v>
      </c>
      <c r="O1888" s="1" t="n">
        <f aca="false">IF(ISERROR(I1888/(I1888+K1888)),0,(I1888/(I1888+K1888)))</f>
        <v>0</v>
      </c>
      <c r="P1888" s="1" t="n">
        <f aca="false">IF(ISERROR((2*N1888*O1888)/(N1888+O1888)),0,(2*N1888*O1888)/(N1888+O1888))</f>
        <v>0</v>
      </c>
      <c r="Q1888" s="0" t="n">
        <f aca="false">L1542-M1542</f>
        <v>-7</v>
      </c>
      <c r="R1888" s="17" t="str">
        <f aca="false">VLOOKUP(A1888,s3_num_method!A1888:B4387,2,0)</f>
        <v>num+count</v>
      </c>
    </row>
    <row r="1889" customFormat="false" ht="12.8" hidden="false" customHeight="false" outlineLevel="0" collapsed="false">
      <c r="A1889" s="0" t="s">
        <v>7879</v>
      </c>
      <c r="B1889" s="0" t="s">
        <v>22</v>
      </c>
      <c r="C1889" s="0" t="s">
        <v>9</v>
      </c>
      <c r="E1889" s="0" t="s">
        <v>10</v>
      </c>
      <c r="F1889" s="0" t="s">
        <v>7880</v>
      </c>
      <c r="G1889" s="0" t="n">
        <v>1</v>
      </c>
      <c r="H1889" s="0" t="n">
        <v>1</v>
      </c>
      <c r="I1889" s="0" t="n">
        <v>1</v>
      </c>
      <c r="J1889" s="0" t="n">
        <v>0</v>
      </c>
      <c r="K1889" s="0" t="n">
        <v>0</v>
      </c>
      <c r="L1889" s="0" t="n">
        <v>6</v>
      </c>
      <c r="M1889" s="0" t="n">
        <v>0</v>
      </c>
      <c r="N1889" s="1" t="n">
        <f aca="false">IF(ISERROR(I1889/(I1889+J1889)),0,(I1889/(I1889+J1889)))</f>
        <v>1</v>
      </c>
      <c r="O1889" s="1" t="n">
        <f aca="false">IF(ISERROR(I1889/(I1889+K1889)),0,(I1889/(I1889+K1889)))</f>
        <v>1</v>
      </c>
      <c r="P1889" s="1" t="n">
        <f aca="false">IF(ISERROR((2*N1889*O1889)/(N1889+O1889)),0,(2*N1889*O1889)/(N1889+O1889))</f>
        <v>1</v>
      </c>
      <c r="Q1889" s="0" t="n">
        <f aca="false">L1088-M1088</f>
        <v>-1</v>
      </c>
      <c r="R1889" s="17" t="str">
        <f aca="false">VLOOKUP(A1889,s3_num_method!A1889:B4388,2,0)</f>
        <v>count</v>
      </c>
    </row>
    <row r="1890" customFormat="false" ht="12.8" hidden="false" customHeight="false" outlineLevel="0" collapsed="false">
      <c r="A1890" s="0" t="s">
        <v>7881</v>
      </c>
      <c r="B1890" s="0" t="s">
        <v>22</v>
      </c>
      <c r="C1890" s="0" t="s">
        <v>9</v>
      </c>
      <c r="E1890" s="0" t="s">
        <v>10</v>
      </c>
      <c r="F1890" s="0" t="s">
        <v>7882</v>
      </c>
      <c r="G1890" s="0" t="n">
        <v>2</v>
      </c>
      <c r="H1890" s="0" t="n">
        <v>0</v>
      </c>
      <c r="I1890" s="0" t="n">
        <v>0</v>
      </c>
      <c r="J1890" s="0" t="n">
        <v>0</v>
      </c>
      <c r="K1890" s="0" t="n">
        <v>2</v>
      </c>
      <c r="L1890" s="0" t="n">
        <v>1</v>
      </c>
      <c r="M1890" s="0" t="n">
        <v>0</v>
      </c>
      <c r="N1890" s="1" t="n">
        <f aca="false">IF(ISERROR(I1890/(I1890+J1890)),0,(I1890/(I1890+J1890)))</f>
        <v>0</v>
      </c>
      <c r="O1890" s="1" t="n">
        <f aca="false">IF(ISERROR(I1890/(I1890+K1890)),0,(I1890/(I1890+K1890)))</f>
        <v>0</v>
      </c>
      <c r="P1890" s="1" t="n">
        <f aca="false">IF(ISERROR((2*N1890*O1890)/(N1890+O1890)),0,(2*N1890*O1890)/(N1890+O1890))</f>
        <v>0</v>
      </c>
      <c r="Q1890" s="0" t="n">
        <f aca="false">L2085-M2085</f>
        <v>6</v>
      </c>
      <c r="R1890" s="17" t="str">
        <f aca="false">VLOOKUP(A1890,s3_num_method!A1890:B4389,2,0)</f>
        <v>num+count</v>
      </c>
    </row>
    <row r="1891" customFormat="false" ht="12.8" hidden="false" customHeight="false" outlineLevel="0" collapsed="false">
      <c r="A1891" s="0" t="s">
        <v>7883</v>
      </c>
      <c r="B1891" s="0" t="s">
        <v>22</v>
      </c>
      <c r="C1891" s="0" t="s">
        <v>9</v>
      </c>
      <c r="E1891" s="0" t="s">
        <v>10</v>
      </c>
      <c r="F1891" s="0" t="s">
        <v>7884</v>
      </c>
      <c r="G1891" s="0" t="n">
        <v>1</v>
      </c>
      <c r="H1891" s="0" t="n">
        <v>0</v>
      </c>
      <c r="I1891" s="0" t="n">
        <v>0</v>
      </c>
      <c r="J1891" s="0" t="n">
        <v>0</v>
      </c>
      <c r="K1891" s="0" t="n">
        <v>1</v>
      </c>
      <c r="L1891" s="0" t="n">
        <v>5</v>
      </c>
      <c r="M1891" s="0" t="n">
        <v>0</v>
      </c>
      <c r="N1891" s="1" t="n">
        <f aca="false">IF(ISERROR(I1891/(I1891+J1891)),0,(I1891/(I1891+J1891)))</f>
        <v>0</v>
      </c>
      <c r="O1891" s="1" t="n">
        <f aca="false">IF(ISERROR(I1891/(I1891+K1891)),0,(I1891/(I1891+K1891)))</f>
        <v>0</v>
      </c>
      <c r="P1891" s="1" t="n">
        <f aca="false">IF(ISERROR((2*N1891*O1891)/(N1891+O1891)),0,(2*N1891*O1891)/(N1891+O1891))</f>
        <v>0</v>
      </c>
      <c r="Q1891" s="0" t="n">
        <f aca="false">L1085-M1085</f>
        <v>0</v>
      </c>
      <c r="R1891" s="17" t="str">
        <f aca="false">VLOOKUP(A1891,s3_num_method!A1891:B4390,2,0)</f>
        <v>num+count</v>
      </c>
    </row>
    <row r="1892" customFormat="false" ht="12.8" hidden="false" customHeight="false" outlineLevel="0" collapsed="false">
      <c r="A1892" s="0" t="s">
        <v>7885</v>
      </c>
      <c r="B1892" s="0" t="s">
        <v>22</v>
      </c>
      <c r="C1892" s="0" t="s">
        <v>9</v>
      </c>
      <c r="E1892" s="0" t="s">
        <v>10</v>
      </c>
      <c r="F1892" s="0" t="s">
        <v>7886</v>
      </c>
      <c r="G1892" s="0" t="n">
        <v>2</v>
      </c>
      <c r="H1892" s="0" t="n">
        <v>1</v>
      </c>
      <c r="I1892" s="0" t="n">
        <v>1</v>
      </c>
      <c r="J1892" s="0" t="n">
        <v>0</v>
      </c>
      <c r="K1892" s="0" t="n">
        <v>1</v>
      </c>
      <c r="L1892" s="0" t="n">
        <v>3</v>
      </c>
      <c r="M1892" s="0" t="n">
        <v>3</v>
      </c>
      <c r="N1892" s="1" t="n">
        <f aca="false">IF(ISERROR(I1892/(I1892+J1892)),0,(I1892/(I1892+J1892)))</f>
        <v>1</v>
      </c>
      <c r="O1892" s="1" t="n">
        <f aca="false">IF(ISERROR(I1892/(I1892+K1892)),0,(I1892/(I1892+K1892)))</f>
        <v>0.5</v>
      </c>
      <c r="P1892" s="1" t="n">
        <f aca="false">IF(ISERROR((2*N1892*O1892)/(N1892+O1892)),0,(2*N1892*O1892)/(N1892+O1892))</f>
        <v>0.666666666666667</v>
      </c>
      <c r="Q1892" s="0" t="n">
        <f aca="false">L10-M10</f>
        <v>-3</v>
      </c>
      <c r="R1892" s="17" t="str">
        <f aca="false">VLOOKUP(A1892,s3_num_method!A1892:B4391,2,0)</f>
        <v>num</v>
      </c>
    </row>
    <row r="1893" customFormat="false" ht="12.8" hidden="false" customHeight="false" outlineLevel="0" collapsed="false">
      <c r="A1893" s="0" t="s">
        <v>7887</v>
      </c>
      <c r="B1893" s="0" t="s">
        <v>22</v>
      </c>
      <c r="C1893" s="0" t="s">
        <v>9</v>
      </c>
      <c r="E1893" s="0" t="s">
        <v>10</v>
      </c>
      <c r="F1893" s="0" t="s">
        <v>7888</v>
      </c>
      <c r="G1893" s="0" t="n">
        <v>3</v>
      </c>
      <c r="H1893" s="0" t="n">
        <v>0</v>
      </c>
      <c r="I1893" s="0" t="n">
        <v>0</v>
      </c>
      <c r="J1893" s="0" t="n">
        <v>0</v>
      </c>
      <c r="K1893" s="0" t="n">
        <v>3</v>
      </c>
      <c r="L1893" s="0" t="n">
        <v>6</v>
      </c>
      <c r="M1893" s="0" t="n">
        <v>0</v>
      </c>
      <c r="N1893" s="1" t="n">
        <f aca="false">IF(ISERROR(I1893/(I1893+J1893)),0,(I1893/(I1893+J1893)))</f>
        <v>0</v>
      </c>
      <c r="O1893" s="1" t="n">
        <f aca="false">IF(ISERROR(I1893/(I1893+K1893)),0,(I1893/(I1893+K1893)))</f>
        <v>0</v>
      </c>
      <c r="P1893" s="1" t="n">
        <f aca="false">IF(ISERROR((2*N1893*O1893)/(N1893+O1893)),0,(2*N1893*O1893)/(N1893+O1893))</f>
        <v>0</v>
      </c>
      <c r="Q1893" s="0" t="n">
        <f aca="false">L2214-M2214</f>
        <v>1</v>
      </c>
      <c r="R1893" s="17" t="str">
        <f aca="false">VLOOKUP(A1893,s3_num_method!A1893:B4392,2,0)</f>
        <v>num+count</v>
      </c>
    </row>
    <row r="1894" customFormat="false" ht="12.8" hidden="false" customHeight="false" outlineLevel="0" collapsed="false">
      <c r="A1894" s="0" t="s">
        <v>7889</v>
      </c>
      <c r="B1894" s="0" t="s">
        <v>22</v>
      </c>
      <c r="C1894" s="0" t="s">
        <v>9</v>
      </c>
      <c r="E1894" s="0" t="s">
        <v>10</v>
      </c>
      <c r="F1894" s="0" t="s">
        <v>7890</v>
      </c>
      <c r="G1894" s="0" t="n">
        <v>1</v>
      </c>
      <c r="H1894" s="0" t="n">
        <v>0</v>
      </c>
      <c r="I1894" s="0" t="n">
        <v>0</v>
      </c>
      <c r="J1894" s="0" t="n">
        <v>0</v>
      </c>
      <c r="K1894" s="0" t="n">
        <v>1</v>
      </c>
      <c r="L1894" s="0" t="n">
        <v>1</v>
      </c>
      <c r="M1894" s="0" t="n">
        <v>0</v>
      </c>
      <c r="N1894" s="1" t="n">
        <f aca="false">IF(ISERROR(I1894/(I1894+J1894)),0,(I1894/(I1894+J1894)))</f>
        <v>0</v>
      </c>
      <c r="O1894" s="1" t="n">
        <f aca="false">IF(ISERROR(I1894/(I1894+K1894)),0,(I1894/(I1894+K1894)))</f>
        <v>0</v>
      </c>
      <c r="P1894" s="1" t="n">
        <f aca="false">IF(ISERROR((2*N1894*O1894)/(N1894+O1894)),0,(2*N1894*O1894)/(N1894+O1894))</f>
        <v>0</v>
      </c>
      <c r="Q1894" s="0" t="n">
        <f aca="false">L336-M336</f>
        <v>-3</v>
      </c>
      <c r="R1894" s="17" t="str">
        <f aca="false">VLOOKUP(A1894,s3_num_method!A1894:B4393,2,0)</f>
        <v>num+count</v>
      </c>
    </row>
    <row r="1895" customFormat="false" ht="12.8" hidden="false" customHeight="false" outlineLevel="0" collapsed="false">
      <c r="A1895" s="0" t="s">
        <v>7891</v>
      </c>
      <c r="B1895" s="0" t="s">
        <v>22</v>
      </c>
      <c r="C1895" s="0" t="s">
        <v>9</v>
      </c>
      <c r="E1895" s="0" t="s">
        <v>10</v>
      </c>
      <c r="F1895" s="0" t="s">
        <v>7892</v>
      </c>
      <c r="G1895" s="0" t="n">
        <v>1</v>
      </c>
      <c r="H1895" s="0" t="n">
        <v>0</v>
      </c>
      <c r="I1895" s="0" t="n">
        <v>0</v>
      </c>
      <c r="J1895" s="0" t="n">
        <v>0</v>
      </c>
      <c r="K1895" s="0" t="n">
        <v>1</v>
      </c>
      <c r="L1895" s="0" t="n">
        <v>8</v>
      </c>
      <c r="M1895" s="0" t="n">
        <v>0</v>
      </c>
      <c r="N1895" s="1" t="n">
        <f aca="false">IF(ISERROR(I1895/(I1895+J1895)),0,(I1895/(I1895+J1895)))</f>
        <v>0</v>
      </c>
      <c r="O1895" s="1" t="n">
        <f aca="false">IF(ISERROR(I1895/(I1895+K1895)),0,(I1895/(I1895+K1895)))</f>
        <v>0</v>
      </c>
      <c r="P1895" s="1" t="n">
        <f aca="false">IF(ISERROR((2*N1895*O1895)/(N1895+O1895)),0,(2*N1895*O1895)/(N1895+O1895))</f>
        <v>0</v>
      </c>
      <c r="Q1895" s="0" t="n">
        <f aca="false">L1680-M1680</f>
        <v>-4</v>
      </c>
      <c r="R1895" s="17" t="str">
        <f aca="false">VLOOKUP(A1895,s3_num_method!A1895:B4394,2,0)</f>
        <v>num+count</v>
      </c>
    </row>
    <row r="1896" customFormat="false" ht="12.8" hidden="false" customHeight="false" outlineLevel="0" collapsed="false">
      <c r="A1896" s="0" t="s">
        <v>7893</v>
      </c>
      <c r="B1896" s="0" t="s">
        <v>22</v>
      </c>
      <c r="C1896" s="0" t="s">
        <v>9</v>
      </c>
      <c r="E1896" s="0" t="s">
        <v>10</v>
      </c>
      <c r="F1896" s="0" t="s">
        <v>7894</v>
      </c>
      <c r="G1896" s="0" t="n">
        <v>1</v>
      </c>
      <c r="H1896" s="0" t="n">
        <v>1</v>
      </c>
      <c r="I1896" s="0" t="n">
        <v>1</v>
      </c>
      <c r="J1896" s="0" t="n">
        <v>0</v>
      </c>
      <c r="K1896" s="0" t="n">
        <v>0</v>
      </c>
      <c r="L1896" s="0" t="n">
        <v>3</v>
      </c>
      <c r="M1896" s="0" t="n">
        <v>3</v>
      </c>
      <c r="N1896" s="1" t="n">
        <f aca="false">IF(ISERROR(I1896/(I1896+J1896)),0,(I1896/(I1896+J1896)))</f>
        <v>1</v>
      </c>
      <c r="O1896" s="1" t="n">
        <f aca="false">IF(ISERROR(I1896/(I1896+K1896)),0,(I1896/(I1896+K1896)))</f>
        <v>1</v>
      </c>
      <c r="P1896" s="1" t="n">
        <f aca="false">IF(ISERROR((2*N1896*O1896)/(N1896+O1896)),0,(2*N1896*O1896)/(N1896+O1896))</f>
        <v>1</v>
      </c>
      <c r="Q1896" s="0" t="n">
        <f aca="false">L1793-M1793</f>
        <v>1</v>
      </c>
      <c r="R1896" s="17" t="str">
        <f aca="false">VLOOKUP(A1896,s3_num_method!A1896:B4395,2,0)</f>
        <v>num</v>
      </c>
    </row>
    <row r="1897" customFormat="false" ht="12.8" hidden="false" customHeight="false" outlineLevel="0" collapsed="false">
      <c r="A1897" s="0" t="s">
        <v>7895</v>
      </c>
      <c r="B1897" s="0" t="s">
        <v>22</v>
      </c>
      <c r="C1897" s="0" t="s">
        <v>9</v>
      </c>
      <c r="E1897" s="0" t="s">
        <v>10</v>
      </c>
      <c r="F1897" s="0" t="s">
        <v>7896</v>
      </c>
      <c r="G1897" s="0" t="n">
        <v>1</v>
      </c>
      <c r="H1897" s="0" t="n">
        <v>0</v>
      </c>
      <c r="I1897" s="0" t="n">
        <v>0</v>
      </c>
      <c r="J1897" s="0" t="n">
        <v>0</v>
      </c>
      <c r="K1897" s="0" t="n">
        <v>1</v>
      </c>
      <c r="L1897" s="0" t="n">
        <v>1</v>
      </c>
      <c r="M1897" s="0" t="n">
        <v>0</v>
      </c>
      <c r="N1897" s="1" t="n">
        <f aca="false">IF(ISERROR(I1897/(I1897+J1897)),0,(I1897/(I1897+J1897)))</f>
        <v>0</v>
      </c>
      <c r="O1897" s="1" t="n">
        <f aca="false">IF(ISERROR(I1897/(I1897+K1897)),0,(I1897/(I1897+K1897)))</f>
        <v>0</v>
      </c>
      <c r="P1897" s="1" t="n">
        <f aca="false">IF(ISERROR((2*N1897*O1897)/(N1897+O1897)),0,(2*N1897*O1897)/(N1897+O1897))</f>
        <v>0</v>
      </c>
      <c r="Q1897" s="0" t="n">
        <f aca="false">L5-M5</f>
        <v>-2</v>
      </c>
      <c r="R1897" s="17" t="str">
        <f aca="false">VLOOKUP(A1897,s3_num_method!A1897:B4396,2,0)</f>
        <v>num+count</v>
      </c>
    </row>
    <row r="1898" customFormat="false" ht="12.8" hidden="false" customHeight="false" outlineLevel="0" collapsed="false">
      <c r="A1898" s="0" t="s">
        <v>7897</v>
      </c>
      <c r="B1898" s="0" t="s">
        <v>22</v>
      </c>
      <c r="C1898" s="0" t="s">
        <v>9</v>
      </c>
      <c r="E1898" s="0" t="s">
        <v>10</v>
      </c>
      <c r="F1898" s="0" t="s">
        <v>7898</v>
      </c>
      <c r="G1898" s="0" t="n">
        <v>1</v>
      </c>
      <c r="H1898" s="0" t="n">
        <v>0</v>
      </c>
      <c r="I1898" s="0" t="n">
        <v>0</v>
      </c>
      <c r="J1898" s="0" t="n">
        <v>0</v>
      </c>
      <c r="K1898" s="0" t="n">
        <v>1</v>
      </c>
      <c r="L1898" s="0" t="n">
        <v>3</v>
      </c>
      <c r="M1898" s="0" t="n">
        <v>0</v>
      </c>
      <c r="N1898" s="1" t="n">
        <f aca="false">IF(ISERROR(I1898/(I1898+J1898)),0,(I1898/(I1898+J1898)))</f>
        <v>0</v>
      </c>
      <c r="O1898" s="1" t="n">
        <f aca="false">IF(ISERROR(I1898/(I1898+K1898)),0,(I1898/(I1898+K1898)))</f>
        <v>0</v>
      </c>
      <c r="P1898" s="1" t="n">
        <f aca="false">IF(ISERROR((2*N1898*O1898)/(N1898+O1898)),0,(2*N1898*O1898)/(N1898+O1898))</f>
        <v>0</v>
      </c>
      <c r="Q1898" s="0" t="n">
        <f aca="false">L2228-M2228</f>
        <v>-3</v>
      </c>
      <c r="R1898" s="17" t="str">
        <f aca="false">VLOOKUP(A1898,s3_num_method!A1898:B4397,2,0)</f>
        <v>num+count</v>
      </c>
    </row>
    <row r="1899" customFormat="false" ht="12.8" hidden="false" customHeight="false" outlineLevel="0" collapsed="false">
      <c r="A1899" s="0" t="s">
        <v>7899</v>
      </c>
      <c r="B1899" s="0" t="s">
        <v>22</v>
      </c>
      <c r="C1899" s="0" t="s">
        <v>9</v>
      </c>
      <c r="E1899" s="0" t="s">
        <v>10</v>
      </c>
      <c r="F1899" s="0" t="s">
        <v>7900</v>
      </c>
      <c r="G1899" s="0" t="n">
        <v>1</v>
      </c>
      <c r="H1899" s="0" t="n">
        <v>0</v>
      </c>
      <c r="I1899" s="0" t="n">
        <v>0</v>
      </c>
      <c r="J1899" s="0" t="n">
        <v>0</v>
      </c>
      <c r="K1899" s="0" t="n">
        <v>1</v>
      </c>
      <c r="L1899" s="0" t="n">
        <v>1</v>
      </c>
      <c r="M1899" s="0" t="n">
        <v>0</v>
      </c>
      <c r="N1899" s="1" t="n">
        <f aca="false">IF(ISERROR(I1899/(I1899+J1899)),0,(I1899/(I1899+J1899)))</f>
        <v>0</v>
      </c>
      <c r="O1899" s="1" t="n">
        <f aca="false">IF(ISERROR(I1899/(I1899+K1899)),0,(I1899/(I1899+K1899)))</f>
        <v>0</v>
      </c>
      <c r="P1899" s="1" t="n">
        <f aca="false">IF(ISERROR((2*N1899*O1899)/(N1899+O1899)),0,(2*N1899*O1899)/(N1899+O1899))</f>
        <v>0</v>
      </c>
      <c r="Q1899" s="0" t="n">
        <f aca="false">L441-M441</f>
        <v>-4</v>
      </c>
      <c r="R1899" s="17" t="str">
        <f aca="false">VLOOKUP(A1899,s3_num_method!A1899:B4398,2,0)</f>
        <v>num+count</v>
      </c>
    </row>
    <row r="1900" customFormat="false" ht="12.8" hidden="false" customHeight="false" outlineLevel="0" collapsed="false">
      <c r="A1900" s="0" t="s">
        <v>7901</v>
      </c>
      <c r="B1900" s="0" t="s">
        <v>22</v>
      </c>
      <c r="C1900" s="0" t="s">
        <v>9</v>
      </c>
      <c r="E1900" s="0" t="s">
        <v>10</v>
      </c>
      <c r="F1900" s="0" t="s">
        <v>7902</v>
      </c>
      <c r="G1900" s="0" t="n">
        <v>3</v>
      </c>
      <c r="H1900" s="0" t="n">
        <v>2</v>
      </c>
      <c r="I1900" s="0" t="n">
        <v>2</v>
      </c>
      <c r="J1900" s="0" t="n">
        <v>0</v>
      </c>
      <c r="K1900" s="0" t="n">
        <v>1</v>
      </c>
      <c r="L1900" s="0" t="n">
        <v>11</v>
      </c>
      <c r="M1900" s="0" t="n">
        <v>10</v>
      </c>
      <c r="N1900" s="1" t="n">
        <f aca="false">IF(ISERROR(I1900/(I1900+J1900)),0,(I1900/(I1900+J1900)))</f>
        <v>1</v>
      </c>
      <c r="O1900" s="1" t="n">
        <f aca="false">IF(ISERROR(I1900/(I1900+K1900)),0,(I1900/(I1900+K1900)))</f>
        <v>0.666666666666667</v>
      </c>
      <c r="P1900" s="1" t="n">
        <f aca="false">IF(ISERROR((2*N1900*O1900)/(N1900+O1900)),0,(2*N1900*O1900)/(N1900+O1900))</f>
        <v>0.8</v>
      </c>
      <c r="Q1900" s="0" t="n">
        <f aca="false">L1438-M1438</f>
        <v>-12</v>
      </c>
      <c r="R1900" s="17" t="str">
        <f aca="false">VLOOKUP(A1900,s3_num_method!A1900:B4399,2,0)</f>
        <v>num</v>
      </c>
    </row>
    <row r="1901" customFormat="false" ht="12.8" hidden="false" customHeight="false" outlineLevel="0" collapsed="false">
      <c r="A1901" s="0" t="s">
        <v>7903</v>
      </c>
      <c r="B1901" s="0" t="s">
        <v>22</v>
      </c>
      <c r="C1901" s="0" t="s">
        <v>9</v>
      </c>
      <c r="E1901" s="0" t="s">
        <v>10</v>
      </c>
      <c r="F1901" s="0" t="s">
        <v>7904</v>
      </c>
      <c r="G1901" s="0" t="n">
        <v>1</v>
      </c>
      <c r="H1901" s="0" t="n">
        <v>0</v>
      </c>
      <c r="I1901" s="0" t="n">
        <v>0</v>
      </c>
      <c r="J1901" s="0" t="n">
        <v>0</v>
      </c>
      <c r="K1901" s="0" t="n">
        <v>1</v>
      </c>
      <c r="L1901" s="0" t="n">
        <v>1</v>
      </c>
      <c r="M1901" s="0" t="n">
        <v>0</v>
      </c>
      <c r="N1901" s="1" t="n">
        <f aca="false">IF(ISERROR(I1901/(I1901+J1901)),0,(I1901/(I1901+J1901)))</f>
        <v>0</v>
      </c>
      <c r="O1901" s="1" t="n">
        <f aca="false">IF(ISERROR(I1901/(I1901+K1901)),0,(I1901/(I1901+K1901)))</f>
        <v>0</v>
      </c>
      <c r="P1901" s="1" t="n">
        <f aca="false">IF(ISERROR((2*N1901*O1901)/(N1901+O1901)),0,(2*N1901*O1901)/(N1901+O1901))</f>
        <v>0</v>
      </c>
      <c r="Q1901" s="0" t="n">
        <f aca="false">L1291-M1291</f>
        <v>-2</v>
      </c>
      <c r="R1901" s="17" t="str">
        <f aca="false">VLOOKUP(A1901,s3_num_method!A1901:B4400,2,0)</f>
        <v>num+count</v>
      </c>
    </row>
    <row r="1902" customFormat="false" ht="12.8" hidden="false" customHeight="false" outlineLevel="0" collapsed="false">
      <c r="A1902" s="0" t="s">
        <v>7905</v>
      </c>
      <c r="B1902" s="0" t="s">
        <v>22</v>
      </c>
      <c r="C1902" s="0" t="s">
        <v>9</v>
      </c>
      <c r="E1902" s="0" t="s">
        <v>10</v>
      </c>
      <c r="F1902" s="0" t="s">
        <v>7906</v>
      </c>
      <c r="G1902" s="0" t="n">
        <v>2</v>
      </c>
      <c r="H1902" s="0" t="n">
        <v>2</v>
      </c>
      <c r="I1902" s="0" t="n">
        <v>2</v>
      </c>
      <c r="J1902" s="0" t="n">
        <v>0</v>
      </c>
      <c r="K1902" s="0" t="n">
        <v>0</v>
      </c>
      <c r="L1902" s="0" t="n">
        <v>10</v>
      </c>
      <c r="M1902" s="0" t="n">
        <v>10</v>
      </c>
      <c r="N1902" s="1" t="n">
        <f aca="false">IF(ISERROR(I1902/(I1902+J1902)),0,(I1902/(I1902+J1902)))</f>
        <v>1</v>
      </c>
      <c r="O1902" s="1" t="n">
        <f aca="false">IF(ISERROR(I1902/(I1902+K1902)),0,(I1902/(I1902+K1902)))</f>
        <v>1</v>
      </c>
      <c r="P1902" s="1" t="n">
        <f aca="false">IF(ISERROR((2*N1902*O1902)/(N1902+O1902)),0,(2*N1902*O1902)/(N1902+O1902))</f>
        <v>1</v>
      </c>
      <c r="Q1902" s="0" t="n">
        <f aca="false">L2125-M2125</f>
        <v>1</v>
      </c>
      <c r="R1902" s="17" t="str">
        <f aca="false">VLOOKUP(A1902,s3_num_method!A1902:B4401,2,0)</f>
        <v>num</v>
      </c>
    </row>
    <row r="1903" customFormat="false" ht="12.8" hidden="false" customHeight="false" outlineLevel="0" collapsed="false">
      <c r="A1903" s="0" t="s">
        <v>7907</v>
      </c>
      <c r="B1903" s="0" t="s">
        <v>22</v>
      </c>
      <c r="C1903" s="0" t="s">
        <v>9</v>
      </c>
      <c r="E1903" s="0" t="s">
        <v>10</v>
      </c>
      <c r="F1903" s="0" t="s">
        <v>7908</v>
      </c>
      <c r="G1903" s="0" t="n">
        <v>4</v>
      </c>
      <c r="H1903" s="0" t="n">
        <v>0</v>
      </c>
      <c r="I1903" s="0" t="n">
        <v>0</v>
      </c>
      <c r="J1903" s="0" t="n">
        <v>0</v>
      </c>
      <c r="K1903" s="0" t="n">
        <v>4</v>
      </c>
      <c r="L1903" s="0" t="n">
        <v>3</v>
      </c>
      <c r="M1903" s="0" t="n">
        <v>0</v>
      </c>
      <c r="N1903" s="1" t="n">
        <f aca="false">IF(ISERROR(I1903/(I1903+J1903)),0,(I1903/(I1903+J1903)))</f>
        <v>0</v>
      </c>
      <c r="O1903" s="1" t="n">
        <f aca="false">IF(ISERROR(I1903/(I1903+K1903)),0,(I1903/(I1903+K1903)))</f>
        <v>0</v>
      </c>
      <c r="P1903" s="1" t="n">
        <f aca="false">IF(ISERROR((2*N1903*O1903)/(N1903+O1903)),0,(2*N1903*O1903)/(N1903+O1903))</f>
        <v>0</v>
      </c>
      <c r="Q1903" s="0" t="n">
        <f aca="false">L2116-M2116</f>
        <v>-1</v>
      </c>
      <c r="R1903" s="17" t="str">
        <f aca="false">VLOOKUP(A1903,s3_num_method!A1903:B4402,2,0)</f>
        <v>num+count</v>
      </c>
    </row>
    <row r="1904" customFormat="false" ht="12.8" hidden="false" customHeight="false" outlineLevel="0" collapsed="false">
      <c r="A1904" s="0" t="s">
        <v>7909</v>
      </c>
      <c r="B1904" s="0" t="s">
        <v>22</v>
      </c>
      <c r="C1904" s="0" t="s">
        <v>9</v>
      </c>
      <c r="E1904" s="0" t="s">
        <v>10</v>
      </c>
      <c r="F1904" s="0" t="s">
        <v>7910</v>
      </c>
      <c r="G1904" s="0" t="n">
        <v>4</v>
      </c>
      <c r="H1904" s="0" t="n">
        <v>4</v>
      </c>
      <c r="I1904" s="0" t="n">
        <v>3</v>
      </c>
      <c r="J1904" s="0" t="n">
        <v>1</v>
      </c>
      <c r="K1904" s="0" t="n">
        <v>1</v>
      </c>
      <c r="L1904" s="0" t="n">
        <v>5</v>
      </c>
      <c r="M1904" s="0" t="n">
        <v>2</v>
      </c>
      <c r="N1904" s="1" t="n">
        <f aca="false">IF(ISERROR(I1904/(I1904+J1904)),0,(I1904/(I1904+J1904)))</f>
        <v>0.75</v>
      </c>
      <c r="O1904" s="1" t="n">
        <f aca="false">IF(ISERROR(I1904/(I1904+K1904)),0,(I1904/(I1904+K1904)))</f>
        <v>0.75</v>
      </c>
      <c r="P1904" s="1" t="n">
        <f aca="false">IF(ISERROR((2*N1904*O1904)/(N1904+O1904)),0,(2*N1904*O1904)/(N1904+O1904))</f>
        <v>0.75</v>
      </c>
      <c r="Q1904" s="0" t="n">
        <f aca="false">L1260-M1260</f>
        <v>-2</v>
      </c>
      <c r="R1904" s="17" t="str">
        <f aca="false">VLOOKUP(A1904,s3_num_method!A1904:B4403,2,0)</f>
        <v>num+count</v>
      </c>
    </row>
    <row r="1905" customFormat="false" ht="12.8" hidden="false" customHeight="false" outlineLevel="0" collapsed="false">
      <c r="A1905" s="0" t="s">
        <v>7911</v>
      </c>
      <c r="B1905" s="0" t="s">
        <v>22</v>
      </c>
      <c r="C1905" s="0" t="s">
        <v>9</v>
      </c>
      <c r="E1905" s="0" t="s">
        <v>10</v>
      </c>
      <c r="F1905" s="0" t="s">
        <v>7912</v>
      </c>
      <c r="G1905" s="0" t="n">
        <v>1</v>
      </c>
      <c r="H1905" s="0" t="n">
        <v>1</v>
      </c>
      <c r="I1905" s="0" t="n">
        <v>1</v>
      </c>
      <c r="J1905" s="0" t="n">
        <v>0</v>
      </c>
      <c r="K1905" s="0" t="n">
        <v>0</v>
      </c>
      <c r="L1905" s="0" t="n">
        <v>5</v>
      </c>
      <c r="M1905" s="0" t="n">
        <v>4</v>
      </c>
      <c r="N1905" s="1" t="n">
        <f aca="false">IF(ISERROR(I1905/(I1905+J1905)),0,(I1905/(I1905+J1905)))</f>
        <v>1</v>
      </c>
      <c r="O1905" s="1" t="n">
        <f aca="false">IF(ISERROR(I1905/(I1905+K1905)),0,(I1905/(I1905+K1905)))</f>
        <v>1</v>
      </c>
      <c r="P1905" s="1" t="n">
        <f aca="false">IF(ISERROR((2*N1905*O1905)/(N1905+O1905)),0,(2*N1905*O1905)/(N1905+O1905))</f>
        <v>1</v>
      </c>
      <c r="Q1905" s="0" t="n">
        <f aca="false">L1004-M1004</f>
        <v>1</v>
      </c>
      <c r="R1905" s="17" t="str">
        <f aca="false">VLOOKUP(A1905,s3_num_method!A1905:B4404,2,0)</f>
        <v>num</v>
      </c>
    </row>
    <row r="1906" customFormat="false" ht="12.8" hidden="false" customHeight="false" outlineLevel="0" collapsed="false">
      <c r="A1906" s="0" t="s">
        <v>7913</v>
      </c>
      <c r="B1906" s="0" t="s">
        <v>22</v>
      </c>
      <c r="C1906" s="0" t="s">
        <v>9</v>
      </c>
      <c r="E1906" s="0" t="s">
        <v>10</v>
      </c>
      <c r="F1906" s="0" t="s">
        <v>7914</v>
      </c>
      <c r="G1906" s="0" t="n">
        <v>2</v>
      </c>
      <c r="H1906" s="0" t="n">
        <v>2</v>
      </c>
      <c r="I1906" s="0" t="n">
        <v>2</v>
      </c>
      <c r="J1906" s="0" t="n">
        <v>0</v>
      </c>
      <c r="K1906" s="0" t="n">
        <v>0</v>
      </c>
      <c r="L1906" s="0" t="n">
        <v>2</v>
      </c>
      <c r="M1906" s="0" t="n">
        <v>0</v>
      </c>
      <c r="N1906" s="1" t="n">
        <f aca="false">IF(ISERROR(I1906/(I1906+J1906)),0,(I1906/(I1906+J1906)))</f>
        <v>1</v>
      </c>
      <c r="O1906" s="1" t="n">
        <f aca="false">IF(ISERROR(I1906/(I1906+K1906)),0,(I1906/(I1906+K1906)))</f>
        <v>1</v>
      </c>
      <c r="P1906" s="1" t="n">
        <f aca="false">IF(ISERROR((2*N1906*O1906)/(N1906+O1906)),0,(2*N1906*O1906)/(N1906+O1906))</f>
        <v>1</v>
      </c>
      <c r="Q1906" s="0" t="n">
        <f aca="false">L2062-M2062</f>
        <v>-2</v>
      </c>
      <c r="R1906" s="17" t="str">
        <f aca="false">VLOOKUP(A1906,s3_num_method!A1906:B4405,2,0)</f>
        <v>count</v>
      </c>
    </row>
    <row r="1907" customFormat="false" ht="12.8" hidden="false" customHeight="false" outlineLevel="0" collapsed="false">
      <c r="A1907" s="0" t="s">
        <v>7915</v>
      </c>
      <c r="B1907" s="0" t="s">
        <v>22</v>
      </c>
      <c r="C1907" s="0" t="s">
        <v>9</v>
      </c>
      <c r="E1907" s="0" t="s">
        <v>10</v>
      </c>
      <c r="F1907" s="0" t="s">
        <v>7916</v>
      </c>
      <c r="G1907" s="0" t="n">
        <v>1</v>
      </c>
      <c r="H1907" s="0" t="n">
        <v>0</v>
      </c>
      <c r="I1907" s="0" t="n">
        <v>0</v>
      </c>
      <c r="J1907" s="0" t="n">
        <v>0</v>
      </c>
      <c r="K1907" s="0" t="n">
        <v>1</v>
      </c>
      <c r="L1907" s="0" t="n">
        <v>2</v>
      </c>
      <c r="M1907" s="0" t="n">
        <v>0</v>
      </c>
      <c r="N1907" s="1" t="n">
        <f aca="false">IF(ISERROR(I1907/(I1907+J1907)),0,(I1907/(I1907+J1907)))</f>
        <v>0</v>
      </c>
      <c r="O1907" s="1" t="n">
        <f aca="false">IF(ISERROR(I1907/(I1907+K1907)),0,(I1907/(I1907+K1907)))</f>
        <v>0</v>
      </c>
      <c r="P1907" s="1" t="n">
        <f aca="false">IF(ISERROR((2*N1907*O1907)/(N1907+O1907)),0,(2*N1907*O1907)/(N1907+O1907))</f>
        <v>0</v>
      </c>
      <c r="Q1907" s="0" t="n">
        <f aca="false">L1361-M1361</f>
        <v>-2</v>
      </c>
      <c r="R1907" s="17" t="str">
        <f aca="false">VLOOKUP(A1907,s3_num_method!A1907:B4406,2,0)</f>
        <v>num+count</v>
      </c>
    </row>
    <row r="1908" customFormat="false" ht="12.8" hidden="false" customHeight="false" outlineLevel="0" collapsed="false">
      <c r="A1908" s="0" t="s">
        <v>7917</v>
      </c>
      <c r="B1908" s="0" t="s">
        <v>22</v>
      </c>
      <c r="C1908" s="0" t="s">
        <v>9</v>
      </c>
      <c r="E1908" s="0" t="s">
        <v>10</v>
      </c>
      <c r="F1908" s="0" t="s">
        <v>7918</v>
      </c>
      <c r="G1908" s="0" t="n">
        <v>3</v>
      </c>
      <c r="H1908" s="0" t="n">
        <v>1</v>
      </c>
      <c r="I1908" s="0" t="n">
        <v>1</v>
      </c>
      <c r="J1908" s="0" t="n">
        <v>0</v>
      </c>
      <c r="K1908" s="0" t="n">
        <v>2</v>
      </c>
      <c r="L1908" s="0" t="n">
        <v>5</v>
      </c>
      <c r="M1908" s="0" t="n">
        <v>0</v>
      </c>
      <c r="N1908" s="1" t="n">
        <f aca="false">IF(ISERROR(I1908/(I1908+J1908)),0,(I1908/(I1908+J1908)))</f>
        <v>1</v>
      </c>
      <c r="O1908" s="1" t="n">
        <f aca="false">IF(ISERROR(I1908/(I1908+K1908)),0,(I1908/(I1908+K1908)))</f>
        <v>0.333333333333333</v>
      </c>
      <c r="P1908" s="1" t="n">
        <f aca="false">IF(ISERROR((2*N1908*O1908)/(N1908+O1908)),0,(2*N1908*O1908)/(N1908+O1908))</f>
        <v>0.5</v>
      </c>
      <c r="Q1908" s="0" t="n">
        <f aca="false">L886-M886</f>
        <v>3</v>
      </c>
      <c r="R1908" s="17" t="str">
        <f aca="false">VLOOKUP(A1908,s3_num_method!A1908:B4407,2,0)</f>
        <v>count</v>
      </c>
    </row>
    <row r="1909" customFormat="false" ht="12.8" hidden="false" customHeight="false" outlineLevel="0" collapsed="false">
      <c r="A1909" s="0" t="s">
        <v>7919</v>
      </c>
      <c r="B1909" s="0" t="s">
        <v>22</v>
      </c>
      <c r="C1909" s="0" t="s">
        <v>9</v>
      </c>
      <c r="E1909" s="0" t="s">
        <v>10</v>
      </c>
      <c r="F1909" s="0" t="s">
        <v>7920</v>
      </c>
      <c r="G1909" s="0" t="n">
        <v>1</v>
      </c>
      <c r="H1909" s="0" t="n">
        <v>0</v>
      </c>
      <c r="I1909" s="0" t="n">
        <v>0</v>
      </c>
      <c r="J1909" s="0" t="n">
        <v>0</v>
      </c>
      <c r="K1909" s="0" t="n">
        <v>1</v>
      </c>
      <c r="L1909" s="0" t="n">
        <v>4</v>
      </c>
      <c r="M1909" s="0" t="n">
        <v>0</v>
      </c>
      <c r="N1909" s="1" t="n">
        <f aca="false">IF(ISERROR(I1909/(I1909+J1909)),0,(I1909/(I1909+J1909)))</f>
        <v>0</v>
      </c>
      <c r="O1909" s="1" t="n">
        <f aca="false">IF(ISERROR(I1909/(I1909+K1909)),0,(I1909/(I1909+K1909)))</f>
        <v>0</v>
      </c>
      <c r="P1909" s="1" t="n">
        <f aca="false">IF(ISERROR((2*N1909*O1909)/(N1909+O1909)),0,(2*N1909*O1909)/(N1909+O1909))</f>
        <v>0</v>
      </c>
      <c r="Q1909" s="0" t="n">
        <f aca="false">L1300-M1300</f>
        <v>-4</v>
      </c>
      <c r="R1909" s="17" t="str">
        <f aca="false">VLOOKUP(A1909,s3_num_method!A1909:B4408,2,0)</f>
        <v>num+count</v>
      </c>
    </row>
    <row r="1910" customFormat="false" ht="12.8" hidden="false" customHeight="false" outlineLevel="0" collapsed="false">
      <c r="A1910" s="0" t="s">
        <v>7921</v>
      </c>
      <c r="B1910" s="0" t="s">
        <v>22</v>
      </c>
      <c r="C1910" s="0" t="s">
        <v>9</v>
      </c>
      <c r="E1910" s="0" t="s">
        <v>10</v>
      </c>
      <c r="F1910" s="0" t="s">
        <v>7922</v>
      </c>
      <c r="G1910" s="0" t="n">
        <v>1</v>
      </c>
      <c r="H1910" s="0" t="n">
        <v>0</v>
      </c>
      <c r="I1910" s="0" t="n">
        <v>0</v>
      </c>
      <c r="J1910" s="0" t="n">
        <v>0</v>
      </c>
      <c r="K1910" s="0" t="n">
        <v>1</v>
      </c>
      <c r="L1910" s="0" t="n">
        <v>5</v>
      </c>
      <c r="M1910" s="0" t="n">
        <v>0</v>
      </c>
      <c r="N1910" s="1" t="n">
        <f aca="false">IF(ISERROR(I1910/(I1910+J1910)),0,(I1910/(I1910+J1910)))</f>
        <v>0</v>
      </c>
      <c r="O1910" s="1" t="n">
        <f aca="false">IF(ISERROR(I1910/(I1910+K1910)),0,(I1910/(I1910+K1910)))</f>
        <v>0</v>
      </c>
      <c r="P1910" s="1" t="n">
        <f aca="false">IF(ISERROR((2*N1910*O1910)/(N1910+O1910)),0,(2*N1910*O1910)/(N1910+O1910))</f>
        <v>0</v>
      </c>
      <c r="Q1910" s="0" t="n">
        <f aca="false">L498-M498</f>
        <v>-18</v>
      </c>
      <c r="R1910" s="17" t="str">
        <f aca="false">VLOOKUP(A1910,s3_num_method!A1910:B4409,2,0)</f>
        <v>num+count</v>
      </c>
    </row>
    <row r="1911" customFormat="false" ht="12.8" hidden="false" customHeight="false" outlineLevel="0" collapsed="false">
      <c r="A1911" s="0" t="s">
        <v>7923</v>
      </c>
      <c r="B1911" s="0" t="s">
        <v>22</v>
      </c>
      <c r="C1911" s="0" t="s">
        <v>9</v>
      </c>
      <c r="E1911" s="0" t="s">
        <v>10</v>
      </c>
      <c r="F1911" s="0" t="s">
        <v>7924</v>
      </c>
      <c r="G1911" s="0" t="n">
        <v>2</v>
      </c>
      <c r="H1911" s="0" t="n">
        <v>2</v>
      </c>
      <c r="I1911" s="0" t="n">
        <v>2</v>
      </c>
      <c r="J1911" s="0" t="n">
        <v>0</v>
      </c>
      <c r="K1911" s="0" t="n">
        <v>0</v>
      </c>
      <c r="L1911" s="0" t="n">
        <v>5</v>
      </c>
      <c r="M1911" s="0" t="n">
        <v>10</v>
      </c>
      <c r="N1911" s="1" t="n">
        <f aca="false">IF(ISERROR(I1911/(I1911+J1911)),0,(I1911/(I1911+J1911)))</f>
        <v>1</v>
      </c>
      <c r="O1911" s="1" t="n">
        <f aca="false">IF(ISERROR(I1911/(I1911+K1911)),0,(I1911/(I1911+K1911)))</f>
        <v>1</v>
      </c>
      <c r="P1911" s="1" t="n">
        <f aca="false">IF(ISERROR((2*N1911*O1911)/(N1911+O1911)),0,(2*N1911*O1911)/(N1911+O1911))</f>
        <v>1</v>
      </c>
      <c r="Q1911" s="0" t="n">
        <f aca="false">L1151-M1151</f>
        <v>-5</v>
      </c>
      <c r="R1911" s="17" t="str">
        <f aca="false">VLOOKUP(A1911,s3_num_method!A1911:B4410,2,0)</f>
        <v>num</v>
      </c>
    </row>
    <row r="1912" customFormat="false" ht="12.8" hidden="false" customHeight="false" outlineLevel="0" collapsed="false">
      <c r="A1912" s="0" t="s">
        <v>7925</v>
      </c>
      <c r="B1912" s="0" t="s">
        <v>22</v>
      </c>
      <c r="C1912" s="0" t="s">
        <v>9</v>
      </c>
      <c r="E1912" s="0" t="s">
        <v>10</v>
      </c>
      <c r="F1912" s="0" t="s">
        <v>7926</v>
      </c>
      <c r="G1912" s="0" t="n">
        <v>1</v>
      </c>
      <c r="H1912" s="0" t="n">
        <v>0</v>
      </c>
      <c r="I1912" s="0" t="n">
        <v>0</v>
      </c>
      <c r="J1912" s="0" t="n">
        <v>0</v>
      </c>
      <c r="K1912" s="0" t="n">
        <v>1</v>
      </c>
      <c r="L1912" s="0" t="n">
        <v>4</v>
      </c>
      <c r="M1912" s="0" t="n">
        <v>0</v>
      </c>
      <c r="N1912" s="1" t="n">
        <f aca="false">IF(ISERROR(I1912/(I1912+J1912)),0,(I1912/(I1912+J1912)))</f>
        <v>0</v>
      </c>
      <c r="O1912" s="1" t="n">
        <f aca="false">IF(ISERROR(I1912/(I1912+K1912)),0,(I1912/(I1912+K1912)))</f>
        <v>0</v>
      </c>
      <c r="P1912" s="1" t="n">
        <f aca="false">IF(ISERROR((2*N1912*O1912)/(N1912+O1912)),0,(2*N1912*O1912)/(N1912+O1912))</f>
        <v>0</v>
      </c>
      <c r="Q1912" s="0" t="n">
        <f aca="false">L1083-M1083</f>
        <v>-3</v>
      </c>
      <c r="R1912" s="17" t="str">
        <f aca="false">VLOOKUP(A1912,s3_num_method!A1912:B4411,2,0)</f>
        <v>num+count</v>
      </c>
    </row>
    <row r="1913" customFormat="false" ht="12.8" hidden="false" customHeight="false" outlineLevel="0" collapsed="false">
      <c r="A1913" s="0" t="s">
        <v>7927</v>
      </c>
      <c r="B1913" s="0" t="s">
        <v>22</v>
      </c>
      <c r="C1913" s="0" t="s">
        <v>9</v>
      </c>
      <c r="E1913" s="0" t="s">
        <v>10</v>
      </c>
      <c r="F1913" s="0" t="s">
        <v>7928</v>
      </c>
      <c r="G1913" s="0" t="n">
        <v>1</v>
      </c>
      <c r="H1913" s="0" t="n">
        <v>0</v>
      </c>
      <c r="I1913" s="0" t="n">
        <v>0</v>
      </c>
      <c r="J1913" s="0" t="n">
        <v>0</v>
      </c>
      <c r="K1913" s="0" t="n">
        <v>1</v>
      </c>
      <c r="L1913" s="0" t="n">
        <v>1</v>
      </c>
      <c r="M1913" s="0" t="n">
        <v>0</v>
      </c>
      <c r="N1913" s="1" t="n">
        <f aca="false">IF(ISERROR(I1913/(I1913+J1913)),0,(I1913/(I1913+J1913)))</f>
        <v>0</v>
      </c>
      <c r="O1913" s="1" t="n">
        <f aca="false">IF(ISERROR(I1913/(I1913+K1913)),0,(I1913/(I1913+K1913)))</f>
        <v>0</v>
      </c>
      <c r="P1913" s="1" t="n">
        <f aca="false">IF(ISERROR((2*N1913*O1913)/(N1913+O1913)),0,(2*N1913*O1913)/(N1913+O1913))</f>
        <v>0</v>
      </c>
      <c r="Q1913" s="0" t="n">
        <f aca="false">L215-M215</f>
        <v>-10</v>
      </c>
      <c r="R1913" s="17" t="str">
        <f aca="false">VLOOKUP(A1913,s3_num_method!A1913:B4412,2,0)</f>
        <v>num+count</v>
      </c>
    </row>
    <row r="1914" customFormat="false" ht="12.8" hidden="false" customHeight="false" outlineLevel="0" collapsed="false">
      <c r="A1914" s="0" t="s">
        <v>7929</v>
      </c>
      <c r="B1914" s="0" t="s">
        <v>22</v>
      </c>
      <c r="C1914" s="0" t="s">
        <v>9</v>
      </c>
      <c r="E1914" s="0" t="s">
        <v>10</v>
      </c>
      <c r="F1914" s="0" t="s">
        <v>7930</v>
      </c>
      <c r="G1914" s="0" t="n">
        <v>1</v>
      </c>
      <c r="H1914" s="0" t="n">
        <v>0</v>
      </c>
      <c r="I1914" s="0" t="n">
        <v>0</v>
      </c>
      <c r="J1914" s="0" t="n">
        <v>0</v>
      </c>
      <c r="K1914" s="0" t="n">
        <v>1</v>
      </c>
      <c r="L1914" s="0" t="n">
        <v>4</v>
      </c>
      <c r="M1914" s="0" t="n">
        <v>0</v>
      </c>
      <c r="N1914" s="1" t="n">
        <f aca="false">IF(ISERROR(I1914/(I1914+J1914)),0,(I1914/(I1914+J1914)))</f>
        <v>0</v>
      </c>
      <c r="O1914" s="1" t="n">
        <f aca="false">IF(ISERROR(I1914/(I1914+K1914)),0,(I1914/(I1914+K1914)))</f>
        <v>0</v>
      </c>
      <c r="P1914" s="1" t="n">
        <f aca="false">IF(ISERROR((2*N1914*O1914)/(N1914+O1914)),0,(2*N1914*O1914)/(N1914+O1914))</f>
        <v>0</v>
      </c>
      <c r="Q1914" s="0" t="n">
        <f aca="false">L2067-M2067</f>
        <v>4</v>
      </c>
      <c r="R1914" s="17" t="str">
        <f aca="false">VLOOKUP(A1914,s3_num_method!A1914:B4413,2,0)</f>
        <v>num+count</v>
      </c>
    </row>
    <row r="1915" customFormat="false" ht="12.8" hidden="false" customHeight="false" outlineLevel="0" collapsed="false">
      <c r="A1915" s="0" t="s">
        <v>7931</v>
      </c>
      <c r="B1915" s="0" t="s">
        <v>22</v>
      </c>
      <c r="C1915" s="0" t="s">
        <v>9</v>
      </c>
      <c r="E1915" s="0" t="s">
        <v>10</v>
      </c>
      <c r="F1915" s="0" t="s">
        <v>7932</v>
      </c>
      <c r="G1915" s="0" t="n">
        <v>3</v>
      </c>
      <c r="H1915" s="0" t="n">
        <v>0</v>
      </c>
      <c r="I1915" s="0" t="n">
        <v>0</v>
      </c>
      <c r="J1915" s="0" t="n">
        <v>0</v>
      </c>
      <c r="K1915" s="0" t="n">
        <v>3</v>
      </c>
      <c r="L1915" s="0" t="n">
        <v>2</v>
      </c>
      <c r="M1915" s="0" t="n">
        <v>0</v>
      </c>
      <c r="N1915" s="1" t="n">
        <f aca="false">IF(ISERROR(I1915/(I1915+J1915)),0,(I1915/(I1915+J1915)))</f>
        <v>0</v>
      </c>
      <c r="O1915" s="1" t="n">
        <f aca="false">IF(ISERROR(I1915/(I1915+K1915)),0,(I1915/(I1915+K1915)))</f>
        <v>0</v>
      </c>
      <c r="P1915" s="1" t="n">
        <f aca="false">IF(ISERROR((2*N1915*O1915)/(N1915+O1915)),0,(2*N1915*O1915)/(N1915+O1915))</f>
        <v>0</v>
      </c>
      <c r="Q1915" s="0" t="n">
        <f aca="false">L1276-M1276</f>
        <v>-1</v>
      </c>
      <c r="R1915" s="17" t="str">
        <f aca="false">VLOOKUP(A1915,s3_num_method!A1915:B4414,2,0)</f>
        <v>num+count</v>
      </c>
    </row>
    <row r="1916" customFormat="false" ht="12.8" hidden="false" customHeight="false" outlineLevel="0" collapsed="false">
      <c r="A1916" s="0" t="s">
        <v>7933</v>
      </c>
      <c r="B1916" s="0" t="s">
        <v>22</v>
      </c>
      <c r="C1916" s="0" t="s">
        <v>9</v>
      </c>
      <c r="E1916" s="0" t="s">
        <v>10</v>
      </c>
      <c r="F1916" s="0" t="s">
        <v>7934</v>
      </c>
      <c r="G1916" s="0" t="n">
        <v>2</v>
      </c>
      <c r="H1916" s="0" t="n">
        <v>5</v>
      </c>
      <c r="I1916" s="0" t="n">
        <v>1</v>
      </c>
      <c r="J1916" s="0" t="n">
        <v>4</v>
      </c>
      <c r="K1916" s="0" t="n">
        <v>1</v>
      </c>
      <c r="L1916" s="0" t="n">
        <v>4</v>
      </c>
      <c r="M1916" s="0" t="n">
        <v>9</v>
      </c>
      <c r="N1916" s="1" t="n">
        <f aca="false">IF(ISERROR(I1916/(I1916+J1916)),0,(I1916/(I1916+J1916)))</f>
        <v>0.2</v>
      </c>
      <c r="O1916" s="1" t="n">
        <f aca="false">IF(ISERROR(I1916/(I1916+K1916)),0,(I1916/(I1916+K1916)))</f>
        <v>0.5</v>
      </c>
      <c r="P1916" s="1" t="n">
        <f aca="false">IF(ISERROR((2*N1916*O1916)/(N1916+O1916)),0,(2*N1916*O1916)/(N1916+O1916))</f>
        <v>0.285714285714286</v>
      </c>
      <c r="Q1916" s="0" t="n">
        <f aca="false">L2224-M2224</f>
        <v>4</v>
      </c>
      <c r="R1916" s="17" t="str">
        <f aca="false">VLOOKUP(A1916,s3_num_method!A1916:B4415,2,0)</f>
        <v>num+count</v>
      </c>
    </row>
    <row r="1917" customFormat="false" ht="12.8" hidden="false" customHeight="false" outlineLevel="0" collapsed="false">
      <c r="A1917" s="0" t="s">
        <v>7935</v>
      </c>
      <c r="B1917" s="0" t="s">
        <v>22</v>
      </c>
      <c r="C1917" s="0" t="s">
        <v>9</v>
      </c>
      <c r="E1917" s="0" t="s">
        <v>10</v>
      </c>
      <c r="F1917" s="0" t="s">
        <v>7936</v>
      </c>
      <c r="G1917" s="0" t="n">
        <v>6</v>
      </c>
      <c r="H1917" s="0" t="n">
        <v>3</v>
      </c>
      <c r="I1917" s="0" t="n">
        <v>3</v>
      </c>
      <c r="J1917" s="0" t="n">
        <v>0</v>
      </c>
      <c r="K1917" s="0" t="n">
        <v>3</v>
      </c>
      <c r="L1917" s="0" t="n">
        <v>9</v>
      </c>
      <c r="M1917" s="0" t="n">
        <v>7</v>
      </c>
      <c r="N1917" s="1" t="n">
        <f aca="false">IF(ISERROR(I1917/(I1917+J1917)),0,(I1917/(I1917+J1917)))</f>
        <v>1</v>
      </c>
      <c r="O1917" s="1" t="n">
        <f aca="false">IF(ISERROR(I1917/(I1917+K1917)),0,(I1917/(I1917+K1917)))</f>
        <v>0.5</v>
      </c>
      <c r="P1917" s="1" t="n">
        <f aca="false">IF(ISERROR((2*N1917*O1917)/(N1917+O1917)),0,(2*N1917*O1917)/(N1917+O1917))</f>
        <v>0.666666666666667</v>
      </c>
      <c r="Q1917" s="0" t="n">
        <f aca="false">L1410-M1410</f>
        <v>-1</v>
      </c>
      <c r="R1917" s="17" t="str">
        <f aca="false">VLOOKUP(A1917,s3_num_method!A1917:B4416,2,0)</f>
        <v>num+count</v>
      </c>
    </row>
    <row r="1918" customFormat="false" ht="12.8" hidden="false" customHeight="false" outlineLevel="0" collapsed="false">
      <c r="A1918" s="0" t="s">
        <v>7937</v>
      </c>
      <c r="B1918" s="0" t="s">
        <v>22</v>
      </c>
      <c r="C1918" s="0" t="s">
        <v>9</v>
      </c>
      <c r="E1918" s="0" t="s">
        <v>10</v>
      </c>
      <c r="F1918" s="0" t="s">
        <v>7938</v>
      </c>
      <c r="G1918" s="0" t="n">
        <v>3</v>
      </c>
      <c r="H1918" s="0" t="n">
        <v>1</v>
      </c>
      <c r="I1918" s="0" t="n">
        <v>1</v>
      </c>
      <c r="J1918" s="0" t="n">
        <v>0</v>
      </c>
      <c r="K1918" s="0" t="n">
        <v>2</v>
      </c>
      <c r="L1918" s="0" t="n">
        <v>5</v>
      </c>
      <c r="M1918" s="0" t="n">
        <v>4</v>
      </c>
      <c r="N1918" s="1" t="n">
        <f aca="false">IF(ISERROR(I1918/(I1918+J1918)),0,(I1918/(I1918+J1918)))</f>
        <v>1</v>
      </c>
      <c r="O1918" s="1" t="n">
        <f aca="false">IF(ISERROR(I1918/(I1918+K1918)),0,(I1918/(I1918+K1918)))</f>
        <v>0.333333333333333</v>
      </c>
      <c r="P1918" s="1" t="n">
        <f aca="false">IF(ISERROR((2*N1918*O1918)/(N1918+O1918)),0,(2*N1918*O1918)/(N1918+O1918))</f>
        <v>0.5</v>
      </c>
      <c r="Q1918" s="0" t="n">
        <f aca="false">L1518-M1518</f>
        <v>-8</v>
      </c>
      <c r="R1918" s="17" t="str">
        <f aca="false">VLOOKUP(A1918,s3_num_method!A1918:B4417,2,0)</f>
        <v>num</v>
      </c>
    </row>
    <row r="1919" customFormat="false" ht="12.8" hidden="false" customHeight="false" outlineLevel="0" collapsed="false">
      <c r="A1919" s="0" t="s">
        <v>7939</v>
      </c>
      <c r="B1919" s="0" t="s">
        <v>22</v>
      </c>
      <c r="C1919" s="0" t="s">
        <v>9</v>
      </c>
      <c r="E1919" s="0" t="s">
        <v>10</v>
      </c>
      <c r="F1919" s="0" t="s">
        <v>7940</v>
      </c>
      <c r="G1919" s="0" t="n">
        <v>1</v>
      </c>
      <c r="H1919" s="0" t="n">
        <v>0</v>
      </c>
      <c r="I1919" s="0" t="n">
        <v>0</v>
      </c>
      <c r="J1919" s="0" t="n">
        <v>0</v>
      </c>
      <c r="K1919" s="0" t="n">
        <v>1</v>
      </c>
      <c r="L1919" s="0" t="n">
        <v>1</v>
      </c>
      <c r="M1919" s="0" t="n">
        <v>0</v>
      </c>
      <c r="N1919" s="1" t="n">
        <f aca="false">IF(ISERROR(I1919/(I1919+J1919)),0,(I1919/(I1919+J1919)))</f>
        <v>0</v>
      </c>
      <c r="O1919" s="1" t="n">
        <f aca="false">IF(ISERROR(I1919/(I1919+K1919)),0,(I1919/(I1919+K1919)))</f>
        <v>0</v>
      </c>
      <c r="P1919" s="1" t="n">
        <f aca="false">IF(ISERROR((2*N1919*O1919)/(N1919+O1919)),0,(2*N1919*O1919)/(N1919+O1919))</f>
        <v>0</v>
      </c>
      <c r="Q1919" s="0" t="n">
        <f aca="false">L1859-M1859</f>
        <v>5</v>
      </c>
      <c r="R1919" s="17" t="str">
        <f aca="false">VLOOKUP(A1919,s3_num_method!A1919:B4418,2,0)</f>
        <v>num+count</v>
      </c>
    </row>
    <row r="1920" customFormat="false" ht="12.8" hidden="false" customHeight="false" outlineLevel="0" collapsed="false">
      <c r="A1920" s="0" t="s">
        <v>7941</v>
      </c>
      <c r="B1920" s="0" t="s">
        <v>22</v>
      </c>
      <c r="C1920" s="0" t="s">
        <v>9</v>
      </c>
      <c r="E1920" s="0" t="s">
        <v>10</v>
      </c>
      <c r="F1920" s="0" t="s">
        <v>7942</v>
      </c>
      <c r="G1920" s="0" t="n">
        <v>1</v>
      </c>
      <c r="H1920" s="0" t="n">
        <v>0</v>
      </c>
      <c r="I1920" s="0" t="n">
        <v>0</v>
      </c>
      <c r="J1920" s="0" t="n">
        <v>0</v>
      </c>
      <c r="K1920" s="0" t="n">
        <v>1</v>
      </c>
      <c r="L1920" s="0" t="n">
        <v>1</v>
      </c>
      <c r="M1920" s="0" t="n">
        <v>0</v>
      </c>
      <c r="N1920" s="1" t="n">
        <f aca="false">IF(ISERROR(I1920/(I1920+J1920)),0,(I1920/(I1920+J1920)))</f>
        <v>0</v>
      </c>
      <c r="O1920" s="1" t="n">
        <f aca="false">IF(ISERROR(I1920/(I1920+K1920)),0,(I1920/(I1920+K1920)))</f>
        <v>0</v>
      </c>
      <c r="P1920" s="1" t="n">
        <f aca="false">IF(ISERROR((2*N1920*O1920)/(N1920+O1920)),0,(2*N1920*O1920)/(N1920+O1920))</f>
        <v>0</v>
      </c>
      <c r="Q1920" s="0" t="n">
        <f aca="false">L1405-M1405</f>
        <v>-5</v>
      </c>
      <c r="R1920" s="17" t="str">
        <f aca="false">VLOOKUP(A1920,s3_num_method!A1920:B4419,2,0)</f>
        <v>num+count</v>
      </c>
    </row>
    <row r="1921" customFormat="false" ht="12.8" hidden="false" customHeight="false" outlineLevel="0" collapsed="false">
      <c r="A1921" s="0" t="s">
        <v>7943</v>
      </c>
      <c r="B1921" s="0" t="s">
        <v>22</v>
      </c>
      <c r="C1921" s="0" t="s">
        <v>9</v>
      </c>
      <c r="E1921" s="0" t="s">
        <v>10</v>
      </c>
      <c r="F1921" s="0" t="s">
        <v>7944</v>
      </c>
      <c r="G1921" s="0" t="n">
        <v>1</v>
      </c>
      <c r="H1921" s="0" t="n">
        <v>1</v>
      </c>
      <c r="I1921" s="0" t="n">
        <v>1</v>
      </c>
      <c r="J1921" s="0" t="n">
        <v>0</v>
      </c>
      <c r="K1921" s="0" t="n">
        <v>0</v>
      </c>
      <c r="L1921" s="0" t="n">
        <v>1</v>
      </c>
      <c r="M1921" s="0" t="n">
        <v>0</v>
      </c>
      <c r="N1921" s="1" t="n">
        <f aca="false">IF(ISERROR(I1921/(I1921+J1921)),0,(I1921/(I1921+J1921)))</f>
        <v>1</v>
      </c>
      <c r="O1921" s="1" t="n">
        <f aca="false">IF(ISERROR(I1921/(I1921+K1921)),0,(I1921/(I1921+K1921)))</f>
        <v>1</v>
      </c>
      <c r="P1921" s="1" t="n">
        <f aca="false">IF(ISERROR((2*N1921*O1921)/(N1921+O1921)),0,(2*N1921*O1921)/(N1921+O1921))</f>
        <v>1</v>
      </c>
      <c r="Q1921" s="0" t="n">
        <f aca="false">L14-M14</f>
        <v>-8</v>
      </c>
      <c r="R1921" s="17" t="str">
        <f aca="false">VLOOKUP(A1921,s3_num_method!A1921:B4420,2,0)</f>
        <v>count</v>
      </c>
    </row>
    <row r="1922" customFormat="false" ht="12.8" hidden="false" customHeight="false" outlineLevel="0" collapsed="false">
      <c r="A1922" s="0" t="s">
        <v>7945</v>
      </c>
      <c r="B1922" s="0" t="s">
        <v>22</v>
      </c>
      <c r="C1922" s="0" t="s">
        <v>9</v>
      </c>
      <c r="E1922" s="0" t="s">
        <v>10</v>
      </c>
      <c r="F1922" s="0" t="s">
        <v>7946</v>
      </c>
      <c r="G1922" s="0" t="n">
        <v>1</v>
      </c>
      <c r="H1922" s="0" t="n">
        <v>0</v>
      </c>
      <c r="I1922" s="0" t="n">
        <v>0</v>
      </c>
      <c r="J1922" s="0" t="n">
        <v>0</v>
      </c>
      <c r="K1922" s="0" t="n">
        <v>1</v>
      </c>
      <c r="L1922" s="0" t="n">
        <v>5</v>
      </c>
      <c r="M1922" s="0" t="n">
        <v>0</v>
      </c>
      <c r="N1922" s="1" t="n">
        <f aca="false">IF(ISERROR(I1922/(I1922+J1922)),0,(I1922/(I1922+J1922)))</f>
        <v>0</v>
      </c>
      <c r="O1922" s="1" t="n">
        <f aca="false">IF(ISERROR(I1922/(I1922+K1922)),0,(I1922/(I1922+K1922)))</f>
        <v>0</v>
      </c>
      <c r="P1922" s="1" t="n">
        <f aca="false">IF(ISERROR((2*N1922*O1922)/(N1922+O1922)),0,(2*N1922*O1922)/(N1922+O1922))</f>
        <v>0</v>
      </c>
      <c r="Q1922" s="0" t="n">
        <f aca="false">L1416-M1416</f>
        <v>-7</v>
      </c>
      <c r="R1922" s="17" t="str">
        <f aca="false">VLOOKUP(A1922,s3_num_method!A1922:B4421,2,0)</f>
        <v>num+count</v>
      </c>
    </row>
    <row r="1923" customFormat="false" ht="12.8" hidden="false" customHeight="false" outlineLevel="0" collapsed="false">
      <c r="A1923" s="0" t="s">
        <v>7947</v>
      </c>
      <c r="B1923" s="0" t="s">
        <v>22</v>
      </c>
      <c r="C1923" s="0" t="s">
        <v>9</v>
      </c>
      <c r="E1923" s="0" t="s">
        <v>10</v>
      </c>
      <c r="F1923" s="0" t="s">
        <v>7948</v>
      </c>
      <c r="G1923" s="0" t="n">
        <v>1</v>
      </c>
      <c r="H1923" s="0" t="n">
        <v>1</v>
      </c>
      <c r="I1923" s="0" t="n">
        <v>1</v>
      </c>
      <c r="J1923" s="0" t="n">
        <v>0</v>
      </c>
      <c r="K1923" s="0" t="n">
        <v>0</v>
      </c>
      <c r="L1923" s="0" t="n">
        <v>4</v>
      </c>
      <c r="M1923" s="0" t="n">
        <v>4</v>
      </c>
      <c r="N1923" s="1" t="n">
        <f aca="false">IF(ISERROR(I1923/(I1923+J1923)),0,(I1923/(I1923+J1923)))</f>
        <v>1</v>
      </c>
      <c r="O1923" s="1" t="n">
        <f aca="false">IF(ISERROR(I1923/(I1923+K1923)),0,(I1923/(I1923+K1923)))</f>
        <v>1</v>
      </c>
      <c r="P1923" s="1" t="n">
        <f aca="false">IF(ISERROR((2*N1923*O1923)/(N1923+O1923)),0,(2*N1923*O1923)/(N1923+O1923))</f>
        <v>1</v>
      </c>
      <c r="Q1923" s="0" t="n">
        <f aca="false">L2260-M2260</f>
        <v>7</v>
      </c>
      <c r="R1923" s="17" t="str">
        <f aca="false">VLOOKUP(A1923,s3_num_method!A1923:B4422,2,0)</f>
        <v>num</v>
      </c>
    </row>
    <row r="1924" customFormat="false" ht="12.8" hidden="false" customHeight="false" outlineLevel="0" collapsed="false">
      <c r="A1924" s="0" t="s">
        <v>7949</v>
      </c>
      <c r="B1924" s="0" t="s">
        <v>22</v>
      </c>
      <c r="C1924" s="0" t="s">
        <v>9</v>
      </c>
      <c r="E1924" s="0" t="s">
        <v>10</v>
      </c>
      <c r="F1924" s="0" t="s">
        <v>7950</v>
      </c>
      <c r="G1924" s="0" t="n">
        <v>1</v>
      </c>
      <c r="H1924" s="0" t="n">
        <v>0</v>
      </c>
      <c r="I1924" s="0" t="n">
        <v>0</v>
      </c>
      <c r="J1924" s="0" t="n">
        <v>0</v>
      </c>
      <c r="K1924" s="0" t="n">
        <v>1</v>
      </c>
      <c r="L1924" s="0" t="n">
        <v>4</v>
      </c>
      <c r="M1924" s="0" t="n">
        <v>0</v>
      </c>
      <c r="N1924" s="1" t="n">
        <f aca="false">IF(ISERROR(I1924/(I1924+J1924)),0,(I1924/(I1924+J1924)))</f>
        <v>0</v>
      </c>
      <c r="O1924" s="1" t="n">
        <f aca="false">IF(ISERROR(I1924/(I1924+K1924)),0,(I1924/(I1924+K1924)))</f>
        <v>0</v>
      </c>
      <c r="P1924" s="1" t="n">
        <f aca="false">IF(ISERROR((2*N1924*O1924)/(N1924+O1924)),0,(2*N1924*O1924)/(N1924+O1924))</f>
        <v>0</v>
      </c>
      <c r="Q1924" s="0" t="n">
        <f aca="false">L2225-M2225</f>
        <v>-12</v>
      </c>
      <c r="R1924" s="17" t="str">
        <f aca="false">VLOOKUP(A1924,s3_num_method!A1924:B4423,2,0)</f>
        <v>num+count</v>
      </c>
    </row>
    <row r="1925" customFormat="false" ht="12.8" hidden="false" customHeight="false" outlineLevel="0" collapsed="false">
      <c r="A1925" s="0" t="s">
        <v>7951</v>
      </c>
      <c r="B1925" s="0" t="s">
        <v>22</v>
      </c>
      <c r="C1925" s="0" t="s">
        <v>9</v>
      </c>
      <c r="E1925" s="0" t="s">
        <v>10</v>
      </c>
      <c r="F1925" s="0" t="s">
        <v>7952</v>
      </c>
      <c r="G1925" s="0" t="n">
        <v>1</v>
      </c>
      <c r="H1925" s="0" t="n">
        <v>0</v>
      </c>
      <c r="I1925" s="0" t="n">
        <v>0</v>
      </c>
      <c r="J1925" s="0" t="n">
        <v>0</v>
      </c>
      <c r="K1925" s="0" t="n">
        <v>1</v>
      </c>
      <c r="L1925" s="0" t="n">
        <v>4</v>
      </c>
      <c r="M1925" s="0" t="n">
        <v>0</v>
      </c>
      <c r="N1925" s="1" t="n">
        <f aca="false">IF(ISERROR(I1925/(I1925+J1925)),0,(I1925/(I1925+J1925)))</f>
        <v>0</v>
      </c>
      <c r="O1925" s="1" t="n">
        <f aca="false">IF(ISERROR(I1925/(I1925+K1925)),0,(I1925/(I1925+K1925)))</f>
        <v>0</v>
      </c>
      <c r="P1925" s="1" t="n">
        <f aca="false">IF(ISERROR((2*N1925*O1925)/(N1925+O1925)),0,(2*N1925*O1925)/(N1925+O1925))</f>
        <v>0</v>
      </c>
      <c r="Q1925" s="0" t="n">
        <f aca="false">L865-M865</f>
        <v>-2</v>
      </c>
      <c r="R1925" s="17" t="str">
        <f aca="false">VLOOKUP(A1925,s3_num_method!A1925:B4424,2,0)</f>
        <v>num+count</v>
      </c>
    </row>
    <row r="1926" customFormat="false" ht="12.8" hidden="false" customHeight="false" outlineLevel="0" collapsed="false">
      <c r="A1926" s="0" t="s">
        <v>7953</v>
      </c>
      <c r="B1926" s="0" t="s">
        <v>22</v>
      </c>
      <c r="C1926" s="0" t="s">
        <v>9</v>
      </c>
      <c r="E1926" s="0" t="s">
        <v>10</v>
      </c>
      <c r="F1926" s="0" t="s">
        <v>7954</v>
      </c>
      <c r="G1926" s="0" t="n">
        <v>2</v>
      </c>
      <c r="H1926" s="0" t="n">
        <v>2</v>
      </c>
      <c r="I1926" s="0" t="n">
        <v>1</v>
      </c>
      <c r="J1926" s="0" t="n">
        <v>1</v>
      </c>
      <c r="K1926" s="0" t="n">
        <v>1</v>
      </c>
      <c r="L1926" s="0" t="n">
        <v>4</v>
      </c>
      <c r="M1926" s="0" t="n">
        <v>5</v>
      </c>
      <c r="N1926" s="1" t="n">
        <f aca="false">IF(ISERROR(I1926/(I1926+J1926)),0,(I1926/(I1926+J1926)))</f>
        <v>0.5</v>
      </c>
      <c r="O1926" s="1" t="n">
        <f aca="false">IF(ISERROR(I1926/(I1926+K1926)),0,(I1926/(I1926+K1926)))</f>
        <v>0.5</v>
      </c>
      <c r="P1926" s="1" t="n">
        <f aca="false">IF(ISERROR((2*N1926*O1926)/(N1926+O1926)),0,(2*N1926*O1926)/(N1926+O1926))</f>
        <v>0.5</v>
      </c>
      <c r="Q1926" s="0" t="n">
        <f aca="false">L1332-M1332</f>
        <v>-5</v>
      </c>
      <c r="R1926" s="17" t="str">
        <f aca="false">VLOOKUP(A1926,s3_num_method!A1926:B4425,2,0)</f>
        <v>num+count</v>
      </c>
    </row>
    <row r="1927" customFormat="false" ht="12.8" hidden="false" customHeight="false" outlineLevel="0" collapsed="false">
      <c r="A1927" s="0" t="s">
        <v>7955</v>
      </c>
      <c r="B1927" s="0" t="s">
        <v>22</v>
      </c>
      <c r="C1927" s="0" t="s">
        <v>9</v>
      </c>
      <c r="E1927" s="0" t="s">
        <v>10</v>
      </c>
      <c r="F1927" s="0" t="s">
        <v>7956</v>
      </c>
      <c r="G1927" s="0" t="n">
        <v>2</v>
      </c>
      <c r="H1927" s="0" t="n">
        <v>1</v>
      </c>
      <c r="I1927" s="0" t="n">
        <v>1</v>
      </c>
      <c r="J1927" s="0" t="n">
        <v>0</v>
      </c>
      <c r="K1927" s="0" t="n">
        <v>1</v>
      </c>
      <c r="L1927" s="0" t="n">
        <v>1</v>
      </c>
      <c r="M1927" s="0" t="n">
        <v>0</v>
      </c>
      <c r="N1927" s="1" t="n">
        <f aca="false">IF(ISERROR(I1927/(I1927+J1927)),0,(I1927/(I1927+J1927)))</f>
        <v>1</v>
      </c>
      <c r="O1927" s="1" t="n">
        <f aca="false">IF(ISERROR(I1927/(I1927+K1927)),0,(I1927/(I1927+K1927)))</f>
        <v>0.5</v>
      </c>
      <c r="P1927" s="1" t="n">
        <f aca="false">IF(ISERROR((2*N1927*O1927)/(N1927+O1927)),0,(2*N1927*O1927)/(N1927+O1927))</f>
        <v>0.666666666666667</v>
      </c>
      <c r="Q1927" s="0" t="n">
        <f aca="false">L1254-M1254</f>
        <v>-7</v>
      </c>
      <c r="R1927" s="17" t="str">
        <f aca="false">VLOOKUP(A1927,s3_num_method!A1927:B4426,2,0)</f>
        <v>count</v>
      </c>
    </row>
    <row r="1928" customFormat="false" ht="12.8" hidden="false" customHeight="false" outlineLevel="0" collapsed="false">
      <c r="A1928" s="0" t="s">
        <v>7957</v>
      </c>
      <c r="B1928" s="0" t="s">
        <v>22</v>
      </c>
      <c r="C1928" s="0" t="s">
        <v>9</v>
      </c>
      <c r="E1928" s="0" t="s">
        <v>10</v>
      </c>
      <c r="F1928" s="0" t="s">
        <v>7958</v>
      </c>
      <c r="G1928" s="0" t="n">
        <v>3</v>
      </c>
      <c r="H1928" s="0" t="n">
        <v>0</v>
      </c>
      <c r="I1928" s="0" t="n">
        <v>0</v>
      </c>
      <c r="J1928" s="0" t="n">
        <v>0</v>
      </c>
      <c r="K1928" s="0" t="n">
        <v>3</v>
      </c>
      <c r="L1928" s="0" t="n">
        <v>3</v>
      </c>
      <c r="M1928" s="0" t="n">
        <v>0</v>
      </c>
      <c r="N1928" s="1" t="n">
        <f aca="false">IF(ISERROR(I1928/(I1928+J1928)),0,(I1928/(I1928+J1928)))</f>
        <v>0</v>
      </c>
      <c r="O1928" s="1" t="n">
        <f aca="false">IF(ISERROR(I1928/(I1928+K1928)),0,(I1928/(I1928+K1928)))</f>
        <v>0</v>
      </c>
      <c r="P1928" s="1" t="n">
        <f aca="false">IF(ISERROR((2*N1928*O1928)/(N1928+O1928)),0,(2*N1928*O1928)/(N1928+O1928))</f>
        <v>0</v>
      </c>
      <c r="Q1928" s="0" t="n">
        <f aca="false">L1721-M1721</f>
        <v>6</v>
      </c>
      <c r="R1928" s="17" t="str">
        <f aca="false">VLOOKUP(A1928,s3_num_method!A1928:B4427,2,0)</f>
        <v>num+count</v>
      </c>
    </row>
    <row r="1929" customFormat="false" ht="12.8" hidden="false" customHeight="false" outlineLevel="0" collapsed="false">
      <c r="A1929" s="0" t="s">
        <v>7959</v>
      </c>
      <c r="B1929" s="0" t="s">
        <v>22</v>
      </c>
      <c r="C1929" s="0" t="s">
        <v>9</v>
      </c>
      <c r="E1929" s="0" t="s">
        <v>10</v>
      </c>
      <c r="F1929" s="0" t="s">
        <v>7960</v>
      </c>
      <c r="G1929" s="0" t="n">
        <v>2</v>
      </c>
      <c r="H1929" s="0" t="n">
        <v>1</v>
      </c>
      <c r="I1929" s="0" t="n">
        <v>1</v>
      </c>
      <c r="J1929" s="0" t="n">
        <v>0</v>
      </c>
      <c r="K1929" s="0" t="n">
        <v>1</v>
      </c>
      <c r="L1929" s="0" t="n">
        <v>5</v>
      </c>
      <c r="M1929" s="0" t="n">
        <v>5</v>
      </c>
      <c r="N1929" s="1" t="n">
        <f aca="false">IF(ISERROR(I1929/(I1929+J1929)),0,(I1929/(I1929+J1929)))</f>
        <v>1</v>
      </c>
      <c r="O1929" s="1" t="n">
        <f aca="false">IF(ISERROR(I1929/(I1929+K1929)),0,(I1929/(I1929+K1929)))</f>
        <v>0.5</v>
      </c>
      <c r="P1929" s="1" t="n">
        <f aca="false">IF(ISERROR((2*N1929*O1929)/(N1929+O1929)),0,(2*N1929*O1929)/(N1929+O1929))</f>
        <v>0.666666666666667</v>
      </c>
      <c r="Q1929" s="0" t="n">
        <f aca="false">L191-M191</f>
        <v>-19</v>
      </c>
      <c r="R1929" s="17" t="str">
        <f aca="false">VLOOKUP(A1929,s3_num_method!A1929:B4428,2,0)</f>
        <v>num</v>
      </c>
    </row>
    <row r="1930" customFormat="false" ht="12.8" hidden="false" customHeight="false" outlineLevel="0" collapsed="false">
      <c r="A1930" s="0" t="s">
        <v>7961</v>
      </c>
      <c r="B1930" s="0" t="s">
        <v>22</v>
      </c>
      <c r="C1930" s="0" t="s">
        <v>9</v>
      </c>
      <c r="E1930" s="0" t="s">
        <v>10</v>
      </c>
      <c r="F1930" s="0" t="s">
        <v>7962</v>
      </c>
      <c r="G1930" s="0" t="n">
        <v>3</v>
      </c>
      <c r="H1930" s="0" t="n">
        <v>0</v>
      </c>
      <c r="I1930" s="0" t="n">
        <v>0</v>
      </c>
      <c r="J1930" s="0" t="n">
        <v>0</v>
      </c>
      <c r="K1930" s="0" t="n">
        <v>3</v>
      </c>
      <c r="L1930" s="0" t="n">
        <v>2</v>
      </c>
      <c r="M1930" s="0" t="n">
        <v>0</v>
      </c>
      <c r="N1930" s="1" t="n">
        <f aca="false">IF(ISERROR(I1930/(I1930+J1930)),0,(I1930/(I1930+J1930)))</f>
        <v>0</v>
      </c>
      <c r="O1930" s="1" t="n">
        <f aca="false">IF(ISERROR(I1930/(I1930+K1930)),0,(I1930/(I1930+K1930)))</f>
        <v>0</v>
      </c>
      <c r="P1930" s="1" t="n">
        <f aca="false">IF(ISERROR((2*N1930*O1930)/(N1930+O1930)),0,(2*N1930*O1930)/(N1930+O1930))</f>
        <v>0</v>
      </c>
      <c r="Q1930" s="0" t="n">
        <f aca="false">L1762-M1762</f>
        <v>4</v>
      </c>
      <c r="R1930" s="17" t="str">
        <f aca="false">VLOOKUP(A1930,s3_num_method!A1930:B4429,2,0)</f>
        <v>num+count</v>
      </c>
    </row>
    <row r="1931" customFormat="false" ht="12.8" hidden="false" customHeight="false" outlineLevel="0" collapsed="false">
      <c r="A1931" s="0" t="s">
        <v>7963</v>
      </c>
      <c r="B1931" s="0" t="s">
        <v>22</v>
      </c>
      <c r="C1931" s="0" t="s">
        <v>9</v>
      </c>
      <c r="E1931" s="0" t="s">
        <v>10</v>
      </c>
      <c r="F1931" s="0" t="s">
        <v>7964</v>
      </c>
      <c r="G1931" s="0" t="n">
        <v>4</v>
      </c>
      <c r="H1931" s="0" t="n">
        <v>0</v>
      </c>
      <c r="I1931" s="0" t="n">
        <v>0</v>
      </c>
      <c r="J1931" s="0" t="n">
        <v>0</v>
      </c>
      <c r="K1931" s="0" t="n">
        <v>4</v>
      </c>
      <c r="L1931" s="0" t="n">
        <v>3</v>
      </c>
      <c r="M1931" s="0" t="n">
        <v>0</v>
      </c>
      <c r="N1931" s="1" t="n">
        <f aca="false">IF(ISERROR(I1931/(I1931+J1931)),0,(I1931/(I1931+J1931)))</f>
        <v>0</v>
      </c>
      <c r="O1931" s="1" t="n">
        <f aca="false">IF(ISERROR(I1931/(I1931+K1931)),0,(I1931/(I1931+K1931)))</f>
        <v>0</v>
      </c>
      <c r="P1931" s="1" t="n">
        <f aca="false">IF(ISERROR((2*N1931*O1931)/(N1931+O1931)),0,(2*N1931*O1931)/(N1931+O1931))</f>
        <v>0</v>
      </c>
      <c r="Q1931" s="0" t="n">
        <f aca="false">L1160-M1160</f>
        <v>-9</v>
      </c>
      <c r="R1931" s="17" t="str">
        <f aca="false">VLOOKUP(A1931,s3_num_method!A1931:B4430,2,0)</f>
        <v>num+count</v>
      </c>
    </row>
    <row r="1932" customFormat="false" ht="12.8" hidden="false" customHeight="false" outlineLevel="0" collapsed="false">
      <c r="A1932" s="0" t="s">
        <v>7965</v>
      </c>
      <c r="B1932" s="0" t="s">
        <v>22</v>
      </c>
      <c r="C1932" s="0" t="s">
        <v>9</v>
      </c>
      <c r="E1932" s="0" t="s">
        <v>10</v>
      </c>
      <c r="F1932" s="0" t="s">
        <v>7966</v>
      </c>
      <c r="G1932" s="0" t="n">
        <v>1</v>
      </c>
      <c r="H1932" s="0" t="n">
        <v>1</v>
      </c>
      <c r="I1932" s="0" t="n">
        <v>1</v>
      </c>
      <c r="J1932" s="0" t="n">
        <v>0</v>
      </c>
      <c r="K1932" s="0" t="n">
        <v>0</v>
      </c>
      <c r="L1932" s="0" t="n">
        <v>1</v>
      </c>
      <c r="M1932" s="0" t="n">
        <v>0</v>
      </c>
      <c r="N1932" s="1" t="n">
        <f aca="false">IF(ISERROR(I1932/(I1932+J1932)),0,(I1932/(I1932+J1932)))</f>
        <v>1</v>
      </c>
      <c r="O1932" s="1" t="n">
        <f aca="false">IF(ISERROR(I1932/(I1932+K1932)),0,(I1932/(I1932+K1932)))</f>
        <v>1</v>
      </c>
      <c r="P1932" s="1" t="n">
        <f aca="false">IF(ISERROR((2*N1932*O1932)/(N1932+O1932)),0,(2*N1932*O1932)/(N1932+O1932))</f>
        <v>1</v>
      </c>
      <c r="Q1932" s="0" t="n">
        <f aca="false">L1154-M1154</f>
        <v>-2</v>
      </c>
      <c r="R1932" s="17" t="str">
        <f aca="false">VLOOKUP(A1932,s3_num_method!A1932:B4431,2,0)</f>
        <v>count</v>
      </c>
    </row>
    <row r="1933" customFormat="false" ht="12.8" hidden="false" customHeight="false" outlineLevel="0" collapsed="false">
      <c r="A1933" s="0" t="s">
        <v>7967</v>
      </c>
      <c r="B1933" s="0" t="s">
        <v>22</v>
      </c>
      <c r="C1933" s="0" t="s">
        <v>9</v>
      </c>
      <c r="E1933" s="0" t="s">
        <v>10</v>
      </c>
      <c r="F1933" s="0" t="s">
        <v>7968</v>
      </c>
      <c r="G1933" s="0" t="n">
        <v>3</v>
      </c>
      <c r="H1933" s="0" t="n">
        <v>1</v>
      </c>
      <c r="I1933" s="0" t="n">
        <v>0</v>
      </c>
      <c r="J1933" s="0" t="n">
        <v>1</v>
      </c>
      <c r="K1933" s="0" t="n">
        <v>3</v>
      </c>
      <c r="L1933" s="0" t="n">
        <v>9</v>
      </c>
      <c r="M1933" s="0" t="n">
        <v>0</v>
      </c>
      <c r="N1933" s="1" t="n">
        <f aca="false">IF(ISERROR(I1933/(I1933+J1933)),0,(I1933/(I1933+J1933)))</f>
        <v>0</v>
      </c>
      <c r="O1933" s="1" t="n">
        <f aca="false">IF(ISERROR(I1933/(I1933+K1933)),0,(I1933/(I1933+K1933)))</f>
        <v>0</v>
      </c>
      <c r="P1933" s="1" t="n">
        <f aca="false">IF(ISERROR((2*N1933*O1933)/(N1933+O1933)),0,(2*N1933*O1933)/(N1933+O1933))</f>
        <v>0</v>
      </c>
      <c r="Q1933" s="0" t="n">
        <f aca="false">L2211-M2211</f>
        <v>-4</v>
      </c>
      <c r="R1933" s="17" t="str">
        <f aca="false">VLOOKUP(A1933,s3_num_method!A1933:B4432,2,0)</f>
        <v>count</v>
      </c>
    </row>
    <row r="1934" customFormat="false" ht="12.8" hidden="false" customHeight="false" outlineLevel="0" collapsed="false">
      <c r="A1934" s="0" t="s">
        <v>7969</v>
      </c>
      <c r="B1934" s="0" t="s">
        <v>22</v>
      </c>
      <c r="C1934" s="0" t="s">
        <v>9</v>
      </c>
      <c r="E1934" s="0" t="s">
        <v>10</v>
      </c>
      <c r="F1934" s="0" t="s">
        <v>7970</v>
      </c>
      <c r="G1934" s="0" t="n">
        <v>2</v>
      </c>
      <c r="H1934" s="0" t="n">
        <v>3</v>
      </c>
      <c r="I1934" s="0" t="n">
        <v>2</v>
      </c>
      <c r="J1934" s="0" t="n">
        <v>1</v>
      </c>
      <c r="K1934" s="0" t="n">
        <v>0</v>
      </c>
      <c r="L1934" s="0" t="n">
        <v>5</v>
      </c>
      <c r="M1934" s="0" t="n">
        <v>3</v>
      </c>
      <c r="N1934" s="1" t="n">
        <f aca="false">IF(ISERROR(I1934/(I1934+J1934)),0,(I1934/(I1934+J1934)))</f>
        <v>0.666666666666667</v>
      </c>
      <c r="O1934" s="1" t="n">
        <f aca="false">IF(ISERROR(I1934/(I1934+K1934)),0,(I1934/(I1934+K1934)))</f>
        <v>1</v>
      </c>
      <c r="P1934" s="1" t="n">
        <f aca="false">IF(ISERROR((2*N1934*O1934)/(N1934+O1934)),0,(2*N1934*O1934)/(N1934+O1934))</f>
        <v>0.8</v>
      </c>
      <c r="Q1934" s="0" t="n">
        <f aca="false">L1509-M1509</f>
        <v>-5</v>
      </c>
      <c r="R1934" s="17" t="str">
        <f aca="false">VLOOKUP(A1934,s3_num_method!A1934:B4433,2,0)</f>
        <v>num+count</v>
      </c>
    </row>
    <row r="1935" customFormat="false" ht="12.8" hidden="false" customHeight="false" outlineLevel="0" collapsed="false">
      <c r="A1935" s="0" t="s">
        <v>7971</v>
      </c>
      <c r="B1935" s="0" t="s">
        <v>22</v>
      </c>
      <c r="C1935" s="0" t="s">
        <v>9</v>
      </c>
      <c r="E1935" s="0" t="s">
        <v>10</v>
      </c>
      <c r="F1935" s="0" t="s">
        <v>7972</v>
      </c>
      <c r="G1935" s="0" t="n">
        <v>1</v>
      </c>
      <c r="H1935" s="0" t="n">
        <v>1</v>
      </c>
      <c r="I1935" s="0" t="n">
        <v>1</v>
      </c>
      <c r="J1935" s="0" t="n">
        <v>0</v>
      </c>
      <c r="K1935" s="0" t="n">
        <v>0</v>
      </c>
      <c r="L1935" s="0" t="n">
        <v>2</v>
      </c>
      <c r="M1935" s="0" t="n">
        <v>0</v>
      </c>
      <c r="N1935" s="1" t="n">
        <f aca="false">IF(ISERROR(I1935/(I1935+J1935)),0,(I1935/(I1935+J1935)))</f>
        <v>1</v>
      </c>
      <c r="O1935" s="1" t="n">
        <f aca="false">IF(ISERROR(I1935/(I1935+K1935)),0,(I1935/(I1935+K1935)))</f>
        <v>1</v>
      </c>
      <c r="P1935" s="1" t="n">
        <f aca="false">IF(ISERROR((2*N1935*O1935)/(N1935+O1935)),0,(2*N1935*O1935)/(N1935+O1935))</f>
        <v>1</v>
      </c>
      <c r="Q1935" s="0" t="n">
        <f aca="false">L1104-M1104</f>
        <v>-2</v>
      </c>
      <c r="R1935" s="17" t="str">
        <f aca="false">VLOOKUP(A1935,s3_num_method!A1935:B4434,2,0)</f>
        <v>count</v>
      </c>
    </row>
    <row r="1936" customFormat="false" ht="12.8" hidden="false" customHeight="false" outlineLevel="0" collapsed="false">
      <c r="A1936" s="0" t="s">
        <v>7973</v>
      </c>
      <c r="B1936" s="0" t="s">
        <v>22</v>
      </c>
      <c r="C1936" s="0" t="s">
        <v>9</v>
      </c>
      <c r="E1936" s="0" t="s">
        <v>10</v>
      </c>
      <c r="F1936" s="0" t="s">
        <v>7974</v>
      </c>
      <c r="G1936" s="0" t="n">
        <v>1</v>
      </c>
      <c r="H1936" s="0" t="n">
        <v>0</v>
      </c>
      <c r="I1936" s="0" t="n">
        <v>0</v>
      </c>
      <c r="J1936" s="0" t="n">
        <v>0</v>
      </c>
      <c r="K1936" s="0" t="n">
        <v>1</v>
      </c>
      <c r="L1936" s="0" t="n">
        <v>1</v>
      </c>
      <c r="M1936" s="0" t="n">
        <v>0</v>
      </c>
      <c r="N1936" s="1" t="n">
        <f aca="false">IF(ISERROR(I1936/(I1936+J1936)),0,(I1936/(I1936+J1936)))</f>
        <v>0</v>
      </c>
      <c r="O1936" s="1" t="n">
        <f aca="false">IF(ISERROR(I1936/(I1936+K1936)),0,(I1936/(I1936+K1936)))</f>
        <v>0</v>
      </c>
      <c r="P1936" s="1" t="n">
        <f aca="false">IF(ISERROR((2*N1936*O1936)/(N1936+O1936)),0,(2*N1936*O1936)/(N1936+O1936))</f>
        <v>0</v>
      </c>
      <c r="Q1936" s="0" t="n">
        <f aca="false">L1134-M1134</f>
        <v>-13</v>
      </c>
      <c r="R1936" s="17" t="str">
        <f aca="false">VLOOKUP(A1936,s3_num_method!A1936:B4435,2,0)</f>
        <v>num+count</v>
      </c>
    </row>
    <row r="1937" customFormat="false" ht="12.8" hidden="false" customHeight="false" outlineLevel="0" collapsed="false">
      <c r="A1937" s="0" t="s">
        <v>7975</v>
      </c>
      <c r="B1937" s="0" t="s">
        <v>22</v>
      </c>
      <c r="C1937" s="0" t="s">
        <v>9</v>
      </c>
      <c r="E1937" s="0" t="s">
        <v>10</v>
      </c>
      <c r="F1937" s="0" t="s">
        <v>7976</v>
      </c>
      <c r="G1937" s="0" t="n">
        <v>2</v>
      </c>
      <c r="H1937" s="0" t="n">
        <v>2</v>
      </c>
      <c r="I1937" s="0" t="n">
        <v>2</v>
      </c>
      <c r="J1937" s="0" t="n">
        <v>0</v>
      </c>
      <c r="K1937" s="0" t="n">
        <v>0</v>
      </c>
      <c r="L1937" s="0" t="n">
        <v>3</v>
      </c>
      <c r="M1937" s="0" t="n">
        <v>4</v>
      </c>
      <c r="N1937" s="1" t="n">
        <f aca="false">IF(ISERROR(I1937/(I1937+J1937)),0,(I1937/(I1937+J1937)))</f>
        <v>1</v>
      </c>
      <c r="O1937" s="1" t="n">
        <f aca="false">IF(ISERROR(I1937/(I1937+K1937)),0,(I1937/(I1937+K1937)))</f>
        <v>1</v>
      </c>
      <c r="P1937" s="1" t="n">
        <f aca="false">IF(ISERROR((2*N1937*O1937)/(N1937+O1937)),0,(2*N1937*O1937)/(N1937+O1937))</f>
        <v>1</v>
      </c>
      <c r="Q1937" s="0" t="n">
        <f aca="false">L197-M197</f>
        <v>-6</v>
      </c>
      <c r="R1937" s="17" t="str">
        <f aca="false">VLOOKUP(A1937,s3_num_method!A1937:B4436,2,0)</f>
        <v>num+count</v>
      </c>
    </row>
    <row r="1938" customFormat="false" ht="12.8" hidden="false" customHeight="false" outlineLevel="0" collapsed="false">
      <c r="A1938" s="0" t="s">
        <v>7977</v>
      </c>
      <c r="B1938" s="0" t="s">
        <v>22</v>
      </c>
      <c r="C1938" s="0" t="s">
        <v>9</v>
      </c>
      <c r="E1938" s="0" t="s">
        <v>10</v>
      </c>
      <c r="F1938" s="0" t="s">
        <v>7978</v>
      </c>
      <c r="G1938" s="0" t="n">
        <v>3</v>
      </c>
      <c r="H1938" s="0" t="n">
        <v>3</v>
      </c>
      <c r="I1938" s="0" t="n">
        <v>3</v>
      </c>
      <c r="J1938" s="0" t="n">
        <v>0</v>
      </c>
      <c r="K1938" s="0" t="n">
        <v>0</v>
      </c>
      <c r="L1938" s="0" t="n">
        <v>1</v>
      </c>
      <c r="M1938" s="0" t="n">
        <v>0</v>
      </c>
      <c r="N1938" s="1" t="n">
        <f aca="false">IF(ISERROR(I1938/(I1938+J1938)),0,(I1938/(I1938+J1938)))</f>
        <v>1</v>
      </c>
      <c r="O1938" s="1" t="n">
        <f aca="false">IF(ISERROR(I1938/(I1938+K1938)),0,(I1938/(I1938+K1938)))</f>
        <v>1</v>
      </c>
      <c r="P1938" s="1" t="n">
        <f aca="false">IF(ISERROR((2*N1938*O1938)/(N1938+O1938)),0,(2*N1938*O1938)/(N1938+O1938))</f>
        <v>1</v>
      </c>
      <c r="Q1938" s="0" t="n">
        <f aca="false">L673-M673</f>
        <v>2</v>
      </c>
      <c r="R1938" s="17" t="str">
        <f aca="false">VLOOKUP(A1938,s3_num_method!A1938:B4437,2,0)</f>
        <v>count</v>
      </c>
    </row>
    <row r="1939" customFormat="false" ht="12.8" hidden="false" customHeight="false" outlineLevel="0" collapsed="false">
      <c r="A1939" s="0" t="s">
        <v>7979</v>
      </c>
      <c r="B1939" s="0" t="s">
        <v>22</v>
      </c>
      <c r="C1939" s="0" t="s">
        <v>9</v>
      </c>
      <c r="E1939" s="0" t="s">
        <v>10</v>
      </c>
      <c r="F1939" s="0" t="s">
        <v>7980</v>
      </c>
      <c r="G1939" s="0" t="n">
        <v>1</v>
      </c>
      <c r="H1939" s="0" t="n">
        <v>1</v>
      </c>
      <c r="I1939" s="0" t="n">
        <v>1</v>
      </c>
      <c r="J1939" s="0" t="n">
        <v>0</v>
      </c>
      <c r="K1939" s="0" t="n">
        <v>0</v>
      </c>
      <c r="L1939" s="0" t="n">
        <v>4</v>
      </c>
      <c r="M1939" s="0" t="n">
        <v>0</v>
      </c>
      <c r="N1939" s="1" t="n">
        <f aca="false">IF(ISERROR(I1939/(I1939+J1939)),0,(I1939/(I1939+J1939)))</f>
        <v>1</v>
      </c>
      <c r="O1939" s="1" t="n">
        <f aca="false">IF(ISERROR(I1939/(I1939+K1939)),0,(I1939/(I1939+K1939)))</f>
        <v>1</v>
      </c>
      <c r="P1939" s="1" t="n">
        <f aca="false">IF(ISERROR((2*N1939*O1939)/(N1939+O1939)),0,(2*N1939*O1939)/(N1939+O1939))</f>
        <v>1</v>
      </c>
      <c r="Q1939" s="0" t="n">
        <f aca="false">L1862-M1862</f>
        <v>-14</v>
      </c>
      <c r="R1939" s="17" t="str">
        <f aca="false">VLOOKUP(A1939,s3_num_method!A1939:B4438,2,0)</f>
        <v>count</v>
      </c>
    </row>
    <row r="1940" customFormat="false" ht="12.8" hidden="false" customHeight="false" outlineLevel="0" collapsed="false">
      <c r="A1940" s="0" t="s">
        <v>7981</v>
      </c>
      <c r="B1940" s="0" t="s">
        <v>22</v>
      </c>
      <c r="C1940" s="0" t="s">
        <v>9</v>
      </c>
      <c r="E1940" s="0" t="s">
        <v>10</v>
      </c>
      <c r="F1940" s="0" t="s">
        <v>7982</v>
      </c>
      <c r="G1940" s="0" t="n">
        <v>1</v>
      </c>
      <c r="H1940" s="0" t="n">
        <v>0</v>
      </c>
      <c r="I1940" s="0" t="n">
        <v>0</v>
      </c>
      <c r="J1940" s="0" t="n">
        <v>0</v>
      </c>
      <c r="K1940" s="0" t="n">
        <v>1</v>
      </c>
      <c r="L1940" s="0" t="n">
        <v>4</v>
      </c>
      <c r="M1940" s="0" t="n">
        <v>0</v>
      </c>
      <c r="N1940" s="1" t="n">
        <f aca="false">IF(ISERROR(I1940/(I1940+J1940)),0,(I1940/(I1940+J1940)))</f>
        <v>0</v>
      </c>
      <c r="O1940" s="1" t="n">
        <f aca="false">IF(ISERROR(I1940/(I1940+K1940)),0,(I1940/(I1940+K1940)))</f>
        <v>0</v>
      </c>
      <c r="P1940" s="1" t="n">
        <f aca="false">IF(ISERROR((2*N1940*O1940)/(N1940+O1940)),0,(2*N1940*O1940)/(N1940+O1940))</f>
        <v>0</v>
      </c>
      <c r="Q1940" s="0" t="n">
        <f aca="false">L2153-M2153</f>
        <v>-8</v>
      </c>
      <c r="R1940" s="17" t="str">
        <f aca="false">VLOOKUP(A1940,s3_num_method!A1940:B4439,2,0)</f>
        <v>num+count</v>
      </c>
    </row>
    <row r="1941" customFormat="false" ht="12.8" hidden="false" customHeight="false" outlineLevel="0" collapsed="false">
      <c r="A1941" s="0" t="s">
        <v>7983</v>
      </c>
      <c r="B1941" s="0" t="s">
        <v>22</v>
      </c>
      <c r="C1941" s="0" t="s">
        <v>9</v>
      </c>
      <c r="E1941" s="0" t="s">
        <v>10</v>
      </c>
      <c r="F1941" s="0" t="s">
        <v>7984</v>
      </c>
      <c r="G1941" s="0" t="n">
        <v>1</v>
      </c>
      <c r="H1941" s="0" t="n">
        <v>1</v>
      </c>
      <c r="I1941" s="0" t="n">
        <v>0</v>
      </c>
      <c r="J1941" s="0" t="n">
        <v>1</v>
      </c>
      <c r="K1941" s="0" t="n">
        <v>1</v>
      </c>
      <c r="L1941" s="0" t="n">
        <v>4</v>
      </c>
      <c r="M1941" s="0" t="n">
        <v>0</v>
      </c>
      <c r="N1941" s="1" t="n">
        <f aca="false">IF(ISERROR(I1941/(I1941+J1941)),0,(I1941/(I1941+J1941)))</f>
        <v>0</v>
      </c>
      <c r="O1941" s="1" t="n">
        <f aca="false">IF(ISERROR(I1941/(I1941+K1941)),0,(I1941/(I1941+K1941)))</f>
        <v>0</v>
      </c>
      <c r="P1941" s="1" t="n">
        <f aca="false">IF(ISERROR((2*N1941*O1941)/(N1941+O1941)),0,(2*N1941*O1941)/(N1941+O1941))</f>
        <v>0</v>
      </c>
      <c r="Q1941" s="0" t="n">
        <f aca="false">L250-M250</f>
        <v>-16</v>
      </c>
      <c r="R1941" s="17" t="str">
        <f aca="false">VLOOKUP(A1941,s3_num_method!A1941:B4440,2,0)</f>
        <v>count</v>
      </c>
    </row>
    <row r="1942" customFormat="false" ht="12.8" hidden="false" customHeight="false" outlineLevel="0" collapsed="false">
      <c r="A1942" s="0" t="s">
        <v>7985</v>
      </c>
      <c r="B1942" s="0" t="s">
        <v>22</v>
      </c>
      <c r="C1942" s="0" t="s">
        <v>9</v>
      </c>
      <c r="E1942" s="0" t="s">
        <v>10</v>
      </c>
      <c r="F1942" s="0" t="s">
        <v>7986</v>
      </c>
      <c r="G1942" s="0" t="n">
        <v>1</v>
      </c>
      <c r="H1942" s="0" t="n">
        <v>0</v>
      </c>
      <c r="I1942" s="0" t="n">
        <v>0</v>
      </c>
      <c r="J1942" s="0" t="n">
        <v>0</v>
      </c>
      <c r="K1942" s="0" t="n">
        <v>1</v>
      </c>
      <c r="L1942" s="0" t="n">
        <v>1</v>
      </c>
      <c r="M1942" s="0" t="n">
        <v>0</v>
      </c>
      <c r="N1942" s="1" t="n">
        <f aca="false">IF(ISERROR(I1942/(I1942+J1942)),0,(I1942/(I1942+J1942)))</f>
        <v>0</v>
      </c>
      <c r="O1942" s="1" t="n">
        <f aca="false">IF(ISERROR(I1942/(I1942+K1942)),0,(I1942/(I1942+K1942)))</f>
        <v>0</v>
      </c>
      <c r="P1942" s="1" t="n">
        <f aca="false">IF(ISERROR((2*N1942*O1942)/(N1942+O1942)),0,(2*N1942*O1942)/(N1942+O1942))</f>
        <v>0</v>
      </c>
      <c r="Q1942" s="0" t="n">
        <f aca="false">L251-M251</f>
        <v>-13</v>
      </c>
      <c r="R1942" s="17" t="str">
        <f aca="false">VLOOKUP(A1942,s3_num_method!A1942:B4441,2,0)</f>
        <v>num+count</v>
      </c>
    </row>
    <row r="1943" customFormat="false" ht="12.8" hidden="false" customHeight="false" outlineLevel="0" collapsed="false">
      <c r="A1943" s="0" t="s">
        <v>7987</v>
      </c>
      <c r="B1943" s="0" t="s">
        <v>22</v>
      </c>
      <c r="C1943" s="0" t="s">
        <v>9</v>
      </c>
      <c r="E1943" s="0" t="s">
        <v>10</v>
      </c>
      <c r="F1943" s="0" t="s">
        <v>7988</v>
      </c>
      <c r="G1943" s="0" t="n">
        <v>2</v>
      </c>
      <c r="H1943" s="0" t="n">
        <v>0</v>
      </c>
      <c r="I1943" s="0" t="n">
        <v>0</v>
      </c>
      <c r="J1943" s="0" t="n">
        <v>0</v>
      </c>
      <c r="K1943" s="0" t="n">
        <v>2</v>
      </c>
      <c r="L1943" s="0" t="n">
        <v>1</v>
      </c>
      <c r="M1943" s="0" t="n">
        <v>0</v>
      </c>
      <c r="N1943" s="1" t="n">
        <f aca="false">IF(ISERROR(I1943/(I1943+J1943)),0,(I1943/(I1943+J1943)))</f>
        <v>0</v>
      </c>
      <c r="O1943" s="1" t="n">
        <f aca="false">IF(ISERROR(I1943/(I1943+K1943)),0,(I1943/(I1943+K1943)))</f>
        <v>0</v>
      </c>
      <c r="P1943" s="1" t="n">
        <f aca="false">IF(ISERROR((2*N1943*O1943)/(N1943+O1943)),0,(2*N1943*O1943)/(N1943+O1943))</f>
        <v>0</v>
      </c>
      <c r="Q1943" s="0" t="n">
        <f aca="false">L2267-M2267</f>
        <v>2</v>
      </c>
      <c r="R1943" s="17" t="str">
        <f aca="false">VLOOKUP(A1943,s3_num_method!A1943:B4442,2,0)</f>
        <v>num+count</v>
      </c>
    </row>
    <row r="1944" customFormat="false" ht="12.8" hidden="false" customHeight="false" outlineLevel="0" collapsed="false">
      <c r="A1944" s="0" t="s">
        <v>7989</v>
      </c>
      <c r="B1944" s="0" t="s">
        <v>22</v>
      </c>
      <c r="C1944" s="0" t="s">
        <v>9</v>
      </c>
      <c r="E1944" s="0" t="s">
        <v>10</v>
      </c>
      <c r="F1944" s="0" t="s">
        <v>7990</v>
      </c>
      <c r="G1944" s="0" t="n">
        <v>1</v>
      </c>
      <c r="H1944" s="0" t="n">
        <v>0</v>
      </c>
      <c r="I1944" s="0" t="n">
        <v>0</v>
      </c>
      <c r="J1944" s="0" t="n">
        <v>0</v>
      </c>
      <c r="K1944" s="0" t="n">
        <v>1</v>
      </c>
      <c r="L1944" s="0" t="n">
        <v>1</v>
      </c>
      <c r="M1944" s="0" t="n">
        <v>0</v>
      </c>
      <c r="N1944" s="1" t="n">
        <f aca="false">IF(ISERROR(I1944/(I1944+J1944)),0,(I1944/(I1944+J1944)))</f>
        <v>0</v>
      </c>
      <c r="O1944" s="1" t="n">
        <f aca="false">IF(ISERROR(I1944/(I1944+K1944)),0,(I1944/(I1944+K1944)))</f>
        <v>0</v>
      </c>
      <c r="P1944" s="1" t="n">
        <f aca="false">IF(ISERROR((2*N1944*O1944)/(N1944+O1944)),0,(2*N1944*O1944)/(N1944+O1944))</f>
        <v>0</v>
      </c>
      <c r="Q1944" s="0" t="n">
        <f aca="false">L1330-M1330</f>
        <v>-8</v>
      </c>
      <c r="R1944" s="17" t="str">
        <f aca="false">VLOOKUP(A1944,s3_num_method!A1944:B4443,2,0)</f>
        <v>num+count</v>
      </c>
    </row>
    <row r="1945" customFormat="false" ht="12.8" hidden="false" customHeight="false" outlineLevel="0" collapsed="false">
      <c r="A1945" s="0" t="s">
        <v>7991</v>
      </c>
      <c r="B1945" s="0" t="s">
        <v>22</v>
      </c>
      <c r="C1945" s="0" t="s">
        <v>9</v>
      </c>
      <c r="E1945" s="0" t="s">
        <v>10</v>
      </c>
      <c r="F1945" s="0" t="s">
        <v>7992</v>
      </c>
      <c r="G1945" s="0" t="n">
        <v>1</v>
      </c>
      <c r="H1945" s="0" t="n">
        <v>1</v>
      </c>
      <c r="I1945" s="0" t="n">
        <v>0</v>
      </c>
      <c r="J1945" s="0" t="n">
        <v>1</v>
      </c>
      <c r="K1945" s="0" t="n">
        <v>1</v>
      </c>
      <c r="L1945" s="0" t="n">
        <v>1</v>
      </c>
      <c r="M1945" s="0" t="n">
        <v>0</v>
      </c>
      <c r="N1945" s="1" t="n">
        <f aca="false">IF(ISERROR(I1945/(I1945+J1945)),0,(I1945/(I1945+J1945)))</f>
        <v>0</v>
      </c>
      <c r="O1945" s="1" t="n">
        <f aca="false">IF(ISERROR(I1945/(I1945+K1945)),0,(I1945/(I1945+K1945)))</f>
        <v>0</v>
      </c>
      <c r="P1945" s="1" t="n">
        <f aca="false">IF(ISERROR((2*N1945*O1945)/(N1945+O1945)),0,(2*N1945*O1945)/(N1945+O1945))</f>
        <v>0</v>
      </c>
      <c r="Q1945" s="0" t="n">
        <f aca="false">L1086-M1086</f>
        <v>-15</v>
      </c>
      <c r="R1945" s="17" t="str">
        <f aca="false">VLOOKUP(A1945,s3_num_method!A1945:B4444,2,0)</f>
        <v>count</v>
      </c>
    </row>
    <row r="1946" customFormat="false" ht="12.8" hidden="false" customHeight="false" outlineLevel="0" collapsed="false">
      <c r="A1946" s="0" t="s">
        <v>7993</v>
      </c>
      <c r="B1946" s="0" t="s">
        <v>22</v>
      </c>
      <c r="C1946" s="0" t="s">
        <v>9</v>
      </c>
      <c r="E1946" s="0" t="s">
        <v>10</v>
      </c>
      <c r="F1946" s="0" t="s">
        <v>7994</v>
      </c>
      <c r="G1946" s="0" t="n">
        <v>3</v>
      </c>
      <c r="H1946" s="0" t="n">
        <v>3</v>
      </c>
      <c r="I1946" s="0" t="n">
        <v>3</v>
      </c>
      <c r="J1946" s="0" t="n">
        <v>0</v>
      </c>
      <c r="K1946" s="0" t="n">
        <v>0</v>
      </c>
      <c r="L1946" s="0" t="n">
        <v>4</v>
      </c>
      <c r="M1946" s="0" t="n">
        <v>4</v>
      </c>
      <c r="N1946" s="1" t="n">
        <f aca="false">IF(ISERROR(I1946/(I1946+J1946)),0,(I1946/(I1946+J1946)))</f>
        <v>1</v>
      </c>
      <c r="O1946" s="1" t="n">
        <f aca="false">IF(ISERROR(I1946/(I1946+K1946)),0,(I1946/(I1946+K1946)))</f>
        <v>1</v>
      </c>
      <c r="P1946" s="1" t="n">
        <f aca="false">IF(ISERROR((2*N1946*O1946)/(N1946+O1946)),0,(2*N1946*O1946)/(N1946+O1946))</f>
        <v>1</v>
      </c>
      <c r="Q1946" s="0" t="n">
        <f aca="false">L2095-M2095</f>
        <v>-13</v>
      </c>
      <c r="R1946" s="17" t="str">
        <f aca="false">VLOOKUP(A1946,s3_num_method!A1946:B4445,2,0)</f>
        <v>num+count</v>
      </c>
    </row>
    <row r="1947" customFormat="false" ht="12.8" hidden="false" customHeight="false" outlineLevel="0" collapsed="false">
      <c r="A1947" s="0" t="s">
        <v>7995</v>
      </c>
      <c r="B1947" s="0" t="s">
        <v>22</v>
      </c>
      <c r="C1947" s="0" t="s">
        <v>9</v>
      </c>
      <c r="E1947" s="0" t="s">
        <v>10</v>
      </c>
      <c r="F1947" s="0" t="s">
        <v>7996</v>
      </c>
      <c r="G1947" s="0" t="n">
        <v>1</v>
      </c>
      <c r="H1947" s="0" t="n">
        <v>0</v>
      </c>
      <c r="I1947" s="0" t="n">
        <v>0</v>
      </c>
      <c r="J1947" s="0" t="n">
        <v>0</v>
      </c>
      <c r="K1947" s="0" t="n">
        <v>1</v>
      </c>
      <c r="L1947" s="0" t="n">
        <v>3</v>
      </c>
      <c r="M1947" s="0" t="n">
        <v>0</v>
      </c>
      <c r="N1947" s="1" t="n">
        <f aca="false">IF(ISERROR(I1947/(I1947+J1947)),0,(I1947/(I1947+J1947)))</f>
        <v>0</v>
      </c>
      <c r="O1947" s="1" t="n">
        <f aca="false">IF(ISERROR(I1947/(I1947+K1947)),0,(I1947/(I1947+K1947)))</f>
        <v>0</v>
      </c>
      <c r="P1947" s="1" t="n">
        <f aca="false">IF(ISERROR((2*N1947*O1947)/(N1947+O1947)),0,(2*N1947*O1947)/(N1947+O1947))</f>
        <v>0</v>
      </c>
      <c r="Q1947" s="0" t="n">
        <f aca="false">L1313-M1313</f>
        <v>-15</v>
      </c>
      <c r="R1947" s="17" t="str">
        <f aca="false">VLOOKUP(A1947,s3_num_method!A1947:B4446,2,0)</f>
        <v>num+count</v>
      </c>
    </row>
    <row r="1948" customFormat="false" ht="12.8" hidden="false" customHeight="false" outlineLevel="0" collapsed="false">
      <c r="A1948" s="0" t="s">
        <v>7997</v>
      </c>
      <c r="B1948" s="0" t="s">
        <v>22</v>
      </c>
      <c r="C1948" s="0" t="s">
        <v>9</v>
      </c>
      <c r="E1948" s="0" t="s">
        <v>10</v>
      </c>
      <c r="F1948" s="0" t="s">
        <v>7998</v>
      </c>
      <c r="G1948" s="0" t="n">
        <v>1</v>
      </c>
      <c r="H1948" s="0" t="n">
        <v>0</v>
      </c>
      <c r="I1948" s="0" t="n">
        <v>0</v>
      </c>
      <c r="J1948" s="0" t="n">
        <v>0</v>
      </c>
      <c r="K1948" s="0" t="n">
        <v>1</v>
      </c>
      <c r="L1948" s="0" t="n">
        <v>4</v>
      </c>
      <c r="M1948" s="0" t="n">
        <v>0</v>
      </c>
      <c r="N1948" s="1" t="n">
        <f aca="false">IF(ISERROR(I1948/(I1948+J1948)),0,(I1948/(I1948+J1948)))</f>
        <v>0</v>
      </c>
      <c r="O1948" s="1" t="n">
        <f aca="false">IF(ISERROR(I1948/(I1948+K1948)),0,(I1948/(I1948+K1948)))</f>
        <v>0</v>
      </c>
      <c r="P1948" s="1" t="n">
        <f aca="false">IF(ISERROR((2*N1948*O1948)/(N1948+O1948)),0,(2*N1948*O1948)/(N1948+O1948))</f>
        <v>0</v>
      </c>
      <c r="Q1948" s="0" t="n">
        <f aca="false">L47-M47</f>
        <v>-31</v>
      </c>
      <c r="R1948" s="17" t="str">
        <f aca="false">VLOOKUP(A1948,s3_num_method!A1948:B4447,2,0)</f>
        <v>num+count</v>
      </c>
    </row>
    <row r="1949" customFormat="false" ht="12.8" hidden="false" customHeight="false" outlineLevel="0" collapsed="false">
      <c r="A1949" s="0" t="s">
        <v>7999</v>
      </c>
      <c r="B1949" s="0" t="s">
        <v>22</v>
      </c>
      <c r="C1949" s="0" t="s">
        <v>9</v>
      </c>
      <c r="E1949" s="0" t="s">
        <v>10</v>
      </c>
      <c r="F1949" s="0" t="s">
        <v>8000</v>
      </c>
      <c r="G1949" s="0" t="n">
        <v>9</v>
      </c>
      <c r="H1949" s="0" t="n">
        <v>5</v>
      </c>
      <c r="I1949" s="0" t="n">
        <v>5</v>
      </c>
      <c r="J1949" s="0" t="n">
        <v>0</v>
      </c>
      <c r="K1949" s="0" t="n">
        <v>4</v>
      </c>
      <c r="L1949" s="0" t="n">
        <v>9</v>
      </c>
      <c r="M1949" s="0" t="n">
        <v>18</v>
      </c>
      <c r="N1949" s="1" t="n">
        <f aca="false">IF(ISERROR(I1949/(I1949+J1949)),0,(I1949/(I1949+J1949)))</f>
        <v>1</v>
      </c>
      <c r="O1949" s="1" t="n">
        <f aca="false">IF(ISERROR(I1949/(I1949+K1949)),0,(I1949/(I1949+K1949)))</f>
        <v>0.555555555555556</v>
      </c>
      <c r="P1949" s="1" t="n">
        <f aca="false">IF(ISERROR((2*N1949*O1949)/(N1949+O1949)),0,(2*N1949*O1949)/(N1949+O1949))</f>
        <v>0.714285714285714</v>
      </c>
      <c r="Q1949" s="0" t="n">
        <f aca="false">L1718-M1718</f>
        <v>-10</v>
      </c>
      <c r="R1949" s="17" t="str">
        <f aca="false">VLOOKUP(A1949,s3_num_method!A1949:B4448,2,0)</f>
        <v>num+count</v>
      </c>
    </row>
    <row r="1950" customFormat="false" ht="12.8" hidden="false" customHeight="false" outlineLevel="0" collapsed="false">
      <c r="A1950" s="0" t="s">
        <v>8001</v>
      </c>
      <c r="B1950" s="0" t="s">
        <v>22</v>
      </c>
      <c r="C1950" s="0" t="s">
        <v>9</v>
      </c>
      <c r="E1950" s="0" t="s">
        <v>10</v>
      </c>
      <c r="F1950" s="0" t="s">
        <v>8002</v>
      </c>
      <c r="G1950" s="0" t="n">
        <v>4</v>
      </c>
      <c r="H1950" s="0" t="n">
        <v>3</v>
      </c>
      <c r="I1950" s="0" t="n">
        <v>3</v>
      </c>
      <c r="J1950" s="0" t="n">
        <v>0</v>
      </c>
      <c r="K1950" s="0" t="n">
        <v>1</v>
      </c>
      <c r="L1950" s="0" t="n">
        <v>8</v>
      </c>
      <c r="M1950" s="0" t="n">
        <v>12</v>
      </c>
      <c r="N1950" s="1" t="n">
        <f aca="false">IF(ISERROR(I1950/(I1950+J1950)),0,(I1950/(I1950+J1950)))</f>
        <v>1</v>
      </c>
      <c r="O1950" s="1" t="n">
        <f aca="false">IF(ISERROR(I1950/(I1950+K1950)),0,(I1950/(I1950+K1950)))</f>
        <v>0.75</v>
      </c>
      <c r="P1950" s="1" t="n">
        <f aca="false">IF(ISERROR((2*N1950*O1950)/(N1950+O1950)),0,(2*N1950*O1950)/(N1950+O1950))</f>
        <v>0.857142857142857</v>
      </c>
      <c r="Q1950" s="0" t="n">
        <f aca="false">L16-M16</f>
        <v>-9</v>
      </c>
      <c r="R1950" s="17" t="str">
        <f aca="false">VLOOKUP(A1950,s3_num_method!A1950:B4449,2,0)</f>
        <v>num+count</v>
      </c>
    </row>
    <row r="1951" customFormat="false" ht="12.8" hidden="false" customHeight="false" outlineLevel="0" collapsed="false">
      <c r="A1951" s="0" t="s">
        <v>8003</v>
      </c>
      <c r="B1951" s="0" t="s">
        <v>22</v>
      </c>
      <c r="C1951" s="0" t="s">
        <v>9</v>
      </c>
      <c r="E1951" s="0" t="s">
        <v>10</v>
      </c>
      <c r="F1951" s="0" t="s">
        <v>8004</v>
      </c>
      <c r="G1951" s="0" t="n">
        <v>1</v>
      </c>
      <c r="H1951" s="0" t="n">
        <v>0</v>
      </c>
      <c r="I1951" s="0" t="n">
        <v>0</v>
      </c>
      <c r="J1951" s="0" t="n">
        <v>0</v>
      </c>
      <c r="K1951" s="0" t="n">
        <v>1</v>
      </c>
      <c r="L1951" s="0" t="n">
        <v>1</v>
      </c>
      <c r="M1951" s="0" t="n">
        <v>0</v>
      </c>
      <c r="N1951" s="1" t="n">
        <f aca="false">IF(ISERROR(I1951/(I1951+J1951)),0,(I1951/(I1951+J1951)))</f>
        <v>0</v>
      </c>
      <c r="O1951" s="1" t="n">
        <f aca="false">IF(ISERROR(I1951/(I1951+K1951)),0,(I1951/(I1951+K1951)))</f>
        <v>0</v>
      </c>
      <c r="P1951" s="1" t="n">
        <f aca="false">IF(ISERROR((2*N1951*O1951)/(N1951+O1951)),0,(2*N1951*O1951)/(N1951+O1951))</f>
        <v>0</v>
      </c>
      <c r="Q1951" s="0" t="n">
        <f aca="false">L1117-M1117</f>
        <v>-5</v>
      </c>
      <c r="R1951" s="17" t="str">
        <f aca="false">VLOOKUP(A1951,s3_num_method!A1951:B4450,2,0)</f>
        <v>num+count</v>
      </c>
    </row>
    <row r="1952" customFormat="false" ht="12.8" hidden="false" customHeight="false" outlineLevel="0" collapsed="false">
      <c r="A1952" s="0" t="s">
        <v>8005</v>
      </c>
      <c r="B1952" s="0" t="s">
        <v>22</v>
      </c>
      <c r="C1952" s="0" t="s">
        <v>9</v>
      </c>
      <c r="E1952" s="0" t="s">
        <v>10</v>
      </c>
      <c r="F1952" s="0" t="s">
        <v>8006</v>
      </c>
      <c r="G1952" s="0" t="n">
        <v>1</v>
      </c>
      <c r="H1952" s="0" t="n">
        <v>0</v>
      </c>
      <c r="I1952" s="0" t="n">
        <v>0</v>
      </c>
      <c r="J1952" s="0" t="n">
        <v>0</v>
      </c>
      <c r="K1952" s="0" t="n">
        <v>1</v>
      </c>
      <c r="L1952" s="0" t="n">
        <v>1</v>
      </c>
      <c r="M1952" s="0" t="n">
        <v>0</v>
      </c>
      <c r="N1952" s="1" t="n">
        <f aca="false">IF(ISERROR(I1952/(I1952+J1952)),0,(I1952/(I1952+J1952)))</f>
        <v>0</v>
      </c>
      <c r="O1952" s="1" t="n">
        <f aca="false">IF(ISERROR(I1952/(I1952+K1952)),0,(I1952/(I1952+K1952)))</f>
        <v>0</v>
      </c>
      <c r="P1952" s="1" t="n">
        <f aca="false">IF(ISERROR((2*N1952*O1952)/(N1952+O1952)),0,(2*N1952*O1952)/(N1952+O1952))</f>
        <v>0</v>
      </c>
      <c r="Q1952" s="0" t="n">
        <f aca="false">L1269-M1269</f>
        <v>-5</v>
      </c>
      <c r="R1952" s="17" t="str">
        <f aca="false">VLOOKUP(A1952,s3_num_method!A1952:B4451,2,0)</f>
        <v>num+count</v>
      </c>
    </row>
    <row r="1953" customFormat="false" ht="12.8" hidden="false" customHeight="false" outlineLevel="0" collapsed="false">
      <c r="A1953" s="0" t="s">
        <v>8007</v>
      </c>
      <c r="B1953" s="0" t="s">
        <v>22</v>
      </c>
      <c r="C1953" s="0" t="s">
        <v>9</v>
      </c>
      <c r="E1953" s="0" t="s">
        <v>10</v>
      </c>
      <c r="F1953" s="0" t="s">
        <v>8008</v>
      </c>
      <c r="G1953" s="0" t="n">
        <v>1</v>
      </c>
      <c r="H1953" s="0" t="n">
        <v>0</v>
      </c>
      <c r="I1953" s="0" t="n">
        <v>0</v>
      </c>
      <c r="J1953" s="0" t="n">
        <v>0</v>
      </c>
      <c r="K1953" s="0" t="n">
        <v>1</v>
      </c>
      <c r="L1953" s="0" t="n">
        <v>1</v>
      </c>
      <c r="M1953" s="0" t="n">
        <v>0</v>
      </c>
      <c r="N1953" s="1" t="n">
        <f aca="false">IF(ISERROR(I1953/(I1953+J1953)),0,(I1953/(I1953+J1953)))</f>
        <v>0</v>
      </c>
      <c r="O1953" s="1" t="n">
        <f aca="false">IF(ISERROR(I1953/(I1953+K1953)),0,(I1953/(I1953+K1953)))</f>
        <v>0</v>
      </c>
      <c r="P1953" s="1" t="n">
        <f aca="false">IF(ISERROR((2*N1953*O1953)/(N1953+O1953)),0,(2*N1953*O1953)/(N1953+O1953))</f>
        <v>0</v>
      </c>
      <c r="Q1953" s="0" t="n">
        <f aca="false">L3-M3</f>
        <v>-48</v>
      </c>
      <c r="R1953" s="17" t="str">
        <f aca="false">VLOOKUP(A1953,s3_num_method!A1953:B4452,2,0)</f>
        <v>num+count</v>
      </c>
    </row>
    <row r="1954" customFormat="false" ht="12.8" hidden="false" customHeight="false" outlineLevel="0" collapsed="false">
      <c r="A1954" s="0" t="s">
        <v>8009</v>
      </c>
      <c r="B1954" s="0" t="s">
        <v>22</v>
      </c>
      <c r="C1954" s="0" t="s">
        <v>9</v>
      </c>
      <c r="E1954" s="0" t="s">
        <v>10</v>
      </c>
      <c r="F1954" s="0" t="s">
        <v>8010</v>
      </c>
      <c r="G1954" s="0" t="n">
        <v>1</v>
      </c>
      <c r="H1954" s="0" t="n">
        <v>0</v>
      </c>
      <c r="I1954" s="0" t="n">
        <v>0</v>
      </c>
      <c r="J1954" s="0" t="n">
        <v>0</v>
      </c>
      <c r="K1954" s="0" t="n">
        <v>1</v>
      </c>
      <c r="L1954" s="0" t="n">
        <v>3</v>
      </c>
      <c r="M1954" s="0" t="n">
        <v>0</v>
      </c>
      <c r="N1954" s="1" t="n">
        <f aca="false">IF(ISERROR(I1954/(I1954+J1954)),0,(I1954/(I1954+J1954)))</f>
        <v>0</v>
      </c>
      <c r="O1954" s="1" t="n">
        <f aca="false">IF(ISERROR(I1954/(I1954+K1954)),0,(I1954/(I1954+K1954)))</f>
        <v>0</v>
      </c>
      <c r="P1954" s="1" t="n">
        <f aca="false">IF(ISERROR((2*N1954*O1954)/(N1954+O1954)),0,(2*N1954*O1954)/(N1954+O1954))</f>
        <v>0</v>
      </c>
      <c r="Q1954" s="0" t="n">
        <f aca="false">L39-M39</f>
        <v>-53</v>
      </c>
      <c r="R1954" s="17" t="str">
        <f aca="false">VLOOKUP(A1954,s3_num_method!A1954:B4453,2,0)</f>
        <v>num+count</v>
      </c>
    </row>
    <row r="1955" customFormat="false" ht="12.8" hidden="false" customHeight="false" outlineLevel="0" collapsed="false">
      <c r="A1955" s="0" t="s">
        <v>8011</v>
      </c>
      <c r="B1955" s="0" t="s">
        <v>22</v>
      </c>
      <c r="C1955" s="0" t="s">
        <v>9</v>
      </c>
      <c r="E1955" s="0" t="s">
        <v>10</v>
      </c>
      <c r="F1955" s="0" t="s">
        <v>8012</v>
      </c>
      <c r="G1955" s="0" t="n">
        <v>2</v>
      </c>
      <c r="H1955" s="0" t="n">
        <v>2</v>
      </c>
      <c r="I1955" s="0" t="n">
        <v>2</v>
      </c>
      <c r="J1955" s="0" t="n">
        <v>0</v>
      </c>
      <c r="K1955" s="0" t="n">
        <v>0</v>
      </c>
      <c r="L1955" s="0" t="n">
        <v>5</v>
      </c>
      <c r="M1955" s="0" t="n">
        <v>4</v>
      </c>
      <c r="N1955" s="1" t="n">
        <f aca="false">IF(ISERROR(I1955/(I1955+J1955)),0,(I1955/(I1955+J1955)))</f>
        <v>1</v>
      </c>
      <c r="O1955" s="1" t="n">
        <f aca="false">IF(ISERROR(I1955/(I1955+K1955)),0,(I1955/(I1955+K1955)))</f>
        <v>1</v>
      </c>
      <c r="P1955" s="1" t="n">
        <f aca="false">IF(ISERROR((2*N1955*O1955)/(N1955+O1955)),0,(2*N1955*O1955)/(N1955+O1955))</f>
        <v>1</v>
      </c>
      <c r="Q1955" s="0" t="n">
        <f aca="false">L2252-M2252</f>
        <v>-30</v>
      </c>
      <c r="R1955" s="17" t="str">
        <f aca="false">VLOOKUP(A1955,s3_num_method!A1955:B4454,2,0)</f>
        <v>num+count</v>
      </c>
    </row>
    <row r="1956" customFormat="false" ht="12.8" hidden="false" customHeight="false" outlineLevel="0" collapsed="false">
      <c r="A1956" s="0" t="s">
        <v>8013</v>
      </c>
      <c r="B1956" s="0" t="s">
        <v>22</v>
      </c>
      <c r="C1956" s="0" t="s">
        <v>9</v>
      </c>
      <c r="E1956" s="0" t="s">
        <v>10</v>
      </c>
      <c r="F1956" s="0" t="s">
        <v>8014</v>
      </c>
      <c r="G1956" s="0" t="n">
        <v>1</v>
      </c>
      <c r="H1956" s="0" t="n">
        <v>0</v>
      </c>
      <c r="I1956" s="0" t="n">
        <v>0</v>
      </c>
      <c r="J1956" s="0" t="n">
        <v>0</v>
      </c>
      <c r="K1956" s="0" t="n">
        <v>1</v>
      </c>
      <c r="L1956" s="0" t="n">
        <v>3</v>
      </c>
      <c r="M1956" s="0" t="n">
        <v>0</v>
      </c>
      <c r="N1956" s="1" t="n">
        <f aca="false">IF(ISERROR(I1956/(I1956+J1956)),0,(I1956/(I1956+J1956)))</f>
        <v>0</v>
      </c>
      <c r="O1956" s="1" t="n">
        <f aca="false">IF(ISERROR(I1956/(I1956+K1956)),0,(I1956/(I1956+K1956)))</f>
        <v>0</v>
      </c>
      <c r="P1956" s="1" t="n">
        <f aca="false">IF(ISERROR((2*N1956*O1956)/(N1956+O1956)),0,(2*N1956*O1956)/(N1956+O1956))</f>
        <v>0</v>
      </c>
      <c r="Q1956" s="0" t="n">
        <f aca="false">L1107-M1107</f>
        <v>-29</v>
      </c>
      <c r="R1956" s="17" t="str">
        <f aca="false">VLOOKUP(A1956,s3_num_method!A1956:B4455,2,0)</f>
        <v>num+count</v>
      </c>
    </row>
    <row r="1957" customFormat="false" ht="12.8" hidden="false" customHeight="false" outlineLevel="0" collapsed="false">
      <c r="A1957" s="0" t="s">
        <v>8015</v>
      </c>
      <c r="B1957" s="0" t="s">
        <v>22</v>
      </c>
      <c r="C1957" s="0" t="s">
        <v>9</v>
      </c>
      <c r="E1957" s="0" t="s">
        <v>10</v>
      </c>
      <c r="F1957" s="0" t="s">
        <v>8016</v>
      </c>
      <c r="G1957" s="0" t="n">
        <v>2</v>
      </c>
      <c r="H1957" s="0" t="n">
        <v>0</v>
      </c>
      <c r="I1957" s="0" t="n">
        <v>0</v>
      </c>
      <c r="J1957" s="0" t="n">
        <v>0</v>
      </c>
      <c r="K1957" s="0" t="n">
        <v>2</v>
      </c>
      <c r="L1957" s="0" t="n">
        <v>4</v>
      </c>
      <c r="M1957" s="0" t="n">
        <v>0</v>
      </c>
      <c r="N1957" s="1" t="n">
        <f aca="false">IF(ISERROR(I1957/(I1957+J1957)),0,(I1957/(I1957+J1957)))</f>
        <v>0</v>
      </c>
      <c r="O1957" s="1" t="n">
        <f aca="false">IF(ISERROR(I1957/(I1957+K1957)),0,(I1957/(I1957+K1957)))</f>
        <v>0</v>
      </c>
      <c r="P1957" s="1" t="n">
        <f aca="false">IF(ISERROR((2*N1957*O1957)/(N1957+O1957)),0,(2*N1957*O1957)/(N1957+O1957))</f>
        <v>0</v>
      </c>
      <c r="Q1957" s="0" t="n">
        <f aca="false">L2254-M2254</f>
        <v>-46</v>
      </c>
      <c r="R1957" s="17" t="str">
        <f aca="false">VLOOKUP(A1957,s3_num_method!A1957:B4456,2,0)</f>
        <v>num+count</v>
      </c>
    </row>
    <row r="1958" customFormat="false" ht="12.8" hidden="false" customHeight="false" outlineLevel="0" collapsed="false">
      <c r="A1958" s="0" t="s">
        <v>8017</v>
      </c>
      <c r="B1958" s="0" t="s">
        <v>22</v>
      </c>
      <c r="C1958" s="0" t="s">
        <v>9</v>
      </c>
      <c r="E1958" s="0" t="s">
        <v>10</v>
      </c>
      <c r="F1958" s="0" t="s">
        <v>8018</v>
      </c>
      <c r="G1958" s="0" t="n">
        <v>1</v>
      </c>
      <c r="H1958" s="0" t="n">
        <v>2</v>
      </c>
      <c r="I1958" s="0" t="n">
        <v>1</v>
      </c>
      <c r="J1958" s="0" t="n">
        <v>1</v>
      </c>
      <c r="K1958" s="0" t="n">
        <v>0</v>
      </c>
      <c r="L1958" s="0" t="n">
        <v>3</v>
      </c>
      <c r="M1958" s="0" t="n">
        <v>3</v>
      </c>
      <c r="N1958" s="1" t="n">
        <f aca="false">IF(ISERROR(I1958/(I1958+J1958)),0,(I1958/(I1958+J1958)))</f>
        <v>0.5</v>
      </c>
      <c r="O1958" s="1" t="n">
        <f aca="false">IF(ISERROR(I1958/(I1958+K1958)),0,(I1958/(I1958+K1958)))</f>
        <v>1</v>
      </c>
      <c r="P1958" s="1" t="n">
        <f aca="false">IF(ISERROR((2*N1958*O1958)/(N1958+O1958)),0,(2*N1958*O1958)/(N1958+O1958))</f>
        <v>0.666666666666667</v>
      </c>
      <c r="Q1958" s="0" t="n">
        <f aca="false">L20-M20</f>
        <v>-27</v>
      </c>
      <c r="R1958" s="17" t="str">
        <f aca="false">VLOOKUP(A1958,s3_num_method!A1958:B4457,2,0)</f>
        <v>num+count</v>
      </c>
    </row>
    <row r="1959" customFormat="false" ht="12.8" hidden="false" customHeight="false" outlineLevel="0" collapsed="false">
      <c r="A1959" s="0" t="s">
        <v>8019</v>
      </c>
      <c r="B1959" s="0" t="s">
        <v>22</v>
      </c>
      <c r="C1959" s="0" t="s">
        <v>9</v>
      </c>
      <c r="E1959" s="0" t="s">
        <v>10</v>
      </c>
      <c r="F1959" s="0" t="s">
        <v>8020</v>
      </c>
      <c r="G1959" s="0" t="n">
        <v>2</v>
      </c>
      <c r="H1959" s="0" t="n">
        <v>0</v>
      </c>
      <c r="I1959" s="0" t="n">
        <v>0</v>
      </c>
      <c r="J1959" s="0" t="n">
        <v>0</v>
      </c>
      <c r="K1959" s="0" t="n">
        <v>2</v>
      </c>
      <c r="L1959" s="0" t="n">
        <v>2</v>
      </c>
      <c r="M1959" s="0" t="n">
        <v>0</v>
      </c>
      <c r="N1959" s="1" t="n">
        <f aca="false">IF(ISERROR(I1959/(I1959+J1959)),0,(I1959/(I1959+J1959)))</f>
        <v>0</v>
      </c>
      <c r="O1959" s="1" t="n">
        <f aca="false">IF(ISERROR(I1959/(I1959+K1959)),0,(I1959/(I1959+K1959)))</f>
        <v>0</v>
      </c>
      <c r="P1959" s="1" t="n">
        <f aca="false">IF(ISERROR((2*N1959*O1959)/(N1959+O1959)),0,(2*N1959*O1959)/(N1959+O1959))</f>
        <v>0</v>
      </c>
      <c r="Q1959" s="0" t="n">
        <f aca="false">L192-M192</f>
        <v>-65</v>
      </c>
      <c r="R1959" s="17" t="str">
        <f aca="false">VLOOKUP(A1959,s3_num_method!A1959:B4458,2,0)</f>
        <v>num+count</v>
      </c>
    </row>
    <row r="1960" customFormat="false" ht="12.8" hidden="false" customHeight="false" outlineLevel="0" collapsed="false">
      <c r="A1960" s="0" t="s">
        <v>8021</v>
      </c>
      <c r="B1960" s="0" t="s">
        <v>22</v>
      </c>
      <c r="C1960" s="0" t="s">
        <v>9</v>
      </c>
      <c r="E1960" s="0" t="s">
        <v>10</v>
      </c>
      <c r="F1960" s="0" t="s">
        <v>8022</v>
      </c>
      <c r="G1960" s="0" t="n">
        <v>1</v>
      </c>
      <c r="H1960" s="0" t="n">
        <v>2</v>
      </c>
      <c r="I1960" s="0" t="n">
        <v>1</v>
      </c>
      <c r="J1960" s="0" t="n">
        <v>1</v>
      </c>
      <c r="K1960" s="0" t="n">
        <v>0</v>
      </c>
      <c r="L1960" s="0" t="n">
        <v>4</v>
      </c>
      <c r="M1960" s="0" t="n">
        <v>3</v>
      </c>
      <c r="N1960" s="1" t="n">
        <f aca="false">IF(ISERROR(I1960/(I1960+J1960)),0,(I1960/(I1960+J1960)))</f>
        <v>0.5</v>
      </c>
      <c r="O1960" s="1" t="n">
        <f aca="false">IF(ISERROR(I1960/(I1960+K1960)),0,(I1960/(I1960+K1960)))</f>
        <v>1</v>
      </c>
      <c r="P1960" s="1" t="n">
        <f aca="false">IF(ISERROR((2*N1960*O1960)/(N1960+O1960)),0,(2*N1960*O1960)/(N1960+O1960))</f>
        <v>0.666666666666667</v>
      </c>
      <c r="Q1960" s="0" t="n">
        <f aca="false">L51-M51</f>
        <v>-75</v>
      </c>
      <c r="R1960" s="17" t="str">
        <f aca="false">VLOOKUP(A1960,s3_num_method!A1960:B4459,2,0)</f>
        <v>num+count</v>
      </c>
    </row>
    <row r="1961" customFormat="false" ht="12.8" hidden="false" customHeight="false" outlineLevel="0" collapsed="false">
      <c r="A1961" s="0" t="s">
        <v>8023</v>
      </c>
      <c r="B1961" s="0" t="s">
        <v>22</v>
      </c>
      <c r="C1961" s="0" t="s">
        <v>9</v>
      </c>
      <c r="E1961" s="0" t="s">
        <v>10</v>
      </c>
      <c r="F1961" s="0" t="s">
        <v>8024</v>
      </c>
      <c r="G1961" s="0" t="n">
        <v>2</v>
      </c>
      <c r="H1961" s="0" t="n">
        <v>0</v>
      </c>
      <c r="I1961" s="0" t="n">
        <v>0</v>
      </c>
      <c r="J1961" s="0" t="n">
        <v>0</v>
      </c>
      <c r="K1961" s="0" t="n">
        <v>2</v>
      </c>
      <c r="L1961" s="0" t="n">
        <v>5</v>
      </c>
      <c r="M1961" s="0" t="n">
        <v>0</v>
      </c>
      <c r="N1961" s="1" t="n">
        <f aca="false">IF(ISERROR(I1961/(I1961+J1961)),0,(I1961/(I1961+J1961)))</f>
        <v>0</v>
      </c>
      <c r="O1961" s="1" t="n">
        <f aca="false">IF(ISERROR(I1961/(I1961+K1961)),0,(I1961/(I1961+K1961)))</f>
        <v>0</v>
      </c>
      <c r="P1961" s="1" t="n">
        <f aca="false">IF(ISERROR((2*N1961*O1961)/(N1961+O1961)),0,(2*N1961*O1961)/(N1961+O1961))</f>
        <v>0</v>
      </c>
      <c r="Q1961" s="0" t="n">
        <f aca="false">L1696-M1696</f>
        <v>8</v>
      </c>
      <c r="R1961" s="17" t="str">
        <f aca="false">VLOOKUP(A1961,s3_num_method!A1961:B4460,2,0)</f>
        <v>num+count</v>
      </c>
    </row>
    <row r="1962" customFormat="false" ht="12.8" hidden="false" customHeight="false" outlineLevel="0" collapsed="false">
      <c r="A1962" s="0" t="s">
        <v>8025</v>
      </c>
      <c r="B1962" s="0" t="s">
        <v>22</v>
      </c>
      <c r="C1962" s="0" t="s">
        <v>9</v>
      </c>
      <c r="E1962" s="0" t="s">
        <v>10</v>
      </c>
      <c r="F1962" s="0" t="s">
        <v>8026</v>
      </c>
      <c r="G1962" s="0" t="n">
        <v>4</v>
      </c>
      <c r="H1962" s="0" t="n">
        <v>3</v>
      </c>
      <c r="I1962" s="0" t="n">
        <v>3</v>
      </c>
      <c r="J1962" s="0" t="n">
        <v>0</v>
      </c>
      <c r="K1962" s="0" t="n">
        <v>1</v>
      </c>
      <c r="L1962" s="0" t="n">
        <v>6</v>
      </c>
      <c r="M1962" s="0" t="n">
        <v>8</v>
      </c>
      <c r="N1962" s="1" t="n">
        <f aca="false">IF(ISERROR(I1962/(I1962+J1962)),0,(I1962/(I1962+J1962)))</f>
        <v>1</v>
      </c>
      <c r="O1962" s="1" t="n">
        <f aca="false">IF(ISERROR(I1962/(I1962+K1962)),0,(I1962/(I1962+K1962)))</f>
        <v>0.75</v>
      </c>
      <c r="P1962" s="1" t="n">
        <f aca="false">IF(ISERROR((2*N1962*O1962)/(N1962+O1962)),0,(2*N1962*O1962)/(N1962+O1962))</f>
        <v>0.857142857142857</v>
      </c>
      <c r="Q1962" s="0" t="n">
        <f aca="false">L1688-M1688</f>
        <v>4</v>
      </c>
      <c r="R1962" s="17" t="str">
        <f aca="false">VLOOKUP(A1962,s3_num_method!A1962:B4461,2,0)</f>
        <v>num+count</v>
      </c>
    </row>
    <row r="1963" customFormat="false" ht="12.8" hidden="false" customHeight="false" outlineLevel="0" collapsed="false">
      <c r="A1963" s="0" t="s">
        <v>8027</v>
      </c>
      <c r="B1963" s="0" t="s">
        <v>22</v>
      </c>
      <c r="C1963" s="0" t="s">
        <v>9</v>
      </c>
      <c r="E1963" s="0" t="s">
        <v>10</v>
      </c>
      <c r="F1963" s="0" t="s">
        <v>8028</v>
      </c>
      <c r="G1963" s="0" t="n">
        <v>2</v>
      </c>
      <c r="H1963" s="0" t="n">
        <v>0</v>
      </c>
      <c r="I1963" s="0" t="n">
        <v>0</v>
      </c>
      <c r="J1963" s="0" t="n">
        <v>0</v>
      </c>
      <c r="K1963" s="0" t="n">
        <v>2</v>
      </c>
      <c r="L1963" s="0" t="n">
        <v>1</v>
      </c>
      <c r="M1963" s="0" t="n">
        <v>0</v>
      </c>
      <c r="N1963" s="1" t="n">
        <f aca="false">IF(ISERROR(I1963/(I1963+J1963)),0,(I1963/(I1963+J1963)))</f>
        <v>0</v>
      </c>
      <c r="O1963" s="1" t="n">
        <f aca="false">IF(ISERROR(I1963/(I1963+K1963)),0,(I1963/(I1963+K1963)))</f>
        <v>0</v>
      </c>
      <c r="P1963" s="1" t="n">
        <f aca="false">IF(ISERROR((2*N1963*O1963)/(N1963+O1963)),0,(2*N1963*O1963)/(N1963+O1963))</f>
        <v>0</v>
      </c>
      <c r="Q1963" s="0" t="n">
        <f aca="false">L1590-M1590</f>
        <v>3</v>
      </c>
      <c r="R1963" s="17" t="str">
        <f aca="false">VLOOKUP(A1963,s3_num_method!A1963:B4462,2,0)</f>
        <v>num+count</v>
      </c>
    </row>
    <row r="1964" customFormat="false" ht="12.8" hidden="false" customHeight="false" outlineLevel="0" collapsed="false">
      <c r="A1964" s="0" t="s">
        <v>8029</v>
      </c>
      <c r="B1964" s="0" t="s">
        <v>22</v>
      </c>
      <c r="C1964" s="0" t="s">
        <v>9</v>
      </c>
      <c r="E1964" s="0" t="s">
        <v>10</v>
      </c>
      <c r="F1964" s="0" t="s">
        <v>8030</v>
      </c>
      <c r="G1964" s="0" t="n">
        <v>1</v>
      </c>
      <c r="H1964" s="0" t="n">
        <v>0</v>
      </c>
      <c r="I1964" s="0" t="n">
        <v>0</v>
      </c>
      <c r="J1964" s="0" t="n">
        <v>0</v>
      </c>
      <c r="K1964" s="0" t="n">
        <v>1</v>
      </c>
      <c r="L1964" s="0" t="n">
        <v>3</v>
      </c>
      <c r="M1964" s="0" t="n">
        <v>0</v>
      </c>
      <c r="N1964" s="1" t="n">
        <f aca="false">IF(ISERROR(I1964/(I1964+J1964)),0,(I1964/(I1964+J1964)))</f>
        <v>0</v>
      </c>
      <c r="O1964" s="1" t="n">
        <f aca="false">IF(ISERROR(I1964/(I1964+K1964)),0,(I1964/(I1964+K1964)))</f>
        <v>0</v>
      </c>
      <c r="P1964" s="1" t="n">
        <f aca="false">IF(ISERROR((2*N1964*O1964)/(N1964+O1964)),0,(2*N1964*O1964)/(N1964+O1964))</f>
        <v>0</v>
      </c>
      <c r="Q1964" s="0" t="n">
        <f aca="false">L1452-M1452</f>
        <v>0</v>
      </c>
      <c r="R1964" s="17" t="str">
        <f aca="false">VLOOKUP(A1964,s3_num_method!A1964:B4463,2,0)</f>
        <v>num+count</v>
      </c>
    </row>
    <row r="1965" customFormat="false" ht="12.8" hidden="false" customHeight="false" outlineLevel="0" collapsed="false">
      <c r="A1965" s="0" t="s">
        <v>8031</v>
      </c>
      <c r="B1965" s="0" t="s">
        <v>22</v>
      </c>
      <c r="C1965" s="0" t="s">
        <v>9</v>
      </c>
      <c r="E1965" s="0" t="s">
        <v>10</v>
      </c>
      <c r="F1965" s="0" t="s">
        <v>8032</v>
      </c>
      <c r="G1965" s="0" t="n">
        <v>1</v>
      </c>
      <c r="H1965" s="0" t="n">
        <v>0</v>
      </c>
      <c r="I1965" s="0" t="n">
        <v>0</v>
      </c>
      <c r="J1965" s="0" t="n">
        <v>0</v>
      </c>
      <c r="K1965" s="0" t="n">
        <v>1</v>
      </c>
      <c r="L1965" s="0" t="n">
        <v>1</v>
      </c>
      <c r="M1965" s="0" t="n">
        <v>0</v>
      </c>
      <c r="N1965" s="1" t="n">
        <f aca="false">IF(ISERROR(I1965/(I1965+J1965)),0,(I1965/(I1965+J1965)))</f>
        <v>0</v>
      </c>
      <c r="O1965" s="1" t="n">
        <f aca="false">IF(ISERROR(I1965/(I1965+K1965)),0,(I1965/(I1965+K1965)))</f>
        <v>0</v>
      </c>
      <c r="P1965" s="1" t="n">
        <f aca="false">IF(ISERROR((2*N1965*O1965)/(N1965+O1965)),0,(2*N1965*O1965)/(N1965+O1965))</f>
        <v>0</v>
      </c>
      <c r="Q1965" s="0" t="n">
        <f aca="false">L898-M898</f>
        <v>4</v>
      </c>
      <c r="R1965" s="17" t="str">
        <f aca="false">VLOOKUP(A1965,s3_num_method!A1965:B4464,2,0)</f>
        <v>num+count</v>
      </c>
    </row>
    <row r="1966" customFormat="false" ht="12.8" hidden="false" customHeight="false" outlineLevel="0" collapsed="false">
      <c r="A1966" s="0" t="s">
        <v>8033</v>
      </c>
      <c r="B1966" s="0" t="s">
        <v>22</v>
      </c>
      <c r="C1966" s="0" t="s">
        <v>9</v>
      </c>
      <c r="E1966" s="0" t="s">
        <v>10</v>
      </c>
      <c r="F1966" s="0" t="s">
        <v>8034</v>
      </c>
      <c r="G1966" s="0" t="n">
        <v>1</v>
      </c>
      <c r="H1966" s="0" t="n">
        <v>0</v>
      </c>
      <c r="I1966" s="0" t="n">
        <v>0</v>
      </c>
      <c r="J1966" s="0" t="n">
        <v>0</v>
      </c>
      <c r="K1966" s="0" t="n">
        <v>1</v>
      </c>
      <c r="L1966" s="0" t="n">
        <v>3</v>
      </c>
      <c r="M1966" s="0" t="n">
        <v>0</v>
      </c>
      <c r="N1966" s="1" t="n">
        <f aca="false">IF(ISERROR(I1966/(I1966+J1966)),0,(I1966/(I1966+J1966)))</f>
        <v>0</v>
      </c>
      <c r="O1966" s="1" t="n">
        <f aca="false">IF(ISERROR(I1966/(I1966+K1966)),0,(I1966/(I1966+K1966)))</f>
        <v>0</v>
      </c>
      <c r="P1966" s="1" t="n">
        <f aca="false">IF(ISERROR((2*N1966*O1966)/(N1966+O1966)),0,(2*N1966*O1966)/(N1966+O1966))</f>
        <v>0</v>
      </c>
      <c r="Q1966" s="0" t="n">
        <f aca="false">L1849-M1849</f>
        <v>11</v>
      </c>
      <c r="R1966" s="17" t="str">
        <f aca="false">VLOOKUP(A1966,s3_num_method!A1966:B4465,2,0)</f>
        <v>num+count</v>
      </c>
    </row>
    <row r="1967" customFormat="false" ht="12.8" hidden="false" customHeight="false" outlineLevel="0" collapsed="false">
      <c r="A1967" s="0" t="s">
        <v>8035</v>
      </c>
      <c r="B1967" s="0" t="s">
        <v>22</v>
      </c>
      <c r="C1967" s="0" t="s">
        <v>9</v>
      </c>
      <c r="E1967" s="0" t="s">
        <v>10</v>
      </c>
      <c r="F1967" s="0" t="s">
        <v>8036</v>
      </c>
      <c r="G1967" s="0" t="n">
        <v>2</v>
      </c>
      <c r="H1967" s="0" t="n">
        <v>0</v>
      </c>
      <c r="I1967" s="0" t="n">
        <v>0</v>
      </c>
      <c r="J1967" s="0" t="n">
        <v>0</v>
      </c>
      <c r="K1967" s="0" t="n">
        <v>2</v>
      </c>
      <c r="L1967" s="0" t="n">
        <v>4</v>
      </c>
      <c r="M1967" s="0" t="n">
        <v>0</v>
      </c>
      <c r="N1967" s="1" t="n">
        <f aca="false">IF(ISERROR(I1967/(I1967+J1967)),0,(I1967/(I1967+J1967)))</f>
        <v>0</v>
      </c>
      <c r="O1967" s="1" t="n">
        <f aca="false">IF(ISERROR(I1967/(I1967+K1967)),0,(I1967/(I1967+K1967)))</f>
        <v>0</v>
      </c>
      <c r="P1967" s="1" t="n">
        <f aca="false">IF(ISERROR((2*N1967*O1967)/(N1967+O1967)),0,(2*N1967*O1967)/(N1967+O1967))</f>
        <v>0</v>
      </c>
      <c r="Q1967" s="0" t="n">
        <f aca="false">L741-M741</f>
        <v>2</v>
      </c>
      <c r="R1967" s="17" t="str">
        <f aca="false">VLOOKUP(A1967,s3_num_method!A1967:B4466,2,0)</f>
        <v>num+count</v>
      </c>
    </row>
    <row r="1968" customFormat="false" ht="12.8" hidden="false" customHeight="false" outlineLevel="0" collapsed="false">
      <c r="A1968" s="0" t="s">
        <v>8037</v>
      </c>
      <c r="B1968" s="0" t="s">
        <v>22</v>
      </c>
      <c r="C1968" s="0" t="s">
        <v>9</v>
      </c>
      <c r="E1968" s="0" t="s">
        <v>10</v>
      </c>
      <c r="F1968" s="0" t="s">
        <v>8038</v>
      </c>
      <c r="G1968" s="0" t="n">
        <v>2</v>
      </c>
      <c r="H1968" s="0" t="n">
        <v>0</v>
      </c>
      <c r="I1968" s="0" t="n">
        <v>0</v>
      </c>
      <c r="J1968" s="0" t="n">
        <v>0</v>
      </c>
      <c r="K1968" s="0" t="n">
        <v>2</v>
      </c>
      <c r="L1968" s="0" t="n">
        <v>7</v>
      </c>
      <c r="M1968" s="0" t="n">
        <v>0</v>
      </c>
      <c r="N1968" s="1" t="n">
        <f aca="false">IF(ISERROR(I1968/(I1968+J1968)),0,(I1968/(I1968+J1968)))</f>
        <v>0</v>
      </c>
      <c r="O1968" s="1" t="n">
        <f aca="false">IF(ISERROR(I1968/(I1968+K1968)),0,(I1968/(I1968+K1968)))</f>
        <v>0</v>
      </c>
      <c r="P1968" s="1" t="n">
        <f aca="false">IF(ISERROR((2*N1968*O1968)/(N1968+O1968)),0,(2*N1968*O1968)/(N1968+O1968))</f>
        <v>0</v>
      </c>
      <c r="Q1968" s="0" t="n">
        <f aca="false">L1720-M1720</f>
        <v>3</v>
      </c>
      <c r="R1968" s="17" t="str">
        <f aca="false">VLOOKUP(A1968,s3_num_method!A1968:B4467,2,0)</f>
        <v>num+count</v>
      </c>
    </row>
    <row r="1969" customFormat="false" ht="12.8" hidden="false" customHeight="false" outlineLevel="0" collapsed="false">
      <c r="A1969" s="0" t="s">
        <v>8039</v>
      </c>
      <c r="B1969" s="0" t="s">
        <v>22</v>
      </c>
      <c r="C1969" s="0" t="s">
        <v>9</v>
      </c>
      <c r="E1969" s="0" t="s">
        <v>10</v>
      </c>
      <c r="F1969" s="0" t="s">
        <v>8040</v>
      </c>
      <c r="G1969" s="0" t="n">
        <v>2</v>
      </c>
      <c r="H1969" s="0" t="n">
        <v>1</v>
      </c>
      <c r="I1969" s="0" t="n">
        <v>1</v>
      </c>
      <c r="J1969" s="0" t="n">
        <v>0</v>
      </c>
      <c r="K1969" s="0" t="n">
        <v>1</v>
      </c>
      <c r="L1969" s="0" t="n">
        <v>5</v>
      </c>
      <c r="M1969" s="0" t="n">
        <v>0</v>
      </c>
      <c r="N1969" s="1" t="n">
        <f aca="false">IF(ISERROR(I1969/(I1969+J1969)),0,(I1969/(I1969+J1969)))</f>
        <v>1</v>
      </c>
      <c r="O1969" s="1" t="n">
        <f aca="false">IF(ISERROR(I1969/(I1969+K1969)),0,(I1969/(I1969+K1969)))</f>
        <v>0.5</v>
      </c>
      <c r="P1969" s="1" t="n">
        <f aca="false">IF(ISERROR((2*N1969*O1969)/(N1969+O1969)),0,(2*N1969*O1969)/(N1969+O1969))</f>
        <v>0.666666666666667</v>
      </c>
      <c r="Q1969" s="0" t="n">
        <f aca="false">L2140-M2140</f>
        <v>8</v>
      </c>
      <c r="R1969" s="17" t="str">
        <f aca="false">VLOOKUP(A1969,s3_num_method!A1969:B4468,2,0)</f>
        <v>count</v>
      </c>
    </row>
    <row r="1970" customFormat="false" ht="12.8" hidden="false" customHeight="false" outlineLevel="0" collapsed="false">
      <c r="A1970" s="0" t="s">
        <v>8041</v>
      </c>
      <c r="B1970" s="0" t="s">
        <v>22</v>
      </c>
      <c r="C1970" s="0" t="s">
        <v>9</v>
      </c>
      <c r="E1970" s="0" t="s">
        <v>10</v>
      </c>
      <c r="F1970" s="0" t="s">
        <v>8042</v>
      </c>
      <c r="G1970" s="0" t="n">
        <v>1</v>
      </c>
      <c r="H1970" s="0" t="n">
        <v>1</v>
      </c>
      <c r="I1970" s="0" t="n">
        <v>1</v>
      </c>
      <c r="J1970" s="0" t="n">
        <v>0</v>
      </c>
      <c r="K1970" s="0" t="n">
        <v>0</v>
      </c>
      <c r="L1970" s="0" t="n">
        <v>4</v>
      </c>
      <c r="M1970" s="0" t="n">
        <v>0</v>
      </c>
      <c r="N1970" s="1" t="n">
        <f aca="false">IF(ISERROR(I1970/(I1970+J1970)),0,(I1970/(I1970+J1970)))</f>
        <v>1</v>
      </c>
      <c r="O1970" s="1" t="n">
        <f aca="false">IF(ISERROR(I1970/(I1970+K1970)),0,(I1970/(I1970+K1970)))</f>
        <v>1</v>
      </c>
      <c r="P1970" s="1" t="n">
        <f aca="false">IF(ISERROR((2*N1970*O1970)/(N1970+O1970)),0,(2*N1970*O1970)/(N1970+O1970))</f>
        <v>1</v>
      </c>
      <c r="Q1970" s="0" t="n">
        <f aca="false">L960-M960</f>
        <v>1</v>
      </c>
      <c r="R1970" s="17" t="str">
        <f aca="false">VLOOKUP(A1970,s3_num_method!A1970:B4469,2,0)</f>
        <v>count</v>
      </c>
    </row>
    <row r="1971" customFormat="false" ht="12.8" hidden="false" customHeight="false" outlineLevel="0" collapsed="false">
      <c r="A1971" s="0" t="s">
        <v>8043</v>
      </c>
      <c r="B1971" s="0" t="s">
        <v>22</v>
      </c>
      <c r="C1971" s="0" t="s">
        <v>9</v>
      </c>
      <c r="E1971" s="0" t="s">
        <v>10</v>
      </c>
      <c r="F1971" s="0" t="s">
        <v>8044</v>
      </c>
      <c r="G1971" s="0" t="n">
        <v>2</v>
      </c>
      <c r="H1971" s="0" t="n">
        <v>0</v>
      </c>
      <c r="I1971" s="0" t="n">
        <v>0</v>
      </c>
      <c r="J1971" s="0" t="n">
        <v>0</v>
      </c>
      <c r="K1971" s="0" t="n">
        <v>2</v>
      </c>
      <c r="L1971" s="0" t="n">
        <v>6</v>
      </c>
      <c r="M1971" s="0" t="n">
        <v>0</v>
      </c>
      <c r="N1971" s="1" t="n">
        <f aca="false">IF(ISERROR(I1971/(I1971+J1971)),0,(I1971/(I1971+J1971)))</f>
        <v>0</v>
      </c>
      <c r="O1971" s="1" t="n">
        <f aca="false">IF(ISERROR(I1971/(I1971+K1971)),0,(I1971/(I1971+K1971)))</f>
        <v>0</v>
      </c>
      <c r="P1971" s="1" t="n">
        <f aca="false">IF(ISERROR((2*N1971*O1971)/(N1971+O1971)),0,(2*N1971*O1971)/(N1971+O1971))</f>
        <v>0</v>
      </c>
      <c r="Q1971" s="0" t="n">
        <f aca="false">L1222-M1222</f>
        <v>0</v>
      </c>
      <c r="R1971" s="17" t="str">
        <f aca="false">VLOOKUP(A1971,s3_num_method!A1971:B4470,2,0)</f>
        <v>num+count</v>
      </c>
    </row>
    <row r="1972" customFormat="false" ht="12.8" hidden="false" customHeight="false" outlineLevel="0" collapsed="false">
      <c r="A1972" s="0" t="s">
        <v>8045</v>
      </c>
      <c r="B1972" s="0" t="s">
        <v>22</v>
      </c>
      <c r="C1972" s="0" t="s">
        <v>9</v>
      </c>
      <c r="E1972" s="0" t="s">
        <v>10</v>
      </c>
      <c r="F1972" s="0" t="s">
        <v>8046</v>
      </c>
      <c r="G1972" s="0" t="n">
        <v>6</v>
      </c>
      <c r="H1972" s="0" t="n">
        <v>2</v>
      </c>
      <c r="I1972" s="0" t="n">
        <v>2</v>
      </c>
      <c r="J1972" s="0" t="n">
        <v>0</v>
      </c>
      <c r="K1972" s="0" t="n">
        <v>4</v>
      </c>
      <c r="L1972" s="0" t="n">
        <v>13</v>
      </c>
      <c r="M1972" s="0" t="n">
        <v>0</v>
      </c>
      <c r="N1972" s="1" t="n">
        <f aca="false">IF(ISERROR(I1972/(I1972+J1972)),0,(I1972/(I1972+J1972)))</f>
        <v>1</v>
      </c>
      <c r="O1972" s="1" t="n">
        <f aca="false">IF(ISERROR(I1972/(I1972+K1972)),0,(I1972/(I1972+K1972)))</f>
        <v>0.333333333333333</v>
      </c>
      <c r="P1972" s="1" t="n">
        <f aca="false">IF(ISERROR((2*N1972*O1972)/(N1972+O1972)),0,(2*N1972*O1972)/(N1972+O1972))</f>
        <v>0.5</v>
      </c>
      <c r="Q1972" s="0" t="n">
        <f aca="false">L1764-M1764</f>
        <v>9</v>
      </c>
      <c r="R1972" s="17" t="str">
        <f aca="false">VLOOKUP(A1972,s3_num_method!A1972:B4471,2,0)</f>
        <v>count</v>
      </c>
    </row>
    <row r="1973" customFormat="false" ht="12.8" hidden="false" customHeight="false" outlineLevel="0" collapsed="false">
      <c r="A1973" s="0" t="s">
        <v>8047</v>
      </c>
      <c r="B1973" s="0" t="s">
        <v>22</v>
      </c>
      <c r="C1973" s="0" t="s">
        <v>9</v>
      </c>
      <c r="E1973" s="0" t="s">
        <v>10</v>
      </c>
      <c r="F1973" s="0" t="s">
        <v>8048</v>
      </c>
      <c r="G1973" s="0" t="n">
        <v>2</v>
      </c>
      <c r="H1973" s="0" t="n">
        <v>1</v>
      </c>
      <c r="I1973" s="0" t="n">
        <v>1</v>
      </c>
      <c r="J1973" s="0" t="n">
        <v>0</v>
      </c>
      <c r="K1973" s="0" t="n">
        <v>1</v>
      </c>
      <c r="L1973" s="0" t="n">
        <v>1</v>
      </c>
      <c r="M1973" s="0" t="n">
        <v>0</v>
      </c>
      <c r="N1973" s="1" t="n">
        <f aca="false">IF(ISERROR(I1973/(I1973+J1973)),0,(I1973/(I1973+J1973)))</f>
        <v>1</v>
      </c>
      <c r="O1973" s="1" t="n">
        <f aca="false">IF(ISERROR(I1973/(I1973+K1973)),0,(I1973/(I1973+K1973)))</f>
        <v>0.5</v>
      </c>
      <c r="P1973" s="1" t="n">
        <f aca="false">IF(ISERROR((2*N1973*O1973)/(N1973+O1973)),0,(2*N1973*O1973)/(N1973+O1973))</f>
        <v>0.666666666666667</v>
      </c>
      <c r="Q1973" s="0" t="n">
        <f aca="false">L1492-M1492</f>
        <v>0</v>
      </c>
      <c r="R1973" s="17" t="str">
        <f aca="false">VLOOKUP(A1973,s3_num_method!A1973:B4472,2,0)</f>
        <v>count</v>
      </c>
    </row>
    <row r="1974" customFormat="false" ht="12.8" hidden="false" customHeight="false" outlineLevel="0" collapsed="false">
      <c r="A1974" s="0" t="s">
        <v>8049</v>
      </c>
      <c r="B1974" s="0" t="s">
        <v>22</v>
      </c>
      <c r="C1974" s="0" t="s">
        <v>9</v>
      </c>
      <c r="E1974" s="0" t="s">
        <v>10</v>
      </c>
      <c r="F1974" s="0" t="s">
        <v>8050</v>
      </c>
      <c r="G1974" s="0" t="n">
        <v>1</v>
      </c>
      <c r="H1974" s="0" t="n">
        <v>2</v>
      </c>
      <c r="I1974" s="0" t="n">
        <v>1</v>
      </c>
      <c r="J1974" s="0" t="n">
        <v>1</v>
      </c>
      <c r="K1974" s="0" t="n">
        <v>0</v>
      </c>
      <c r="L1974" s="0" t="n">
        <v>4</v>
      </c>
      <c r="M1974" s="0" t="n">
        <v>4</v>
      </c>
      <c r="N1974" s="1" t="n">
        <f aca="false">IF(ISERROR(I1974/(I1974+J1974)),0,(I1974/(I1974+J1974)))</f>
        <v>0.5</v>
      </c>
      <c r="O1974" s="1" t="n">
        <f aca="false">IF(ISERROR(I1974/(I1974+K1974)),0,(I1974/(I1974+K1974)))</f>
        <v>1</v>
      </c>
      <c r="P1974" s="1" t="n">
        <f aca="false">IF(ISERROR((2*N1974*O1974)/(N1974+O1974)),0,(2*N1974*O1974)/(N1974+O1974))</f>
        <v>0.666666666666667</v>
      </c>
      <c r="Q1974" s="0" t="n">
        <f aca="false">L812-M812</f>
        <v>2</v>
      </c>
      <c r="R1974" s="17" t="str">
        <f aca="false">VLOOKUP(A1974,s3_num_method!A1974:B4473,2,0)</f>
        <v>num+count</v>
      </c>
    </row>
    <row r="1975" customFormat="false" ht="12.8" hidden="false" customHeight="false" outlineLevel="0" collapsed="false">
      <c r="A1975" s="0" t="s">
        <v>8051</v>
      </c>
      <c r="B1975" s="0" t="s">
        <v>22</v>
      </c>
      <c r="C1975" s="0" t="s">
        <v>9</v>
      </c>
      <c r="E1975" s="0" t="s">
        <v>10</v>
      </c>
      <c r="F1975" s="0" t="s">
        <v>8052</v>
      </c>
      <c r="G1975" s="0" t="n">
        <v>3</v>
      </c>
      <c r="H1975" s="0" t="n">
        <v>3</v>
      </c>
      <c r="I1975" s="0" t="n">
        <v>3</v>
      </c>
      <c r="J1975" s="0" t="n">
        <v>0</v>
      </c>
      <c r="K1975" s="0" t="n">
        <v>0</v>
      </c>
      <c r="L1975" s="0" t="n">
        <v>3</v>
      </c>
      <c r="M1975" s="0" t="n">
        <v>9</v>
      </c>
      <c r="N1975" s="1" t="n">
        <f aca="false">IF(ISERROR(I1975/(I1975+J1975)),0,(I1975/(I1975+J1975)))</f>
        <v>1</v>
      </c>
      <c r="O1975" s="1" t="n">
        <f aca="false">IF(ISERROR(I1975/(I1975+K1975)),0,(I1975/(I1975+K1975)))</f>
        <v>1</v>
      </c>
      <c r="P1975" s="1" t="n">
        <f aca="false">IF(ISERROR((2*N1975*O1975)/(N1975+O1975)),0,(2*N1975*O1975)/(N1975+O1975))</f>
        <v>1</v>
      </c>
      <c r="Q1975" s="0" t="n">
        <f aca="false">L1223-M1223</f>
        <v>0</v>
      </c>
      <c r="R1975" s="17" t="str">
        <f aca="false">VLOOKUP(A1975,s3_num_method!A1975:B4474,2,0)</f>
        <v>num</v>
      </c>
    </row>
    <row r="1976" customFormat="false" ht="12.8" hidden="false" customHeight="false" outlineLevel="0" collapsed="false">
      <c r="A1976" s="0" t="s">
        <v>8053</v>
      </c>
      <c r="B1976" s="0" t="s">
        <v>22</v>
      </c>
      <c r="C1976" s="0" t="s">
        <v>9</v>
      </c>
      <c r="E1976" s="0" t="s">
        <v>10</v>
      </c>
      <c r="F1976" s="0" t="s">
        <v>8054</v>
      </c>
      <c r="G1976" s="0" t="n">
        <v>2</v>
      </c>
      <c r="H1976" s="0" t="n">
        <v>2</v>
      </c>
      <c r="I1976" s="0" t="n">
        <v>2</v>
      </c>
      <c r="J1976" s="0" t="n">
        <v>0</v>
      </c>
      <c r="K1976" s="0" t="n">
        <v>0</v>
      </c>
      <c r="L1976" s="0" t="n">
        <v>1</v>
      </c>
      <c r="M1976" s="0" t="n">
        <v>0</v>
      </c>
      <c r="N1976" s="1" t="n">
        <f aca="false">IF(ISERROR(I1976/(I1976+J1976)),0,(I1976/(I1976+J1976)))</f>
        <v>1</v>
      </c>
      <c r="O1976" s="1" t="n">
        <f aca="false">IF(ISERROR(I1976/(I1976+K1976)),0,(I1976/(I1976+K1976)))</f>
        <v>1</v>
      </c>
      <c r="P1976" s="1" t="n">
        <f aca="false">IF(ISERROR((2*N1976*O1976)/(N1976+O1976)),0,(2*N1976*O1976)/(N1976+O1976))</f>
        <v>1</v>
      </c>
      <c r="Q1976" s="0" t="n">
        <f aca="false">L116-M116</f>
        <v>-5</v>
      </c>
      <c r="R1976" s="17" t="str">
        <f aca="false">VLOOKUP(A1976,s3_num_method!A1976:B4475,2,0)</f>
        <v>count</v>
      </c>
    </row>
    <row r="1977" customFormat="false" ht="12.8" hidden="false" customHeight="false" outlineLevel="0" collapsed="false">
      <c r="A1977" s="0" t="s">
        <v>8055</v>
      </c>
      <c r="B1977" s="0" t="s">
        <v>22</v>
      </c>
      <c r="C1977" s="0" t="s">
        <v>9</v>
      </c>
      <c r="E1977" s="0" t="s">
        <v>10</v>
      </c>
      <c r="F1977" s="0" t="s">
        <v>8056</v>
      </c>
      <c r="G1977" s="0" t="n">
        <v>1</v>
      </c>
      <c r="H1977" s="0" t="n">
        <v>1</v>
      </c>
      <c r="I1977" s="0" t="n">
        <v>1</v>
      </c>
      <c r="J1977" s="0" t="n">
        <v>0</v>
      </c>
      <c r="K1977" s="0" t="n">
        <v>0</v>
      </c>
      <c r="L1977" s="0" t="n">
        <v>5</v>
      </c>
      <c r="M1977" s="0" t="n">
        <v>0</v>
      </c>
      <c r="N1977" s="1" t="n">
        <f aca="false">IF(ISERROR(I1977/(I1977+J1977)),0,(I1977/(I1977+J1977)))</f>
        <v>1</v>
      </c>
      <c r="O1977" s="1" t="n">
        <f aca="false">IF(ISERROR(I1977/(I1977+K1977)),0,(I1977/(I1977+K1977)))</f>
        <v>1</v>
      </c>
      <c r="P1977" s="1" t="n">
        <f aca="false">IF(ISERROR((2*N1977*O1977)/(N1977+O1977)),0,(2*N1977*O1977)/(N1977+O1977))</f>
        <v>1</v>
      </c>
      <c r="Q1977" s="0" t="n">
        <f aca="false">L2410-M2410</f>
        <v>0</v>
      </c>
      <c r="R1977" s="17" t="str">
        <f aca="false">VLOOKUP(A1977,s3_num_method!A1977:B4476,2,0)</f>
        <v>count</v>
      </c>
    </row>
    <row r="1978" customFormat="false" ht="12.8" hidden="false" customHeight="false" outlineLevel="0" collapsed="false">
      <c r="A1978" s="0" t="s">
        <v>8057</v>
      </c>
      <c r="B1978" s="0" t="s">
        <v>22</v>
      </c>
      <c r="C1978" s="0" t="s">
        <v>9</v>
      </c>
      <c r="E1978" s="0" t="s">
        <v>10</v>
      </c>
      <c r="F1978" s="0" t="s">
        <v>8058</v>
      </c>
      <c r="G1978" s="0" t="n">
        <v>2</v>
      </c>
      <c r="H1978" s="0" t="n">
        <v>3</v>
      </c>
      <c r="I1978" s="0" t="n">
        <v>2</v>
      </c>
      <c r="J1978" s="0" t="n">
        <v>1</v>
      </c>
      <c r="K1978" s="0" t="n">
        <v>0</v>
      </c>
      <c r="L1978" s="0" t="n">
        <v>7</v>
      </c>
      <c r="M1978" s="0" t="n">
        <v>4</v>
      </c>
      <c r="N1978" s="1" t="n">
        <f aca="false">IF(ISERROR(I1978/(I1978+J1978)),0,(I1978/(I1978+J1978)))</f>
        <v>0.666666666666667</v>
      </c>
      <c r="O1978" s="1" t="n">
        <f aca="false">IF(ISERROR(I1978/(I1978+K1978)),0,(I1978/(I1978+K1978)))</f>
        <v>1</v>
      </c>
      <c r="P1978" s="1" t="n">
        <f aca="false">IF(ISERROR((2*N1978*O1978)/(N1978+O1978)),0,(2*N1978*O1978)/(N1978+O1978))</f>
        <v>0.8</v>
      </c>
      <c r="Q1978" s="0" t="n">
        <f aca="false">L1102-M1102</f>
        <v>1</v>
      </c>
      <c r="R1978" s="17" t="str">
        <f aca="false">VLOOKUP(A1978,s3_num_method!A1978:B4477,2,0)</f>
        <v>num+count</v>
      </c>
    </row>
    <row r="1979" customFormat="false" ht="12.8" hidden="false" customHeight="false" outlineLevel="0" collapsed="false">
      <c r="A1979" s="0" t="s">
        <v>8059</v>
      </c>
      <c r="B1979" s="0" t="s">
        <v>22</v>
      </c>
      <c r="C1979" s="0" t="s">
        <v>9</v>
      </c>
      <c r="E1979" s="0" t="s">
        <v>10</v>
      </c>
      <c r="F1979" s="0" t="s">
        <v>8060</v>
      </c>
      <c r="G1979" s="0" t="n">
        <v>2</v>
      </c>
      <c r="H1979" s="0" t="n">
        <v>1</v>
      </c>
      <c r="I1979" s="0" t="n">
        <v>1</v>
      </c>
      <c r="J1979" s="0" t="n">
        <v>0</v>
      </c>
      <c r="K1979" s="0" t="n">
        <v>1</v>
      </c>
      <c r="L1979" s="0" t="n">
        <v>1</v>
      </c>
      <c r="M1979" s="0" t="n">
        <v>0</v>
      </c>
      <c r="N1979" s="1" t="n">
        <f aca="false">IF(ISERROR(I1979/(I1979+J1979)),0,(I1979/(I1979+J1979)))</f>
        <v>1</v>
      </c>
      <c r="O1979" s="1" t="n">
        <f aca="false">IF(ISERROR(I1979/(I1979+K1979)),0,(I1979/(I1979+K1979)))</f>
        <v>0.5</v>
      </c>
      <c r="P1979" s="1" t="n">
        <f aca="false">IF(ISERROR((2*N1979*O1979)/(N1979+O1979)),0,(2*N1979*O1979)/(N1979+O1979))</f>
        <v>0.666666666666667</v>
      </c>
      <c r="Q1979" s="0" t="n">
        <f aca="false">L1440-M1440</f>
        <v>-2</v>
      </c>
      <c r="R1979" s="17" t="str">
        <f aca="false">VLOOKUP(A1979,s3_num_method!A1979:B4478,2,0)</f>
        <v>count</v>
      </c>
    </row>
    <row r="1980" customFormat="false" ht="12.8" hidden="false" customHeight="false" outlineLevel="0" collapsed="false">
      <c r="A1980" s="0" t="s">
        <v>8061</v>
      </c>
      <c r="B1980" s="0" t="s">
        <v>22</v>
      </c>
      <c r="C1980" s="0" t="s">
        <v>9</v>
      </c>
      <c r="E1980" s="0" t="s">
        <v>10</v>
      </c>
      <c r="F1980" s="0" t="s">
        <v>8062</v>
      </c>
      <c r="G1980" s="0" t="n">
        <v>2</v>
      </c>
      <c r="H1980" s="0" t="n">
        <v>0</v>
      </c>
      <c r="I1980" s="0" t="n">
        <v>0</v>
      </c>
      <c r="J1980" s="0" t="n">
        <v>0</v>
      </c>
      <c r="K1980" s="0" t="n">
        <v>2</v>
      </c>
      <c r="L1980" s="0" t="n">
        <v>3</v>
      </c>
      <c r="M1980" s="0" t="n">
        <v>0</v>
      </c>
      <c r="N1980" s="1" t="n">
        <f aca="false">IF(ISERROR(I1980/(I1980+J1980)),0,(I1980/(I1980+J1980)))</f>
        <v>0</v>
      </c>
      <c r="O1980" s="1" t="n">
        <f aca="false">IF(ISERROR(I1980/(I1980+K1980)),0,(I1980/(I1980+K1980)))</f>
        <v>0</v>
      </c>
      <c r="P1980" s="1" t="n">
        <f aca="false">IF(ISERROR((2*N1980*O1980)/(N1980+O1980)),0,(2*N1980*O1980)/(N1980+O1980))</f>
        <v>0</v>
      </c>
      <c r="Q1980" s="0" t="n">
        <f aca="false">L1735-M1735</f>
        <v>10</v>
      </c>
      <c r="R1980" s="17" t="str">
        <f aca="false">VLOOKUP(A1980,s3_num_method!A1980:B4479,2,0)</f>
        <v>num+count</v>
      </c>
    </row>
    <row r="1981" customFormat="false" ht="12.8" hidden="false" customHeight="false" outlineLevel="0" collapsed="false">
      <c r="A1981" s="0" t="s">
        <v>8063</v>
      </c>
      <c r="B1981" s="0" t="s">
        <v>22</v>
      </c>
      <c r="C1981" s="0" t="s">
        <v>9</v>
      </c>
      <c r="E1981" s="0" t="s">
        <v>10</v>
      </c>
      <c r="F1981" s="0" t="s">
        <v>8064</v>
      </c>
      <c r="G1981" s="0" t="n">
        <v>3</v>
      </c>
      <c r="H1981" s="0" t="n">
        <v>0</v>
      </c>
      <c r="I1981" s="0" t="n">
        <v>0</v>
      </c>
      <c r="J1981" s="0" t="n">
        <v>0</v>
      </c>
      <c r="K1981" s="0" t="n">
        <v>3</v>
      </c>
      <c r="L1981" s="0" t="n">
        <v>4</v>
      </c>
      <c r="M1981" s="0" t="n">
        <v>0</v>
      </c>
      <c r="N1981" s="1" t="n">
        <f aca="false">IF(ISERROR(I1981/(I1981+J1981)),0,(I1981/(I1981+J1981)))</f>
        <v>0</v>
      </c>
      <c r="O1981" s="1" t="n">
        <f aca="false">IF(ISERROR(I1981/(I1981+K1981)),0,(I1981/(I1981+K1981)))</f>
        <v>0</v>
      </c>
      <c r="P1981" s="1" t="n">
        <f aca="false">IF(ISERROR((2*N1981*O1981)/(N1981+O1981)),0,(2*N1981*O1981)/(N1981+O1981))</f>
        <v>0</v>
      </c>
      <c r="Q1981" s="0" t="n">
        <f aca="false">L1005-M1005</f>
        <v>-3</v>
      </c>
      <c r="R1981" s="17" t="str">
        <f aca="false">VLOOKUP(A1981,s3_num_method!A1981:B4480,2,0)</f>
        <v>num+count</v>
      </c>
    </row>
    <row r="1982" customFormat="false" ht="12.8" hidden="false" customHeight="false" outlineLevel="0" collapsed="false">
      <c r="A1982" s="0" t="s">
        <v>8065</v>
      </c>
      <c r="B1982" s="0" t="s">
        <v>22</v>
      </c>
      <c r="C1982" s="0" t="s">
        <v>9</v>
      </c>
      <c r="E1982" s="0" t="s">
        <v>10</v>
      </c>
      <c r="F1982" s="0" t="s">
        <v>8066</v>
      </c>
      <c r="G1982" s="0" t="n">
        <v>1</v>
      </c>
      <c r="H1982" s="0" t="n">
        <v>0</v>
      </c>
      <c r="I1982" s="0" t="n">
        <v>0</v>
      </c>
      <c r="J1982" s="0" t="n">
        <v>0</v>
      </c>
      <c r="K1982" s="0" t="n">
        <v>1</v>
      </c>
      <c r="L1982" s="0" t="n">
        <v>1</v>
      </c>
      <c r="M1982" s="0" t="n">
        <v>0</v>
      </c>
      <c r="N1982" s="1" t="n">
        <f aca="false">IF(ISERROR(I1982/(I1982+J1982)),0,(I1982/(I1982+J1982)))</f>
        <v>0</v>
      </c>
      <c r="O1982" s="1" t="n">
        <f aca="false">IF(ISERROR(I1982/(I1982+K1982)),0,(I1982/(I1982+K1982)))</f>
        <v>0</v>
      </c>
      <c r="P1982" s="1" t="n">
        <f aca="false">IF(ISERROR((2*N1982*O1982)/(N1982+O1982)),0,(2*N1982*O1982)/(N1982+O1982))</f>
        <v>0</v>
      </c>
      <c r="Q1982" s="0" t="n">
        <f aca="false">L839-M839</f>
        <v>2</v>
      </c>
      <c r="R1982" s="17" t="str">
        <f aca="false">VLOOKUP(A1982,s3_num_method!A1982:B4481,2,0)</f>
        <v>num+count</v>
      </c>
    </row>
    <row r="1983" customFormat="false" ht="12.8" hidden="false" customHeight="false" outlineLevel="0" collapsed="false">
      <c r="A1983" s="0" t="s">
        <v>8067</v>
      </c>
      <c r="B1983" s="0" t="s">
        <v>22</v>
      </c>
      <c r="C1983" s="0" t="s">
        <v>9</v>
      </c>
      <c r="E1983" s="0" t="s">
        <v>10</v>
      </c>
      <c r="F1983" s="0" t="s">
        <v>8068</v>
      </c>
      <c r="G1983" s="0" t="n">
        <v>2</v>
      </c>
      <c r="H1983" s="0" t="n">
        <v>2</v>
      </c>
      <c r="I1983" s="0" t="n">
        <v>2</v>
      </c>
      <c r="J1983" s="0" t="n">
        <v>0</v>
      </c>
      <c r="K1983" s="0" t="n">
        <v>0</v>
      </c>
      <c r="L1983" s="0" t="n">
        <v>1</v>
      </c>
      <c r="M1983" s="0" t="n">
        <v>1</v>
      </c>
      <c r="N1983" s="1" t="n">
        <f aca="false">IF(ISERROR(I1983/(I1983+J1983)),0,(I1983/(I1983+J1983)))</f>
        <v>1</v>
      </c>
      <c r="O1983" s="1" t="n">
        <f aca="false">IF(ISERROR(I1983/(I1983+K1983)),0,(I1983/(I1983+K1983)))</f>
        <v>1</v>
      </c>
      <c r="P1983" s="1" t="n">
        <f aca="false">IF(ISERROR((2*N1983*O1983)/(N1983+O1983)),0,(2*N1983*O1983)/(N1983+O1983))</f>
        <v>1</v>
      </c>
      <c r="Q1983" s="0" t="n">
        <f aca="false">L2006-M2006</f>
        <v>2</v>
      </c>
      <c r="R1983" s="17" t="str">
        <f aca="false">VLOOKUP(A1983,s3_num_method!A1983:B4482,2,0)</f>
        <v>count</v>
      </c>
    </row>
    <row r="1984" customFormat="false" ht="12.8" hidden="false" customHeight="false" outlineLevel="0" collapsed="false">
      <c r="A1984" s="0" t="s">
        <v>8069</v>
      </c>
      <c r="B1984" s="0" t="s">
        <v>22</v>
      </c>
      <c r="C1984" s="0" t="s">
        <v>9</v>
      </c>
      <c r="E1984" s="0" t="s">
        <v>10</v>
      </c>
      <c r="F1984" s="0" t="s">
        <v>8070</v>
      </c>
      <c r="G1984" s="0" t="n">
        <v>1</v>
      </c>
      <c r="H1984" s="0" t="n">
        <v>1</v>
      </c>
      <c r="I1984" s="0" t="n">
        <v>1</v>
      </c>
      <c r="J1984" s="0" t="n">
        <v>0</v>
      </c>
      <c r="K1984" s="0" t="n">
        <v>0</v>
      </c>
      <c r="L1984" s="0" t="n">
        <v>4</v>
      </c>
      <c r="M1984" s="0" t="n">
        <v>0</v>
      </c>
      <c r="N1984" s="1" t="n">
        <f aca="false">IF(ISERROR(I1984/(I1984+J1984)),0,(I1984/(I1984+J1984)))</f>
        <v>1</v>
      </c>
      <c r="O1984" s="1" t="n">
        <f aca="false">IF(ISERROR(I1984/(I1984+K1984)),0,(I1984/(I1984+K1984)))</f>
        <v>1</v>
      </c>
      <c r="P1984" s="1" t="n">
        <f aca="false">IF(ISERROR((2*N1984*O1984)/(N1984+O1984)),0,(2*N1984*O1984)/(N1984+O1984))</f>
        <v>1</v>
      </c>
      <c r="Q1984" s="0" t="n">
        <f aca="false">L468-M468</f>
        <v>2</v>
      </c>
      <c r="R1984" s="17" t="str">
        <f aca="false">VLOOKUP(A1984,s3_num_method!A1984:B4483,2,0)</f>
        <v>count</v>
      </c>
    </row>
    <row r="1985" customFormat="false" ht="12.8" hidden="false" customHeight="false" outlineLevel="0" collapsed="false">
      <c r="A1985" s="0" t="s">
        <v>8071</v>
      </c>
      <c r="B1985" s="0" t="s">
        <v>22</v>
      </c>
      <c r="C1985" s="0" t="s">
        <v>9</v>
      </c>
      <c r="E1985" s="0" t="s">
        <v>10</v>
      </c>
      <c r="F1985" s="0" t="s">
        <v>8072</v>
      </c>
      <c r="G1985" s="0" t="n">
        <v>1</v>
      </c>
      <c r="H1985" s="0" t="n">
        <v>0</v>
      </c>
      <c r="I1985" s="0" t="n">
        <v>0</v>
      </c>
      <c r="J1985" s="0" t="n">
        <v>0</v>
      </c>
      <c r="K1985" s="0" t="n">
        <v>1</v>
      </c>
      <c r="L1985" s="0" t="n">
        <v>5</v>
      </c>
      <c r="M1985" s="0" t="n">
        <v>0</v>
      </c>
      <c r="N1985" s="1" t="n">
        <f aca="false">IF(ISERROR(I1985/(I1985+J1985)),0,(I1985/(I1985+J1985)))</f>
        <v>0</v>
      </c>
      <c r="O1985" s="1" t="n">
        <f aca="false">IF(ISERROR(I1985/(I1985+K1985)),0,(I1985/(I1985+K1985)))</f>
        <v>0</v>
      </c>
      <c r="P1985" s="1" t="n">
        <f aca="false">IF(ISERROR((2*N1985*O1985)/(N1985+O1985)),0,(2*N1985*O1985)/(N1985+O1985))</f>
        <v>0</v>
      </c>
      <c r="Q1985" s="0" t="n">
        <f aca="false">L852-M852</f>
        <v>2</v>
      </c>
      <c r="R1985" s="17" t="str">
        <f aca="false">VLOOKUP(A1985,s3_num_method!A1985:B4484,2,0)</f>
        <v>num+count</v>
      </c>
    </row>
    <row r="1986" customFormat="false" ht="12.8" hidden="false" customHeight="false" outlineLevel="0" collapsed="false">
      <c r="A1986" s="0" t="s">
        <v>8073</v>
      </c>
      <c r="B1986" s="0" t="s">
        <v>22</v>
      </c>
      <c r="C1986" s="0" t="s">
        <v>9</v>
      </c>
      <c r="E1986" s="0" t="s">
        <v>10</v>
      </c>
      <c r="F1986" s="0" t="s">
        <v>8074</v>
      </c>
      <c r="G1986" s="0" t="n">
        <v>5</v>
      </c>
      <c r="H1986" s="0" t="n">
        <v>3</v>
      </c>
      <c r="I1986" s="0" t="n">
        <v>3</v>
      </c>
      <c r="J1986" s="0" t="n">
        <v>0</v>
      </c>
      <c r="K1986" s="0" t="n">
        <v>2</v>
      </c>
      <c r="L1986" s="0" t="n">
        <v>4</v>
      </c>
      <c r="M1986" s="0" t="n">
        <v>6</v>
      </c>
      <c r="N1986" s="1" t="n">
        <f aca="false">IF(ISERROR(I1986/(I1986+J1986)),0,(I1986/(I1986+J1986)))</f>
        <v>1</v>
      </c>
      <c r="O1986" s="1" t="n">
        <f aca="false">IF(ISERROR(I1986/(I1986+K1986)),0,(I1986/(I1986+K1986)))</f>
        <v>0.6</v>
      </c>
      <c r="P1986" s="1" t="n">
        <f aca="false">IF(ISERROR((2*N1986*O1986)/(N1986+O1986)),0,(2*N1986*O1986)/(N1986+O1986))</f>
        <v>0.75</v>
      </c>
      <c r="Q1986" s="0" t="n">
        <f aca="false">L2244-M2244</f>
        <v>4</v>
      </c>
      <c r="R1986" s="17" t="str">
        <f aca="false">VLOOKUP(A1986,s3_num_method!A1986:B4485,2,0)</f>
        <v>num+count</v>
      </c>
    </row>
    <row r="1987" customFormat="false" ht="12.8" hidden="false" customHeight="false" outlineLevel="0" collapsed="false">
      <c r="A1987" s="0" t="s">
        <v>8075</v>
      </c>
      <c r="B1987" s="0" t="s">
        <v>22</v>
      </c>
      <c r="C1987" s="0" t="s">
        <v>9</v>
      </c>
      <c r="E1987" s="0" t="s">
        <v>10</v>
      </c>
      <c r="F1987" s="0" t="s">
        <v>8076</v>
      </c>
      <c r="G1987" s="0" t="n">
        <v>3</v>
      </c>
      <c r="H1987" s="0" t="n">
        <v>4</v>
      </c>
      <c r="I1987" s="0" t="n">
        <v>2</v>
      </c>
      <c r="J1987" s="0" t="n">
        <v>2</v>
      </c>
      <c r="K1987" s="0" t="n">
        <v>1</v>
      </c>
      <c r="L1987" s="0" t="n">
        <v>4</v>
      </c>
      <c r="M1987" s="0" t="n">
        <v>4</v>
      </c>
      <c r="N1987" s="1" t="n">
        <f aca="false">IF(ISERROR(I1987/(I1987+J1987)),0,(I1987/(I1987+J1987)))</f>
        <v>0.5</v>
      </c>
      <c r="O1987" s="1" t="n">
        <f aca="false">IF(ISERROR(I1987/(I1987+K1987)),0,(I1987/(I1987+K1987)))</f>
        <v>0.666666666666667</v>
      </c>
      <c r="P1987" s="1" t="n">
        <f aca="false">IF(ISERROR((2*N1987*O1987)/(N1987+O1987)),0,(2*N1987*O1987)/(N1987+O1987))</f>
        <v>0.571428571428571</v>
      </c>
      <c r="Q1987" s="0" t="n">
        <f aca="false">L1820-M1820</f>
        <v>6</v>
      </c>
      <c r="R1987" s="17" t="str">
        <f aca="false">VLOOKUP(A1987,s3_num_method!A1987:B4486,2,0)</f>
        <v>num+count</v>
      </c>
    </row>
    <row r="1988" customFormat="false" ht="12.8" hidden="false" customHeight="false" outlineLevel="0" collapsed="false">
      <c r="A1988" s="0" t="s">
        <v>8077</v>
      </c>
      <c r="B1988" s="0" t="s">
        <v>22</v>
      </c>
      <c r="C1988" s="0" t="s">
        <v>9</v>
      </c>
      <c r="E1988" s="0" t="s">
        <v>10</v>
      </c>
      <c r="F1988" s="0" t="s">
        <v>8078</v>
      </c>
      <c r="G1988" s="0" t="n">
        <v>1</v>
      </c>
      <c r="H1988" s="0" t="n">
        <v>0</v>
      </c>
      <c r="I1988" s="0" t="n">
        <v>0</v>
      </c>
      <c r="J1988" s="0" t="n">
        <v>0</v>
      </c>
      <c r="K1988" s="0" t="n">
        <v>1</v>
      </c>
      <c r="L1988" s="0" t="n">
        <v>4</v>
      </c>
      <c r="M1988" s="0" t="n">
        <v>0</v>
      </c>
      <c r="N1988" s="1" t="n">
        <f aca="false">IF(ISERROR(I1988/(I1988+J1988)),0,(I1988/(I1988+J1988)))</f>
        <v>0</v>
      </c>
      <c r="O1988" s="1" t="n">
        <f aca="false">IF(ISERROR(I1988/(I1988+K1988)),0,(I1988/(I1988+K1988)))</f>
        <v>0</v>
      </c>
      <c r="P1988" s="1" t="n">
        <f aca="false">IF(ISERROR((2*N1988*O1988)/(N1988+O1988)),0,(2*N1988*O1988)/(N1988+O1988))</f>
        <v>0</v>
      </c>
      <c r="Q1988" s="0" t="n">
        <f aca="false">L240-M240</f>
        <v>-2</v>
      </c>
      <c r="R1988" s="17" t="str">
        <f aca="false">VLOOKUP(A1988,s3_num_method!A1988:B4487,2,0)</f>
        <v>num+count</v>
      </c>
    </row>
    <row r="1989" customFormat="false" ht="12.8" hidden="false" customHeight="false" outlineLevel="0" collapsed="false">
      <c r="A1989" s="0" t="s">
        <v>8079</v>
      </c>
      <c r="B1989" s="0" t="s">
        <v>22</v>
      </c>
      <c r="C1989" s="0" t="s">
        <v>9</v>
      </c>
      <c r="E1989" s="0" t="s">
        <v>10</v>
      </c>
      <c r="F1989" s="0" t="s">
        <v>8080</v>
      </c>
      <c r="G1989" s="0" t="n">
        <v>1</v>
      </c>
      <c r="H1989" s="0" t="n">
        <v>0</v>
      </c>
      <c r="I1989" s="0" t="n">
        <v>0</v>
      </c>
      <c r="J1989" s="0" t="n">
        <v>0</v>
      </c>
      <c r="K1989" s="0" t="n">
        <v>1</v>
      </c>
      <c r="L1989" s="0" t="n">
        <v>5</v>
      </c>
      <c r="M1989" s="0" t="n">
        <v>0</v>
      </c>
      <c r="N1989" s="1" t="n">
        <f aca="false">IF(ISERROR(I1989/(I1989+J1989)),0,(I1989/(I1989+J1989)))</f>
        <v>0</v>
      </c>
      <c r="O1989" s="1" t="n">
        <f aca="false">IF(ISERROR(I1989/(I1989+K1989)),0,(I1989/(I1989+K1989)))</f>
        <v>0</v>
      </c>
      <c r="P1989" s="1" t="n">
        <f aca="false">IF(ISERROR((2*N1989*O1989)/(N1989+O1989)),0,(2*N1989*O1989)/(N1989+O1989))</f>
        <v>0</v>
      </c>
      <c r="Q1989" s="0" t="n">
        <f aca="false">L1016-M1016</f>
        <v>1</v>
      </c>
      <c r="R1989" s="17" t="str">
        <f aca="false">VLOOKUP(A1989,s3_num_method!A1989:B4488,2,0)</f>
        <v>num+count</v>
      </c>
    </row>
    <row r="1990" customFormat="false" ht="12.8" hidden="false" customHeight="false" outlineLevel="0" collapsed="false">
      <c r="A1990" s="0" t="s">
        <v>8081</v>
      </c>
      <c r="B1990" s="0" t="s">
        <v>22</v>
      </c>
      <c r="C1990" s="0" t="s">
        <v>9</v>
      </c>
      <c r="E1990" s="0" t="s">
        <v>10</v>
      </c>
      <c r="F1990" s="0" t="s">
        <v>8082</v>
      </c>
      <c r="G1990" s="0" t="n">
        <v>1</v>
      </c>
      <c r="H1990" s="0" t="n">
        <v>1</v>
      </c>
      <c r="I1990" s="0" t="n">
        <v>1</v>
      </c>
      <c r="J1990" s="0" t="n">
        <v>0</v>
      </c>
      <c r="K1990" s="0" t="n">
        <v>0</v>
      </c>
      <c r="L1990" s="0" t="n">
        <v>3</v>
      </c>
      <c r="M1990" s="0" t="n">
        <v>3</v>
      </c>
      <c r="N1990" s="1" t="n">
        <f aca="false">IF(ISERROR(I1990/(I1990+J1990)),0,(I1990/(I1990+J1990)))</f>
        <v>1</v>
      </c>
      <c r="O1990" s="1" t="n">
        <f aca="false">IF(ISERROR(I1990/(I1990+K1990)),0,(I1990/(I1990+K1990)))</f>
        <v>1</v>
      </c>
      <c r="P1990" s="1" t="n">
        <f aca="false">IF(ISERROR((2*N1990*O1990)/(N1990+O1990)),0,(2*N1990*O1990)/(N1990+O1990))</f>
        <v>1</v>
      </c>
      <c r="Q1990" s="0" t="n">
        <f aca="false">L131-M131</f>
        <v>-2</v>
      </c>
      <c r="R1990" s="17" t="str">
        <f aca="false">VLOOKUP(A1990,s3_num_method!A1990:B4489,2,0)</f>
        <v>num</v>
      </c>
    </row>
    <row r="1991" customFormat="false" ht="12.8" hidden="false" customHeight="false" outlineLevel="0" collapsed="false">
      <c r="A1991" s="0" t="s">
        <v>8083</v>
      </c>
      <c r="B1991" s="0" t="s">
        <v>22</v>
      </c>
      <c r="C1991" s="0" t="s">
        <v>9</v>
      </c>
      <c r="E1991" s="0" t="s">
        <v>10</v>
      </c>
      <c r="F1991" s="0" t="s">
        <v>8084</v>
      </c>
      <c r="G1991" s="0" t="n">
        <v>6</v>
      </c>
      <c r="H1991" s="0" t="n">
        <v>4</v>
      </c>
      <c r="I1991" s="0" t="n">
        <v>4</v>
      </c>
      <c r="J1991" s="0" t="n">
        <v>0</v>
      </c>
      <c r="K1991" s="0" t="n">
        <v>2</v>
      </c>
      <c r="L1991" s="0" t="n">
        <v>4</v>
      </c>
      <c r="M1991" s="0" t="n">
        <v>5</v>
      </c>
      <c r="N1991" s="1" t="n">
        <f aca="false">IF(ISERROR(I1991/(I1991+J1991)),0,(I1991/(I1991+J1991)))</f>
        <v>1</v>
      </c>
      <c r="O1991" s="1" t="n">
        <f aca="false">IF(ISERROR(I1991/(I1991+K1991)),0,(I1991/(I1991+K1991)))</f>
        <v>0.666666666666667</v>
      </c>
      <c r="P1991" s="1" t="n">
        <f aca="false">IF(ISERROR((2*N1991*O1991)/(N1991+O1991)),0,(2*N1991*O1991)/(N1991+O1991))</f>
        <v>0.8</v>
      </c>
      <c r="Q1991" s="0" t="n">
        <f aca="false">L421-M421</f>
        <v>-2</v>
      </c>
      <c r="R1991" s="17" t="str">
        <f aca="false">VLOOKUP(A1991,s3_num_method!A1991:B4490,2,0)</f>
        <v>num+count</v>
      </c>
    </row>
    <row r="1992" customFormat="false" ht="12.8" hidden="false" customHeight="false" outlineLevel="0" collapsed="false">
      <c r="A1992" s="0" t="s">
        <v>8085</v>
      </c>
      <c r="B1992" s="0" t="s">
        <v>22</v>
      </c>
      <c r="C1992" s="0" t="s">
        <v>9</v>
      </c>
      <c r="E1992" s="0" t="s">
        <v>10</v>
      </c>
      <c r="F1992" s="0" t="s">
        <v>8086</v>
      </c>
      <c r="G1992" s="0" t="n">
        <v>2</v>
      </c>
      <c r="H1992" s="0" t="n">
        <v>1</v>
      </c>
      <c r="I1992" s="0" t="n">
        <v>1</v>
      </c>
      <c r="J1992" s="0" t="n">
        <v>0</v>
      </c>
      <c r="K1992" s="0" t="n">
        <v>1</v>
      </c>
      <c r="L1992" s="0" t="n">
        <v>2</v>
      </c>
      <c r="M1992" s="0" t="n">
        <v>0</v>
      </c>
      <c r="N1992" s="1" t="n">
        <f aca="false">IF(ISERROR(I1992/(I1992+J1992)),0,(I1992/(I1992+J1992)))</f>
        <v>1</v>
      </c>
      <c r="O1992" s="1" t="n">
        <f aca="false">IF(ISERROR(I1992/(I1992+K1992)),0,(I1992/(I1992+K1992)))</f>
        <v>0.5</v>
      </c>
      <c r="P1992" s="1" t="n">
        <f aca="false">IF(ISERROR((2*N1992*O1992)/(N1992+O1992)),0,(2*N1992*O1992)/(N1992+O1992))</f>
        <v>0.666666666666667</v>
      </c>
      <c r="Q1992" s="0" t="n">
        <f aca="false">L1003-M1003</f>
        <v>0</v>
      </c>
      <c r="R1992" s="17" t="str">
        <f aca="false">VLOOKUP(A1992,s3_num_method!A1992:B4491,2,0)</f>
        <v>count</v>
      </c>
    </row>
    <row r="1993" customFormat="false" ht="12.8" hidden="false" customHeight="false" outlineLevel="0" collapsed="false">
      <c r="A1993" s="0" t="s">
        <v>8087</v>
      </c>
      <c r="B1993" s="0" t="s">
        <v>22</v>
      </c>
      <c r="C1993" s="0" t="s">
        <v>9</v>
      </c>
      <c r="E1993" s="0" t="s">
        <v>10</v>
      </c>
      <c r="F1993" s="0" t="s">
        <v>8088</v>
      </c>
      <c r="G1993" s="0" t="n">
        <v>1</v>
      </c>
      <c r="H1993" s="0" t="n">
        <v>1</v>
      </c>
      <c r="I1993" s="0" t="n">
        <v>1</v>
      </c>
      <c r="J1993" s="0" t="n">
        <v>0</v>
      </c>
      <c r="K1993" s="0" t="n">
        <v>0</v>
      </c>
      <c r="L1993" s="0" t="n">
        <v>5</v>
      </c>
      <c r="M1993" s="0" t="n">
        <v>2</v>
      </c>
      <c r="N1993" s="1" t="n">
        <f aca="false">IF(ISERROR(I1993/(I1993+J1993)),0,(I1993/(I1993+J1993)))</f>
        <v>1</v>
      </c>
      <c r="O1993" s="1" t="n">
        <f aca="false">IF(ISERROR(I1993/(I1993+K1993)),0,(I1993/(I1993+K1993)))</f>
        <v>1</v>
      </c>
      <c r="P1993" s="1" t="n">
        <f aca="false">IF(ISERROR((2*N1993*O1993)/(N1993+O1993)),0,(2*N1993*O1993)/(N1993+O1993))</f>
        <v>1</v>
      </c>
      <c r="Q1993" s="0" t="n">
        <f aca="false">L759-M759</f>
        <v>-4</v>
      </c>
      <c r="R1993" s="17" t="str">
        <f aca="false">VLOOKUP(A1993,s3_num_method!A1993:B4492,2,0)</f>
        <v>num</v>
      </c>
    </row>
    <row r="1994" customFormat="false" ht="12.8" hidden="false" customHeight="false" outlineLevel="0" collapsed="false">
      <c r="A1994" s="0" t="s">
        <v>8089</v>
      </c>
      <c r="B1994" s="0" t="s">
        <v>22</v>
      </c>
      <c r="C1994" s="0" t="s">
        <v>9</v>
      </c>
      <c r="E1994" s="0" t="s">
        <v>10</v>
      </c>
      <c r="F1994" s="0" t="s">
        <v>8090</v>
      </c>
      <c r="G1994" s="0" t="n">
        <v>1</v>
      </c>
      <c r="H1994" s="0" t="n">
        <v>1</v>
      </c>
      <c r="I1994" s="0" t="n">
        <v>1</v>
      </c>
      <c r="J1994" s="0" t="n">
        <v>0</v>
      </c>
      <c r="K1994" s="0" t="n">
        <v>0</v>
      </c>
      <c r="L1994" s="0" t="n">
        <v>4</v>
      </c>
      <c r="M1994" s="0" t="n">
        <v>0</v>
      </c>
      <c r="N1994" s="1" t="n">
        <f aca="false">IF(ISERROR(I1994/(I1994+J1994)),0,(I1994/(I1994+J1994)))</f>
        <v>1</v>
      </c>
      <c r="O1994" s="1" t="n">
        <f aca="false">IF(ISERROR(I1994/(I1994+K1994)),0,(I1994/(I1994+K1994)))</f>
        <v>1</v>
      </c>
      <c r="P1994" s="1" t="n">
        <f aca="false">IF(ISERROR((2*N1994*O1994)/(N1994+O1994)),0,(2*N1994*O1994)/(N1994+O1994))</f>
        <v>1</v>
      </c>
      <c r="Q1994" s="0" t="n">
        <f aca="false">L285-M285</f>
        <v>-3</v>
      </c>
      <c r="R1994" s="17" t="str">
        <f aca="false">VLOOKUP(A1994,s3_num_method!A1994:B4493,2,0)</f>
        <v>count</v>
      </c>
    </row>
    <row r="1995" customFormat="false" ht="12.8" hidden="false" customHeight="false" outlineLevel="0" collapsed="false">
      <c r="A1995" s="0" t="s">
        <v>8091</v>
      </c>
      <c r="B1995" s="0" t="s">
        <v>22</v>
      </c>
      <c r="C1995" s="0" t="s">
        <v>9</v>
      </c>
      <c r="E1995" s="0" t="s">
        <v>10</v>
      </c>
      <c r="F1995" s="0" t="s">
        <v>8092</v>
      </c>
      <c r="G1995" s="0" t="n">
        <v>1</v>
      </c>
      <c r="H1995" s="0" t="n">
        <v>0</v>
      </c>
      <c r="I1995" s="0" t="n">
        <v>0</v>
      </c>
      <c r="J1995" s="0" t="n">
        <v>0</v>
      </c>
      <c r="K1995" s="0" t="n">
        <v>1</v>
      </c>
      <c r="L1995" s="0" t="n">
        <v>2</v>
      </c>
      <c r="M1995" s="0" t="n">
        <v>0</v>
      </c>
      <c r="N1995" s="1" t="n">
        <f aca="false">IF(ISERROR(I1995/(I1995+J1995)),0,(I1995/(I1995+J1995)))</f>
        <v>0</v>
      </c>
      <c r="O1995" s="1" t="n">
        <f aca="false">IF(ISERROR(I1995/(I1995+K1995)),0,(I1995/(I1995+K1995)))</f>
        <v>0</v>
      </c>
      <c r="P1995" s="1" t="n">
        <f aca="false">IF(ISERROR((2*N1995*O1995)/(N1995+O1995)),0,(2*N1995*O1995)/(N1995+O1995))</f>
        <v>0</v>
      </c>
      <c r="Q1995" s="0" t="n">
        <f aca="false">L2456-M2456</f>
        <v>-3</v>
      </c>
      <c r="R1995" s="17" t="str">
        <f aca="false">VLOOKUP(A1995,s3_num_method!A1995:B4494,2,0)</f>
        <v>num+count</v>
      </c>
    </row>
    <row r="1996" customFormat="false" ht="12.8" hidden="false" customHeight="false" outlineLevel="0" collapsed="false">
      <c r="A1996" s="0" t="s">
        <v>8093</v>
      </c>
      <c r="B1996" s="0" t="s">
        <v>22</v>
      </c>
      <c r="C1996" s="0" t="s">
        <v>9</v>
      </c>
      <c r="E1996" s="0" t="s">
        <v>10</v>
      </c>
      <c r="F1996" s="0" t="s">
        <v>8094</v>
      </c>
      <c r="G1996" s="0" t="n">
        <v>4</v>
      </c>
      <c r="H1996" s="0" t="n">
        <v>0</v>
      </c>
      <c r="I1996" s="0" t="n">
        <v>0</v>
      </c>
      <c r="J1996" s="0" t="n">
        <v>0</v>
      </c>
      <c r="K1996" s="0" t="n">
        <v>4</v>
      </c>
      <c r="L1996" s="0" t="n">
        <v>2</v>
      </c>
      <c r="M1996" s="0" t="n">
        <v>0</v>
      </c>
      <c r="N1996" s="1" t="n">
        <f aca="false">IF(ISERROR(I1996/(I1996+J1996)),0,(I1996/(I1996+J1996)))</f>
        <v>0</v>
      </c>
      <c r="O1996" s="1" t="n">
        <f aca="false">IF(ISERROR(I1996/(I1996+K1996)),0,(I1996/(I1996+K1996)))</f>
        <v>0</v>
      </c>
      <c r="P1996" s="1" t="n">
        <f aca="false">IF(ISERROR((2*N1996*O1996)/(N1996+O1996)),0,(2*N1996*O1996)/(N1996+O1996))</f>
        <v>0</v>
      </c>
      <c r="Q1996" s="0" t="n">
        <f aca="false">L1388-M1388</f>
        <v>-1</v>
      </c>
      <c r="R1996" s="17" t="str">
        <f aca="false">VLOOKUP(A1996,s3_num_method!A1996:B4495,2,0)</f>
        <v>num+count</v>
      </c>
    </row>
    <row r="1997" customFormat="false" ht="12.8" hidden="false" customHeight="false" outlineLevel="0" collapsed="false">
      <c r="A1997" s="0" t="s">
        <v>8095</v>
      </c>
      <c r="B1997" s="0" t="s">
        <v>22</v>
      </c>
      <c r="C1997" s="0" t="s">
        <v>9</v>
      </c>
      <c r="E1997" s="0" t="s">
        <v>10</v>
      </c>
      <c r="F1997" s="0" t="s">
        <v>8096</v>
      </c>
      <c r="G1997" s="0" t="n">
        <v>1</v>
      </c>
      <c r="H1997" s="0" t="n">
        <v>0</v>
      </c>
      <c r="I1997" s="0" t="n">
        <v>0</v>
      </c>
      <c r="J1997" s="0" t="n">
        <v>0</v>
      </c>
      <c r="K1997" s="0" t="n">
        <v>1</v>
      </c>
      <c r="L1997" s="0" t="n">
        <v>4</v>
      </c>
      <c r="M1997" s="0" t="n">
        <v>0</v>
      </c>
      <c r="N1997" s="1" t="n">
        <f aca="false">IF(ISERROR(I1997/(I1997+J1997)),0,(I1997/(I1997+J1997)))</f>
        <v>0</v>
      </c>
      <c r="O1997" s="1" t="n">
        <f aca="false">IF(ISERROR(I1997/(I1997+K1997)),0,(I1997/(I1997+K1997)))</f>
        <v>0</v>
      </c>
      <c r="P1997" s="1" t="n">
        <f aca="false">IF(ISERROR((2*N1997*O1997)/(N1997+O1997)),0,(2*N1997*O1997)/(N1997+O1997))</f>
        <v>0</v>
      </c>
      <c r="Q1997" s="0" t="n">
        <f aca="false">L85-M85</f>
        <v>-5</v>
      </c>
      <c r="R1997" s="17" t="str">
        <f aca="false">VLOOKUP(A1997,s3_num_method!A1997:B4496,2,0)</f>
        <v>num+count</v>
      </c>
    </row>
    <row r="1998" customFormat="false" ht="12.8" hidden="false" customHeight="false" outlineLevel="0" collapsed="false">
      <c r="A1998" s="0" t="s">
        <v>8097</v>
      </c>
      <c r="B1998" s="0" t="s">
        <v>22</v>
      </c>
      <c r="C1998" s="0" t="s">
        <v>9</v>
      </c>
      <c r="E1998" s="0" t="s">
        <v>10</v>
      </c>
      <c r="F1998" s="0" t="s">
        <v>8098</v>
      </c>
      <c r="G1998" s="0" t="n">
        <v>1</v>
      </c>
      <c r="H1998" s="0" t="n">
        <v>1</v>
      </c>
      <c r="I1998" s="0" t="n">
        <v>0</v>
      </c>
      <c r="J1998" s="0" t="n">
        <v>1</v>
      </c>
      <c r="K1998" s="0" t="n">
        <v>1</v>
      </c>
      <c r="L1998" s="0" t="n">
        <v>3</v>
      </c>
      <c r="M1998" s="0" t="n">
        <v>0</v>
      </c>
      <c r="N1998" s="1" t="n">
        <f aca="false">IF(ISERROR(I1998/(I1998+J1998)),0,(I1998/(I1998+J1998)))</f>
        <v>0</v>
      </c>
      <c r="O1998" s="1" t="n">
        <f aca="false">IF(ISERROR(I1998/(I1998+K1998)),0,(I1998/(I1998+K1998)))</f>
        <v>0</v>
      </c>
      <c r="P1998" s="1" t="n">
        <f aca="false">IF(ISERROR((2*N1998*O1998)/(N1998+O1998)),0,(2*N1998*O1998)/(N1998+O1998))</f>
        <v>0</v>
      </c>
      <c r="Q1998" s="0" t="n">
        <f aca="false">L45-M45</f>
        <v>-5</v>
      </c>
      <c r="R1998" s="17" t="str">
        <f aca="false">VLOOKUP(A1998,s3_num_method!A1998:B4497,2,0)</f>
        <v>count</v>
      </c>
    </row>
    <row r="1999" customFormat="false" ht="12.8" hidden="false" customHeight="false" outlineLevel="0" collapsed="false">
      <c r="A1999" s="0" t="s">
        <v>8099</v>
      </c>
      <c r="B1999" s="0" t="s">
        <v>22</v>
      </c>
      <c r="C1999" s="0" t="s">
        <v>9</v>
      </c>
      <c r="E1999" s="0" t="s">
        <v>10</v>
      </c>
      <c r="F1999" s="0" t="s">
        <v>8100</v>
      </c>
      <c r="G1999" s="0" t="n">
        <v>1</v>
      </c>
      <c r="H1999" s="0" t="n">
        <v>0</v>
      </c>
      <c r="I1999" s="0" t="n">
        <v>0</v>
      </c>
      <c r="J1999" s="0" t="n">
        <v>0</v>
      </c>
      <c r="K1999" s="0" t="n">
        <v>1</v>
      </c>
      <c r="L1999" s="0" t="n">
        <v>3</v>
      </c>
      <c r="M1999" s="0" t="n">
        <v>0</v>
      </c>
      <c r="N1999" s="1" t="n">
        <f aca="false">IF(ISERROR(I1999/(I1999+J1999)),0,(I1999/(I1999+J1999)))</f>
        <v>0</v>
      </c>
      <c r="O1999" s="1" t="n">
        <f aca="false">IF(ISERROR(I1999/(I1999+K1999)),0,(I1999/(I1999+K1999)))</f>
        <v>0</v>
      </c>
      <c r="P1999" s="1" t="n">
        <f aca="false">IF(ISERROR((2*N1999*O1999)/(N1999+O1999)),0,(2*N1999*O1999)/(N1999+O1999))</f>
        <v>0</v>
      </c>
      <c r="Q1999" s="0" t="n">
        <f aca="false">L43-M43</f>
        <v>-1</v>
      </c>
      <c r="R1999" s="17" t="str">
        <f aca="false">VLOOKUP(A1999,s3_num_method!A1999:B4498,2,0)</f>
        <v>num+count</v>
      </c>
    </row>
    <row r="2000" customFormat="false" ht="12.8" hidden="false" customHeight="false" outlineLevel="0" collapsed="false">
      <c r="A2000" s="0" t="s">
        <v>8101</v>
      </c>
      <c r="B2000" s="0" t="s">
        <v>22</v>
      </c>
      <c r="C2000" s="0" t="s">
        <v>9</v>
      </c>
      <c r="E2000" s="0" t="s">
        <v>10</v>
      </c>
      <c r="F2000" s="0" t="s">
        <v>8102</v>
      </c>
      <c r="G2000" s="0" t="n">
        <v>1</v>
      </c>
      <c r="H2000" s="0" t="n">
        <v>1</v>
      </c>
      <c r="I2000" s="0" t="n">
        <v>1</v>
      </c>
      <c r="J2000" s="0" t="n">
        <v>0</v>
      </c>
      <c r="K2000" s="0" t="n">
        <v>0</v>
      </c>
      <c r="L2000" s="0" t="n">
        <v>1</v>
      </c>
      <c r="M2000" s="0" t="n">
        <v>0</v>
      </c>
      <c r="N2000" s="1" t="n">
        <f aca="false">IF(ISERROR(I2000/(I2000+J2000)),0,(I2000/(I2000+J2000)))</f>
        <v>1</v>
      </c>
      <c r="O2000" s="1" t="n">
        <f aca="false">IF(ISERROR(I2000/(I2000+K2000)),0,(I2000/(I2000+K2000)))</f>
        <v>1</v>
      </c>
      <c r="P2000" s="1" t="n">
        <f aca="false">IF(ISERROR((2*N2000*O2000)/(N2000+O2000)),0,(2*N2000*O2000)/(N2000+O2000))</f>
        <v>1</v>
      </c>
      <c r="Q2000" s="0" t="n">
        <f aca="false">L1423-M1423</f>
        <v>0</v>
      </c>
      <c r="R2000" s="17" t="str">
        <f aca="false">VLOOKUP(A2000,s3_num_method!A2000:B4499,2,0)</f>
        <v>count</v>
      </c>
    </row>
    <row r="2001" customFormat="false" ht="12.8" hidden="false" customHeight="false" outlineLevel="0" collapsed="false">
      <c r="A2001" s="0" t="s">
        <v>8103</v>
      </c>
      <c r="B2001" s="0" t="s">
        <v>22</v>
      </c>
      <c r="C2001" s="0" t="s">
        <v>9</v>
      </c>
      <c r="E2001" s="0" t="s">
        <v>10</v>
      </c>
      <c r="F2001" s="0" t="s">
        <v>8104</v>
      </c>
      <c r="G2001" s="0" t="n">
        <v>2</v>
      </c>
      <c r="H2001" s="0" t="n">
        <v>2</v>
      </c>
      <c r="I2001" s="0" t="n">
        <v>1</v>
      </c>
      <c r="J2001" s="0" t="n">
        <v>1</v>
      </c>
      <c r="K2001" s="0" t="n">
        <v>1</v>
      </c>
      <c r="L2001" s="0" t="n">
        <v>4</v>
      </c>
      <c r="M2001" s="0" t="n">
        <v>5</v>
      </c>
      <c r="N2001" s="1" t="n">
        <f aca="false">IF(ISERROR(I2001/(I2001+J2001)),0,(I2001/(I2001+J2001)))</f>
        <v>0.5</v>
      </c>
      <c r="O2001" s="1" t="n">
        <f aca="false">IF(ISERROR(I2001/(I2001+K2001)),0,(I2001/(I2001+K2001)))</f>
        <v>0.5</v>
      </c>
      <c r="P2001" s="1" t="n">
        <f aca="false">IF(ISERROR((2*N2001*O2001)/(N2001+O2001)),0,(2*N2001*O2001)/(N2001+O2001))</f>
        <v>0.5</v>
      </c>
      <c r="Q2001" s="0" t="n">
        <f aca="false">L1637-M1637</f>
        <v>-6</v>
      </c>
      <c r="R2001" s="17" t="str">
        <f aca="false">VLOOKUP(A2001,s3_num_method!A2001:B4500,2,0)</f>
        <v>num+count</v>
      </c>
    </row>
    <row r="2002" customFormat="false" ht="12.8" hidden="false" customHeight="false" outlineLevel="0" collapsed="false">
      <c r="A2002" s="0" t="s">
        <v>8105</v>
      </c>
      <c r="B2002" s="0" t="s">
        <v>22</v>
      </c>
      <c r="C2002" s="0" t="s">
        <v>9</v>
      </c>
      <c r="E2002" s="0" t="s">
        <v>10</v>
      </c>
      <c r="F2002" s="0" t="s">
        <v>8106</v>
      </c>
      <c r="G2002" s="0" t="n">
        <v>1</v>
      </c>
      <c r="H2002" s="0" t="n">
        <v>0</v>
      </c>
      <c r="I2002" s="0" t="n">
        <v>0</v>
      </c>
      <c r="J2002" s="0" t="n">
        <v>0</v>
      </c>
      <c r="K2002" s="0" t="n">
        <v>1</v>
      </c>
      <c r="L2002" s="0" t="n">
        <v>5</v>
      </c>
      <c r="M2002" s="0" t="n">
        <v>0</v>
      </c>
      <c r="N2002" s="1" t="n">
        <f aca="false">IF(ISERROR(I2002/(I2002+J2002)),0,(I2002/(I2002+J2002)))</f>
        <v>0</v>
      </c>
      <c r="O2002" s="1" t="n">
        <f aca="false">IF(ISERROR(I2002/(I2002+K2002)),0,(I2002/(I2002+K2002)))</f>
        <v>0</v>
      </c>
      <c r="P2002" s="1" t="n">
        <f aca="false">IF(ISERROR((2*N2002*O2002)/(N2002+O2002)),0,(2*N2002*O2002)/(N2002+O2002))</f>
        <v>0</v>
      </c>
      <c r="Q2002" s="0" t="n">
        <f aca="false">L109-M109</f>
        <v>-5</v>
      </c>
      <c r="R2002" s="17" t="str">
        <f aca="false">VLOOKUP(A2002,s3_num_method!A2002:B4501,2,0)</f>
        <v>num+count</v>
      </c>
    </row>
    <row r="2003" customFormat="false" ht="12.8" hidden="false" customHeight="false" outlineLevel="0" collapsed="false">
      <c r="A2003" s="0" t="s">
        <v>8107</v>
      </c>
      <c r="B2003" s="0" t="s">
        <v>22</v>
      </c>
      <c r="C2003" s="0" t="s">
        <v>9</v>
      </c>
      <c r="E2003" s="0" t="s">
        <v>10</v>
      </c>
      <c r="F2003" s="0" t="s">
        <v>8108</v>
      </c>
      <c r="G2003" s="0" t="n">
        <v>1</v>
      </c>
      <c r="H2003" s="0" t="n">
        <v>0</v>
      </c>
      <c r="I2003" s="0" t="n">
        <v>0</v>
      </c>
      <c r="J2003" s="0" t="n">
        <v>0</v>
      </c>
      <c r="K2003" s="0" t="n">
        <v>1</v>
      </c>
      <c r="L2003" s="0" t="n">
        <v>4</v>
      </c>
      <c r="M2003" s="0" t="n">
        <v>0</v>
      </c>
      <c r="N2003" s="1" t="n">
        <f aca="false">IF(ISERROR(I2003/(I2003+J2003)),0,(I2003/(I2003+J2003)))</f>
        <v>0</v>
      </c>
      <c r="O2003" s="1" t="n">
        <f aca="false">IF(ISERROR(I2003/(I2003+K2003)),0,(I2003/(I2003+K2003)))</f>
        <v>0</v>
      </c>
      <c r="P2003" s="1" t="n">
        <f aca="false">IF(ISERROR((2*N2003*O2003)/(N2003+O2003)),0,(2*N2003*O2003)/(N2003+O2003))</f>
        <v>0</v>
      </c>
      <c r="Q2003" s="0" t="n">
        <f aca="false">L1986-M1986</f>
        <v>-2</v>
      </c>
      <c r="R2003" s="17" t="str">
        <f aca="false">VLOOKUP(A2003,s3_num_method!A2003:B4502,2,0)</f>
        <v>num+count</v>
      </c>
    </row>
    <row r="2004" customFormat="false" ht="12.8" hidden="false" customHeight="false" outlineLevel="0" collapsed="false">
      <c r="A2004" s="0" t="s">
        <v>8109</v>
      </c>
      <c r="B2004" s="0" t="s">
        <v>22</v>
      </c>
      <c r="C2004" s="0" t="s">
        <v>9</v>
      </c>
      <c r="E2004" s="0" t="s">
        <v>10</v>
      </c>
      <c r="F2004" s="0" t="s">
        <v>8110</v>
      </c>
      <c r="G2004" s="0" t="n">
        <v>2</v>
      </c>
      <c r="H2004" s="0" t="n">
        <v>0</v>
      </c>
      <c r="I2004" s="0" t="n">
        <v>0</v>
      </c>
      <c r="J2004" s="0" t="n">
        <v>0</v>
      </c>
      <c r="K2004" s="0" t="n">
        <v>2</v>
      </c>
      <c r="L2004" s="0" t="n">
        <v>5</v>
      </c>
      <c r="M2004" s="0" t="n">
        <v>0</v>
      </c>
      <c r="N2004" s="1" t="n">
        <f aca="false">IF(ISERROR(I2004/(I2004+J2004)),0,(I2004/(I2004+J2004)))</f>
        <v>0</v>
      </c>
      <c r="O2004" s="1" t="n">
        <f aca="false">IF(ISERROR(I2004/(I2004+K2004)),0,(I2004/(I2004+K2004)))</f>
        <v>0</v>
      </c>
      <c r="P2004" s="1" t="n">
        <f aca="false">IF(ISERROR((2*N2004*O2004)/(N2004+O2004)),0,(2*N2004*O2004)/(N2004+O2004))</f>
        <v>0</v>
      </c>
      <c r="Q2004" s="0" t="n">
        <f aca="false">L986-M986</f>
        <v>1</v>
      </c>
      <c r="R2004" s="17" t="str">
        <f aca="false">VLOOKUP(A2004,s3_num_method!A2004:B4503,2,0)</f>
        <v>num+count</v>
      </c>
    </row>
    <row r="2005" customFormat="false" ht="12.8" hidden="false" customHeight="false" outlineLevel="0" collapsed="false">
      <c r="A2005" s="0" t="s">
        <v>8111</v>
      </c>
      <c r="B2005" s="0" t="s">
        <v>22</v>
      </c>
      <c r="C2005" s="0" t="s">
        <v>9</v>
      </c>
      <c r="E2005" s="0" t="s">
        <v>10</v>
      </c>
      <c r="F2005" s="0" t="s">
        <v>8112</v>
      </c>
      <c r="G2005" s="0" t="n">
        <v>3</v>
      </c>
      <c r="H2005" s="0" t="n">
        <v>1</v>
      </c>
      <c r="I2005" s="0" t="n">
        <v>1</v>
      </c>
      <c r="J2005" s="0" t="n">
        <v>0</v>
      </c>
      <c r="K2005" s="0" t="n">
        <v>2</v>
      </c>
      <c r="L2005" s="0" t="n">
        <v>6</v>
      </c>
      <c r="M2005" s="0" t="n">
        <v>0</v>
      </c>
      <c r="N2005" s="1" t="n">
        <f aca="false">IF(ISERROR(I2005/(I2005+J2005)),0,(I2005/(I2005+J2005)))</f>
        <v>1</v>
      </c>
      <c r="O2005" s="1" t="n">
        <f aca="false">IF(ISERROR(I2005/(I2005+K2005)),0,(I2005/(I2005+K2005)))</f>
        <v>0.333333333333333</v>
      </c>
      <c r="P2005" s="1" t="n">
        <f aca="false">IF(ISERROR((2*N2005*O2005)/(N2005+O2005)),0,(2*N2005*O2005)/(N2005+O2005))</f>
        <v>0.5</v>
      </c>
      <c r="Q2005" s="0" t="n">
        <f aca="false">L458-M458</f>
        <v>-27</v>
      </c>
      <c r="R2005" s="17" t="str">
        <f aca="false">VLOOKUP(A2005,s3_num_method!A2005:B4504,2,0)</f>
        <v>count</v>
      </c>
    </row>
    <row r="2006" customFormat="false" ht="12.8" hidden="false" customHeight="false" outlineLevel="0" collapsed="false">
      <c r="A2006" s="0" t="s">
        <v>8113</v>
      </c>
      <c r="B2006" s="0" t="s">
        <v>22</v>
      </c>
      <c r="C2006" s="0" t="s">
        <v>9</v>
      </c>
      <c r="E2006" s="0" t="s">
        <v>10</v>
      </c>
      <c r="F2006" s="0" t="s">
        <v>8114</v>
      </c>
      <c r="G2006" s="0" t="n">
        <v>5</v>
      </c>
      <c r="H2006" s="0" t="n">
        <v>1</v>
      </c>
      <c r="I2006" s="0" t="n">
        <v>1</v>
      </c>
      <c r="J2006" s="0" t="n">
        <v>0</v>
      </c>
      <c r="K2006" s="0" t="n">
        <v>4</v>
      </c>
      <c r="L2006" s="0" t="n">
        <v>4</v>
      </c>
      <c r="M2006" s="0" t="n">
        <v>2</v>
      </c>
      <c r="N2006" s="1" t="n">
        <f aca="false">IF(ISERROR(I2006/(I2006+J2006)),0,(I2006/(I2006+J2006)))</f>
        <v>1</v>
      </c>
      <c r="O2006" s="1" t="n">
        <f aca="false">IF(ISERROR(I2006/(I2006+K2006)),0,(I2006/(I2006+K2006)))</f>
        <v>0.2</v>
      </c>
      <c r="P2006" s="1" t="n">
        <f aca="false">IF(ISERROR((2*N2006*O2006)/(N2006+O2006)),0,(2*N2006*O2006)/(N2006+O2006))</f>
        <v>0.333333333333333</v>
      </c>
      <c r="Q2006" s="0" t="n">
        <f aca="false">L1356-M1356</f>
        <v>-1</v>
      </c>
      <c r="R2006" s="17" t="str">
        <f aca="false">VLOOKUP(A2006,s3_num_method!A2006:B4505,2,0)</f>
        <v>num</v>
      </c>
    </row>
    <row r="2007" customFormat="false" ht="12.8" hidden="false" customHeight="false" outlineLevel="0" collapsed="false">
      <c r="A2007" s="0" t="s">
        <v>8115</v>
      </c>
      <c r="B2007" s="0" t="s">
        <v>22</v>
      </c>
      <c r="C2007" s="0" t="s">
        <v>9</v>
      </c>
      <c r="E2007" s="0" t="s">
        <v>10</v>
      </c>
      <c r="F2007" s="0" t="s">
        <v>8116</v>
      </c>
      <c r="G2007" s="0" t="n">
        <v>4</v>
      </c>
      <c r="H2007" s="0" t="n">
        <v>1</v>
      </c>
      <c r="I2007" s="0" t="n">
        <v>1</v>
      </c>
      <c r="J2007" s="0" t="n">
        <v>0</v>
      </c>
      <c r="K2007" s="0" t="n">
        <v>3</v>
      </c>
      <c r="L2007" s="0" t="n">
        <v>3</v>
      </c>
      <c r="M2007" s="0" t="n">
        <v>4</v>
      </c>
      <c r="N2007" s="1" t="n">
        <f aca="false">IF(ISERROR(I2007/(I2007+J2007)),0,(I2007/(I2007+J2007)))</f>
        <v>1</v>
      </c>
      <c r="O2007" s="1" t="n">
        <f aca="false">IF(ISERROR(I2007/(I2007+K2007)),0,(I2007/(I2007+K2007)))</f>
        <v>0.25</v>
      </c>
      <c r="P2007" s="1" t="n">
        <f aca="false">IF(ISERROR((2*N2007*O2007)/(N2007+O2007)),0,(2*N2007*O2007)/(N2007+O2007))</f>
        <v>0.4</v>
      </c>
      <c r="Q2007" s="0" t="n">
        <f aca="false">L229-M229</f>
        <v>-5</v>
      </c>
      <c r="R2007" s="17" t="str">
        <f aca="false">VLOOKUP(A2007,s3_num_method!A2007:B4506,2,0)</f>
        <v>num</v>
      </c>
    </row>
    <row r="2008" customFormat="false" ht="12.8" hidden="false" customHeight="false" outlineLevel="0" collapsed="false">
      <c r="A2008" s="0" t="s">
        <v>8117</v>
      </c>
      <c r="B2008" s="0" t="s">
        <v>22</v>
      </c>
      <c r="C2008" s="0" t="s">
        <v>9</v>
      </c>
      <c r="E2008" s="0" t="s">
        <v>10</v>
      </c>
      <c r="F2008" s="0" t="s">
        <v>8118</v>
      </c>
      <c r="G2008" s="0" t="n">
        <v>1</v>
      </c>
      <c r="H2008" s="0" t="n">
        <v>0</v>
      </c>
      <c r="I2008" s="0" t="n">
        <v>0</v>
      </c>
      <c r="J2008" s="0" t="n">
        <v>0</v>
      </c>
      <c r="K2008" s="0" t="n">
        <v>1</v>
      </c>
      <c r="L2008" s="0" t="n">
        <v>3</v>
      </c>
      <c r="M2008" s="0" t="n">
        <v>0</v>
      </c>
      <c r="N2008" s="1" t="n">
        <f aca="false">IF(ISERROR(I2008/(I2008+J2008)),0,(I2008/(I2008+J2008)))</f>
        <v>0</v>
      </c>
      <c r="O2008" s="1" t="n">
        <f aca="false">IF(ISERROR(I2008/(I2008+K2008)),0,(I2008/(I2008+K2008)))</f>
        <v>0</v>
      </c>
      <c r="P2008" s="1" t="n">
        <f aca="false">IF(ISERROR((2*N2008*O2008)/(N2008+O2008)),0,(2*N2008*O2008)/(N2008+O2008))</f>
        <v>0</v>
      </c>
      <c r="Q2008" s="0" t="n">
        <f aca="false">L653-M653</f>
        <v>1</v>
      </c>
      <c r="R2008" s="17" t="str">
        <f aca="false">VLOOKUP(A2008,s3_num_method!A2008:B4507,2,0)</f>
        <v>num+count</v>
      </c>
    </row>
    <row r="2009" customFormat="false" ht="12.8" hidden="false" customHeight="false" outlineLevel="0" collapsed="false">
      <c r="A2009" s="0" t="s">
        <v>8119</v>
      </c>
      <c r="B2009" s="0" t="s">
        <v>22</v>
      </c>
      <c r="C2009" s="0" t="s">
        <v>9</v>
      </c>
      <c r="E2009" s="0" t="s">
        <v>10</v>
      </c>
      <c r="F2009" s="0" t="s">
        <v>8120</v>
      </c>
      <c r="G2009" s="0" t="n">
        <v>2</v>
      </c>
      <c r="H2009" s="0" t="n">
        <v>2</v>
      </c>
      <c r="I2009" s="0" t="n">
        <v>2</v>
      </c>
      <c r="J2009" s="0" t="n">
        <v>0</v>
      </c>
      <c r="K2009" s="0" t="n">
        <v>0</v>
      </c>
      <c r="L2009" s="0" t="n">
        <v>3</v>
      </c>
      <c r="M2009" s="0" t="n">
        <v>6</v>
      </c>
      <c r="N2009" s="1" t="n">
        <f aca="false">IF(ISERROR(I2009/(I2009+J2009)),0,(I2009/(I2009+J2009)))</f>
        <v>1</v>
      </c>
      <c r="O2009" s="1" t="n">
        <f aca="false">IF(ISERROR(I2009/(I2009+K2009)),0,(I2009/(I2009+K2009)))</f>
        <v>1</v>
      </c>
      <c r="P2009" s="1" t="n">
        <f aca="false">IF(ISERROR((2*N2009*O2009)/(N2009+O2009)),0,(2*N2009*O2009)/(N2009+O2009))</f>
        <v>1</v>
      </c>
      <c r="Q2009" s="0" t="n">
        <f aca="false">L2139-M2139</f>
        <v>15</v>
      </c>
      <c r="R2009" s="17" t="str">
        <f aca="false">VLOOKUP(A2009,s3_num_method!A2009:B4508,2,0)</f>
        <v>num</v>
      </c>
    </row>
    <row r="2010" customFormat="false" ht="12.8" hidden="false" customHeight="false" outlineLevel="0" collapsed="false">
      <c r="A2010" s="0" t="s">
        <v>8121</v>
      </c>
      <c r="B2010" s="0" t="s">
        <v>22</v>
      </c>
      <c r="C2010" s="0" t="s">
        <v>9</v>
      </c>
      <c r="E2010" s="0" t="s">
        <v>10</v>
      </c>
      <c r="F2010" s="0" t="s">
        <v>8122</v>
      </c>
      <c r="G2010" s="0" t="n">
        <v>3</v>
      </c>
      <c r="H2010" s="0" t="n">
        <v>3</v>
      </c>
      <c r="I2010" s="0" t="n">
        <v>2</v>
      </c>
      <c r="J2010" s="0" t="n">
        <v>1</v>
      </c>
      <c r="K2010" s="0" t="n">
        <v>1</v>
      </c>
      <c r="L2010" s="0" t="n">
        <v>5</v>
      </c>
      <c r="M2010" s="0" t="n">
        <v>5</v>
      </c>
      <c r="N2010" s="1" t="n">
        <f aca="false">IF(ISERROR(I2010/(I2010+J2010)),0,(I2010/(I2010+J2010)))</f>
        <v>0.666666666666667</v>
      </c>
      <c r="O2010" s="1" t="n">
        <f aca="false">IF(ISERROR(I2010/(I2010+K2010)),0,(I2010/(I2010+K2010)))</f>
        <v>0.666666666666667</v>
      </c>
      <c r="P2010" s="1" t="n">
        <f aca="false">IF(ISERROR((2*N2010*O2010)/(N2010+O2010)),0,(2*N2010*O2010)/(N2010+O2010))</f>
        <v>0.666666666666667</v>
      </c>
      <c r="Q2010" s="0" t="n">
        <f aca="false">L699-M699</f>
        <v>5</v>
      </c>
      <c r="R2010" s="17" t="str">
        <f aca="false">VLOOKUP(A2010,s3_num_method!A2010:B4509,2,0)</f>
        <v>num+count</v>
      </c>
    </row>
    <row r="2011" customFormat="false" ht="12.8" hidden="false" customHeight="false" outlineLevel="0" collapsed="false">
      <c r="A2011" s="0" t="s">
        <v>8123</v>
      </c>
      <c r="B2011" s="0" t="s">
        <v>22</v>
      </c>
      <c r="C2011" s="0" t="s">
        <v>9</v>
      </c>
      <c r="E2011" s="0" t="s">
        <v>10</v>
      </c>
      <c r="F2011" s="0" t="s">
        <v>8124</v>
      </c>
      <c r="G2011" s="0" t="n">
        <v>2</v>
      </c>
      <c r="H2011" s="0" t="n">
        <v>0</v>
      </c>
      <c r="I2011" s="0" t="n">
        <v>0</v>
      </c>
      <c r="J2011" s="0" t="n">
        <v>0</v>
      </c>
      <c r="K2011" s="0" t="n">
        <v>2</v>
      </c>
      <c r="L2011" s="0" t="n">
        <v>3</v>
      </c>
      <c r="M2011" s="0" t="n">
        <v>0</v>
      </c>
      <c r="N2011" s="1" t="n">
        <f aca="false">IF(ISERROR(I2011/(I2011+J2011)),0,(I2011/(I2011+J2011)))</f>
        <v>0</v>
      </c>
      <c r="O2011" s="1" t="n">
        <f aca="false">IF(ISERROR(I2011/(I2011+K2011)),0,(I2011/(I2011+K2011)))</f>
        <v>0</v>
      </c>
      <c r="P2011" s="1" t="n">
        <f aca="false">IF(ISERROR((2*N2011*O2011)/(N2011+O2011)),0,(2*N2011*O2011)/(N2011+O2011))</f>
        <v>0</v>
      </c>
      <c r="Q2011" s="0" t="n">
        <f aca="false">L837-M837</f>
        <v>-3</v>
      </c>
      <c r="R2011" s="17" t="str">
        <f aca="false">VLOOKUP(A2011,s3_num_method!A2011:B4510,2,0)</f>
        <v>num+count</v>
      </c>
    </row>
    <row r="2012" customFormat="false" ht="12.8" hidden="false" customHeight="false" outlineLevel="0" collapsed="false">
      <c r="A2012" s="0" t="s">
        <v>8125</v>
      </c>
      <c r="B2012" s="0" t="s">
        <v>22</v>
      </c>
      <c r="C2012" s="0" t="s">
        <v>9</v>
      </c>
      <c r="E2012" s="0" t="s">
        <v>10</v>
      </c>
      <c r="F2012" s="0" t="s">
        <v>8126</v>
      </c>
      <c r="G2012" s="0" t="n">
        <v>2</v>
      </c>
      <c r="H2012" s="0" t="n">
        <v>0</v>
      </c>
      <c r="I2012" s="0" t="n">
        <v>0</v>
      </c>
      <c r="J2012" s="0" t="n">
        <v>0</v>
      </c>
      <c r="K2012" s="0" t="n">
        <v>2</v>
      </c>
      <c r="L2012" s="0" t="n">
        <v>1</v>
      </c>
      <c r="M2012" s="0" t="n">
        <v>0</v>
      </c>
      <c r="N2012" s="1" t="n">
        <f aca="false">IF(ISERROR(I2012/(I2012+J2012)),0,(I2012/(I2012+J2012)))</f>
        <v>0</v>
      </c>
      <c r="O2012" s="1" t="n">
        <f aca="false">IF(ISERROR(I2012/(I2012+K2012)),0,(I2012/(I2012+K2012)))</f>
        <v>0</v>
      </c>
      <c r="P2012" s="1" t="n">
        <f aca="false">IF(ISERROR((2*N2012*O2012)/(N2012+O2012)),0,(2*N2012*O2012)/(N2012+O2012))</f>
        <v>0</v>
      </c>
      <c r="Q2012" s="0" t="n">
        <f aca="false">L765-M765</f>
        <v>1</v>
      </c>
      <c r="R2012" s="17" t="str">
        <f aca="false">VLOOKUP(A2012,s3_num_method!A2012:B4511,2,0)</f>
        <v>num+count</v>
      </c>
    </row>
    <row r="2013" customFormat="false" ht="12.8" hidden="false" customHeight="false" outlineLevel="0" collapsed="false">
      <c r="A2013" s="0" t="s">
        <v>8127</v>
      </c>
      <c r="B2013" s="0" t="s">
        <v>22</v>
      </c>
      <c r="C2013" s="0" t="s">
        <v>9</v>
      </c>
      <c r="E2013" s="0" t="s">
        <v>10</v>
      </c>
      <c r="F2013" s="0" t="s">
        <v>8128</v>
      </c>
      <c r="G2013" s="0" t="n">
        <v>1</v>
      </c>
      <c r="H2013" s="0" t="n">
        <v>0</v>
      </c>
      <c r="I2013" s="0" t="n">
        <v>0</v>
      </c>
      <c r="J2013" s="0" t="n">
        <v>0</v>
      </c>
      <c r="K2013" s="0" t="n">
        <v>1</v>
      </c>
      <c r="L2013" s="0" t="n">
        <v>5</v>
      </c>
      <c r="M2013" s="0" t="n">
        <v>0</v>
      </c>
      <c r="N2013" s="1" t="n">
        <f aca="false">IF(ISERROR(I2013/(I2013+J2013)),0,(I2013/(I2013+J2013)))</f>
        <v>0</v>
      </c>
      <c r="O2013" s="1" t="n">
        <f aca="false">IF(ISERROR(I2013/(I2013+K2013)),0,(I2013/(I2013+K2013)))</f>
        <v>0</v>
      </c>
      <c r="P2013" s="1" t="n">
        <f aca="false">IF(ISERROR((2*N2013*O2013)/(N2013+O2013)),0,(2*N2013*O2013)/(N2013+O2013))</f>
        <v>0</v>
      </c>
      <c r="Q2013" s="0" t="n">
        <f aca="false">L1277-M1277</f>
        <v>1</v>
      </c>
      <c r="R2013" s="17" t="str">
        <f aca="false">VLOOKUP(A2013,s3_num_method!A2013:B4512,2,0)</f>
        <v>num+count</v>
      </c>
    </row>
    <row r="2014" customFormat="false" ht="12.8" hidden="false" customHeight="false" outlineLevel="0" collapsed="false">
      <c r="A2014" s="0" t="s">
        <v>8129</v>
      </c>
      <c r="B2014" s="0" t="s">
        <v>22</v>
      </c>
      <c r="C2014" s="0" t="s">
        <v>9</v>
      </c>
      <c r="E2014" s="0" t="s">
        <v>10</v>
      </c>
      <c r="F2014" s="0" t="s">
        <v>8130</v>
      </c>
      <c r="G2014" s="0" t="n">
        <v>1</v>
      </c>
      <c r="H2014" s="0" t="n">
        <v>0</v>
      </c>
      <c r="I2014" s="0" t="n">
        <v>0</v>
      </c>
      <c r="J2014" s="0" t="n">
        <v>0</v>
      </c>
      <c r="K2014" s="0" t="n">
        <v>1</v>
      </c>
      <c r="L2014" s="0" t="n">
        <v>4</v>
      </c>
      <c r="M2014" s="0" t="n">
        <v>0</v>
      </c>
      <c r="N2014" s="1" t="n">
        <f aca="false">IF(ISERROR(I2014/(I2014+J2014)),0,(I2014/(I2014+J2014)))</f>
        <v>0</v>
      </c>
      <c r="O2014" s="1" t="n">
        <f aca="false">IF(ISERROR(I2014/(I2014+K2014)),0,(I2014/(I2014+K2014)))</f>
        <v>0</v>
      </c>
      <c r="P2014" s="1" t="n">
        <f aca="false">IF(ISERROR((2*N2014*O2014)/(N2014+O2014)),0,(2*N2014*O2014)/(N2014+O2014))</f>
        <v>0</v>
      </c>
      <c r="Q2014" s="0" t="n">
        <f aca="false">L2096-M2096</f>
        <v>1</v>
      </c>
      <c r="R2014" s="17" t="str">
        <f aca="false">VLOOKUP(A2014,s3_num_method!A2014:B4513,2,0)</f>
        <v>num+count</v>
      </c>
    </row>
    <row r="2015" customFormat="false" ht="12.8" hidden="false" customHeight="false" outlineLevel="0" collapsed="false">
      <c r="A2015" s="0" t="s">
        <v>8131</v>
      </c>
      <c r="B2015" s="0" t="s">
        <v>22</v>
      </c>
      <c r="C2015" s="0" t="s">
        <v>9</v>
      </c>
      <c r="E2015" s="0" t="s">
        <v>10</v>
      </c>
      <c r="F2015" s="0" t="s">
        <v>8132</v>
      </c>
      <c r="G2015" s="0" t="n">
        <v>1</v>
      </c>
      <c r="H2015" s="0" t="n">
        <v>1</v>
      </c>
      <c r="I2015" s="0" t="n">
        <v>1</v>
      </c>
      <c r="J2015" s="0" t="n">
        <v>0</v>
      </c>
      <c r="K2015" s="0" t="n">
        <v>0</v>
      </c>
      <c r="L2015" s="0" t="n">
        <v>4</v>
      </c>
      <c r="M2015" s="0" t="n">
        <v>4</v>
      </c>
      <c r="N2015" s="1" t="n">
        <f aca="false">IF(ISERROR(I2015/(I2015+J2015)),0,(I2015/(I2015+J2015)))</f>
        <v>1</v>
      </c>
      <c r="O2015" s="1" t="n">
        <f aca="false">IF(ISERROR(I2015/(I2015+K2015)),0,(I2015/(I2015+K2015)))</f>
        <v>1</v>
      </c>
      <c r="P2015" s="1" t="n">
        <f aca="false">IF(ISERROR((2*N2015*O2015)/(N2015+O2015)),0,(2*N2015*O2015)/(N2015+O2015))</f>
        <v>1</v>
      </c>
      <c r="Q2015" s="0" t="n">
        <f aca="false">L1318-M1318</f>
        <v>3</v>
      </c>
      <c r="R2015" s="17" t="str">
        <f aca="false">VLOOKUP(A2015,s3_num_method!A2015:B4514,2,0)</f>
        <v>num</v>
      </c>
    </row>
    <row r="2016" customFormat="false" ht="12.8" hidden="false" customHeight="false" outlineLevel="0" collapsed="false">
      <c r="A2016" s="0" t="s">
        <v>8133</v>
      </c>
      <c r="B2016" s="0" t="s">
        <v>22</v>
      </c>
      <c r="C2016" s="0" t="s">
        <v>9</v>
      </c>
      <c r="E2016" s="0" t="s">
        <v>10</v>
      </c>
      <c r="F2016" s="0" t="s">
        <v>8134</v>
      </c>
      <c r="G2016" s="0" t="n">
        <v>2</v>
      </c>
      <c r="H2016" s="0" t="n">
        <v>2</v>
      </c>
      <c r="I2016" s="0" t="n">
        <v>2</v>
      </c>
      <c r="J2016" s="0" t="n">
        <v>0</v>
      </c>
      <c r="K2016" s="0" t="n">
        <v>0</v>
      </c>
      <c r="L2016" s="0" t="n">
        <v>3</v>
      </c>
      <c r="M2016" s="0" t="n">
        <v>7</v>
      </c>
      <c r="N2016" s="1" t="n">
        <f aca="false">IF(ISERROR(I2016/(I2016+J2016)),0,(I2016/(I2016+J2016)))</f>
        <v>1</v>
      </c>
      <c r="O2016" s="1" t="n">
        <f aca="false">IF(ISERROR(I2016/(I2016+K2016)),0,(I2016/(I2016+K2016)))</f>
        <v>1</v>
      </c>
      <c r="P2016" s="1" t="n">
        <f aca="false">IF(ISERROR((2*N2016*O2016)/(N2016+O2016)),0,(2*N2016*O2016)/(N2016+O2016))</f>
        <v>1</v>
      </c>
      <c r="Q2016" s="0" t="n">
        <f aca="false">L244-M244</f>
        <v>-13</v>
      </c>
      <c r="R2016" s="17" t="str">
        <f aca="false">VLOOKUP(A2016,s3_num_method!A2016:B4515,2,0)</f>
        <v>num</v>
      </c>
    </row>
    <row r="2017" customFormat="false" ht="12.8" hidden="false" customHeight="false" outlineLevel="0" collapsed="false">
      <c r="A2017" s="0" t="s">
        <v>8135</v>
      </c>
      <c r="B2017" s="0" t="s">
        <v>22</v>
      </c>
      <c r="C2017" s="0" t="s">
        <v>9</v>
      </c>
      <c r="E2017" s="0" t="s">
        <v>10</v>
      </c>
      <c r="F2017" s="0" t="s">
        <v>8136</v>
      </c>
      <c r="G2017" s="0" t="n">
        <v>1</v>
      </c>
      <c r="H2017" s="0" t="n">
        <v>1</v>
      </c>
      <c r="I2017" s="0" t="n">
        <v>1</v>
      </c>
      <c r="J2017" s="0" t="n">
        <v>0</v>
      </c>
      <c r="K2017" s="0" t="n">
        <v>0</v>
      </c>
      <c r="L2017" s="0" t="n">
        <v>1</v>
      </c>
      <c r="M2017" s="0" t="n">
        <v>0</v>
      </c>
      <c r="N2017" s="1" t="n">
        <f aca="false">IF(ISERROR(I2017/(I2017+J2017)),0,(I2017/(I2017+J2017)))</f>
        <v>1</v>
      </c>
      <c r="O2017" s="1" t="n">
        <f aca="false">IF(ISERROR(I2017/(I2017+K2017)),0,(I2017/(I2017+K2017)))</f>
        <v>1</v>
      </c>
      <c r="P2017" s="1" t="n">
        <f aca="false">IF(ISERROR((2*N2017*O2017)/(N2017+O2017)),0,(2*N2017*O2017)/(N2017+O2017))</f>
        <v>1</v>
      </c>
      <c r="Q2017" s="0" t="n">
        <f aca="false">L676-M676</f>
        <v>3</v>
      </c>
      <c r="R2017" s="17" t="str">
        <f aca="false">VLOOKUP(A2017,s3_num_method!A2017:B4516,2,0)</f>
        <v>count</v>
      </c>
    </row>
    <row r="2018" customFormat="false" ht="12.8" hidden="false" customHeight="false" outlineLevel="0" collapsed="false">
      <c r="A2018" s="0" t="s">
        <v>8137</v>
      </c>
      <c r="B2018" s="0" t="s">
        <v>22</v>
      </c>
      <c r="C2018" s="0" t="s">
        <v>9</v>
      </c>
      <c r="E2018" s="0" t="s">
        <v>10</v>
      </c>
      <c r="F2018" s="0" t="s">
        <v>8138</v>
      </c>
      <c r="G2018" s="0" t="n">
        <v>1</v>
      </c>
      <c r="H2018" s="0" t="n">
        <v>1</v>
      </c>
      <c r="I2018" s="0" t="n">
        <v>1</v>
      </c>
      <c r="J2018" s="0" t="n">
        <v>0</v>
      </c>
      <c r="K2018" s="0" t="n">
        <v>0</v>
      </c>
      <c r="L2018" s="0" t="n">
        <v>4</v>
      </c>
      <c r="M2018" s="0" t="n">
        <v>3</v>
      </c>
      <c r="N2018" s="1" t="n">
        <f aca="false">IF(ISERROR(I2018/(I2018+J2018)),0,(I2018/(I2018+J2018)))</f>
        <v>1</v>
      </c>
      <c r="O2018" s="1" t="n">
        <f aca="false">IF(ISERROR(I2018/(I2018+K2018)),0,(I2018/(I2018+K2018)))</f>
        <v>1</v>
      </c>
      <c r="P2018" s="1" t="n">
        <f aca="false">IF(ISERROR((2*N2018*O2018)/(N2018+O2018)),0,(2*N2018*O2018)/(N2018+O2018))</f>
        <v>1</v>
      </c>
      <c r="Q2018" s="0" t="n">
        <f aca="false">L2058-M2058</f>
        <v>1</v>
      </c>
      <c r="R2018" s="17" t="str">
        <f aca="false">VLOOKUP(A2018,s3_num_method!A2018:B4517,2,0)</f>
        <v>num</v>
      </c>
    </row>
    <row r="2019" customFormat="false" ht="12.8" hidden="false" customHeight="false" outlineLevel="0" collapsed="false">
      <c r="A2019" s="0" t="s">
        <v>8139</v>
      </c>
      <c r="B2019" s="0" t="s">
        <v>22</v>
      </c>
      <c r="C2019" s="0" t="s">
        <v>9</v>
      </c>
      <c r="E2019" s="0" t="s">
        <v>10</v>
      </c>
      <c r="F2019" s="0" t="s">
        <v>8140</v>
      </c>
      <c r="G2019" s="0" t="n">
        <v>6</v>
      </c>
      <c r="H2019" s="0" t="n">
        <v>0</v>
      </c>
      <c r="I2019" s="0" t="n">
        <v>0</v>
      </c>
      <c r="J2019" s="0" t="n">
        <v>0</v>
      </c>
      <c r="K2019" s="0" t="n">
        <v>6</v>
      </c>
      <c r="L2019" s="0" t="n">
        <v>10</v>
      </c>
      <c r="M2019" s="0" t="n">
        <v>0</v>
      </c>
      <c r="N2019" s="1" t="n">
        <f aca="false">IF(ISERROR(I2019/(I2019+J2019)),0,(I2019/(I2019+J2019)))</f>
        <v>0</v>
      </c>
      <c r="O2019" s="1" t="n">
        <f aca="false">IF(ISERROR(I2019/(I2019+K2019)),0,(I2019/(I2019+K2019)))</f>
        <v>0</v>
      </c>
      <c r="P2019" s="1" t="n">
        <f aca="false">IF(ISERROR((2*N2019*O2019)/(N2019+O2019)),0,(2*N2019*O2019)/(N2019+O2019))</f>
        <v>0</v>
      </c>
      <c r="Q2019" s="0" t="n">
        <f aca="false">L1159-M1159</f>
        <v>-1</v>
      </c>
      <c r="R2019" s="17" t="str">
        <f aca="false">VLOOKUP(A2019,s3_num_method!A2019:B4518,2,0)</f>
        <v>num+count</v>
      </c>
    </row>
    <row r="2020" customFormat="false" ht="12.8" hidden="false" customHeight="false" outlineLevel="0" collapsed="false">
      <c r="A2020" s="0" t="s">
        <v>8141</v>
      </c>
      <c r="B2020" s="0" t="s">
        <v>22</v>
      </c>
      <c r="C2020" s="0" t="s">
        <v>9</v>
      </c>
      <c r="E2020" s="0" t="s">
        <v>10</v>
      </c>
      <c r="F2020" s="0" t="s">
        <v>8142</v>
      </c>
      <c r="G2020" s="0" t="n">
        <v>2</v>
      </c>
      <c r="H2020" s="0" t="n">
        <v>1</v>
      </c>
      <c r="I2020" s="0" t="n">
        <v>1</v>
      </c>
      <c r="J2020" s="0" t="n">
        <v>0</v>
      </c>
      <c r="K2020" s="0" t="n">
        <v>1</v>
      </c>
      <c r="L2020" s="0" t="n">
        <v>5</v>
      </c>
      <c r="M2020" s="0" t="n">
        <v>4</v>
      </c>
      <c r="N2020" s="1" t="n">
        <f aca="false">IF(ISERROR(I2020/(I2020+J2020)),0,(I2020/(I2020+J2020)))</f>
        <v>1</v>
      </c>
      <c r="O2020" s="1" t="n">
        <f aca="false">IF(ISERROR(I2020/(I2020+K2020)),0,(I2020/(I2020+K2020)))</f>
        <v>0.5</v>
      </c>
      <c r="P2020" s="1" t="n">
        <f aca="false">IF(ISERROR((2*N2020*O2020)/(N2020+O2020)),0,(2*N2020*O2020)/(N2020+O2020))</f>
        <v>0.666666666666667</v>
      </c>
      <c r="Q2020" s="0" t="n">
        <f aca="false">L842-M842</f>
        <v>2</v>
      </c>
      <c r="R2020" s="17" t="str">
        <f aca="false">VLOOKUP(A2020,s3_num_method!A2020:B4519,2,0)</f>
        <v>num</v>
      </c>
    </row>
    <row r="2021" customFormat="false" ht="12.8" hidden="false" customHeight="false" outlineLevel="0" collapsed="false">
      <c r="A2021" s="0" t="s">
        <v>8143</v>
      </c>
      <c r="B2021" s="0" t="s">
        <v>22</v>
      </c>
      <c r="C2021" s="0" t="s">
        <v>9</v>
      </c>
      <c r="E2021" s="0" t="s">
        <v>10</v>
      </c>
      <c r="F2021" s="0" t="s">
        <v>8144</v>
      </c>
      <c r="G2021" s="0" t="n">
        <v>1</v>
      </c>
      <c r="H2021" s="0" t="n">
        <v>0</v>
      </c>
      <c r="I2021" s="0" t="n">
        <v>0</v>
      </c>
      <c r="J2021" s="0" t="n">
        <v>0</v>
      </c>
      <c r="K2021" s="0" t="n">
        <v>1</v>
      </c>
      <c r="L2021" s="0" t="n">
        <v>5</v>
      </c>
      <c r="M2021" s="0" t="n">
        <v>0</v>
      </c>
      <c r="N2021" s="1" t="n">
        <f aca="false">IF(ISERROR(I2021/(I2021+J2021)),0,(I2021/(I2021+J2021)))</f>
        <v>0</v>
      </c>
      <c r="O2021" s="1" t="n">
        <f aca="false">IF(ISERROR(I2021/(I2021+K2021)),0,(I2021/(I2021+K2021)))</f>
        <v>0</v>
      </c>
      <c r="P2021" s="1" t="n">
        <f aca="false">IF(ISERROR((2*N2021*O2021)/(N2021+O2021)),0,(2*N2021*O2021)/(N2021+O2021))</f>
        <v>0</v>
      </c>
      <c r="Q2021" s="0" t="n">
        <f aca="false">L2077-M2077</f>
        <v>3</v>
      </c>
      <c r="R2021" s="17" t="str">
        <f aca="false">VLOOKUP(A2021,s3_num_method!A2021:B4520,2,0)</f>
        <v>num+count</v>
      </c>
    </row>
    <row r="2022" customFormat="false" ht="12.8" hidden="false" customHeight="false" outlineLevel="0" collapsed="false">
      <c r="A2022" s="0" t="s">
        <v>8145</v>
      </c>
      <c r="B2022" s="0" t="s">
        <v>22</v>
      </c>
      <c r="C2022" s="0" t="s">
        <v>9</v>
      </c>
      <c r="E2022" s="0" t="s">
        <v>10</v>
      </c>
      <c r="F2022" s="0" t="s">
        <v>8146</v>
      </c>
      <c r="G2022" s="0" t="n">
        <v>1</v>
      </c>
      <c r="H2022" s="0" t="n">
        <v>1</v>
      </c>
      <c r="I2022" s="0" t="n">
        <v>1</v>
      </c>
      <c r="J2022" s="0" t="n">
        <v>0</v>
      </c>
      <c r="K2022" s="0" t="n">
        <v>0</v>
      </c>
      <c r="L2022" s="0" t="n">
        <v>1</v>
      </c>
      <c r="M2022" s="0" t="n">
        <v>0</v>
      </c>
      <c r="N2022" s="1" t="n">
        <f aca="false">IF(ISERROR(I2022/(I2022+J2022)),0,(I2022/(I2022+J2022)))</f>
        <v>1</v>
      </c>
      <c r="O2022" s="1" t="n">
        <f aca="false">IF(ISERROR(I2022/(I2022+K2022)),0,(I2022/(I2022+K2022)))</f>
        <v>1</v>
      </c>
      <c r="P2022" s="1" t="n">
        <f aca="false">IF(ISERROR((2*N2022*O2022)/(N2022+O2022)),0,(2*N2022*O2022)/(N2022+O2022))</f>
        <v>1</v>
      </c>
      <c r="Q2022" s="0" t="n">
        <f aca="false">L432-M432</f>
        <v>-1</v>
      </c>
      <c r="R2022" s="17" t="str">
        <f aca="false">VLOOKUP(A2022,s3_num_method!A2022:B4521,2,0)</f>
        <v>count</v>
      </c>
    </row>
    <row r="2023" customFormat="false" ht="12.8" hidden="false" customHeight="false" outlineLevel="0" collapsed="false">
      <c r="A2023" s="0" t="s">
        <v>8147</v>
      </c>
      <c r="B2023" s="0" t="s">
        <v>22</v>
      </c>
      <c r="C2023" s="0" t="s">
        <v>9</v>
      </c>
      <c r="E2023" s="0" t="s">
        <v>10</v>
      </c>
      <c r="F2023" s="0" t="s">
        <v>8148</v>
      </c>
      <c r="G2023" s="0" t="n">
        <v>2</v>
      </c>
      <c r="H2023" s="0" t="n">
        <v>2</v>
      </c>
      <c r="I2023" s="0" t="n">
        <v>2</v>
      </c>
      <c r="J2023" s="0" t="n">
        <v>0</v>
      </c>
      <c r="K2023" s="0" t="n">
        <v>0</v>
      </c>
      <c r="L2023" s="0" t="n">
        <v>12</v>
      </c>
      <c r="M2023" s="0" t="n">
        <v>6</v>
      </c>
      <c r="N2023" s="1" t="n">
        <f aca="false">IF(ISERROR(I2023/(I2023+J2023)),0,(I2023/(I2023+J2023)))</f>
        <v>1</v>
      </c>
      <c r="O2023" s="1" t="n">
        <f aca="false">IF(ISERROR(I2023/(I2023+K2023)),0,(I2023/(I2023+K2023)))</f>
        <v>1</v>
      </c>
      <c r="P2023" s="1" t="n">
        <f aca="false">IF(ISERROR((2*N2023*O2023)/(N2023+O2023)),0,(2*N2023*O2023)/(N2023+O2023))</f>
        <v>1</v>
      </c>
      <c r="Q2023" s="0" t="n">
        <f aca="false">L486-M486</f>
        <v>0</v>
      </c>
      <c r="R2023" s="17" t="str">
        <f aca="false">VLOOKUP(A2023,s3_num_method!A2023:B4522,2,0)</f>
        <v>num+count</v>
      </c>
    </row>
    <row r="2024" customFormat="false" ht="12.8" hidden="false" customHeight="false" outlineLevel="0" collapsed="false">
      <c r="A2024" s="0" t="s">
        <v>8149</v>
      </c>
      <c r="B2024" s="0" t="s">
        <v>22</v>
      </c>
      <c r="C2024" s="0" t="s">
        <v>9</v>
      </c>
      <c r="E2024" s="0" t="s">
        <v>10</v>
      </c>
      <c r="F2024" s="0" t="s">
        <v>8150</v>
      </c>
      <c r="G2024" s="0" t="n">
        <v>1</v>
      </c>
      <c r="H2024" s="0" t="n">
        <v>1</v>
      </c>
      <c r="I2024" s="0" t="n">
        <v>1</v>
      </c>
      <c r="J2024" s="0" t="n">
        <v>0</v>
      </c>
      <c r="K2024" s="0" t="n">
        <v>0</v>
      </c>
      <c r="L2024" s="0" t="n">
        <v>4</v>
      </c>
      <c r="M2024" s="0" t="n">
        <v>4</v>
      </c>
      <c r="N2024" s="1" t="n">
        <f aca="false">IF(ISERROR(I2024/(I2024+J2024)),0,(I2024/(I2024+J2024)))</f>
        <v>1</v>
      </c>
      <c r="O2024" s="1" t="n">
        <f aca="false">IF(ISERROR(I2024/(I2024+K2024)),0,(I2024/(I2024+K2024)))</f>
        <v>1</v>
      </c>
      <c r="P2024" s="1" t="n">
        <f aca="false">IF(ISERROR((2*N2024*O2024)/(N2024+O2024)),0,(2*N2024*O2024)/(N2024+O2024))</f>
        <v>1</v>
      </c>
      <c r="Q2024" s="0" t="n">
        <f aca="false">L247-M247</f>
        <v>-10</v>
      </c>
      <c r="R2024" s="17" t="str">
        <f aca="false">VLOOKUP(A2024,s3_num_method!A2024:B4523,2,0)</f>
        <v>num</v>
      </c>
    </row>
    <row r="2025" customFormat="false" ht="12.8" hidden="false" customHeight="false" outlineLevel="0" collapsed="false">
      <c r="A2025" s="0" t="s">
        <v>8151</v>
      </c>
      <c r="B2025" s="0" t="s">
        <v>22</v>
      </c>
      <c r="C2025" s="0" t="s">
        <v>9</v>
      </c>
      <c r="E2025" s="0" t="s">
        <v>10</v>
      </c>
      <c r="F2025" s="0" t="s">
        <v>8152</v>
      </c>
      <c r="G2025" s="0" t="n">
        <v>1</v>
      </c>
      <c r="H2025" s="0" t="n">
        <v>0</v>
      </c>
      <c r="I2025" s="0" t="n">
        <v>0</v>
      </c>
      <c r="J2025" s="0" t="n">
        <v>0</v>
      </c>
      <c r="K2025" s="0" t="n">
        <v>1</v>
      </c>
      <c r="L2025" s="0" t="n">
        <v>3</v>
      </c>
      <c r="M2025" s="0" t="n">
        <v>0</v>
      </c>
      <c r="N2025" s="1" t="n">
        <f aca="false">IF(ISERROR(I2025/(I2025+J2025)),0,(I2025/(I2025+J2025)))</f>
        <v>0</v>
      </c>
      <c r="O2025" s="1" t="n">
        <f aca="false">IF(ISERROR(I2025/(I2025+K2025)),0,(I2025/(I2025+K2025)))</f>
        <v>0</v>
      </c>
      <c r="P2025" s="1" t="n">
        <f aca="false">IF(ISERROR((2*N2025*O2025)/(N2025+O2025)),0,(2*N2025*O2025)/(N2025+O2025))</f>
        <v>0</v>
      </c>
      <c r="Q2025" s="0" t="n">
        <f aca="false">L2101-M2101</f>
        <v>-2</v>
      </c>
      <c r="R2025" s="17" t="str">
        <f aca="false">VLOOKUP(A2025,s3_num_method!A2025:B4524,2,0)</f>
        <v>num+count</v>
      </c>
    </row>
    <row r="2026" customFormat="false" ht="12.8" hidden="false" customHeight="false" outlineLevel="0" collapsed="false">
      <c r="A2026" s="0" t="s">
        <v>8153</v>
      </c>
      <c r="B2026" s="0" t="s">
        <v>22</v>
      </c>
      <c r="C2026" s="0" t="s">
        <v>9</v>
      </c>
      <c r="E2026" s="0" t="s">
        <v>10</v>
      </c>
      <c r="F2026" s="0" t="s">
        <v>8154</v>
      </c>
      <c r="G2026" s="0" t="n">
        <v>1</v>
      </c>
      <c r="H2026" s="0" t="n">
        <v>1</v>
      </c>
      <c r="I2026" s="0" t="n">
        <v>1</v>
      </c>
      <c r="J2026" s="0" t="n">
        <v>0</v>
      </c>
      <c r="K2026" s="0" t="n">
        <v>0</v>
      </c>
      <c r="L2026" s="0" t="n">
        <v>7</v>
      </c>
      <c r="M2026" s="0" t="n">
        <v>7</v>
      </c>
      <c r="N2026" s="1" t="n">
        <f aca="false">IF(ISERROR(I2026/(I2026+J2026)),0,(I2026/(I2026+J2026)))</f>
        <v>1</v>
      </c>
      <c r="O2026" s="1" t="n">
        <f aca="false">IF(ISERROR(I2026/(I2026+K2026)),0,(I2026/(I2026+K2026)))</f>
        <v>1</v>
      </c>
      <c r="P2026" s="1" t="n">
        <f aca="false">IF(ISERROR((2*N2026*O2026)/(N2026+O2026)),0,(2*N2026*O2026)/(N2026+O2026))</f>
        <v>1</v>
      </c>
      <c r="Q2026" s="0" t="n">
        <f aca="false">L944-M944</f>
        <v>0</v>
      </c>
      <c r="R2026" s="17" t="str">
        <f aca="false">VLOOKUP(A2026,s3_num_method!A2026:B4525,2,0)</f>
        <v>num</v>
      </c>
    </row>
    <row r="2027" customFormat="false" ht="12.8" hidden="false" customHeight="false" outlineLevel="0" collapsed="false">
      <c r="A2027" s="0" t="s">
        <v>8155</v>
      </c>
      <c r="B2027" s="0" t="s">
        <v>22</v>
      </c>
      <c r="C2027" s="0" t="s">
        <v>9</v>
      </c>
      <c r="E2027" s="0" t="s">
        <v>10</v>
      </c>
      <c r="F2027" s="0" t="s">
        <v>8156</v>
      </c>
      <c r="G2027" s="0" t="n">
        <v>1</v>
      </c>
      <c r="H2027" s="0" t="n">
        <v>1</v>
      </c>
      <c r="I2027" s="0" t="n">
        <v>1</v>
      </c>
      <c r="J2027" s="0" t="n">
        <v>0</v>
      </c>
      <c r="K2027" s="0" t="n">
        <v>0</v>
      </c>
      <c r="L2027" s="0" t="n">
        <v>1</v>
      </c>
      <c r="M2027" s="0" t="n">
        <v>0</v>
      </c>
      <c r="N2027" s="1" t="n">
        <f aca="false">IF(ISERROR(I2027/(I2027+J2027)),0,(I2027/(I2027+J2027)))</f>
        <v>1</v>
      </c>
      <c r="O2027" s="1" t="n">
        <f aca="false">IF(ISERROR(I2027/(I2027+K2027)),0,(I2027/(I2027+K2027)))</f>
        <v>1</v>
      </c>
      <c r="P2027" s="1" t="n">
        <f aca="false">IF(ISERROR((2*N2027*O2027)/(N2027+O2027)),0,(2*N2027*O2027)/(N2027+O2027))</f>
        <v>1</v>
      </c>
      <c r="Q2027" s="0" t="n">
        <f aca="false">L1316-M1316</f>
        <v>-2</v>
      </c>
      <c r="R2027" s="17" t="str">
        <f aca="false">VLOOKUP(A2027,s3_num_method!A2027:B4526,2,0)</f>
        <v>count</v>
      </c>
    </row>
    <row r="2028" customFormat="false" ht="12.8" hidden="false" customHeight="false" outlineLevel="0" collapsed="false">
      <c r="A2028" s="0" t="s">
        <v>8157</v>
      </c>
      <c r="B2028" s="0" t="s">
        <v>22</v>
      </c>
      <c r="C2028" s="0" t="s">
        <v>9</v>
      </c>
      <c r="E2028" s="0" t="s">
        <v>10</v>
      </c>
      <c r="F2028" s="0" t="s">
        <v>8158</v>
      </c>
      <c r="G2028" s="0" t="n">
        <v>1</v>
      </c>
      <c r="H2028" s="0" t="n">
        <v>0</v>
      </c>
      <c r="I2028" s="0" t="n">
        <v>0</v>
      </c>
      <c r="J2028" s="0" t="n">
        <v>0</v>
      </c>
      <c r="K2028" s="0" t="n">
        <v>1</v>
      </c>
      <c r="L2028" s="0" t="n">
        <v>6</v>
      </c>
      <c r="M2028" s="0" t="n">
        <v>0</v>
      </c>
      <c r="N2028" s="1" t="n">
        <f aca="false">IF(ISERROR(I2028/(I2028+J2028)),0,(I2028/(I2028+J2028)))</f>
        <v>0</v>
      </c>
      <c r="O2028" s="1" t="n">
        <f aca="false">IF(ISERROR(I2028/(I2028+K2028)),0,(I2028/(I2028+K2028)))</f>
        <v>0</v>
      </c>
      <c r="P2028" s="1" t="n">
        <f aca="false">IF(ISERROR((2*N2028*O2028)/(N2028+O2028)),0,(2*N2028*O2028)/(N2028+O2028))</f>
        <v>0</v>
      </c>
      <c r="Q2028" s="0" t="n">
        <f aca="false">L2232-M2232</f>
        <v>1</v>
      </c>
      <c r="R2028" s="17" t="str">
        <f aca="false">VLOOKUP(A2028,s3_num_method!A2028:B4527,2,0)</f>
        <v>num+count</v>
      </c>
    </row>
    <row r="2029" customFormat="false" ht="12.8" hidden="false" customHeight="false" outlineLevel="0" collapsed="false">
      <c r="A2029" s="0" t="s">
        <v>8159</v>
      </c>
      <c r="B2029" s="0" t="s">
        <v>22</v>
      </c>
      <c r="C2029" s="0" t="s">
        <v>9</v>
      </c>
      <c r="E2029" s="0" t="s">
        <v>10</v>
      </c>
      <c r="F2029" s="0" t="s">
        <v>8160</v>
      </c>
      <c r="G2029" s="0" t="n">
        <v>1</v>
      </c>
      <c r="H2029" s="0" t="n">
        <v>1</v>
      </c>
      <c r="I2029" s="0" t="n">
        <v>1</v>
      </c>
      <c r="J2029" s="0" t="n">
        <v>0</v>
      </c>
      <c r="K2029" s="0" t="n">
        <v>0</v>
      </c>
      <c r="L2029" s="0" t="n">
        <v>4</v>
      </c>
      <c r="M2029" s="0" t="n">
        <v>4</v>
      </c>
      <c r="N2029" s="1" t="n">
        <f aca="false">IF(ISERROR(I2029/(I2029+J2029)),0,(I2029/(I2029+J2029)))</f>
        <v>1</v>
      </c>
      <c r="O2029" s="1" t="n">
        <f aca="false">IF(ISERROR(I2029/(I2029+K2029)),0,(I2029/(I2029+K2029)))</f>
        <v>1</v>
      </c>
      <c r="P2029" s="1" t="n">
        <f aca="false">IF(ISERROR((2*N2029*O2029)/(N2029+O2029)),0,(2*N2029*O2029)/(N2029+O2029))</f>
        <v>1</v>
      </c>
      <c r="Q2029" s="0" t="n">
        <f aca="false">L1582-M1582</f>
        <v>-3</v>
      </c>
      <c r="R2029" s="17" t="str">
        <f aca="false">VLOOKUP(A2029,s3_num_method!A2029:B4528,2,0)</f>
        <v>num</v>
      </c>
    </row>
    <row r="2030" customFormat="false" ht="12.8" hidden="false" customHeight="false" outlineLevel="0" collapsed="false">
      <c r="A2030" s="0" t="s">
        <v>8161</v>
      </c>
      <c r="B2030" s="0" t="s">
        <v>22</v>
      </c>
      <c r="C2030" s="0" t="s">
        <v>9</v>
      </c>
      <c r="E2030" s="0" t="s">
        <v>10</v>
      </c>
      <c r="F2030" s="0" t="s">
        <v>8162</v>
      </c>
      <c r="G2030" s="0" t="n">
        <v>9</v>
      </c>
      <c r="H2030" s="0" t="n">
        <v>7</v>
      </c>
      <c r="I2030" s="0" t="n">
        <v>6</v>
      </c>
      <c r="J2030" s="0" t="n">
        <v>1</v>
      </c>
      <c r="K2030" s="0" t="n">
        <v>3</v>
      </c>
      <c r="L2030" s="0" t="n">
        <v>9</v>
      </c>
      <c r="M2030" s="0" t="n">
        <v>20</v>
      </c>
      <c r="N2030" s="1" t="n">
        <f aca="false">IF(ISERROR(I2030/(I2030+J2030)),0,(I2030/(I2030+J2030)))</f>
        <v>0.857142857142857</v>
      </c>
      <c r="O2030" s="1" t="n">
        <f aca="false">IF(ISERROR(I2030/(I2030+K2030)),0,(I2030/(I2030+K2030)))</f>
        <v>0.666666666666667</v>
      </c>
      <c r="P2030" s="1" t="n">
        <f aca="false">IF(ISERROR((2*N2030*O2030)/(N2030+O2030)),0,(2*N2030*O2030)/(N2030+O2030))</f>
        <v>0.75</v>
      </c>
      <c r="Q2030" s="0" t="n">
        <f aca="false">L2051-M2051</f>
        <v>-4</v>
      </c>
      <c r="R2030" s="17" t="str">
        <f aca="false">VLOOKUP(A2030,s3_num_method!A2030:B4529,2,0)</f>
        <v>num+count</v>
      </c>
    </row>
    <row r="2031" customFormat="false" ht="12.8" hidden="false" customHeight="false" outlineLevel="0" collapsed="false">
      <c r="A2031" s="0" t="s">
        <v>8163</v>
      </c>
      <c r="B2031" s="0" t="s">
        <v>22</v>
      </c>
      <c r="C2031" s="0" t="s">
        <v>9</v>
      </c>
      <c r="E2031" s="0" t="s">
        <v>10</v>
      </c>
      <c r="F2031" s="0" t="s">
        <v>8164</v>
      </c>
      <c r="G2031" s="0" t="n">
        <v>1</v>
      </c>
      <c r="H2031" s="0" t="n">
        <v>0</v>
      </c>
      <c r="I2031" s="0" t="n">
        <v>0</v>
      </c>
      <c r="J2031" s="0" t="n">
        <v>0</v>
      </c>
      <c r="K2031" s="0" t="n">
        <v>1</v>
      </c>
      <c r="L2031" s="0" t="n">
        <v>4</v>
      </c>
      <c r="M2031" s="0" t="n">
        <v>0</v>
      </c>
      <c r="N2031" s="1" t="n">
        <f aca="false">IF(ISERROR(I2031/(I2031+J2031)),0,(I2031/(I2031+J2031)))</f>
        <v>0</v>
      </c>
      <c r="O2031" s="1" t="n">
        <f aca="false">IF(ISERROR(I2031/(I2031+K2031)),0,(I2031/(I2031+K2031)))</f>
        <v>0</v>
      </c>
      <c r="P2031" s="1" t="n">
        <f aca="false">IF(ISERROR((2*N2031*O2031)/(N2031+O2031)),0,(2*N2031*O2031)/(N2031+O2031))</f>
        <v>0</v>
      </c>
      <c r="Q2031" s="0" t="n">
        <f aca="false">L1325-M1325</f>
        <v>-4</v>
      </c>
      <c r="R2031" s="17" t="str">
        <f aca="false">VLOOKUP(A2031,s3_num_method!A2031:B4530,2,0)</f>
        <v>num+count</v>
      </c>
    </row>
    <row r="2032" customFormat="false" ht="12.8" hidden="false" customHeight="false" outlineLevel="0" collapsed="false">
      <c r="A2032" s="0" t="s">
        <v>8165</v>
      </c>
      <c r="B2032" s="0" t="s">
        <v>22</v>
      </c>
      <c r="C2032" s="0" t="s">
        <v>9</v>
      </c>
      <c r="E2032" s="0" t="s">
        <v>10</v>
      </c>
      <c r="F2032" s="0" t="s">
        <v>8166</v>
      </c>
      <c r="G2032" s="0" t="n">
        <v>3</v>
      </c>
      <c r="H2032" s="0" t="n">
        <v>0</v>
      </c>
      <c r="I2032" s="0" t="n">
        <v>0</v>
      </c>
      <c r="J2032" s="0" t="n">
        <v>0</v>
      </c>
      <c r="K2032" s="0" t="n">
        <v>3</v>
      </c>
      <c r="L2032" s="0" t="n">
        <v>4</v>
      </c>
      <c r="M2032" s="0" t="n">
        <v>0</v>
      </c>
      <c r="N2032" s="1" t="n">
        <f aca="false">IF(ISERROR(I2032/(I2032+J2032)),0,(I2032/(I2032+J2032)))</f>
        <v>0</v>
      </c>
      <c r="O2032" s="1" t="n">
        <f aca="false">IF(ISERROR(I2032/(I2032+K2032)),0,(I2032/(I2032+K2032)))</f>
        <v>0</v>
      </c>
      <c r="P2032" s="1" t="n">
        <f aca="false">IF(ISERROR((2*N2032*O2032)/(N2032+O2032)),0,(2*N2032*O2032)/(N2032+O2032))</f>
        <v>0</v>
      </c>
      <c r="Q2032" s="0" t="n">
        <f aca="false">L198-M198</f>
        <v>-7</v>
      </c>
      <c r="R2032" s="17" t="str">
        <f aca="false">VLOOKUP(A2032,s3_num_method!A2032:B4531,2,0)</f>
        <v>num+count</v>
      </c>
    </row>
    <row r="2033" customFormat="false" ht="12.8" hidden="false" customHeight="false" outlineLevel="0" collapsed="false">
      <c r="A2033" s="0" t="s">
        <v>8167</v>
      </c>
      <c r="B2033" s="0" t="s">
        <v>22</v>
      </c>
      <c r="C2033" s="0" t="s">
        <v>9</v>
      </c>
      <c r="E2033" s="0" t="s">
        <v>10</v>
      </c>
      <c r="F2033" s="0" t="s">
        <v>8168</v>
      </c>
      <c r="G2033" s="0" t="n">
        <v>4</v>
      </c>
      <c r="H2033" s="0" t="n">
        <v>0</v>
      </c>
      <c r="I2033" s="0" t="n">
        <v>0</v>
      </c>
      <c r="J2033" s="0" t="n">
        <v>0</v>
      </c>
      <c r="K2033" s="0" t="n">
        <v>4</v>
      </c>
      <c r="L2033" s="0" t="n">
        <v>4</v>
      </c>
      <c r="M2033" s="0" t="n">
        <v>0</v>
      </c>
      <c r="N2033" s="1" t="n">
        <f aca="false">IF(ISERROR(I2033/(I2033+J2033)),0,(I2033/(I2033+J2033)))</f>
        <v>0</v>
      </c>
      <c r="O2033" s="1" t="n">
        <f aca="false">IF(ISERROR(I2033/(I2033+K2033)),0,(I2033/(I2033+K2033)))</f>
        <v>0</v>
      </c>
      <c r="P2033" s="1" t="n">
        <f aca="false">IF(ISERROR((2*N2033*O2033)/(N2033+O2033)),0,(2*N2033*O2033)/(N2033+O2033))</f>
        <v>0</v>
      </c>
      <c r="Q2033" s="0" t="n">
        <f aca="false">L675-M675</f>
        <v>-6</v>
      </c>
      <c r="R2033" s="17" t="str">
        <f aca="false">VLOOKUP(A2033,s3_num_method!A2033:B4532,2,0)</f>
        <v>num+count</v>
      </c>
    </row>
    <row r="2034" customFormat="false" ht="12.8" hidden="false" customHeight="false" outlineLevel="0" collapsed="false">
      <c r="A2034" s="0" t="s">
        <v>8169</v>
      </c>
      <c r="B2034" s="0" t="s">
        <v>22</v>
      </c>
      <c r="C2034" s="0" t="s">
        <v>9</v>
      </c>
      <c r="E2034" s="0" t="s">
        <v>10</v>
      </c>
      <c r="F2034" s="0" t="s">
        <v>8170</v>
      </c>
      <c r="G2034" s="0" t="n">
        <v>1</v>
      </c>
      <c r="H2034" s="0" t="n">
        <v>0</v>
      </c>
      <c r="I2034" s="0" t="n">
        <v>0</v>
      </c>
      <c r="J2034" s="0" t="n">
        <v>0</v>
      </c>
      <c r="K2034" s="0" t="n">
        <v>1</v>
      </c>
      <c r="L2034" s="0" t="n">
        <v>1</v>
      </c>
      <c r="M2034" s="0" t="n">
        <v>0</v>
      </c>
      <c r="N2034" s="1" t="n">
        <f aca="false">IF(ISERROR(I2034/(I2034+J2034)),0,(I2034/(I2034+J2034)))</f>
        <v>0</v>
      </c>
      <c r="O2034" s="1" t="n">
        <f aca="false">IF(ISERROR(I2034/(I2034+K2034)),0,(I2034/(I2034+K2034)))</f>
        <v>0</v>
      </c>
      <c r="P2034" s="1" t="n">
        <f aca="false">IF(ISERROR((2*N2034*O2034)/(N2034+O2034)),0,(2*N2034*O2034)/(N2034+O2034))</f>
        <v>0</v>
      </c>
      <c r="Q2034" s="0" t="n">
        <f aca="false">L755-M755</f>
        <v>-3</v>
      </c>
      <c r="R2034" s="17" t="str">
        <f aca="false">VLOOKUP(A2034,s3_num_method!A2034:B4533,2,0)</f>
        <v>num+count</v>
      </c>
    </row>
    <row r="2035" customFormat="false" ht="12.8" hidden="false" customHeight="false" outlineLevel="0" collapsed="false">
      <c r="A2035" s="0" t="s">
        <v>8171</v>
      </c>
      <c r="B2035" s="0" t="s">
        <v>22</v>
      </c>
      <c r="C2035" s="0" t="s">
        <v>9</v>
      </c>
      <c r="E2035" s="0" t="s">
        <v>10</v>
      </c>
      <c r="F2035" s="0" t="s">
        <v>8172</v>
      </c>
      <c r="G2035" s="0" t="n">
        <v>2</v>
      </c>
      <c r="H2035" s="0" t="n">
        <v>2</v>
      </c>
      <c r="I2035" s="0" t="n">
        <v>2</v>
      </c>
      <c r="J2035" s="0" t="n">
        <v>0</v>
      </c>
      <c r="K2035" s="0" t="n">
        <v>0</v>
      </c>
      <c r="L2035" s="0" t="n">
        <v>3</v>
      </c>
      <c r="M2035" s="0" t="n">
        <v>4</v>
      </c>
      <c r="N2035" s="1" t="n">
        <f aca="false">IF(ISERROR(I2035/(I2035+J2035)),0,(I2035/(I2035+J2035)))</f>
        <v>1</v>
      </c>
      <c r="O2035" s="1" t="n">
        <f aca="false">IF(ISERROR(I2035/(I2035+K2035)),0,(I2035/(I2035+K2035)))</f>
        <v>1</v>
      </c>
      <c r="P2035" s="1" t="n">
        <f aca="false">IF(ISERROR((2*N2035*O2035)/(N2035+O2035)),0,(2*N2035*O2035)/(N2035+O2035))</f>
        <v>1</v>
      </c>
      <c r="Q2035" s="0" t="n">
        <f aca="false">L882-M882</f>
        <v>4</v>
      </c>
      <c r="R2035" s="17" t="str">
        <f aca="false">VLOOKUP(A2035,s3_num_method!A2035:B4534,2,0)</f>
        <v>num</v>
      </c>
    </row>
    <row r="2036" customFormat="false" ht="12.8" hidden="false" customHeight="false" outlineLevel="0" collapsed="false">
      <c r="A2036" s="0" t="s">
        <v>8173</v>
      </c>
      <c r="B2036" s="0" t="s">
        <v>22</v>
      </c>
      <c r="C2036" s="0" t="s">
        <v>9</v>
      </c>
      <c r="E2036" s="0" t="s">
        <v>10</v>
      </c>
      <c r="F2036" s="0" t="s">
        <v>8174</v>
      </c>
      <c r="G2036" s="0" t="n">
        <v>1</v>
      </c>
      <c r="H2036" s="0" t="n">
        <v>0</v>
      </c>
      <c r="I2036" s="0" t="n">
        <v>0</v>
      </c>
      <c r="J2036" s="0" t="n">
        <v>0</v>
      </c>
      <c r="K2036" s="0" t="n">
        <v>1</v>
      </c>
      <c r="L2036" s="0" t="n">
        <v>1</v>
      </c>
      <c r="M2036" s="0" t="n">
        <v>0</v>
      </c>
      <c r="N2036" s="1" t="n">
        <f aca="false">IF(ISERROR(I2036/(I2036+J2036)),0,(I2036/(I2036+J2036)))</f>
        <v>0</v>
      </c>
      <c r="O2036" s="1" t="n">
        <f aca="false">IF(ISERROR(I2036/(I2036+K2036)),0,(I2036/(I2036+K2036)))</f>
        <v>0</v>
      </c>
      <c r="P2036" s="1" t="n">
        <f aca="false">IF(ISERROR((2*N2036*O2036)/(N2036+O2036)),0,(2*N2036*O2036)/(N2036+O2036))</f>
        <v>0</v>
      </c>
      <c r="Q2036" s="0" t="n">
        <f aca="false">L236-M236</f>
        <v>-4</v>
      </c>
      <c r="R2036" s="17" t="str">
        <f aca="false">VLOOKUP(A2036,s3_num_method!A2036:B4535,2,0)</f>
        <v>num+count</v>
      </c>
    </row>
    <row r="2037" customFormat="false" ht="12.8" hidden="false" customHeight="false" outlineLevel="0" collapsed="false">
      <c r="A2037" s="0" t="s">
        <v>8175</v>
      </c>
      <c r="B2037" s="0" t="s">
        <v>22</v>
      </c>
      <c r="C2037" s="0" t="s">
        <v>9</v>
      </c>
      <c r="E2037" s="0" t="s">
        <v>10</v>
      </c>
      <c r="F2037" s="0" t="s">
        <v>8176</v>
      </c>
      <c r="G2037" s="0" t="n">
        <v>1</v>
      </c>
      <c r="H2037" s="0" t="n">
        <v>0</v>
      </c>
      <c r="I2037" s="0" t="n">
        <v>0</v>
      </c>
      <c r="J2037" s="0" t="n">
        <v>0</v>
      </c>
      <c r="K2037" s="0" t="n">
        <v>1</v>
      </c>
      <c r="L2037" s="0" t="n">
        <v>2</v>
      </c>
      <c r="M2037" s="0" t="n">
        <v>0</v>
      </c>
      <c r="N2037" s="1" t="n">
        <f aca="false">IF(ISERROR(I2037/(I2037+J2037)),0,(I2037/(I2037+J2037)))</f>
        <v>0</v>
      </c>
      <c r="O2037" s="1" t="n">
        <f aca="false">IF(ISERROR(I2037/(I2037+K2037)),0,(I2037/(I2037+K2037)))</f>
        <v>0</v>
      </c>
      <c r="P2037" s="1" t="n">
        <f aca="false">IF(ISERROR((2*N2037*O2037)/(N2037+O2037)),0,(2*N2037*O2037)/(N2037+O2037))</f>
        <v>0</v>
      </c>
      <c r="Q2037" s="0" t="n">
        <f aca="false">L694-M694</f>
        <v>2</v>
      </c>
      <c r="R2037" s="17" t="str">
        <f aca="false">VLOOKUP(A2037,s3_num_method!A2037:B4536,2,0)</f>
        <v>num+count</v>
      </c>
    </row>
    <row r="2038" customFormat="false" ht="12.8" hidden="false" customHeight="false" outlineLevel="0" collapsed="false">
      <c r="A2038" s="0" t="s">
        <v>8177</v>
      </c>
      <c r="B2038" s="0" t="s">
        <v>22</v>
      </c>
      <c r="C2038" s="0" t="s">
        <v>9</v>
      </c>
      <c r="E2038" s="0" t="s">
        <v>10</v>
      </c>
      <c r="F2038" s="0" t="s">
        <v>8178</v>
      </c>
      <c r="G2038" s="0" t="n">
        <v>4</v>
      </c>
      <c r="H2038" s="0" t="n">
        <v>4</v>
      </c>
      <c r="I2038" s="0" t="n">
        <v>4</v>
      </c>
      <c r="J2038" s="0" t="n">
        <v>0</v>
      </c>
      <c r="K2038" s="0" t="n">
        <v>0</v>
      </c>
      <c r="L2038" s="0" t="n">
        <v>8</v>
      </c>
      <c r="M2038" s="0" t="n">
        <v>12</v>
      </c>
      <c r="N2038" s="1" t="n">
        <f aca="false">IF(ISERROR(I2038/(I2038+J2038)),0,(I2038/(I2038+J2038)))</f>
        <v>1</v>
      </c>
      <c r="O2038" s="1" t="n">
        <f aca="false">IF(ISERROR(I2038/(I2038+K2038)),0,(I2038/(I2038+K2038)))</f>
        <v>1</v>
      </c>
      <c r="P2038" s="1" t="n">
        <f aca="false">IF(ISERROR((2*N2038*O2038)/(N2038+O2038)),0,(2*N2038*O2038)/(N2038+O2038))</f>
        <v>1</v>
      </c>
      <c r="Q2038" s="0" t="n">
        <f aca="false">L700-M700</f>
        <v>-1</v>
      </c>
      <c r="R2038" s="17" t="str">
        <f aca="false">VLOOKUP(A2038,s3_num_method!A2038:B4537,2,0)</f>
        <v>num+count</v>
      </c>
    </row>
    <row r="2039" customFormat="false" ht="12.8" hidden="false" customHeight="false" outlineLevel="0" collapsed="false">
      <c r="A2039" s="0" t="s">
        <v>8179</v>
      </c>
      <c r="B2039" s="0" t="s">
        <v>22</v>
      </c>
      <c r="C2039" s="0" t="s">
        <v>9</v>
      </c>
      <c r="E2039" s="0" t="s">
        <v>10</v>
      </c>
      <c r="F2039" s="0" t="s">
        <v>8180</v>
      </c>
      <c r="G2039" s="0" t="n">
        <v>1</v>
      </c>
      <c r="H2039" s="0" t="n">
        <v>1</v>
      </c>
      <c r="I2039" s="0" t="n">
        <v>0</v>
      </c>
      <c r="J2039" s="0" t="n">
        <v>1</v>
      </c>
      <c r="K2039" s="0" t="n">
        <v>1</v>
      </c>
      <c r="L2039" s="0" t="n">
        <v>1</v>
      </c>
      <c r="M2039" s="0" t="n">
        <v>6</v>
      </c>
      <c r="N2039" s="1" t="n">
        <f aca="false">IF(ISERROR(I2039/(I2039+J2039)),0,(I2039/(I2039+J2039)))</f>
        <v>0</v>
      </c>
      <c r="O2039" s="1" t="n">
        <f aca="false">IF(ISERROR(I2039/(I2039+K2039)),0,(I2039/(I2039+K2039)))</f>
        <v>0</v>
      </c>
      <c r="P2039" s="1" t="n">
        <f aca="false">IF(ISERROR((2*N2039*O2039)/(N2039+O2039)),0,(2*N2039*O2039)/(N2039+O2039))</f>
        <v>0</v>
      </c>
      <c r="Q2039" s="0" t="n">
        <f aca="false">L692-M692</f>
        <v>5</v>
      </c>
      <c r="R2039" s="17" t="str">
        <f aca="false">VLOOKUP(A2039,s3_num_method!A2039:B4538,2,0)</f>
        <v>num</v>
      </c>
    </row>
    <row r="2040" customFormat="false" ht="12.8" hidden="false" customHeight="false" outlineLevel="0" collapsed="false">
      <c r="A2040" s="0" t="s">
        <v>8181</v>
      </c>
      <c r="B2040" s="0" t="s">
        <v>22</v>
      </c>
      <c r="C2040" s="0" t="s">
        <v>9</v>
      </c>
      <c r="E2040" s="0" t="s">
        <v>10</v>
      </c>
      <c r="F2040" s="0" t="s">
        <v>8182</v>
      </c>
      <c r="G2040" s="0" t="n">
        <v>3</v>
      </c>
      <c r="H2040" s="0" t="n">
        <v>0</v>
      </c>
      <c r="I2040" s="0" t="n">
        <v>0</v>
      </c>
      <c r="J2040" s="0" t="n">
        <v>0</v>
      </c>
      <c r="K2040" s="0" t="n">
        <v>3</v>
      </c>
      <c r="L2040" s="0" t="n">
        <v>6</v>
      </c>
      <c r="M2040" s="0" t="n">
        <v>0</v>
      </c>
      <c r="N2040" s="1" t="n">
        <f aca="false">IF(ISERROR(I2040/(I2040+J2040)),0,(I2040/(I2040+J2040)))</f>
        <v>0</v>
      </c>
      <c r="O2040" s="1" t="n">
        <f aca="false">IF(ISERROR(I2040/(I2040+K2040)),0,(I2040/(I2040+K2040)))</f>
        <v>0</v>
      </c>
      <c r="P2040" s="1" t="n">
        <f aca="false">IF(ISERROR((2*N2040*O2040)/(N2040+O2040)),0,(2*N2040*O2040)/(N2040+O2040))</f>
        <v>0</v>
      </c>
      <c r="Q2040" s="0" t="n">
        <f aca="false">L1089-M1089</f>
        <v>1</v>
      </c>
      <c r="R2040" s="17" t="str">
        <f aca="false">VLOOKUP(A2040,s3_num_method!A2040:B4539,2,0)</f>
        <v>num+count</v>
      </c>
    </row>
    <row r="2041" customFormat="false" ht="12.8" hidden="false" customHeight="false" outlineLevel="0" collapsed="false">
      <c r="A2041" s="0" t="s">
        <v>8183</v>
      </c>
      <c r="B2041" s="0" t="s">
        <v>22</v>
      </c>
      <c r="C2041" s="0" t="s">
        <v>9</v>
      </c>
      <c r="E2041" s="0" t="s">
        <v>10</v>
      </c>
      <c r="F2041" s="0" t="s">
        <v>8184</v>
      </c>
      <c r="G2041" s="0" t="n">
        <v>2</v>
      </c>
      <c r="H2041" s="0" t="n">
        <v>2</v>
      </c>
      <c r="I2041" s="0" t="n">
        <v>2</v>
      </c>
      <c r="J2041" s="0" t="n">
        <v>0</v>
      </c>
      <c r="K2041" s="0" t="n">
        <v>0</v>
      </c>
      <c r="L2041" s="0" t="n">
        <v>4</v>
      </c>
      <c r="M2041" s="0" t="n">
        <v>4</v>
      </c>
      <c r="N2041" s="1" t="n">
        <f aca="false">IF(ISERROR(I2041/(I2041+J2041)),0,(I2041/(I2041+J2041)))</f>
        <v>1</v>
      </c>
      <c r="O2041" s="1" t="n">
        <f aca="false">IF(ISERROR(I2041/(I2041+K2041)),0,(I2041/(I2041+K2041)))</f>
        <v>1</v>
      </c>
      <c r="P2041" s="1" t="n">
        <f aca="false">IF(ISERROR((2*N2041*O2041)/(N2041+O2041)),0,(2*N2041*O2041)/(N2041+O2041))</f>
        <v>1</v>
      </c>
      <c r="Q2041" s="0" t="n">
        <f aca="false">L714-M714</f>
        <v>4</v>
      </c>
      <c r="R2041" s="17" t="str">
        <f aca="false">VLOOKUP(A2041,s3_num_method!A2041:B4540,2,0)</f>
        <v>num+count</v>
      </c>
    </row>
    <row r="2042" customFormat="false" ht="12.8" hidden="false" customHeight="false" outlineLevel="0" collapsed="false">
      <c r="A2042" s="0" t="s">
        <v>8185</v>
      </c>
      <c r="B2042" s="0" t="s">
        <v>22</v>
      </c>
      <c r="C2042" s="0" t="s">
        <v>2</v>
      </c>
      <c r="E2042" s="0" t="s">
        <v>10</v>
      </c>
      <c r="F2042" s="0" t="s">
        <v>8186</v>
      </c>
      <c r="G2042" s="0" t="n">
        <v>4</v>
      </c>
      <c r="H2042" s="0" t="n">
        <v>4</v>
      </c>
      <c r="I2042" s="0" t="n">
        <v>4</v>
      </c>
      <c r="J2042" s="0" t="n">
        <v>0</v>
      </c>
      <c r="K2042" s="0" t="n">
        <v>0</v>
      </c>
      <c r="L2042" s="0" t="n">
        <v>6</v>
      </c>
      <c r="M2042" s="0" t="n">
        <v>6</v>
      </c>
      <c r="N2042" s="1" t="n">
        <f aca="false">IF(ISERROR(I2042/(I2042+J2042)),0,(I2042/(I2042+J2042)))</f>
        <v>1</v>
      </c>
      <c r="O2042" s="1" t="n">
        <f aca="false">IF(ISERROR(I2042/(I2042+K2042)),0,(I2042/(I2042+K2042)))</f>
        <v>1</v>
      </c>
      <c r="P2042" s="1" t="n">
        <f aca="false">IF(ISERROR((2*N2042*O2042)/(N2042+O2042)),0,(2*N2042*O2042)/(N2042+O2042))</f>
        <v>1</v>
      </c>
      <c r="Q2042" s="0" t="n">
        <f aca="false">L195-M195</f>
        <v>-11</v>
      </c>
      <c r="R2042" s="17" t="str">
        <f aca="false">VLOOKUP(A2042,s3_num_method!A2042:B4541,2,0)</f>
        <v>num+count</v>
      </c>
    </row>
    <row r="2043" customFormat="false" ht="12.8" hidden="false" customHeight="false" outlineLevel="0" collapsed="false">
      <c r="A2043" s="0" t="s">
        <v>8187</v>
      </c>
      <c r="B2043" s="0" t="s">
        <v>22</v>
      </c>
      <c r="C2043" s="0" t="s">
        <v>2</v>
      </c>
      <c r="E2043" s="0" t="s">
        <v>10</v>
      </c>
      <c r="F2043" s="0" t="s">
        <v>8188</v>
      </c>
      <c r="G2043" s="0" t="n">
        <v>2</v>
      </c>
      <c r="H2043" s="0" t="n">
        <v>2</v>
      </c>
      <c r="I2043" s="0" t="n">
        <v>2</v>
      </c>
      <c r="J2043" s="0" t="n">
        <v>0</v>
      </c>
      <c r="K2043" s="0" t="n">
        <v>0</v>
      </c>
      <c r="L2043" s="0" t="n">
        <v>4</v>
      </c>
      <c r="M2043" s="0" t="n">
        <v>4</v>
      </c>
      <c r="N2043" s="1" t="n">
        <f aca="false">IF(ISERROR(I2043/(I2043+J2043)),0,(I2043/(I2043+J2043)))</f>
        <v>1</v>
      </c>
      <c r="O2043" s="1" t="n">
        <f aca="false">IF(ISERROR(I2043/(I2043+K2043)),0,(I2043/(I2043+K2043)))</f>
        <v>1</v>
      </c>
      <c r="P2043" s="1" t="n">
        <f aca="false">IF(ISERROR((2*N2043*O2043)/(N2043+O2043)),0,(2*N2043*O2043)/(N2043+O2043))</f>
        <v>1</v>
      </c>
      <c r="Q2043" s="0" t="n">
        <f aca="false">L2113-M2113</f>
        <v>0</v>
      </c>
      <c r="R2043" s="17" t="str">
        <f aca="false">VLOOKUP(A2043,s3_num_method!A2043:B4542,2,0)</f>
        <v>num</v>
      </c>
    </row>
    <row r="2044" customFormat="false" ht="12.8" hidden="false" customHeight="false" outlineLevel="0" collapsed="false">
      <c r="A2044" s="0" t="s">
        <v>8189</v>
      </c>
      <c r="B2044" s="0" t="s">
        <v>22</v>
      </c>
      <c r="C2044" s="0" t="s">
        <v>2</v>
      </c>
      <c r="E2044" s="0" t="s">
        <v>10</v>
      </c>
      <c r="F2044" s="0" t="s">
        <v>8190</v>
      </c>
      <c r="G2044" s="0" t="n">
        <v>2</v>
      </c>
      <c r="H2044" s="0" t="n">
        <v>2</v>
      </c>
      <c r="I2044" s="0" t="n">
        <v>2</v>
      </c>
      <c r="J2044" s="0" t="n">
        <v>0</v>
      </c>
      <c r="K2044" s="0" t="n">
        <v>0</v>
      </c>
      <c r="L2044" s="0" t="n">
        <v>5</v>
      </c>
      <c r="M2044" s="0" t="n">
        <v>0</v>
      </c>
      <c r="N2044" s="1" t="n">
        <f aca="false">IF(ISERROR(I2044/(I2044+J2044)),0,(I2044/(I2044+J2044)))</f>
        <v>1</v>
      </c>
      <c r="O2044" s="1" t="n">
        <f aca="false">IF(ISERROR(I2044/(I2044+K2044)),0,(I2044/(I2044+K2044)))</f>
        <v>1</v>
      </c>
      <c r="P2044" s="1" t="n">
        <f aca="false">IF(ISERROR((2*N2044*O2044)/(N2044+O2044)),0,(2*N2044*O2044)/(N2044+O2044))</f>
        <v>1</v>
      </c>
      <c r="Q2044" s="0" t="n">
        <f aca="false">L634-M634</f>
        <v>-11</v>
      </c>
      <c r="R2044" s="17" t="str">
        <f aca="false">VLOOKUP(A2044,s3_num_method!A2044:B4543,2,0)</f>
        <v>count</v>
      </c>
    </row>
    <row r="2045" customFormat="false" ht="12.8" hidden="false" customHeight="false" outlineLevel="0" collapsed="false">
      <c r="A2045" s="0" t="s">
        <v>8191</v>
      </c>
      <c r="B2045" s="0" t="s">
        <v>22</v>
      </c>
      <c r="C2045" s="0" t="s">
        <v>2</v>
      </c>
      <c r="E2045" s="0" t="s">
        <v>10</v>
      </c>
      <c r="F2045" s="0" t="s">
        <v>8192</v>
      </c>
      <c r="G2045" s="0" t="n">
        <v>3</v>
      </c>
      <c r="H2045" s="0" t="n">
        <v>3</v>
      </c>
      <c r="I2045" s="0" t="n">
        <v>3</v>
      </c>
      <c r="J2045" s="0" t="n">
        <v>0</v>
      </c>
      <c r="K2045" s="0" t="n">
        <v>0</v>
      </c>
      <c r="L2045" s="0" t="n">
        <v>2</v>
      </c>
      <c r="M2045" s="0" t="n">
        <v>0</v>
      </c>
      <c r="N2045" s="1" t="n">
        <f aca="false">IF(ISERROR(I2045/(I2045+J2045)),0,(I2045/(I2045+J2045)))</f>
        <v>1</v>
      </c>
      <c r="O2045" s="1" t="n">
        <f aca="false">IF(ISERROR(I2045/(I2045+K2045)),0,(I2045/(I2045+K2045)))</f>
        <v>1</v>
      </c>
      <c r="P2045" s="1" t="n">
        <f aca="false">IF(ISERROR((2*N2045*O2045)/(N2045+O2045)),0,(2*N2045*O2045)/(N2045+O2045))</f>
        <v>1</v>
      </c>
      <c r="Q2045" s="0" t="n">
        <f aca="false">L1398-M1398</f>
        <v>-5</v>
      </c>
      <c r="R2045" s="17" t="str">
        <f aca="false">VLOOKUP(A2045,s3_num_method!A2045:B4544,2,0)</f>
        <v>count</v>
      </c>
    </row>
    <row r="2046" customFormat="false" ht="12.8" hidden="false" customHeight="false" outlineLevel="0" collapsed="false">
      <c r="A2046" s="0" t="s">
        <v>8193</v>
      </c>
      <c r="B2046" s="0" t="s">
        <v>22</v>
      </c>
      <c r="C2046" s="0" t="s">
        <v>2</v>
      </c>
      <c r="E2046" s="0" t="s">
        <v>10</v>
      </c>
      <c r="F2046" s="0" t="s">
        <v>8194</v>
      </c>
      <c r="G2046" s="0" t="n">
        <v>3</v>
      </c>
      <c r="H2046" s="0" t="n">
        <v>4</v>
      </c>
      <c r="I2046" s="0" t="n">
        <v>1</v>
      </c>
      <c r="J2046" s="0" t="n">
        <v>3</v>
      </c>
      <c r="K2046" s="0" t="n">
        <v>2</v>
      </c>
      <c r="L2046" s="0" t="n">
        <v>5</v>
      </c>
      <c r="M2046" s="0" t="n">
        <v>3</v>
      </c>
      <c r="N2046" s="1" t="n">
        <f aca="false">IF(ISERROR(I2046/(I2046+J2046)),0,(I2046/(I2046+J2046)))</f>
        <v>0.25</v>
      </c>
      <c r="O2046" s="1" t="n">
        <f aca="false">IF(ISERROR(I2046/(I2046+K2046)),0,(I2046/(I2046+K2046)))</f>
        <v>0.333333333333333</v>
      </c>
      <c r="P2046" s="1" t="n">
        <f aca="false">IF(ISERROR((2*N2046*O2046)/(N2046+O2046)),0,(2*N2046*O2046)/(N2046+O2046))</f>
        <v>0.285714285714286</v>
      </c>
      <c r="Q2046" s="0" t="n">
        <f aca="false">L2150-M2150</f>
        <v>-1</v>
      </c>
      <c r="R2046" s="17" t="str">
        <f aca="false">VLOOKUP(A2046,s3_num_method!A2046:B4545,2,0)</f>
        <v>num+count</v>
      </c>
    </row>
    <row r="2047" customFormat="false" ht="12.8" hidden="false" customHeight="false" outlineLevel="0" collapsed="false">
      <c r="A2047" s="0" t="s">
        <v>8195</v>
      </c>
      <c r="B2047" s="0" t="s">
        <v>22</v>
      </c>
      <c r="C2047" s="0" t="s">
        <v>2</v>
      </c>
      <c r="E2047" s="0" t="s">
        <v>10</v>
      </c>
      <c r="F2047" s="0" t="s">
        <v>8196</v>
      </c>
      <c r="G2047" s="0" t="n">
        <v>9</v>
      </c>
      <c r="H2047" s="0" t="n">
        <v>10</v>
      </c>
      <c r="I2047" s="0" t="n">
        <v>3</v>
      </c>
      <c r="J2047" s="0" t="n">
        <v>7</v>
      </c>
      <c r="K2047" s="0" t="n">
        <v>6</v>
      </c>
      <c r="L2047" s="0" t="n">
        <v>20</v>
      </c>
      <c r="M2047" s="0" t="n">
        <v>19</v>
      </c>
      <c r="N2047" s="1" t="n">
        <f aca="false">IF(ISERROR(I2047/(I2047+J2047)),0,(I2047/(I2047+J2047)))</f>
        <v>0.3</v>
      </c>
      <c r="O2047" s="1" t="n">
        <f aca="false">IF(ISERROR(I2047/(I2047+K2047)),0,(I2047/(I2047+K2047)))</f>
        <v>0.333333333333333</v>
      </c>
      <c r="P2047" s="1" t="n">
        <f aca="false">IF(ISERROR((2*N2047*O2047)/(N2047+O2047)),0,(2*N2047*O2047)/(N2047+O2047))</f>
        <v>0.31578947368421</v>
      </c>
      <c r="Q2047" s="0" t="n">
        <f aca="false">L1338-M1338</f>
        <v>-16</v>
      </c>
      <c r="R2047" s="17" t="str">
        <f aca="false">VLOOKUP(A2047,s3_num_method!A2047:B4546,2,0)</f>
        <v>num+count</v>
      </c>
    </row>
    <row r="2048" customFormat="false" ht="12.8" hidden="false" customHeight="false" outlineLevel="0" collapsed="false">
      <c r="A2048" s="0" t="s">
        <v>8197</v>
      </c>
      <c r="B2048" s="0" t="s">
        <v>22</v>
      </c>
      <c r="C2048" s="0" t="s">
        <v>2</v>
      </c>
      <c r="E2048" s="0" t="s">
        <v>10</v>
      </c>
      <c r="F2048" s="0" t="s">
        <v>8198</v>
      </c>
      <c r="G2048" s="0" t="n">
        <v>2</v>
      </c>
      <c r="H2048" s="0" t="n">
        <v>2</v>
      </c>
      <c r="I2048" s="0" t="n">
        <v>2</v>
      </c>
      <c r="J2048" s="0" t="n">
        <v>0</v>
      </c>
      <c r="K2048" s="0" t="n">
        <v>0</v>
      </c>
      <c r="L2048" s="0" t="n">
        <v>8</v>
      </c>
      <c r="M2048" s="0" t="n">
        <v>4</v>
      </c>
      <c r="N2048" s="1" t="n">
        <f aca="false">IF(ISERROR(I2048/(I2048+J2048)),0,(I2048/(I2048+J2048)))</f>
        <v>1</v>
      </c>
      <c r="O2048" s="1" t="n">
        <f aca="false">IF(ISERROR(I2048/(I2048+K2048)),0,(I2048/(I2048+K2048)))</f>
        <v>1</v>
      </c>
      <c r="P2048" s="1" t="n">
        <f aca="false">IF(ISERROR((2*N2048*O2048)/(N2048+O2048)),0,(2*N2048*O2048)/(N2048+O2048))</f>
        <v>1</v>
      </c>
      <c r="Q2048" s="0" t="n">
        <f aca="false">L1339-M1339</f>
        <v>-7</v>
      </c>
      <c r="R2048" s="17" t="str">
        <f aca="false">VLOOKUP(A2048,s3_num_method!A2048:B4547,2,0)</f>
        <v>num+count</v>
      </c>
    </row>
    <row r="2049" customFormat="false" ht="12.8" hidden="false" customHeight="false" outlineLevel="0" collapsed="false">
      <c r="A2049" s="0" t="s">
        <v>8199</v>
      </c>
      <c r="B2049" s="0" t="s">
        <v>22</v>
      </c>
      <c r="C2049" s="0" t="s">
        <v>2</v>
      </c>
      <c r="E2049" s="0" t="s">
        <v>10</v>
      </c>
      <c r="F2049" s="0" t="s">
        <v>8200</v>
      </c>
      <c r="G2049" s="0" t="n">
        <v>10</v>
      </c>
      <c r="H2049" s="0" t="n">
        <v>14</v>
      </c>
      <c r="I2049" s="0" t="n">
        <v>6</v>
      </c>
      <c r="J2049" s="0" t="n">
        <v>8</v>
      </c>
      <c r="K2049" s="0" t="n">
        <v>4</v>
      </c>
      <c r="L2049" s="0" t="n">
        <v>13</v>
      </c>
      <c r="M2049" s="0" t="n">
        <v>10</v>
      </c>
      <c r="N2049" s="1" t="n">
        <f aca="false">IF(ISERROR(I2049/(I2049+J2049)),0,(I2049/(I2049+J2049)))</f>
        <v>0.428571428571429</v>
      </c>
      <c r="O2049" s="1" t="n">
        <f aca="false">IF(ISERROR(I2049/(I2049+K2049)),0,(I2049/(I2049+K2049)))</f>
        <v>0.6</v>
      </c>
      <c r="P2049" s="1" t="n">
        <f aca="false">IF(ISERROR((2*N2049*O2049)/(N2049+O2049)),0,(2*N2049*O2049)/(N2049+O2049))</f>
        <v>0.5</v>
      </c>
      <c r="Q2049" s="0" t="n">
        <f aca="false">L1771-M1771</f>
        <v>-6</v>
      </c>
      <c r="R2049" s="17" t="str">
        <f aca="false">VLOOKUP(A2049,s3_num_method!A2049:B4548,2,0)</f>
        <v>num+count</v>
      </c>
    </row>
    <row r="2050" customFormat="false" ht="12.8" hidden="false" customHeight="false" outlineLevel="0" collapsed="false">
      <c r="A2050" s="0" t="s">
        <v>8201</v>
      </c>
      <c r="B2050" s="0" t="s">
        <v>22</v>
      </c>
      <c r="C2050" s="0" t="s">
        <v>2</v>
      </c>
      <c r="E2050" s="0" t="s">
        <v>10</v>
      </c>
      <c r="F2050" s="0" t="s">
        <v>8202</v>
      </c>
      <c r="G2050" s="0" t="n">
        <v>6</v>
      </c>
      <c r="H2050" s="0" t="n">
        <v>7</v>
      </c>
      <c r="I2050" s="0" t="n">
        <v>4</v>
      </c>
      <c r="J2050" s="0" t="n">
        <v>3</v>
      </c>
      <c r="K2050" s="0" t="n">
        <v>2</v>
      </c>
      <c r="L2050" s="0" t="n">
        <v>5</v>
      </c>
      <c r="M2050" s="0" t="n">
        <v>5</v>
      </c>
      <c r="N2050" s="1" t="n">
        <f aca="false">IF(ISERROR(I2050/(I2050+J2050)),0,(I2050/(I2050+J2050)))</f>
        <v>0.571428571428571</v>
      </c>
      <c r="O2050" s="1" t="n">
        <f aca="false">IF(ISERROR(I2050/(I2050+K2050)),0,(I2050/(I2050+K2050)))</f>
        <v>0.666666666666667</v>
      </c>
      <c r="P2050" s="1" t="n">
        <f aca="false">IF(ISERROR((2*N2050*O2050)/(N2050+O2050)),0,(2*N2050*O2050)/(N2050+O2050))</f>
        <v>0.615384615384615</v>
      </c>
      <c r="Q2050" s="0" t="n">
        <f aca="false">L1375-M1375</f>
        <v>-6</v>
      </c>
      <c r="R2050" s="17" t="str">
        <f aca="false">VLOOKUP(A2050,s3_num_method!A2050:B4549,2,0)</f>
        <v>num+count</v>
      </c>
    </row>
    <row r="2051" customFormat="false" ht="12.8" hidden="false" customHeight="false" outlineLevel="0" collapsed="false">
      <c r="A2051" s="0" t="s">
        <v>8203</v>
      </c>
      <c r="B2051" s="0" t="s">
        <v>22</v>
      </c>
      <c r="C2051" s="0" t="s">
        <v>2</v>
      </c>
      <c r="E2051" s="0" t="s">
        <v>10</v>
      </c>
      <c r="F2051" s="0" t="s">
        <v>8204</v>
      </c>
      <c r="G2051" s="0" t="n">
        <v>5</v>
      </c>
      <c r="H2051" s="0" t="n">
        <v>5</v>
      </c>
      <c r="I2051" s="0" t="n">
        <v>2</v>
      </c>
      <c r="J2051" s="0" t="n">
        <v>3</v>
      </c>
      <c r="K2051" s="0" t="n">
        <v>3</v>
      </c>
      <c r="L2051" s="0" t="n">
        <v>7</v>
      </c>
      <c r="M2051" s="0" t="n">
        <v>11</v>
      </c>
      <c r="N2051" s="1" t="n">
        <f aca="false">IF(ISERROR(I2051/(I2051+J2051)),0,(I2051/(I2051+J2051)))</f>
        <v>0.4</v>
      </c>
      <c r="O2051" s="1" t="n">
        <f aca="false">IF(ISERROR(I2051/(I2051+K2051)),0,(I2051/(I2051+K2051)))</f>
        <v>0.4</v>
      </c>
      <c r="P2051" s="1" t="n">
        <f aca="false">IF(ISERROR((2*N2051*O2051)/(N2051+O2051)),0,(2*N2051*O2051)/(N2051+O2051))</f>
        <v>0.4</v>
      </c>
      <c r="Q2051" s="0" t="n">
        <f aca="false">L69-M69</f>
        <v>1</v>
      </c>
      <c r="R2051" s="17" t="str">
        <f aca="false">VLOOKUP(A2051,s3_num_method!A2051:B4550,2,0)</f>
        <v>num+count</v>
      </c>
    </row>
    <row r="2052" customFormat="false" ht="12.8" hidden="false" customHeight="false" outlineLevel="0" collapsed="false">
      <c r="A2052" s="0" t="s">
        <v>8205</v>
      </c>
      <c r="B2052" s="0" t="s">
        <v>22</v>
      </c>
      <c r="C2052" s="0" t="s">
        <v>2</v>
      </c>
      <c r="E2052" s="0" t="s">
        <v>10</v>
      </c>
      <c r="F2052" s="0" t="s">
        <v>8206</v>
      </c>
      <c r="G2052" s="0" t="n">
        <v>1</v>
      </c>
      <c r="H2052" s="0" t="n">
        <v>2</v>
      </c>
      <c r="I2052" s="0" t="n">
        <v>1</v>
      </c>
      <c r="J2052" s="0" t="n">
        <v>1</v>
      </c>
      <c r="K2052" s="0" t="n">
        <v>0</v>
      </c>
      <c r="L2052" s="0" t="n">
        <v>1</v>
      </c>
      <c r="M2052" s="0" t="n">
        <v>0</v>
      </c>
      <c r="N2052" s="1" t="n">
        <f aca="false">IF(ISERROR(I2052/(I2052+J2052)),0,(I2052/(I2052+J2052)))</f>
        <v>0.5</v>
      </c>
      <c r="O2052" s="1" t="n">
        <f aca="false">IF(ISERROR(I2052/(I2052+K2052)),0,(I2052/(I2052+K2052)))</f>
        <v>1</v>
      </c>
      <c r="P2052" s="1" t="n">
        <f aca="false">IF(ISERROR((2*N2052*O2052)/(N2052+O2052)),0,(2*N2052*O2052)/(N2052+O2052))</f>
        <v>0.666666666666667</v>
      </c>
      <c r="Q2052" s="0" t="n">
        <f aca="false">L1145-M1145</f>
        <v>-4</v>
      </c>
      <c r="R2052" s="17" t="str">
        <f aca="false">VLOOKUP(A2052,s3_num_method!A2052:B4551,2,0)</f>
        <v>count</v>
      </c>
    </row>
    <row r="2053" customFormat="false" ht="12.8" hidden="false" customHeight="false" outlineLevel="0" collapsed="false">
      <c r="A2053" s="0" t="s">
        <v>8207</v>
      </c>
      <c r="B2053" s="0" t="s">
        <v>22</v>
      </c>
      <c r="C2053" s="0" t="s">
        <v>2</v>
      </c>
      <c r="E2053" s="0" t="s">
        <v>10</v>
      </c>
      <c r="F2053" s="0" t="s">
        <v>8208</v>
      </c>
      <c r="G2053" s="0" t="n">
        <v>2</v>
      </c>
      <c r="H2053" s="0" t="n">
        <v>2</v>
      </c>
      <c r="I2053" s="0" t="n">
        <v>2</v>
      </c>
      <c r="J2053" s="0" t="n">
        <v>0</v>
      </c>
      <c r="K2053" s="0" t="n">
        <v>0</v>
      </c>
      <c r="L2053" s="0" t="n">
        <v>4</v>
      </c>
      <c r="M2053" s="0" t="n">
        <v>1</v>
      </c>
      <c r="N2053" s="1" t="n">
        <f aca="false">IF(ISERROR(I2053/(I2053+J2053)),0,(I2053/(I2053+J2053)))</f>
        <v>1</v>
      </c>
      <c r="O2053" s="1" t="n">
        <f aca="false">IF(ISERROR(I2053/(I2053+K2053)),0,(I2053/(I2053+K2053)))</f>
        <v>1</v>
      </c>
      <c r="P2053" s="1" t="n">
        <f aca="false">IF(ISERROR((2*N2053*O2053)/(N2053+O2053)),0,(2*N2053*O2053)/(N2053+O2053))</f>
        <v>1</v>
      </c>
      <c r="Q2053" s="0" t="n">
        <f aca="false">L58-M58</f>
        <v>-2</v>
      </c>
      <c r="R2053" s="17" t="str">
        <f aca="false">VLOOKUP(A2053,s3_num_method!A2053:B4552,2,0)</f>
        <v>count</v>
      </c>
    </row>
    <row r="2054" customFormat="false" ht="12.8" hidden="false" customHeight="false" outlineLevel="0" collapsed="false">
      <c r="A2054" s="0" t="s">
        <v>8209</v>
      </c>
      <c r="B2054" s="0" t="s">
        <v>22</v>
      </c>
      <c r="C2054" s="0" t="s">
        <v>2</v>
      </c>
      <c r="E2054" s="0" t="s">
        <v>10</v>
      </c>
      <c r="F2054" s="0" t="s">
        <v>8210</v>
      </c>
      <c r="G2054" s="0" t="n">
        <v>1</v>
      </c>
      <c r="H2054" s="0" t="n">
        <v>0</v>
      </c>
      <c r="I2054" s="0" t="n">
        <v>0</v>
      </c>
      <c r="J2054" s="0" t="n">
        <v>0</v>
      </c>
      <c r="K2054" s="0" t="n">
        <v>1</v>
      </c>
      <c r="L2054" s="0" t="n">
        <v>4</v>
      </c>
      <c r="M2054" s="0" t="n">
        <v>0</v>
      </c>
      <c r="N2054" s="1" t="n">
        <f aca="false">IF(ISERROR(I2054/(I2054+J2054)),0,(I2054/(I2054+J2054)))</f>
        <v>0</v>
      </c>
      <c r="O2054" s="1" t="n">
        <f aca="false">IF(ISERROR(I2054/(I2054+K2054)),0,(I2054/(I2054+K2054)))</f>
        <v>0</v>
      </c>
      <c r="P2054" s="1" t="n">
        <f aca="false">IF(ISERROR((2*N2054*O2054)/(N2054+O2054)),0,(2*N2054*O2054)/(N2054+O2054))</f>
        <v>0</v>
      </c>
      <c r="Q2054" s="0" t="n">
        <f aca="false">L233-M233</f>
        <v>-18</v>
      </c>
      <c r="R2054" s="17" t="str">
        <f aca="false">VLOOKUP(A2054,s3_num_method!A2054:B4553,2,0)</f>
        <v>num+count</v>
      </c>
    </row>
    <row r="2055" customFormat="false" ht="12.8" hidden="false" customHeight="false" outlineLevel="0" collapsed="false">
      <c r="A2055" s="0" t="s">
        <v>8211</v>
      </c>
      <c r="B2055" s="0" t="s">
        <v>22</v>
      </c>
      <c r="C2055" s="0" t="s">
        <v>2</v>
      </c>
      <c r="E2055" s="0" t="s">
        <v>10</v>
      </c>
      <c r="F2055" s="0" t="s">
        <v>8212</v>
      </c>
      <c r="G2055" s="0" t="n">
        <v>3</v>
      </c>
      <c r="H2055" s="0" t="n">
        <v>0</v>
      </c>
      <c r="I2055" s="0" t="n">
        <v>0</v>
      </c>
      <c r="J2055" s="0" t="n">
        <v>0</v>
      </c>
      <c r="K2055" s="0" t="n">
        <v>3</v>
      </c>
      <c r="L2055" s="0" t="n">
        <v>4</v>
      </c>
      <c r="M2055" s="0" t="n">
        <v>0</v>
      </c>
      <c r="N2055" s="1" t="n">
        <f aca="false">IF(ISERROR(I2055/(I2055+J2055)),0,(I2055/(I2055+J2055)))</f>
        <v>0</v>
      </c>
      <c r="O2055" s="1" t="n">
        <f aca="false">IF(ISERROR(I2055/(I2055+K2055)),0,(I2055/(I2055+K2055)))</f>
        <v>0</v>
      </c>
      <c r="P2055" s="1" t="n">
        <f aca="false">IF(ISERROR((2*N2055*O2055)/(N2055+O2055)),0,(2*N2055*O2055)/(N2055+O2055))</f>
        <v>0</v>
      </c>
      <c r="Q2055" s="0" t="n">
        <f aca="false">L646-M646</f>
        <v>-2</v>
      </c>
      <c r="R2055" s="17" t="str">
        <f aca="false">VLOOKUP(A2055,s3_num_method!A2055:B4554,2,0)</f>
        <v>num+count</v>
      </c>
    </row>
    <row r="2056" customFormat="false" ht="12.8" hidden="false" customHeight="false" outlineLevel="0" collapsed="false">
      <c r="A2056" s="0" t="s">
        <v>8213</v>
      </c>
      <c r="B2056" s="0" t="s">
        <v>22</v>
      </c>
      <c r="C2056" s="0" t="s">
        <v>2</v>
      </c>
      <c r="E2056" s="0" t="s">
        <v>10</v>
      </c>
      <c r="F2056" s="0" t="s">
        <v>8214</v>
      </c>
      <c r="G2056" s="0" t="n">
        <v>2</v>
      </c>
      <c r="H2056" s="0" t="n">
        <v>0</v>
      </c>
      <c r="I2056" s="0" t="n">
        <v>0</v>
      </c>
      <c r="J2056" s="0" t="n">
        <v>0</v>
      </c>
      <c r="K2056" s="0" t="n">
        <v>2</v>
      </c>
      <c r="L2056" s="0" t="n">
        <v>2</v>
      </c>
      <c r="M2056" s="0" t="n">
        <v>0</v>
      </c>
      <c r="N2056" s="1" t="n">
        <f aca="false">IF(ISERROR(I2056/(I2056+J2056)),0,(I2056/(I2056+J2056)))</f>
        <v>0</v>
      </c>
      <c r="O2056" s="1" t="n">
        <f aca="false">IF(ISERROR(I2056/(I2056+K2056)),0,(I2056/(I2056+K2056)))</f>
        <v>0</v>
      </c>
      <c r="P2056" s="1" t="n">
        <f aca="false">IF(ISERROR((2*N2056*O2056)/(N2056+O2056)),0,(2*N2056*O2056)/(N2056+O2056))</f>
        <v>0</v>
      </c>
      <c r="Q2056" s="0" t="n">
        <f aca="false">L1301-M1301</f>
        <v>-15</v>
      </c>
      <c r="R2056" s="17" t="str">
        <f aca="false">VLOOKUP(A2056,s3_num_method!A2056:B4555,2,0)</f>
        <v>num+count</v>
      </c>
    </row>
    <row r="2057" customFormat="false" ht="12.8" hidden="false" customHeight="false" outlineLevel="0" collapsed="false">
      <c r="A2057" s="0" t="s">
        <v>8215</v>
      </c>
      <c r="B2057" s="0" t="s">
        <v>22</v>
      </c>
      <c r="C2057" s="0" t="s">
        <v>2</v>
      </c>
      <c r="E2057" s="0" t="s">
        <v>10</v>
      </c>
      <c r="F2057" s="0" t="s">
        <v>8216</v>
      </c>
      <c r="G2057" s="0" t="n">
        <v>9</v>
      </c>
      <c r="H2057" s="0" t="n">
        <v>7</v>
      </c>
      <c r="I2057" s="0" t="n">
        <v>7</v>
      </c>
      <c r="J2057" s="0" t="n">
        <v>0</v>
      </c>
      <c r="K2057" s="0" t="n">
        <v>2</v>
      </c>
      <c r="L2057" s="0" t="n">
        <v>6</v>
      </c>
      <c r="M2057" s="0" t="n">
        <v>13</v>
      </c>
      <c r="N2057" s="1" t="n">
        <f aca="false">IF(ISERROR(I2057/(I2057+J2057)),0,(I2057/(I2057+J2057)))</f>
        <v>1</v>
      </c>
      <c r="O2057" s="1" t="n">
        <f aca="false">IF(ISERROR(I2057/(I2057+K2057)),0,(I2057/(I2057+K2057)))</f>
        <v>0.777777777777778</v>
      </c>
      <c r="P2057" s="1" t="n">
        <f aca="false">IF(ISERROR((2*N2057*O2057)/(N2057+O2057)),0,(2*N2057*O2057)/(N2057+O2057))</f>
        <v>0.875</v>
      </c>
      <c r="Q2057" s="0" t="n">
        <f aca="false">L845-M845</f>
        <v>-3</v>
      </c>
      <c r="R2057" s="17" t="str">
        <f aca="false">VLOOKUP(A2057,s3_num_method!A2057:B4556,2,0)</f>
        <v>num+count</v>
      </c>
    </row>
    <row r="2058" customFormat="false" ht="12.8" hidden="false" customHeight="false" outlineLevel="0" collapsed="false">
      <c r="A2058" s="0" t="s">
        <v>8217</v>
      </c>
      <c r="B2058" s="0" t="s">
        <v>22</v>
      </c>
      <c r="C2058" s="0" t="s">
        <v>2</v>
      </c>
      <c r="E2058" s="0" t="s">
        <v>10</v>
      </c>
      <c r="F2058" s="0" t="s">
        <v>8218</v>
      </c>
      <c r="G2058" s="0" t="n">
        <v>5</v>
      </c>
      <c r="H2058" s="0" t="n">
        <v>4</v>
      </c>
      <c r="I2058" s="0" t="n">
        <v>4</v>
      </c>
      <c r="J2058" s="0" t="n">
        <v>0</v>
      </c>
      <c r="K2058" s="0" t="n">
        <v>1</v>
      </c>
      <c r="L2058" s="0" t="n">
        <v>8</v>
      </c>
      <c r="M2058" s="0" t="n">
        <v>7</v>
      </c>
      <c r="N2058" s="1" t="n">
        <f aca="false">IF(ISERROR(I2058/(I2058+J2058)),0,(I2058/(I2058+J2058)))</f>
        <v>1</v>
      </c>
      <c r="O2058" s="1" t="n">
        <f aca="false">IF(ISERROR(I2058/(I2058+K2058)),0,(I2058/(I2058+K2058)))</f>
        <v>0.8</v>
      </c>
      <c r="P2058" s="1" t="n">
        <f aca="false">IF(ISERROR((2*N2058*O2058)/(N2058+O2058)),0,(2*N2058*O2058)/(N2058+O2058))</f>
        <v>0.888888888888889</v>
      </c>
      <c r="Q2058" s="0" t="n">
        <f aca="false">L1093-M1093</f>
        <v>-1</v>
      </c>
      <c r="R2058" s="17" t="str">
        <f aca="false">VLOOKUP(A2058,s3_num_method!A2058:B4557,2,0)</f>
        <v>num+count</v>
      </c>
    </row>
    <row r="2059" customFormat="false" ht="12.8" hidden="false" customHeight="false" outlineLevel="0" collapsed="false">
      <c r="A2059" s="0" t="s">
        <v>8219</v>
      </c>
      <c r="B2059" s="0" t="s">
        <v>22</v>
      </c>
      <c r="C2059" s="0" t="s">
        <v>2</v>
      </c>
      <c r="E2059" s="0" t="s">
        <v>10</v>
      </c>
      <c r="F2059" s="0" t="s">
        <v>8220</v>
      </c>
      <c r="G2059" s="0" t="n">
        <v>3</v>
      </c>
      <c r="H2059" s="0" t="n">
        <v>3</v>
      </c>
      <c r="I2059" s="0" t="n">
        <v>3</v>
      </c>
      <c r="J2059" s="0" t="n">
        <v>0</v>
      </c>
      <c r="K2059" s="0" t="n">
        <v>0</v>
      </c>
      <c r="L2059" s="0" t="n">
        <v>5</v>
      </c>
      <c r="M2059" s="0" t="n">
        <v>6</v>
      </c>
      <c r="N2059" s="1" t="n">
        <f aca="false">IF(ISERROR(I2059/(I2059+J2059)),0,(I2059/(I2059+J2059)))</f>
        <v>1</v>
      </c>
      <c r="O2059" s="1" t="n">
        <f aca="false">IF(ISERROR(I2059/(I2059+K2059)),0,(I2059/(I2059+K2059)))</f>
        <v>1</v>
      </c>
      <c r="P2059" s="1" t="n">
        <f aca="false">IF(ISERROR((2*N2059*O2059)/(N2059+O2059)),0,(2*N2059*O2059)/(N2059+O2059))</f>
        <v>1</v>
      </c>
      <c r="Q2059" s="0" t="n">
        <f aca="false">L1710-M1710</f>
        <v>-11</v>
      </c>
      <c r="R2059" s="17" t="str">
        <f aca="false">VLOOKUP(A2059,s3_num_method!A2059:B4558,2,0)</f>
        <v>num+count</v>
      </c>
    </row>
    <row r="2060" customFormat="false" ht="12.8" hidden="false" customHeight="false" outlineLevel="0" collapsed="false">
      <c r="A2060" s="0" t="s">
        <v>8221</v>
      </c>
      <c r="B2060" s="0" t="s">
        <v>22</v>
      </c>
      <c r="C2060" s="0" t="s">
        <v>2</v>
      </c>
      <c r="E2060" s="0" t="s">
        <v>10</v>
      </c>
      <c r="F2060" s="0" t="s">
        <v>8222</v>
      </c>
      <c r="G2060" s="0" t="n">
        <v>6</v>
      </c>
      <c r="H2060" s="0" t="n">
        <v>7</v>
      </c>
      <c r="I2060" s="0" t="n">
        <v>6</v>
      </c>
      <c r="J2060" s="0" t="n">
        <v>1</v>
      </c>
      <c r="K2060" s="0" t="n">
        <v>0</v>
      </c>
      <c r="L2060" s="0" t="n">
        <v>9</v>
      </c>
      <c r="M2060" s="0" t="n">
        <v>12</v>
      </c>
      <c r="N2060" s="1" t="n">
        <f aca="false">IF(ISERROR(I2060/(I2060+J2060)),0,(I2060/(I2060+J2060)))</f>
        <v>0.857142857142857</v>
      </c>
      <c r="O2060" s="1" t="n">
        <f aca="false">IF(ISERROR(I2060/(I2060+K2060)),0,(I2060/(I2060+K2060)))</f>
        <v>1</v>
      </c>
      <c r="P2060" s="1" t="n">
        <f aca="false">IF(ISERROR((2*N2060*O2060)/(N2060+O2060)),0,(2*N2060*O2060)/(N2060+O2060))</f>
        <v>0.923076923076923</v>
      </c>
      <c r="Q2060" s="0" t="n">
        <f aca="false">L1110-M1110</f>
        <v>-6</v>
      </c>
      <c r="R2060" s="17" t="str">
        <f aca="false">VLOOKUP(A2060,s3_num_method!A2060:B4559,2,0)</f>
        <v>num+count</v>
      </c>
    </row>
    <row r="2061" customFormat="false" ht="12.8" hidden="false" customHeight="false" outlineLevel="0" collapsed="false">
      <c r="A2061" s="0" t="s">
        <v>8223</v>
      </c>
      <c r="B2061" s="0" t="s">
        <v>22</v>
      </c>
      <c r="C2061" s="0" t="s">
        <v>2</v>
      </c>
      <c r="E2061" s="0" t="s">
        <v>10</v>
      </c>
      <c r="F2061" s="0" t="s">
        <v>8224</v>
      </c>
      <c r="G2061" s="0" t="n">
        <v>4</v>
      </c>
      <c r="H2061" s="0" t="n">
        <v>4</v>
      </c>
      <c r="I2061" s="0" t="n">
        <v>2</v>
      </c>
      <c r="J2061" s="0" t="n">
        <v>2</v>
      </c>
      <c r="K2061" s="0" t="n">
        <v>2</v>
      </c>
      <c r="L2061" s="0" t="n">
        <v>12</v>
      </c>
      <c r="M2061" s="0" t="n">
        <v>8</v>
      </c>
      <c r="N2061" s="1" t="n">
        <f aca="false">IF(ISERROR(I2061/(I2061+J2061)),0,(I2061/(I2061+J2061)))</f>
        <v>0.5</v>
      </c>
      <c r="O2061" s="1" t="n">
        <f aca="false">IF(ISERROR(I2061/(I2061+K2061)),0,(I2061/(I2061+K2061)))</f>
        <v>0.5</v>
      </c>
      <c r="P2061" s="1" t="n">
        <f aca="false">IF(ISERROR((2*N2061*O2061)/(N2061+O2061)),0,(2*N2061*O2061)/(N2061+O2061))</f>
        <v>0.5</v>
      </c>
      <c r="Q2061" s="0" t="n">
        <f aca="false">L681-M681</f>
        <v>-4</v>
      </c>
      <c r="R2061" s="17" t="str">
        <f aca="false">VLOOKUP(A2061,s3_num_method!A2061:B4560,2,0)</f>
        <v>num+count</v>
      </c>
    </row>
    <row r="2062" customFormat="false" ht="12.8" hidden="false" customHeight="false" outlineLevel="0" collapsed="false">
      <c r="A2062" s="0" t="s">
        <v>8225</v>
      </c>
      <c r="B2062" s="0" t="s">
        <v>22</v>
      </c>
      <c r="C2062" s="0" t="s">
        <v>2</v>
      </c>
      <c r="E2062" s="0" t="s">
        <v>10</v>
      </c>
      <c r="F2062" s="0" t="s">
        <v>8226</v>
      </c>
      <c r="G2062" s="0" t="n">
        <v>4</v>
      </c>
      <c r="H2062" s="0" t="n">
        <v>5</v>
      </c>
      <c r="I2062" s="0" t="n">
        <v>4</v>
      </c>
      <c r="J2062" s="0" t="n">
        <v>1</v>
      </c>
      <c r="K2062" s="0" t="n">
        <v>0</v>
      </c>
      <c r="L2062" s="0" t="n">
        <v>9</v>
      </c>
      <c r="M2062" s="0" t="n">
        <v>11</v>
      </c>
      <c r="N2062" s="1" t="n">
        <f aca="false">IF(ISERROR(I2062/(I2062+J2062)),0,(I2062/(I2062+J2062)))</f>
        <v>0.8</v>
      </c>
      <c r="O2062" s="1" t="n">
        <f aca="false">IF(ISERROR(I2062/(I2062+K2062)),0,(I2062/(I2062+K2062)))</f>
        <v>1</v>
      </c>
      <c r="P2062" s="1" t="n">
        <f aca="false">IF(ISERROR((2*N2062*O2062)/(N2062+O2062)),0,(2*N2062*O2062)/(N2062+O2062))</f>
        <v>0.888888888888889</v>
      </c>
      <c r="Q2062" s="0" t="n">
        <f aca="false">L1866-M1866</f>
        <v>-6</v>
      </c>
      <c r="R2062" s="17" t="str">
        <f aca="false">VLOOKUP(A2062,s3_num_method!A2062:B4561,2,0)</f>
        <v>num+count</v>
      </c>
    </row>
    <row r="2063" customFormat="false" ht="12.8" hidden="false" customHeight="false" outlineLevel="0" collapsed="false">
      <c r="A2063" s="0" t="s">
        <v>8227</v>
      </c>
      <c r="B2063" s="0" t="s">
        <v>22</v>
      </c>
      <c r="C2063" s="0" t="s">
        <v>2</v>
      </c>
      <c r="E2063" s="0" t="s">
        <v>10</v>
      </c>
      <c r="F2063" s="0" t="s">
        <v>8228</v>
      </c>
      <c r="G2063" s="0" t="n">
        <v>8</v>
      </c>
      <c r="H2063" s="0" t="n">
        <v>0</v>
      </c>
      <c r="I2063" s="0" t="n">
        <v>0</v>
      </c>
      <c r="J2063" s="0" t="n">
        <v>0</v>
      </c>
      <c r="K2063" s="0" t="n">
        <v>8</v>
      </c>
      <c r="L2063" s="0" t="n">
        <v>18</v>
      </c>
      <c r="M2063" s="0" t="n">
        <v>0</v>
      </c>
      <c r="N2063" s="1" t="n">
        <f aca="false">IF(ISERROR(I2063/(I2063+J2063)),0,(I2063/(I2063+J2063)))</f>
        <v>0</v>
      </c>
      <c r="O2063" s="1" t="n">
        <f aca="false">IF(ISERROR(I2063/(I2063+K2063)),0,(I2063/(I2063+K2063)))</f>
        <v>0</v>
      </c>
      <c r="P2063" s="1" t="n">
        <f aca="false">IF(ISERROR((2*N2063*O2063)/(N2063+O2063)),0,(2*N2063*O2063)/(N2063+O2063))</f>
        <v>0</v>
      </c>
      <c r="Q2063" s="0" t="n">
        <f aca="false">L1343-M1343</f>
        <v>-3</v>
      </c>
      <c r="R2063" s="17" t="str">
        <f aca="false">VLOOKUP(A2063,s3_num_method!A2063:B4562,2,0)</f>
        <v>num+count</v>
      </c>
    </row>
    <row r="2064" customFormat="false" ht="12.8" hidden="false" customHeight="false" outlineLevel="0" collapsed="false">
      <c r="A2064" s="0" t="s">
        <v>8229</v>
      </c>
      <c r="B2064" s="0" t="s">
        <v>22</v>
      </c>
      <c r="C2064" s="0" t="s">
        <v>2</v>
      </c>
      <c r="E2064" s="0" t="s">
        <v>10</v>
      </c>
      <c r="F2064" s="0" t="s">
        <v>8230</v>
      </c>
      <c r="G2064" s="0" t="n">
        <v>12</v>
      </c>
      <c r="H2064" s="0" t="n">
        <v>8</v>
      </c>
      <c r="I2064" s="0" t="n">
        <v>5</v>
      </c>
      <c r="J2064" s="0" t="n">
        <v>3</v>
      </c>
      <c r="K2064" s="0" t="n">
        <v>7</v>
      </c>
      <c r="L2064" s="0" t="n">
        <v>7</v>
      </c>
      <c r="M2064" s="0" t="n">
        <v>19</v>
      </c>
      <c r="N2064" s="1" t="n">
        <f aca="false">IF(ISERROR(I2064/(I2064+J2064)),0,(I2064/(I2064+J2064)))</f>
        <v>0.625</v>
      </c>
      <c r="O2064" s="1" t="n">
        <f aca="false">IF(ISERROR(I2064/(I2064+K2064)),0,(I2064/(I2064+K2064)))</f>
        <v>0.416666666666667</v>
      </c>
      <c r="P2064" s="1" t="n">
        <f aca="false">IF(ISERROR((2*N2064*O2064)/(N2064+O2064)),0,(2*N2064*O2064)/(N2064+O2064))</f>
        <v>0.5</v>
      </c>
      <c r="Q2064" s="0" t="n">
        <f aca="false">L2174-M2174</f>
        <v>-2</v>
      </c>
      <c r="R2064" s="17" t="str">
        <f aca="false">VLOOKUP(A2064,s3_num_method!A2064:B4563,2,0)</f>
        <v>num+count</v>
      </c>
    </row>
    <row r="2065" customFormat="false" ht="12.8" hidden="false" customHeight="false" outlineLevel="0" collapsed="false">
      <c r="A2065" s="0" t="s">
        <v>8231</v>
      </c>
      <c r="B2065" s="0" t="s">
        <v>22</v>
      </c>
      <c r="C2065" s="0" t="s">
        <v>2</v>
      </c>
      <c r="E2065" s="0" t="s">
        <v>10</v>
      </c>
      <c r="F2065" s="0" t="s">
        <v>8232</v>
      </c>
      <c r="G2065" s="0" t="n">
        <v>3</v>
      </c>
      <c r="H2065" s="0" t="n">
        <v>1</v>
      </c>
      <c r="I2065" s="0" t="n">
        <v>1</v>
      </c>
      <c r="J2065" s="0" t="n">
        <v>0</v>
      </c>
      <c r="K2065" s="0" t="n">
        <v>2</v>
      </c>
      <c r="L2065" s="0" t="n">
        <v>9</v>
      </c>
      <c r="M2065" s="0" t="n">
        <v>4</v>
      </c>
      <c r="N2065" s="1" t="n">
        <f aca="false">IF(ISERROR(I2065/(I2065+J2065)),0,(I2065/(I2065+J2065)))</f>
        <v>1</v>
      </c>
      <c r="O2065" s="1" t="n">
        <f aca="false">IF(ISERROR(I2065/(I2065+K2065)),0,(I2065/(I2065+K2065)))</f>
        <v>0.333333333333333</v>
      </c>
      <c r="P2065" s="1" t="n">
        <f aca="false">IF(ISERROR((2*N2065*O2065)/(N2065+O2065)),0,(2*N2065*O2065)/(N2065+O2065))</f>
        <v>0.5</v>
      </c>
      <c r="Q2065" s="0" t="n">
        <f aca="false">L257-M257</f>
        <v>-11</v>
      </c>
      <c r="R2065" s="17" t="str">
        <f aca="false">VLOOKUP(A2065,s3_num_method!A2065:B4564,2,0)</f>
        <v>num</v>
      </c>
    </row>
    <row r="2066" customFormat="false" ht="12.8" hidden="false" customHeight="false" outlineLevel="0" collapsed="false">
      <c r="A2066" s="0" t="s">
        <v>8233</v>
      </c>
      <c r="B2066" s="0" t="s">
        <v>22</v>
      </c>
      <c r="C2066" s="0" t="s">
        <v>2</v>
      </c>
      <c r="E2066" s="0" t="s">
        <v>10</v>
      </c>
      <c r="F2066" s="0" t="s">
        <v>8234</v>
      </c>
      <c r="G2066" s="0" t="n">
        <v>10</v>
      </c>
      <c r="H2066" s="0" t="n">
        <v>6</v>
      </c>
      <c r="I2066" s="0" t="n">
        <v>6</v>
      </c>
      <c r="J2066" s="0" t="n">
        <v>0</v>
      </c>
      <c r="K2066" s="0" t="n">
        <v>4</v>
      </c>
      <c r="L2066" s="0" t="n">
        <v>21</v>
      </c>
      <c r="M2066" s="0" t="n">
        <v>14</v>
      </c>
      <c r="N2066" s="1" t="n">
        <f aca="false">IF(ISERROR(I2066/(I2066+J2066)),0,(I2066/(I2066+J2066)))</f>
        <v>1</v>
      </c>
      <c r="O2066" s="1" t="n">
        <f aca="false">IF(ISERROR(I2066/(I2066+K2066)),0,(I2066/(I2066+K2066)))</f>
        <v>0.6</v>
      </c>
      <c r="P2066" s="1" t="n">
        <f aca="false">IF(ISERROR((2*N2066*O2066)/(N2066+O2066)),0,(2*N2066*O2066)/(N2066+O2066))</f>
        <v>0.75</v>
      </c>
      <c r="Q2066" s="0" t="n">
        <f aca="false">L263-M263</f>
        <v>-4</v>
      </c>
      <c r="R2066" s="17" t="str">
        <f aca="false">VLOOKUP(A2066,s3_num_method!A2066:B4565,2,0)</f>
        <v>num+count</v>
      </c>
    </row>
    <row r="2067" customFormat="false" ht="12.8" hidden="false" customHeight="false" outlineLevel="0" collapsed="false">
      <c r="A2067" s="0" t="s">
        <v>8235</v>
      </c>
      <c r="B2067" s="0" t="s">
        <v>22</v>
      </c>
      <c r="C2067" s="0" t="s">
        <v>2</v>
      </c>
      <c r="E2067" s="0" t="s">
        <v>10</v>
      </c>
      <c r="F2067" s="0" t="s">
        <v>8236</v>
      </c>
      <c r="G2067" s="0" t="n">
        <v>4</v>
      </c>
      <c r="H2067" s="0" t="n">
        <v>5</v>
      </c>
      <c r="I2067" s="0" t="n">
        <v>2</v>
      </c>
      <c r="J2067" s="0" t="n">
        <v>3</v>
      </c>
      <c r="K2067" s="0" t="n">
        <v>2</v>
      </c>
      <c r="L2067" s="0" t="n">
        <v>9</v>
      </c>
      <c r="M2067" s="0" t="n">
        <v>5</v>
      </c>
      <c r="N2067" s="1" t="n">
        <f aca="false">IF(ISERROR(I2067/(I2067+J2067)),0,(I2067/(I2067+J2067)))</f>
        <v>0.4</v>
      </c>
      <c r="O2067" s="1" t="n">
        <f aca="false">IF(ISERROR(I2067/(I2067+K2067)),0,(I2067/(I2067+K2067)))</f>
        <v>0.5</v>
      </c>
      <c r="P2067" s="1" t="n">
        <f aca="false">IF(ISERROR((2*N2067*O2067)/(N2067+O2067)),0,(2*N2067*O2067)/(N2067+O2067))</f>
        <v>0.444444444444444</v>
      </c>
      <c r="Q2067" s="0" t="n">
        <f aca="false">L1105-M1105</f>
        <v>-8</v>
      </c>
      <c r="R2067" s="17" t="str">
        <f aca="false">VLOOKUP(A2067,s3_num_method!A2067:B4566,2,0)</f>
        <v>num+count</v>
      </c>
    </row>
    <row r="2068" customFormat="false" ht="12.8" hidden="false" customHeight="false" outlineLevel="0" collapsed="false">
      <c r="A2068" s="0" t="s">
        <v>8237</v>
      </c>
      <c r="B2068" s="0" t="s">
        <v>22</v>
      </c>
      <c r="C2068" s="0" t="s">
        <v>2</v>
      </c>
      <c r="E2068" s="0" t="s">
        <v>10</v>
      </c>
      <c r="F2068" s="0" t="s">
        <v>8238</v>
      </c>
      <c r="G2068" s="0" t="n">
        <v>1</v>
      </c>
      <c r="H2068" s="0" t="n">
        <v>0</v>
      </c>
      <c r="I2068" s="0" t="n">
        <v>0</v>
      </c>
      <c r="J2068" s="0" t="n">
        <v>0</v>
      </c>
      <c r="K2068" s="0" t="n">
        <v>1</v>
      </c>
      <c r="L2068" s="0" t="n">
        <v>3</v>
      </c>
      <c r="M2068" s="0" t="n">
        <v>0</v>
      </c>
      <c r="N2068" s="1" t="n">
        <f aca="false">IF(ISERROR(I2068/(I2068+J2068)),0,(I2068/(I2068+J2068)))</f>
        <v>0</v>
      </c>
      <c r="O2068" s="1" t="n">
        <f aca="false">IF(ISERROR(I2068/(I2068+K2068)),0,(I2068/(I2068+K2068)))</f>
        <v>0</v>
      </c>
      <c r="P2068" s="1" t="n">
        <f aca="false">IF(ISERROR((2*N2068*O2068)/(N2068+O2068)),0,(2*N2068*O2068)/(N2068+O2068))</f>
        <v>0</v>
      </c>
      <c r="Q2068" s="0" t="n">
        <f aca="false">L238-M238</f>
        <v>-25</v>
      </c>
      <c r="R2068" s="17" t="str">
        <f aca="false">VLOOKUP(A2068,s3_num_method!A2068:B4567,2,0)</f>
        <v>num+count</v>
      </c>
    </row>
    <row r="2069" customFormat="false" ht="12.8" hidden="false" customHeight="false" outlineLevel="0" collapsed="false">
      <c r="A2069" s="0" t="s">
        <v>8239</v>
      </c>
      <c r="B2069" s="0" t="s">
        <v>22</v>
      </c>
      <c r="C2069" s="0" t="s">
        <v>2</v>
      </c>
      <c r="E2069" s="0" t="s">
        <v>10</v>
      </c>
      <c r="F2069" s="0" t="s">
        <v>8240</v>
      </c>
      <c r="G2069" s="0" t="n">
        <v>4</v>
      </c>
      <c r="H2069" s="0" t="n">
        <v>1</v>
      </c>
      <c r="I2069" s="0" t="n">
        <v>1</v>
      </c>
      <c r="J2069" s="0" t="n">
        <v>0</v>
      </c>
      <c r="K2069" s="0" t="n">
        <v>3</v>
      </c>
      <c r="L2069" s="0" t="n">
        <v>6</v>
      </c>
      <c r="M2069" s="0" t="n">
        <v>0</v>
      </c>
      <c r="N2069" s="1" t="n">
        <f aca="false">IF(ISERROR(I2069/(I2069+J2069)),0,(I2069/(I2069+J2069)))</f>
        <v>1</v>
      </c>
      <c r="O2069" s="1" t="n">
        <f aca="false">IF(ISERROR(I2069/(I2069+K2069)),0,(I2069/(I2069+K2069)))</f>
        <v>0.25</v>
      </c>
      <c r="P2069" s="1" t="n">
        <f aca="false">IF(ISERROR((2*N2069*O2069)/(N2069+O2069)),0,(2*N2069*O2069)/(N2069+O2069))</f>
        <v>0.4</v>
      </c>
      <c r="Q2069" s="0" t="n">
        <f aca="false">L1770-M1770</f>
        <v>-16</v>
      </c>
      <c r="R2069" s="17" t="str">
        <f aca="false">VLOOKUP(A2069,s3_num_method!A2069:B4568,2,0)</f>
        <v>count</v>
      </c>
    </row>
    <row r="2070" customFormat="false" ht="12.8" hidden="false" customHeight="false" outlineLevel="0" collapsed="false">
      <c r="A2070" s="0" t="s">
        <v>8241</v>
      </c>
      <c r="B2070" s="0" t="s">
        <v>22</v>
      </c>
      <c r="C2070" s="0" t="s">
        <v>2</v>
      </c>
      <c r="E2070" s="0" t="s">
        <v>10</v>
      </c>
      <c r="F2070" s="0" t="s">
        <v>8242</v>
      </c>
      <c r="G2070" s="0" t="n">
        <v>3</v>
      </c>
      <c r="H2070" s="0" t="n">
        <v>1</v>
      </c>
      <c r="I2070" s="0" t="n">
        <v>1</v>
      </c>
      <c r="J2070" s="0" t="n">
        <v>0</v>
      </c>
      <c r="K2070" s="0" t="n">
        <v>2</v>
      </c>
      <c r="L2070" s="0" t="n">
        <v>3</v>
      </c>
      <c r="M2070" s="0" t="n">
        <v>0</v>
      </c>
      <c r="N2070" s="1" t="n">
        <f aca="false">IF(ISERROR(I2070/(I2070+J2070)),0,(I2070/(I2070+J2070)))</f>
        <v>1</v>
      </c>
      <c r="O2070" s="1" t="n">
        <f aca="false">IF(ISERROR(I2070/(I2070+K2070)),0,(I2070/(I2070+K2070)))</f>
        <v>0.333333333333333</v>
      </c>
      <c r="P2070" s="1" t="n">
        <f aca="false">IF(ISERROR((2*N2070*O2070)/(N2070+O2070)),0,(2*N2070*O2070)/(N2070+O2070))</f>
        <v>0.5</v>
      </c>
      <c r="Q2070" s="0" t="n">
        <f aca="false">L718-M718</f>
        <v>-5</v>
      </c>
      <c r="R2070" s="17" t="str">
        <f aca="false">VLOOKUP(A2070,s3_num_method!A2070:B4569,2,0)</f>
        <v>count</v>
      </c>
    </row>
    <row r="2071" customFormat="false" ht="12.8" hidden="false" customHeight="false" outlineLevel="0" collapsed="false">
      <c r="A2071" s="0" t="s">
        <v>8243</v>
      </c>
      <c r="B2071" s="0" t="s">
        <v>22</v>
      </c>
      <c r="C2071" s="0" t="s">
        <v>2</v>
      </c>
      <c r="E2071" s="0" t="s">
        <v>10</v>
      </c>
      <c r="F2071" s="0" t="s">
        <v>8244</v>
      </c>
      <c r="G2071" s="0" t="n">
        <v>3</v>
      </c>
      <c r="H2071" s="0" t="n">
        <v>2</v>
      </c>
      <c r="I2071" s="0" t="n">
        <v>2</v>
      </c>
      <c r="J2071" s="0" t="n">
        <v>0</v>
      </c>
      <c r="K2071" s="0" t="n">
        <v>1</v>
      </c>
      <c r="L2071" s="0" t="n">
        <v>8</v>
      </c>
      <c r="M2071" s="0" t="n">
        <v>4</v>
      </c>
      <c r="N2071" s="1" t="n">
        <f aca="false">IF(ISERROR(I2071/(I2071+J2071)),0,(I2071/(I2071+J2071)))</f>
        <v>1</v>
      </c>
      <c r="O2071" s="1" t="n">
        <f aca="false">IF(ISERROR(I2071/(I2071+K2071)),0,(I2071/(I2071+K2071)))</f>
        <v>0.666666666666667</v>
      </c>
      <c r="P2071" s="1" t="n">
        <f aca="false">IF(ISERROR((2*N2071*O2071)/(N2071+O2071)),0,(2*N2071*O2071)/(N2071+O2071))</f>
        <v>0.8</v>
      </c>
      <c r="Q2071" s="0" t="n">
        <f aca="false">L34-M34</f>
        <v>-15</v>
      </c>
      <c r="R2071" s="17" t="str">
        <f aca="false">VLOOKUP(A2071,s3_num_method!A2071:B4570,2,0)</f>
        <v>num+count</v>
      </c>
    </row>
    <row r="2072" customFormat="false" ht="12.8" hidden="false" customHeight="false" outlineLevel="0" collapsed="false">
      <c r="A2072" s="0" t="s">
        <v>8245</v>
      </c>
      <c r="B2072" s="0" t="s">
        <v>22</v>
      </c>
      <c r="C2072" s="0" t="s">
        <v>2</v>
      </c>
      <c r="E2072" s="0" t="s">
        <v>10</v>
      </c>
      <c r="F2072" s="0" t="s">
        <v>8246</v>
      </c>
      <c r="G2072" s="0" t="n">
        <v>1</v>
      </c>
      <c r="H2072" s="0" t="n">
        <v>1</v>
      </c>
      <c r="I2072" s="0" t="n">
        <v>1</v>
      </c>
      <c r="J2072" s="0" t="n">
        <v>0</v>
      </c>
      <c r="K2072" s="0" t="n">
        <v>0</v>
      </c>
      <c r="L2072" s="0" t="n">
        <v>1</v>
      </c>
      <c r="M2072" s="0" t="n">
        <v>0</v>
      </c>
      <c r="N2072" s="1" t="n">
        <f aca="false">IF(ISERROR(I2072/(I2072+J2072)),0,(I2072/(I2072+J2072)))</f>
        <v>1</v>
      </c>
      <c r="O2072" s="1" t="n">
        <f aca="false">IF(ISERROR(I2072/(I2072+K2072)),0,(I2072/(I2072+K2072)))</f>
        <v>1</v>
      </c>
      <c r="P2072" s="1" t="n">
        <f aca="false">IF(ISERROR((2*N2072*O2072)/(N2072+O2072)),0,(2*N2072*O2072)/(N2072+O2072))</f>
        <v>1</v>
      </c>
      <c r="Q2072" s="0" t="n">
        <f aca="false">L1115-M1115</f>
        <v>-9</v>
      </c>
      <c r="R2072" s="17" t="str">
        <f aca="false">VLOOKUP(A2072,s3_num_method!A2072:B4571,2,0)</f>
        <v>count</v>
      </c>
    </row>
    <row r="2073" customFormat="false" ht="12.8" hidden="false" customHeight="false" outlineLevel="0" collapsed="false">
      <c r="A2073" s="0" t="s">
        <v>8247</v>
      </c>
      <c r="B2073" s="0" t="s">
        <v>22</v>
      </c>
      <c r="C2073" s="0" t="s">
        <v>2</v>
      </c>
      <c r="E2073" s="0" t="s">
        <v>10</v>
      </c>
      <c r="F2073" s="0" t="s">
        <v>8248</v>
      </c>
      <c r="G2073" s="0" t="n">
        <v>2</v>
      </c>
      <c r="H2073" s="0" t="n">
        <v>3</v>
      </c>
      <c r="I2073" s="0" t="n">
        <v>2</v>
      </c>
      <c r="J2073" s="0" t="n">
        <v>1</v>
      </c>
      <c r="K2073" s="0" t="n">
        <v>0</v>
      </c>
      <c r="L2073" s="0" t="n">
        <v>8</v>
      </c>
      <c r="M2073" s="0" t="n">
        <v>3</v>
      </c>
      <c r="N2073" s="1" t="n">
        <f aca="false">IF(ISERROR(I2073/(I2073+J2073)),0,(I2073/(I2073+J2073)))</f>
        <v>0.666666666666667</v>
      </c>
      <c r="O2073" s="1" t="n">
        <f aca="false">IF(ISERROR(I2073/(I2073+K2073)),0,(I2073/(I2073+K2073)))</f>
        <v>1</v>
      </c>
      <c r="P2073" s="1" t="n">
        <f aca="false">IF(ISERROR((2*N2073*O2073)/(N2073+O2073)),0,(2*N2073*O2073)/(N2073+O2073))</f>
        <v>0.8</v>
      </c>
      <c r="Q2073" s="0" t="n">
        <f aca="false">L264-M264</f>
        <v>-36</v>
      </c>
      <c r="R2073" s="17" t="str">
        <f aca="false">VLOOKUP(A2073,s3_num_method!A2073:B4572,2,0)</f>
        <v>num+count</v>
      </c>
    </row>
    <row r="2074" customFormat="false" ht="12.8" hidden="false" customHeight="false" outlineLevel="0" collapsed="false">
      <c r="A2074" s="0" t="s">
        <v>8249</v>
      </c>
      <c r="B2074" s="0" t="s">
        <v>22</v>
      </c>
      <c r="C2074" s="0" t="s">
        <v>2</v>
      </c>
      <c r="E2074" s="0" t="s">
        <v>10</v>
      </c>
      <c r="F2074" s="0" t="s">
        <v>8250</v>
      </c>
      <c r="G2074" s="0" t="n">
        <v>9</v>
      </c>
      <c r="H2074" s="0" t="n">
        <v>0</v>
      </c>
      <c r="I2074" s="0" t="n">
        <v>0</v>
      </c>
      <c r="J2074" s="0" t="n">
        <v>0</v>
      </c>
      <c r="K2074" s="0" t="n">
        <v>9</v>
      </c>
      <c r="L2074" s="0" t="n">
        <v>13</v>
      </c>
      <c r="M2074" s="0" t="n">
        <v>0</v>
      </c>
      <c r="N2074" s="1" t="n">
        <f aca="false">IF(ISERROR(I2074/(I2074+J2074)),0,(I2074/(I2074+J2074)))</f>
        <v>0</v>
      </c>
      <c r="O2074" s="1" t="n">
        <f aca="false">IF(ISERROR(I2074/(I2074+K2074)),0,(I2074/(I2074+K2074)))</f>
        <v>0</v>
      </c>
      <c r="P2074" s="1" t="n">
        <f aca="false">IF(ISERROR((2*N2074*O2074)/(N2074+O2074)),0,(2*N2074*O2074)/(N2074+O2074))</f>
        <v>0</v>
      </c>
      <c r="Q2074" s="0" t="n">
        <f aca="false">L1785-M1785</f>
        <v>-3</v>
      </c>
      <c r="R2074" s="17" t="str">
        <f aca="false">VLOOKUP(A2074,s3_num_method!A2074:B4573,2,0)</f>
        <v>num+count</v>
      </c>
    </row>
    <row r="2075" customFormat="false" ht="12.8" hidden="false" customHeight="false" outlineLevel="0" collapsed="false">
      <c r="A2075" s="0" t="s">
        <v>8251</v>
      </c>
      <c r="B2075" s="0" t="s">
        <v>22</v>
      </c>
      <c r="C2075" s="0" t="s">
        <v>2</v>
      </c>
      <c r="E2075" s="0" t="s">
        <v>10</v>
      </c>
      <c r="F2075" s="0" t="s">
        <v>8252</v>
      </c>
      <c r="G2075" s="0" t="n">
        <v>6</v>
      </c>
      <c r="H2075" s="0" t="n">
        <v>2</v>
      </c>
      <c r="I2075" s="0" t="n">
        <v>2</v>
      </c>
      <c r="J2075" s="0" t="n">
        <v>0</v>
      </c>
      <c r="K2075" s="0" t="n">
        <v>4</v>
      </c>
      <c r="L2075" s="0" t="n">
        <v>17</v>
      </c>
      <c r="M2075" s="0" t="n">
        <v>10</v>
      </c>
      <c r="N2075" s="1" t="n">
        <f aca="false">IF(ISERROR(I2075/(I2075+J2075)),0,(I2075/(I2075+J2075)))</f>
        <v>1</v>
      </c>
      <c r="O2075" s="1" t="n">
        <f aca="false">IF(ISERROR(I2075/(I2075+K2075)),0,(I2075/(I2075+K2075)))</f>
        <v>0.333333333333333</v>
      </c>
      <c r="P2075" s="1" t="n">
        <f aca="false">IF(ISERROR((2*N2075*O2075)/(N2075+O2075)),0,(2*N2075*O2075)/(N2075+O2075))</f>
        <v>0.5</v>
      </c>
      <c r="Q2075" s="0" t="n">
        <f aca="false">L258-M258</f>
        <v>-23</v>
      </c>
      <c r="R2075" s="17" t="str">
        <f aca="false">VLOOKUP(A2075,s3_num_method!A2075:B4574,2,0)</f>
        <v>num</v>
      </c>
    </row>
    <row r="2076" customFormat="false" ht="12.8" hidden="false" customHeight="false" outlineLevel="0" collapsed="false">
      <c r="A2076" s="0" t="s">
        <v>8253</v>
      </c>
      <c r="B2076" s="0" t="s">
        <v>22</v>
      </c>
      <c r="C2076" s="0" t="s">
        <v>2</v>
      </c>
      <c r="E2076" s="0" t="s">
        <v>10</v>
      </c>
      <c r="F2076" s="0" t="s">
        <v>8254</v>
      </c>
      <c r="G2076" s="0" t="n">
        <v>3</v>
      </c>
      <c r="H2076" s="0" t="n">
        <v>4</v>
      </c>
      <c r="I2076" s="0" t="n">
        <v>2</v>
      </c>
      <c r="J2076" s="0" t="n">
        <v>2</v>
      </c>
      <c r="K2076" s="0" t="n">
        <v>1</v>
      </c>
      <c r="L2076" s="0" t="n">
        <v>6</v>
      </c>
      <c r="M2076" s="0" t="n">
        <v>3</v>
      </c>
      <c r="N2076" s="1" t="n">
        <f aca="false">IF(ISERROR(I2076/(I2076+J2076)),0,(I2076/(I2076+J2076)))</f>
        <v>0.5</v>
      </c>
      <c r="O2076" s="1" t="n">
        <f aca="false">IF(ISERROR(I2076/(I2076+K2076)),0,(I2076/(I2076+K2076)))</f>
        <v>0.666666666666667</v>
      </c>
      <c r="P2076" s="1" t="n">
        <f aca="false">IF(ISERROR((2*N2076*O2076)/(N2076+O2076)),0,(2*N2076*O2076)/(N2076+O2076))</f>
        <v>0.571428571428571</v>
      </c>
      <c r="Q2076" s="0" t="n">
        <f aca="false">L230-M230</f>
        <v>-26</v>
      </c>
      <c r="R2076" s="17" t="str">
        <f aca="false">VLOOKUP(A2076,s3_num_method!A2076:B4575,2,0)</f>
        <v>num+count</v>
      </c>
    </row>
    <row r="2077" customFormat="false" ht="12.8" hidden="false" customHeight="false" outlineLevel="0" collapsed="false">
      <c r="A2077" s="0" t="s">
        <v>8255</v>
      </c>
      <c r="B2077" s="0" t="s">
        <v>22</v>
      </c>
      <c r="C2077" s="0" t="s">
        <v>2</v>
      </c>
      <c r="E2077" s="0" t="s">
        <v>10</v>
      </c>
      <c r="F2077" s="0" t="s">
        <v>8256</v>
      </c>
      <c r="G2077" s="0" t="n">
        <v>5</v>
      </c>
      <c r="H2077" s="0" t="n">
        <v>4</v>
      </c>
      <c r="I2077" s="0" t="n">
        <v>4</v>
      </c>
      <c r="J2077" s="0" t="n">
        <v>0</v>
      </c>
      <c r="K2077" s="0" t="n">
        <v>1</v>
      </c>
      <c r="L2077" s="0" t="n">
        <v>10</v>
      </c>
      <c r="M2077" s="0" t="n">
        <v>7</v>
      </c>
      <c r="N2077" s="1" t="n">
        <f aca="false">IF(ISERROR(I2077/(I2077+J2077)),0,(I2077/(I2077+J2077)))</f>
        <v>1</v>
      </c>
      <c r="O2077" s="1" t="n">
        <f aca="false">IF(ISERROR(I2077/(I2077+K2077)),0,(I2077/(I2077+K2077)))</f>
        <v>0.8</v>
      </c>
      <c r="P2077" s="1" t="n">
        <f aca="false">IF(ISERROR((2*N2077*O2077)/(N2077+O2077)),0,(2*N2077*O2077)/(N2077+O2077))</f>
        <v>0.888888888888889</v>
      </c>
      <c r="Q2077" s="0" t="n">
        <f aca="false">L2198-M2198</f>
        <v>-9</v>
      </c>
      <c r="R2077" s="17" t="str">
        <f aca="false">VLOOKUP(A2077,s3_num_method!A2077:B4576,2,0)</f>
        <v>num+count</v>
      </c>
    </row>
    <row r="2078" customFormat="false" ht="12.8" hidden="false" customHeight="false" outlineLevel="0" collapsed="false">
      <c r="A2078" s="0" t="s">
        <v>8257</v>
      </c>
      <c r="B2078" s="0" t="s">
        <v>22</v>
      </c>
      <c r="C2078" s="0" t="s">
        <v>2</v>
      </c>
      <c r="E2078" s="0" t="s">
        <v>10</v>
      </c>
      <c r="F2078" s="0" t="s">
        <v>8258</v>
      </c>
      <c r="G2078" s="0" t="n">
        <v>2</v>
      </c>
      <c r="H2078" s="0" t="n">
        <v>2</v>
      </c>
      <c r="I2078" s="0" t="n">
        <v>1</v>
      </c>
      <c r="J2078" s="0" t="n">
        <v>1</v>
      </c>
      <c r="K2078" s="0" t="n">
        <v>1</v>
      </c>
      <c r="L2078" s="0" t="n">
        <v>2</v>
      </c>
      <c r="M2078" s="0" t="n">
        <v>5</v>
      </c>
      <c r="N2078" s="1" t="n">
        <f aca="false">IF(ISERROR(I2078/(I2078+J2078)),0,(I2078/(I2078+J2078)))</f>
        <v>0.5</v>
      </c>
      <c r="O2078" s="1" t="n">
        <f aca="false">IF(ISERROR(I2078/(I2078+K2078)),0,(I2078/(I2078+K2078)))</f>
        <v>0.5</v>
      </c>
      <c r="P2078" s="1" t="n">
        <f aca="false">IF(ISERROR((2*N2078*O2078)/(N2078+O2078)),0,(2*N2078*O2078)/(N2078+O2078))</f>
        <v>0.5</v>
      </c>
      <c r="Q2078" s="0" t="n">
        <f aca="false">L4-M4</f>
        <v>-25</v>
      </c>
      <c r="R2078" s="17" t="str">
        <f aca="false">VLOOKUP(A2078,s3_num_method!A2078:B4577,2,0)</f>
        <v>num+count</v>
      </c>
    </row>
    <row r="2079" customFormat="false" ht="12.8" hidden="false" customHeight="false" outlineLevel="0" collapsed="false">
      <c r="A2079" s="0" t="s">
        <v>8259</v>
      </c>
      <c r="B2079" s="0" t="s">
        <v>22</v>
      </c>
      <c r="C2079" s="0" t="s">
        <v>2</v>
      </c>
      <c r="E2079" s="0" t="s">
        <v>10</v>
      </c>
      <c r="F2079" s="0" t="s">
        <v>8260</v>
      </c>
      <c r="G2079" s="0" t="n">
        <v>1</v>
      </c>
      <c r="H2079" s="0" t="n">
        <v>1</v>
      </c>
      <c r="I2079" s="0" t="n">
        <v>1</v>
      </c>
      <c r="J2079" s="0" t="n">
        <v>0</v>
      </c>
      <c r="K2079" s="0" t="n">
        <v>0</v>
      </c>
      <c r="L2079" s="0" t="n">
        <v>1</v>
      </c>
      <c r="M2079" s="0" t="n">
        <v>0</v>
      </c>
      <c r="N2079" s="1" t="n">
        <f aca="false">IF(ISERROR(I2079/(I2079+J2079)),0,(I2079/(I2079+J2079)))</f>
        <v>1</v>
      </c>
      <c r="O2079" s="1" t="n">
        <f aca="false">IF(ISERROR(I2079/(I2079+K2079)),0,(I2079/(I2079+K2079)))</f>
        <v>1</v>
      </c>
      <c r="P2079" s="1" t="n">
        <f aca="false">IF(ISERROR((2*N2079*O2079)/(N2079+O2079)),0,(2*N2079*O2079)/(N2079+O2079))</f>
        <v>1</v>
      </c>
      <c r="Q2079" s="0" t="n">
        <f aca="false">L70-M70</f>
        <v>-11</v>
      </c>
      <c r="R2079" s="17" t="str">
        <f aca="false">VLOOKUP(A2079,s3_num_method!A2079:B4578,2,0)</f>
        <v>count</v>
      </c>
    </row>
    <row r="2080" customFormat="false" ht="12.8" hidden="false" customHeight="false" outlineLevel="0" collapsed="false">
      <c r="A2080" s="0" t="s">
        <v>8261</v>
      </c>
      <c r="B2080" s="0" t="s">
        <v>22</v>
      </c>
      <c r="C2080" s="0" t="s">
        <v>2</v>
      </c>
      <c r="E2080" s="0" t="s">
        <v>10</v>
      </c>
      <c r="F2080" s="0" t="s">
        <v>8262</v>
      </c>
      <c r="G2080" s="0" t="n">
        <v>3</v>
      </c>
      <c r="H2080" s="0" t="n">
        <v>0</v>
      </c>
      <c r="I2080" s="0" t="n">
        <v>0</v>
      </c>
      <c r="J2080" s="0" t="n">
        <v>0</v>
      </c>
      <c r="K2080" s="0" t="n">
        <v>3</v>
      </c>
      <c r="L2080" s="0" t="n">
        <v>2</v>
      </c>
      <c r="M2080" s="0" t="n">
        <v>0</v>
      </c>
      <c r="N2080" s="1" t="n">
        <f aca="false">IF(ISERROR(I2080/(I2080+J2080)),0,(I2080/(I2080+J2080)))</f>
        <v>0</v>
      </c>
      <c r="O2080" s="1" t="n">
        <f aca="false">IF(ISERROR(I2080/(I2080+K2080)),0,(I2080/(I2080+K2080)))</f>
        <v>0</v>
      </c>
      <c r="P2080" s="1" t="n">
        <f aca="false">IF(ISERROR((2*N2080*O2080)/(N2080+O2080)),0,(2*N2080*O2080)/(N2080+O2080))</f>
        <v>0</v>
      </c>
      <c r="Q2080" s="0" t="n">
        <f aca="false">L2263-M2263</f>
        <v>-20</v>
      </c>
      <c r="R2080" s="17" t="str">
        <f aca="false">VLOOKUP(A2080,s3_num_method!A2080:B4579,2,0)</f>
        <v>num+count</v>
      </c>
    </row>
    <row r="2081" customFormat="false" ht="12.8" hidden="false" customHeight="false" outlineLevel="0" collapsed="false">
      <c r="A2081" s="0" t="s">
        <v>8263</v>
      </c>
      <c r="B2081" s="0" t="s">
        <v>22</v>
      </c>
      <c r="C2081" s="0" t="s">
        <v>2</v>
      </c>
      <c r="E2081" s="0" t="s">
        <v>10</v>
      </c>
      <c r="F2081" s="0" t="s">
        <v>8264</v>
      </c>
      <c r="G2081" s="0" t="n">
        <v>1</v>
      </c>
      <c r="H2081" s="0" t="n">
        <v>1</v>
      </c>
      <c r="I2081" s="0" t="n">
        <v>0</v>
      </c>
      <c r="J2081" s="0" t="n">
        <v>1</v>
      </c>
      <c r="K2081" s="0" t="n">
        <v>1</v>
      </c>
      <c r="L2081" s="0" t="n">
        <v>2</v>
      </c>
      <c r="M2081" s="0" t="n">
        <v>2</v>
      </c>
      <c r="N2081" s="1" t="n">
        <f aca="false">IF(ISERROR(I2081/(I2081+J2081)),0,(I2081/(I2081+J2081)))</f>
        <v>0</v>
      </c>
      <c r="O2081" s="1" t="n">
        <f aca="false">IF(ISERROR(I2081/(I2081+K2081)),0,(I2081/(I2081+K2081)))</f>
        <v>0</v>
      </c>
      <c r="P2081" s="1" t="n">
        <f aca="false">IF(ISERROR((2*N2081*O2081)/(N2081+O2081)),0,(2*N2081*O2081)/(N2081+O2081))</f>
        <v>0</v>
      </c>
      <c r="Q2081" s="0" t="n">
        <f aca="false">L478-M478</f>
        <v>1</v>
      </c>
      <c r="R2081" s="17" t="str">
        <f aca="false">VLOOKUP(A2081,s3_num_method!A2081:B4580,2,0)</f>
        <v>num</v>
      </c>
    </row>
    <row r="2082" customFormat="false" ht="12.8" hidden="false" customHeight="false" outlineLevel="0" collapsed="false">
      <c r="A2082" s="0" t="s">
        <v>8265</v>
      </c>
      <c r="B2082" s="0" t="s">
        <v>22</v>
      </c>
      <c r="C2082" s="0" t="s">
        <v>2</v>
      </c>
      <c r="E2082" s="0" t="s">
        <v>10</v>
      </c>
      <c r="F2082" s="0" t="s">
        <v>8266</v>
      </c>
      <c r="G2082" s="0" t="n">
        <v>2</v>
      </c>
      <c r="H2082" s="0" t="n">
        <v>1</v>
      </c>
      <c r="I2082" s="0" t="n">
        <v>1</v>
      </c>
      <c r="J2082" s="0" t="n">
        <v>0</v>
      </c>
      <c r="K2082" s="0" t="n">
        <v>1</v>
      </c>
      <c r="L2082" s="0" t="n">
        <v>12</v>
      </c>
      <c r="M2082" s="0" t="n">
        <v>0</v>
      </c>
      <c r="N2082" s="1" t="n">
        <f aca="false">IF(ISERROR(I2082/(I2082+J2082)),0,(I2082/(I2082+J2082)))</f>
        <v>1</v>
      </c>
      <c r="O2082" s="1" t="n">
        <f aca="false">IF(ISERROR(I2082/(I2082+K2082)),0,(I2082/(I2082+K2082)))</f>
        <v>0.5</v>
      </c>
      <c r="P2082" s="1" t="n">
        <f aca="false">IF(ISERROR((2*N2082*O2082)/(N2082+O2082)),0,(2*N2082*O2082)/(N2082+O2082))</f>
        <v>0.666666666666667</v>
      </c>
      <c r="Q2082" s="0" t="n">
        <f aca="false">L1704-M1704</f>
        <v>5</v>
      </c>
      <c r="R2082" s="17" t="str">
        <f aca="false">VLOOKUP(A2082,s3_num_method!A2082:B4581,2,0)</f>
        <v>count</v>
      </c>
    </row>
    <row r="2083" customFormat="false" ht="12.8" hidden="false" customHeight="false" outlineLevel="0" collapsed="false">
      <c r="A2083" s="0" t="s">
        <v>8267</v>
      </c>
      <c r="B2083" s="0" t="s">
        <v>22</v>
      </c>
      <c r="C2083" s="0" t="s">
        <v>2</v>
      </c>
      <c r="E2083" s="0" t="s">
        <v>10</v>
      </c>
      <c r="F2083" s="0" t="s">
        <v>8268</v>
      </c>
      <c r="G2083" s="0" t="n">
        <v>4</v>
      </c>
      <c r="H2083" s="0" t="n">
        <v>3</v>
      </c>
      <c r="I2083" s="0" t="n">
        <v>3</v>
      </c>
      <c r="J2083" s="0" t="n">
        <v>0</v>
      </c>
      <c r="K2083" s="0" t="n">
        <v>1</v>
      </c>
      <c r="L2083" s="0" t="n">
        <v>5</v>
      </c>
      <c r="M2083" s="0" t="n">
        <v>10</v>
      </c>
      <c r="N2083" s="1" t="n">
        <f aca="false">IF(ISERROR(I2083/(I2083+J2083)),0,(I2083/(I2083+J2083)))</f>
        <v>1</v>
      </c>
      <c r="O2083" s="1" t="n">
        <f aca="false">IF(ISERROR(I2083/(I2083+K2083)),0,(I2083/(I2083+K2083)))</f>
        <v>0.75</v>
      </c>
      <c r="P2083" s="1" t="n">
        <f aca="false">IF(ISERROR((2*N2083*O2083)/(N2083+O2083)),0,(2*N2083*O2083)/(N2083+O2083))</f>
        <v>0.857142857142857</v>
      </c>
      <c r="Q2083" s="0" t="n">
        <f aca="false">L870-M870</f>
        <v>2</v>
      </c>
      <c r="R2083" s="17" t="str">
        <f aca="false">VLOOKUP(A2083,s3_num_method!A2083:B4582,2,0)</f>
        <v>num</v>
      </c>
    </row>
    <row r="2084" customFormat="false" ht="12.8" hidden="false" customHeight="false" outlineLevel="0" collapsed="false">
      <c r="A2084" s="0" t="s">
        <v>8269</v>
      </c>
      <c r="B2084" s="0" t="s">
        <v>22</v>
      </c>
      <c r="C2084" s="0" t="s">
        <v>2</v>
      </c>
      <c r="E2084" s="0" t="s">
        <v>10</v>
      </c>
      <c r="F2084" s="0" t="s">
        <v>8270</v>
      </c>
      <c r="G2084" s="0" t="n">
        <v>7</v>
      </c>
      <c r="H2084" s="0" t="n">
        <v>6</v>
      </c>
      <c r="I2084" s="0" t="n">
        <v>4</v>
      </c>
      <c r="J2084" s="0" t="n">
        <v>2</v>
      </c>
      <c r="K2084" s="0" t="n">
        <v>3</v>
      </c>
      <c r="L2084" s="0" t="n">
        <v>10</v>
      </c>
      <c r="M2084" s="0" t="n">
        <v>10</v>
      </c>
      <c r="N2084" s="1" t="n">
        <f aca="false">IF(ISERROR(I2084/(I2084+J2084)),0,(I2084/(I2084+J2084)))</f>
        <v>0.666666666666667</v>
      </c>
      <c r="O2084" s="1" t="n">
        <f aca="false">IF(ISERROR(I2084/(I2084+K2084)),0,(I2084/(I2084+K2084)))</f>
        <v>0.571428571428571</v>
      </c>
      <c r="P2084" s="1" t="n">
        <f aca="false">IF(ISERROR((2*N2084*O2084)/(N2084+O2084)),0,(2*N2084*O2084)/(N2084+O2084))</f>
        <v>0.615384615384615</v>
      </c>
      <c r="Q2084" s="0" t="n">
        <f aca="false">L1142-M1142</f>
        <v>1</v>
      </c>
      <c r="R2084" s="17" t="str">
        <f aca="false">VLOOKUP(A2084,s3_num_method!A2084:B4583,2,0)</f>
        <v>num+count</v>
      </c>
    </row>
    <row r="2085" customFormat="false" ht="12.8" hidden="false" customHeight="false" outlineLevel="0" collapsed="false">
      <c r="A2085" s="0" t="s">
        <v>8271</v>
      </c>
      <c r="B2085" s="0" t="s">
        <v>22</v>
      </c>
      <c r="C2085" s="0" t="s">
        <v>2</v>
      </c>
      <c r="E2085" s="0" t="s">
        <v>10</v>
      </c>
      <c r="F2085" s="0" t="s">
        <v>8272</v>
      </c>
      <c r="G2085" s="0" t="n">
        <v>4</v>
      </c>
      <c r="H2085" s="0" t="n">
        <v>4</v>
      </c>
      <c r="I2085" s="0" t="n">
        <v>3</v>
      </c>
      <c r="J2085" s="0" t="n">
        <v>1</v>
      </c>
      <c r="K2085" s="0" t="n">
        <v>1</v>
      </c>
      <c r="L2085" s="0" t="n">
        <v>9</v>
      </c>
      <c r="M2085" s="0" t="n">
        <v>3</v>
      </c>
      <c r="N2085" s="1" t="n">
        <f aca="false">IF(ISERROR(I2085/(I2085+J2085)),0,(I2085/(I2085+J2085)))</f>
        <v>0.75</v>
      </c>
      <c r="O2085" s="1" t="n">
        <f aca="false">IF(ISERROR(I2085/(I2085+K2085)),0,(I2085/(I2085+K2085)))</f>
        <v>0.75</v>
      </c>
      <c r="P2085" s="1" t="n">
        <f aca="false">IF(ISERROR((2*N2085*O2085)/(N2085+O2085)),0,(2*N2085*O2085)/(N2085+O2085))</f>
        <v>0.75</v>
      </c>
      <c r="Q2085" s="0" t="n">
        <f aca="false">L544-M544</f>
        <v>1</v>
      </c>
      <c r="R2085" s="17" t="str">
        <f aca="false">VLOOKUP(A2085,s3_num_method!A2085:B4584,2,0)</f>
        <v>count</v>
      </c>
    </row>
    <row r="2086" customFormat="false" ht="12.8" hidden="false" customHeight="false" outlineLevel="0" collapsed="false">
      <c r="A2086" s="0" t="s">
        <v>8273</v>
      </c>
      <c r="B2086" s="0" t="s">
        <v>22</v>
      </c>
      <c r="C2086" s="0" t="s">
        <v>2</v>
      </c>
      <c r="E2086" s="0" t="s">
        <v>10</v>
      </c>
      <c r="F2086" s="0" t="s">
        <v>8274</v>
      </c>
      <c r="G2086" s="0" t="n">
        <v>2</v>
      </c>
      <c r="H2086" s="0" t="n">
        <v>0</v>
      </c>
      <c r="I2086" s="0" t="n">
        <v>0</v>
      </c>
      <c r="J2086" s="0" t="n">
        <v>0</v>
      </c>
      <c r="K2086" s="0" t="n">
        <v>2</v>
      </c>
      <c r="L2086" s="0" t="n">
        <v>7</v>
      </c>
      <c r="M2086" s="0" t="n">
        <v>0</v>
      </c>
      <c r="N2086" s="1" t="n">
        <f aca="false">IF(ISERROR(I2086/(I2086+J2086)),0,(I2086/(I2086+J2086)))</f>
        <v>0</v>
      </c>
      <c r="O2086" s="1" t="n">
        <f aca="false">IF(ISERROR(I2086/(I2086+K2086)),0,(I2086/(I2086+K2086)))</f>
        <v>0</v>
      </c>
      <c r="P2086" s="1" t="n">
        <f aca="false">IF(ISERROR((2*N2086*O2086)/(N2086+O2086)),0,(2*N2086*O2086)/(N2086+O2086))</f>
        <v>0</v>
      </c>
      <c r="Q2086" s="0" t="n">
        <f aca="false">L260-M260</f>
        <v>0</v>
      </c>
      <c r="R2086" s="17" t="str">
        <f aca="false">VLOOKUP(A2086,s3_num_method!A2086:B4585,2,0)</f>
        <v>num+count</v>
      </c>
    </row>
    <row r="2087" customFormat="false" ht="12.8" hidden="false" customHeight="false" outlineLevel="0" collapsed="false">
      <c r="A2087" s="0" t="s">
        <v>8275</v>
      </c>
      <c r="B2087" s="0" t="s">
        <v>22</v>
      </c>
      <c r="C2087" s="0" t="s">
        <v>2</v>
      </c>
      <c r="E2087" s="0" t="s">
        <v>10</v>
      </c>
      <c r="F2087" s="0" t="s">
        <v>8276</v>
      </c>
      <c r="G2087" s="0" t="n">
        <v>2</v>
      </c>
      <c r="H2087" s="0" t="n">
        <v>2</v>
      </c>
      <c r="I2087" s="0" t="n">
        <v>2</v>
      </c>
      <c r="J2087" s="0" t="n">
        <v>0</v>
      </c>
      <c r="K2087" s="0" t="n">
        <v>0</v>
      </c>
      <c r="L2087" s="0" t="n">
        <v>2</v>
      </c>
      <c r="M2087" s="0" t="n">
        <v>0</v>
      </c>
      <c r="N2087" s="1" t="n">
        <f aca="false">IF(ISERROR(I2087/(I2087+J2087)),0,(I2087/(I2087+J2087)))</f>
        <v>1</v>
      </c>
      <c r="O2087" s="1" t="n">
        <f aca="false">IF(ISERROR(I2087/(I2087+K2087)),0,(I2087/(I2087+K2087)))</f>
        <v>1</v>
      </c>
      <c r="P2087" s="1" t="n">
        <f aca="false">IF(ISERROR((2*N2087*O2087)/(N2087+O2087)),0,(2*N2087*O2087)/(N2087+O2087))</f>
        <v>1</v>
      </c>
      <c r="Q2087" s="0" t="n">
        <f aca="false">L2019-M2019</f>
        <v>10</v>
      </c>
      <c r="R2087" s="17" t="str">
        <f aca="false">VLOOKUP(A2087,s3_num_method!A2087:B4586,2,0)</f>
        <v>count</v>
      </c>
    </row>
    <row r="2088" customFormat="false" ht="12.8" hidden="false" customHeight="false" outlineLevel="0" collapsed="false">
      <c r="A2088" s="0" t="s">
        <v>8277</v>
      </c>
      <c r="B2088" s="0" t="s">
        <v>22</v>
      </c>
      <c r="C2088" s="0" t="s">
        <v>2</v>
      </c>
      <c r="E2088" s="0" t="s">
        <v>10</v>
      </c>
      <c r="F2088" s="0" t="s">
        <v>8278</v>
      </c>
      <c r="G2088" s="0" t="n">
        <v>7</v>
      </c>
      <c r="H2088" s="0" t="n">
        <v>7</v>
      </c>
      <c r="I2088" s="0" t="n">
        <v>3</v>
      </c>
      <c r="J2088" s="0" t="n">
        <v>4</v>
      </c>
      <c r="K2088" s="0" t="n">
        <v>4</v>
      </c>
      <c r="L2088" s="0" t="n">
        <v>16</v>
      </c>
      <c r="M2088" s="0" t="n">
        <v>14</v>
      </c>
      <c r="N2088" s="1" t="n">
        <f aca="false">IF(ISERROR(I2088/(I2088+J2088)),0,(I2088/(I2088+J2088)))</f>
        <v>0.428571428571429</v>
      </c>
      <c r="O2088" s="1" t="n">
        <f aca="false">IF(ISERROR(I2088/(I2088+K2088)),0,(I2088/(I2088+K2088)))</f>
        <v>0.428571428571429</v>
      </c>
      <c r="P2088" s="1" t="n">
        <f aca="false">IF(ISERROR((2*N2088*O2088)/(N2088+O2088)),0,(2*N2088*O2088)/(N2088+O2088))</f>
        <v>0.428571428571429</v>
      </c>
      <c r="Q2088" s="0" t="n">
        <f aca="false">L1527-M1527</f>
        <v>2</v>
      </c>
      <c r="R2088" s="17" t="str">
        <f aca="false">VLOOKUP(A2088,s3_num_method!A2088:B4587,2,0)</f>
        <v>num+count</v>
      </c>
    </row>
    <row r="2089" customFormat="false" ht="12.8" hidden="false" customHeight="false" outlineLevel="0" collapsed="false">
      <c r="A2089" s="0" t="s">
        <v>8279</v>
      </c>
      <c r="B2089" s="0" t="s">
        <v>22</v>
      </c>
      <c r="C2089" s="0" t="s">
        <v>2</v>
      </c>
      <c r="E2089" s="0" t="s">
        <v>10</v>
      </c>
      <c r="F2089" s="0" t="s">
        <v>8280</v>
      </c>
      <c r="G2089" s="0" t="n">
        <v>1</v>
      </c>
      <c r="H2089" s="0" t="n">
        <v>3</v>
      </c>
      <c r="I2089" s="0" t="n">
        <v>1</v>
      </c>
      <c r="J2089" s="0" t="n">
        <v>2</v>
      </c>
      <c r="K2089" s="0" t="n">
        <v>0</v>
      </c>
      <c r="L2089" s="0" t="n">
        <v>1</v>
      </c>
      <c r="M2089" s="0" t="n">
        <v>0</v>
      </c>
      <c r="N2089" s="1" t="n">
        <f aca="false">IF(ISERROR(I2089/(I2089+J2089)),0,(I2089/(I2089+J2089)))</f>
        <v>0.333333333333333</v>
      </c>
      <c r="O2089" s="1" t="n">
        <f aca="false">IF(ISERROR(I2089/(I2089+K2089)),0,(I2089/(I2089+K2089)))</f>
        <v>1</v>
      </c>
      <c r="P2089" s="1" t="n">
        <f aca="false">IF(ISERROR((2*N2089*O2089)/(N2089+O2089)),0,(2*N2089*O2089)/(N2089+O2089))</f>
        <v>0.5</v>
      </c>
      <c r="Q2089" s="0" t="n">
        <f aca="false">L405-M405</f>
        <v>2</v>
      </c>
      <c r="R2089" s="17" t="str">
        <f aca="false">VLOOKUP(A2089,s3_num_method!A2089:B4588,2,0)</f>
        <v>count</v>
      </c>
    </row>
    <row r="2090" customFormat="false" ht="12.8" hidden="false" customHeight="false" outlineLevel="0" collapsed="false">
      <c r="A2090" s="0" t="s">
        <v>8281</v>
      </c>
      <c r="B2090" s="0" t="s">
        <v>22</v>
      </c>
      <c r="C2090" s="0" t="s">
        <v>2</v>
      </c>
      <c r="E2090" s="0" t="s">
        <v>10</v>
      </c>
      <c r="F2090" s="0" t="s">
        <v>8282</v>
      </c>
      <c r="G2090" s="0" t="n">
        <v>3</v>
      </c>
      <c r="H2090" s="0" t="n">
        <v>6</v>
      </c>
      <c r="I2090" s="0" t="n">
        <v>3</v>
      </c>
      <c r="J2090" s="0" t="n">
        <v>3</v>
      </c>
      <c r="K2090" s="0" t="n">
        <v>0</v>
      </c>
      <c r="L2090" s="0" t="n">
        <v>7</v>
      </c>
      <c r="M2090" s="0" t="n">
        <v>8</v>
      </c>
      <c r="N2090" s="1" t="n">
        <f aca="false">IF(ISERROR(I2090/(I2090+J2090)),0,(I2090/(I2090+J2090)))</f>
        <v>0.5</v>
      </c>
      <c r="O2090" s="1" t="n">
        <f aca="false">IF(ISERROR(I2090/(I2090+K2090)),0,(I2090/(I2090+K2090)))</f>
        <v>1</v>
      </c>
      <c r="P2090" s="1" t="n">
        <f aca="false">IF(ISERROR((2*N2090*O2090)/(N2090+O2090)),0,(2*N2090*O2090)/(N2090+O2090))</f>
        <v>0.666666666666667</v>
      </c>
      <c r="Q2090" s="0" t="n">
        <f aca="false">L1399-M1399</f>
        <v>0</v>
      </c>
      <c r="R2090" s="17" t="str">
        <f aca="false">VLOOKUP(A2090,s3_num_method!A2090:B4589,2,0)</f>
        <v>num+count</v>
      </c>
    </row>
    <row r="2091" customFormat="false" ht="12.8" hidden="false" customHeight="false" outlineLevel="0" collapsed="false">
      <c r="A2091" s="0" t="s">
        <v>8283</v>
      </c>
      <c r="B2091" s="0" t="s">
        <v>22</v>
      </c>
      <c r="C2091" s="0" t="s">
        <v>2</v>
      </c>
      <c r="E2091" s="0" t="s">
        <v>10</v>
      </c>
      <c r="F2091" s="0" t="s">
        <v>8284</v>
      </c>
      <c r="G2091" s="0" t="n">
        <v>4</v>
      </c>
      <c r="H2091" s="0" t="n">
        <v>3</v>
      </c>
      <c r="I2091" s="0" t="n">
        <v>1</v>
      </c>
      <c r="J2091" s="0" t="n">
        <v>2</v>
      </c>
      <c r="K2091" s="0" t="n">
        <v>3</v>
      </c>
      <c r="L2091" s="0" t="n">
        <v>4</v>
      </c>
      <c r="M2091" s="0" t="n">
        <v>3</v>
      </c>
      <c r="N2091" s="1" t="n">
        <f aca="false">IF(ISERROR(I2091/(I2091+J2091)),0,(I2091/(I2091+J2091)))</f>
        <v>0.333333333333333</v>
      </c>
      <c r="O2091" s="1" t="n">
        <f aca="false">IF(ISERROR(I2091/(I2091+K2091)),0,(I2091/(I2091+K2091)))</f>
        <v>0.25</v>
      </c>
      <c r="P2091" s="1" t="n">
        <f aca="false">IF(ISERROR((2*N2091*O2091)/(N2091+O2091)),0,(2*N2091*O2091)/(N2091+O2091))</f>
        <v>0.285714285714286</v>
      </c>
      <c r="Q2091" s="0" t="n">
        <f aca="false">L1229-M1229</f>
        <v>0</v>
      </c>
      <c r="R2091" s="17" t="str">
        <f aca="false">VLOOKUP(A2091,s3_num_method!A2091:B4590,2,0)</f>
        <v>num+count</v>
      </c>
    </row>
    <row r="2092" customFormat="false" ht="12.8" hidden="false" customHeight="false" outlineLevel="0" collapsed="false">
      <c r="A2092" s="0" t="s">
        <v>8285</v>
      </c>
      <c r="B2092" s="0" t="s">
        <v>22</v>
      </c>
      <c r="C2092" s="0" t="s">
        <v>2</v>
      </c>
      <c r="E2092" s="0" t="s">
        <v>10</v>
      </c>
      <c r="F2092" s="0" t="s">
        <v>8286</v>
      </c>
      <c r="G2092" s="0" t="n">
        <v>6</v>
      </c>
      <c r="H2092" s="0" t="n">
        <v>5</v>
      </c>
      <c r="I2092" s="0" t="n">
        <v>4</v>
      </c>
      <c r="J2092" s="0" t="n">
        <v>1</v>
      </c>
      <c r="K2092" s="0" t="n">
        <v>2</v>
      </c>
      <c r="L2092" s="0" t="n">
        <v>16</v>
      </c>
      <c r="M2092" s="0" t="n">
        <v>16</v>
      </c>
      <c r="N2092" s="1" t="n">
        <f aca="false">IF(ISERROR(I2092/(I2092+J2092)),0,(I2092/(I2092+J2092)))</f>
        <v>0.8</v>
      </c>
      <c r="O2092" s="1" t="n">
        <f aca="false">IF(ISERROR(I2092/(I2092+K2092)),0,(I2092/(I2092+K2092)))</f>
        <v>0.666666666666667</v>
      </c>
      <c r="P2092" s="1" t="n">
        <f aca="false">IF(ISERROR((2*N2092*O2092)/(N2092+O2092)),0,(2*N2092*O2092)/(N2092+O2092))</f>
        <v>0.727272727272727</v>
      </c>
      <c r="Q2092" s="0" t="n">
        <f aca="false">L1357-M1357</f>
        <v>-2</v>
      </c>
      <c r="R2092" s="17" t="str">
        <f aca="false">VLOOKUP(A2092,s3_num_method!A2092:B4591,2,0)</f>
        <v>num+count</v>
      </c>
    </row>
    <row r="2093" customFormat="false" ht="12.8" hidden="false" customHeight="false" outlineLevel="0" collapsed="false">
      <c r="A2093" s="0" t="s">
        <v>8287</v>
      </c>
      <c r="B2093" s="0" t="s">
        <v>22</v>
      </c>
      <c r="C2093" s="0" t="s">
        <v>2</v>
      </c>
      <c r="E2093" s="0" t="s">
        <v>10</v>
      </c>
      <c r="F2093" s="0" t="s">
        <v>8288</v>
      </c>
      <c r="G2093" s="0" t="n">
        <v>6</v>
      </c>
      <c r="H2093" s="0" t="n">
        <v>6</v>
      </c>
      <c r="I2093" s="0" t="n">
        <v>5</v>
      </c>
      <c r="J2093" s="0" t="n">
        <v>1</v>
      </c>
      <c r="K2093" s="0" t="n">
        <v>1</v>
      </c>
      <c r="L2093" s="0" t="n">
        <v>10</v>
      </c>
      <c r="M2093" s="0" t="n">
        <v>8</v>
      </c>
      <c r="N2093" s="1" t="n">
        <f aca="false">IF(ISERROR(I2093/(I2093+J2093)),0,(I2093/(I2093+J2093)))</f>
        <v>0.833333333333333</v>
      </c>
      <c r="O2093" s="1" t="n">
        <f aca="false">IF(ISERROR(I2093/(I2093+K2093)),0,(I2093/(I2093+K2093)))</f>
        <v>0.833333333333333</v>
      </c>
      <c r="P2093" s="1" t="n">
        <f aca="false">IF(ISERROR((2*N2093*O2093)/(N2093+O2093)),0,(2*N2093*O2093)/(N2093+O2093))</f>
        <v>0.833333333333333</v>
      </c>
      <c r="Q2093" s="0" t="n">
        <f aca="false">L1369-M1369</f>
        <v>-1</v>
      </c>
      <c r="R2093" s="17" t="str">
        <f aca="false">VLOOKUP(A2093,s3_num_method!A2093:B4592,2,0)</f>
        <v>num+count</v>
      </c>
    </row>
    <row r="2094" customFormat="false" ht="12.8" hidden="false" customHeight="false" outlineLevel="0" collapsed="false">
      <c r="A2094" s="0" t="s">
        <v>8289</v>
      </c>
      <c r="B2094" s="0" t="s">
        <v>22</v>
      </c>
      <c r="C2094" s="0" t="s">
        <v>2</v>
      </c>
      <c r="E2094" s="0" t="s">
        <v>10</v>
      </c>
      <c r="F2094" s="0" t="s">
        <v>8290</v>
      </c>
      <c r="G2094" s="0" t="n">
        <v>2</v>
      </c>
      <c r="H2094" s="0" t="n">
        <v>3</v>
      </c>
      <c r="I2094" s="0" t="n">
        <v>2</v>
      </c>
      <c r="J2094" s="0" t="n">
        <v>1</v>
      </c>
      <c r="K2094" s="0" t="n">
        <v>0</v>
      </c>
      <c r="L2094" s="0" t="n">
        <v>2</v>
      </c>
      <c r="M2094" s="0" t="n">
        <v>1</v>
      </c>
      <c r="N2094" s="1" t="n">
        <f aca="false">IF(ISERROR(I2094/(I2094+J2094)),0,(I2094/(I2094+J2094)))</f>
        <v>0.666666666666667</v>
      </c>
      <c r="O2094" s="1" t="n">
        <f aca="false">IF(ISERROR(I2094/(I2094+K2094)),0,(I2094/(I2094+K2094)))</f>
        <v>1</v>
      </c>
      <c r="P2094" s="1" t="n">
        <f aca="false">IF(ISERROR((2*N2094*O2094)/(N2094+O2094)),0,(2*N2094*O2094)/(N2094+O2094))</f>
        <v>0.8</v>
      </c>
      <c r="Q2094" s="0" t="n">
        <f aca="false">L871-M871</f>
        <v>1</v>
      </c>
      <c r="R2094" s="17" t="str">
        <f aca="false">VLOOKUP(A2094,s3_num_method!A2094:B4593,2,0)</f>
        <v>count</v>
      </c>
    </row>
    <row r="2095" customFormat="false" ht="12.8" hidden="false" customHeight="false" outlineLevel="0" collapsed="false">
      <c r="A2095" s="0" t="s">
        <v>8291</v>
      </c>
      <c r="B2095" s="0" t="s">
        <v>22</v>
      </c>
      <c r="C2095" s="0" t="s">
        <v>2</v>
      </c>
      <c r="E2095" s="0" t="s">
        <v>10</v>
      </c>
      <c r="F2095" s="0" t="s">
        <v>8292</v>
      </c>
      <c r="G2095" s="0" t="n">
        <v>4</v>
      </c>
      <c r="H2095" s="0" t="n">
        <v>12</v>
      </c>
      <c r="I2095" s="0" t="n">
        <v>4</v>
      </c>
      <c r="J2095" s="0" t="n">
        <v>8</v>
      </c>
      <c r="K2095" s="0" t="n">
        <v>0</v>
      </c>
      <c r="L2095" s="0" t="n">
        <v>8</v>
      </c>
      <c r="M2095" s="0" t="n">
        <v>21</v>
      </c>
      <c r="N2095" s="1" t="n">
        <f aca="false">IF(ISERROR(I2095/(I2095+J2095)),0,(I2095/(I2095+J2095)))</f>
        <v>0.333333333333333</v>
      </c>
      <c r="O2095" s="1" t="n">
        <f aca="false">IF(ISERROR(I2095/(I2095+K2095)),0,(I2095/(I2095+K2095)))</f>
        <v>1</v>
      </c>
      <c r="P2095" s="1" t="n">
        <f aca="false">IF(ISERROR((2*N2095*O2095)/(N2095+O2095)),0,(2*N2095*O2095)/(N2095+O2095))</f>
        <v>0.5</v>
      </c>
      <c r="Q2095" s="0" t="n">
        <f aca="false">L1972-M1972</f>
        <v>13</v>
      </c>
      <c r="R2095" s="17" t="str">
        <f aca="false">VLOOKUP(A2095,s3_num_method!A2095:B4594,2,0)</f>
        <v>num+count</v>
      </c>
    </row>
    <row r="2096" customFormat="false" ht="12.8" hidden="false" customHeight="false" outlineLevel="0" collapsed="false">
      <c r="A2096" s="0" t="s">
        <v>8293</v>
      </c>
      <c r="B2096" s="0" t="s">
        <v>22</v>
      </c>
      <c r="C2096" s="0" t="s">
        <v>2</v>
      </c>
      <c r="E2096" s="0" t="s">
        <v>10</v>
      </c>
      <c r="F2096" s="0" t="s">
        <v>8294</v>
      </c>
      <c r="G2096" s="0" t="n">
        <v>5</v>
      </c>
      <c r="H2096" s="0" t="n">
        <v>4</v>
      </c>
      <c r="I2096" s="0" t="n">
        <v>2</v>
      </c>
      <c r="J2096" s="0" t="n">
        <v>2</v>
      </c>
      <c r="K2096" s="0" t="n">
        <v>3</v>
      </c>
      <c r="L2096" s="0" t="n">
        <v>5</v>
      </c>
      <c r="M2096" s="0" t="n">
        <v>4</v>
      </c>
      <c r="N2096" s="1" t="n">
        <f aca="false">IF(ISERROR(I2096/(I2096+J2096)),0,(I2096/(I2096+J2096)))</f>
        <v>0.5</v>
      </c>
      <c r="O2096" s="1" t="n">
        <f aca="false">IF(ISERROR(I2096/(I2096+K2096)),0,(I2096/(I2096+K2096)))</f>
        <v>0.4</v>
      </c>
      <c r="P2096" s="1" t="n">
        <f aca="false">IF(ISERROR((2*N2096*O2096)/(N2096+O2096)),0,(2*N2096*O2096)/(N2096+O2096))</f>
        <v>0.444444444444444</v>
      </c>
      <c r="Q2096" s="0" t="n">
        <f aca="false">L748-M748</f>
        <v>3</v>
      </c>
      <c r="R2096" s="17" t="str">
        <f aca="false">VLOOKUP(A2096,s3_num_method!A2096:B4595,2,0)</f>
        <v>num+count</v>
      </c>
    </row>
    <row r="2097" customFormat="false" ht="12.8" hidden="false" customHeight="false" outlineLevel="0" collapsed="false">
      <c r="A2097" s="0" t="s">
        <v>8295</v>
      </c>
      <c r="B2097" s="0" t="s">
        <v>22</v>
      </c>
      <c r="C2097" s="0" t="s">
        <v>2</v>
      </c>
      <c r="E2097" s="0" t="s">
        <v>10</v>
      </c>
      <c r="F2097" s="0" t="s">
        <v>8296</v>
      </c>
      <c r="G2097" s="0" t="n">
        <v>3</v>
      </c>
      <c r="H2097" s="0" t="n">
        <v>3</v>
      </c>
      <c r="I2097" s="0" t="n">
        <v>3</v>
      </c>
      <c r="J2097" s="0" t="n">
        <v>0</v>
      </c>
      <c r="K2097" s="0" t="n">
        <v>0</v>
      </c>
      <c r="L2097" s="0" t="n">
        <v>18</v>
      </c>
      <c r="M2097" s="0" t="n">
        <v>8</v>
      </c>
      <c r="N2097" s="1" t="n">
        <f aca="false">IF(ISERROR(I2097/(I2097+J2097)),0,(I2097/(I2097+J2097)))</f>
        <v>1</v>
      </c>
      <c r="O2097" s="1" t="n">
        <f aca="false">IF(ISERROR(I2097/(I2097+K2097)),0,(I2097/(I2097+K2097)))</f>
        <v>1</v>
      </c>
      <c r="P2097" s="1" t="n">
        <f aca="false">IF(ISERROR((2*N2097*O2097)/(N2097+O2097)),0,(2*N2097*O2097)/(N2097+O2097))</f>
        <v>1</v>
      </c>
      <c r="Q2097" s="0" t="n">
        <f aca="false">L290-M290</f>
        <v>-2</v>
      </c>
      <c r="R2097" s="17" t="str">
        <f aca="false">VLOOKUP(A2097,s3_num_method!A2097:B4596,2,0)</f>
        <v>num+count</v>
      </c>
    </row>
    <row r="2098" customFormat="false" ht="12.8" hidden="false" customHeight="false" outlineLevel="0" collapsed="false">
      <c r="A2098" s="0" t="s">
        <v>8297</v>
      </c>
      <c r="B2098" s="0" t="s">
        <v>22</v>
      </c>
      <c r="C2098" s="0" t="s">
        <v>2</v>
      </c>
      <c r="E2098" s="0" t="s">
        <v>10</v>
      </c>
      <c r="F2098" s="0" t="s">
        <v>8298</v>
      </c>
      <c r="G2098" s="0" t="n">
        <v>4</v>
      </c>
      <c r="H2098" s="0" t="n">
        <v>3</v>
      </c>
      <c r="I2098" s="0" t="n">
        <v>1</v>
      </c>
      <c r="J2098" s="0" t="n">
        <v>2</v>
      </c>
      <c r="K2098" s="0" t="n">
        <v>3</v>
      </c>
      <c r="L2098" s="0" t="n">
        <v>6</v>
      </c>
      <c r="M2098" s="0" t="n">
        <v>8</v>
      </c>
      <c r="N2098" s="1" t="n">
        <f aca="false">IF(ISERROR(I2098/(I2098+J2098)),0,(I2098/(I2098+J2098)))</f>
        <v>0.333333333333333</v>
      </c>
      <c r="O2098" s="1" t="n">
        <f aca="false">IF(ISERROR(I2098/(I2098+K2098)),0,(I2098/(I2098+K2098)))</f>
        <v>0.25</v>
      </c>
      <c r="P2098" s="1" t="n">
        <f aca="false">IF(ISERROR((2*N2098*O2098)/(N2098+O2098)),0,(2*N2098*O2098)/(N2098+O2098))</f>
        <v>0.285714285714286</v>
      </c>
      <c r="Q2098" s="0" t="n">
        <f aca="false">L431-M431</f>
        <v>-4</v>
      </c>
      <c r="R2098" s="17" t="str">
        <f aca="false">VLOOKUP(A2098,s3_num_method!A2098:B4597,2,0)</f>
        <v>num+count</v>
      </c>
    </row>
    <row r="2099" customFormat="false" ht="12.8" hidden="false" customHeight="false" outlineLevel="0" collapsed="false">
      <c r="A2099" s="0" t="s">
        <v>8299</v>
      </c>
      <c r="B2099" s="0" t="s">
        <v>22</v>
      </c>
      <c r="C2099" s="0" t="s">
        <v>2</v>
      </c>
      <c r="E2099" s="0" t="s">
        <v>10</v>
      </c>
      <c r="F2099" s="0" t="s">
        <v>8300</v>
      </c>
      <c r="G2099" s="0" t="n">
        <v>6</v>
      </c>
      <c r="H2099" s="0" t="n">
        <v>5</v>
      </c>
      <c r="I2099" s="0" t="n">
        <v>3</v>
      </c>
      <c r="J2099" s="0" t="n">
        <v>2</v>
      </c>
      <c r="K2099" s="0" t="n">
        <v>3</v>
      </c>
      <c r="L2099" s="0" t="n">
        <v>15</v>
      </c>
      <c r="M2099" s="0" t="n">
        <v>15</v>
      </c>
      <c r="N2099" s="1" t="n">
        <f aca="false">IF(ISERROR(I2099/(I2099+J2099)),0,(I2099/(I2099+J2099)))</f>
        <v>0.6</v>
      </c>
      <c r="O2099" s="1" t="n">
        <f aca="false">IF(ISERROR(I2099/(I2099+K2099)),0,(I2099/(I2099+K2099)))</f>
        <v>0.5</v>
      </c>
      <c r="P2099" s="1" t="n">
        <f aca="false">IF(ISERROR((2*N2099*O2099)/(N2099+O2099)),0,(2*N2099*O2099)/(N2099+O2099))</f>
        <v>0.545454545454545</v>
      </c>
      <c r="Q2099" s="0" t="n">
        <f aca="false">L2311-M2311</f>
        <v>3</v>
      </c>
      <c r="R2099" s="17" t="str">
        <f aca="false">VLOOKUP(A2099,s3_num_method!A2099:B4598,2,0)</f>
        <v>num+count</v>
      </c>
    </row>
    <row r="2100" customFormat="false" ht="12.8" hidden="false" customHeight="false" outlineLevel="0" collapsed="false">
      <c r="A2100" s="0" t="s">
        <v>8301</v>
      </c>
      <c r="B2100" s="0" t="s">
        <v>22</v>
      </c>
      <c r="C2100" s="0" t="s">
        <v>2</v>
      </c>
      <c r="E2100" s="0" t="s">
        <v>10</v>
      </c>
      <c r="F2100" s="0" t="s">
        <v>8302</v>
      </c>
      <c r="G2100" s="0" t="n">
        <v>3</v>
      </c>
      <c r="H2100" s="0" t="n">
        <v>4</v>
      </c>
      <c r="I2100" s="0" t="n">
        <v>3</v>
      </c>
      <c r="J2100" s="0" t="n">
        <v>1</v>
      </c>
      <c r="K2100" s="0" t="n">
        <v>0</v>
      </c>
      <c r="L2100" s="0" t="n">
        <v>8</v>
      </c>
      <c r="M2100" s="0" t="n">
        <v>11</v>
      </c>
      <c r="N2100" s="1" t="n">
        <f aca="false">IF(ISERROR(I2100/(I2100+J2100)),0,(I2100/(I2100+J2100)))</f>
        <v>0.75</v>
      </c>
      <c r="O2100" s="1" t="n">
        <f aca="false">IF(ISERROR(I2100/(I2100+K2100)),0,(I2100/(I2100+K2100)))</f>
        <v>1</v>
      </c>
      <c r="P2100" s="1" t="n">
        <f aca="false">IF(ISERROR((2*N2100*O2100)/(N2100+O2100)),0,(2*N2100*O2100)/(N2100+O2100))</f>
        <v>0.857142857142857</v>
      </c>
      <c r="Q2100" s="0" t="n">
        <f aca="false">L2075-M2075</f>
        <v>7</v>
      </c>
      <c r="R2100" s="17" t="str">
        <f aca="false">VLOOKUP(A2100,s3_num_method!A2100:B4599,2,0)</f>
        <v>num+count</v>
      </c>
    </row>
    <row r="2101" customFormat="false" ht="12.8" hidden="false" customHeight="false" outlineLevel="0" collapsed="false">
      <c r="A2101" s="0" t="s">
        <v>8303</v>
      </c>
      <c r="B2101" s="0" t="s">
        <v>22</v>
      </c>
      <c r="C2101" s="0" t="s">
        <v>2</v>
      </c>
      <c r="E2101" s="0" t="s">
        <v>10</v>
      </c>
      <c r="F2101" s="0" t="s">
        <v>8304</v>
      </c>
      <c r="G2101" s="0" t="n">
        <v>5</v>
      </c>
      <c r="H2101" s="0" t="n">
        <v>5</v>
      </c>
      <c r="I2101" s="0" t="n">
        <v>5</v>
      </c>
      <c r="J2101" s="0" t="n">
        <v>0</v>
      </c>
      <c r="K2101" s="0" t="n">
        <v>0</v>
      </c>
      <c r="L2101" s="0" t="n">
        <v>6</v>
      </c>
      <c r="M2101" s="0" t="n">
        <v>8</v>
      </c>
      <c r="N2101" s="1" t="n">
        <f aca="false">IF(ISERROR(I2101/(I2101+J2101)),0,(I2101/(I2101+J2101)))</f>
        <v>1</v>
      </c>
      <c r="O2101" s="1" t="n">
        <f aca="false">IF(ISERROR(I2101/(I2101+K2101)),0,(I2101/(I2101+K2101)))</f>
        <v>1</v>
      </c>
      <c r="P2101" s="1" t="n">
        <f aca="false">IF(ISERROR((2*N2101*O2101)/(N2101+O2101)),0,(2*N2101*O2101)/(N2101+O2101))</f>
        <v>1</v>
      </c>
      <c r="Q2101" s="0" t="n">
        <f aca="false">L2323-M2323</f>
        <v>0</v>
      </c>
      <c r="R2101" s="17" t="str">
        <f aca="false">VLOOKUP(A2101,s3_num_method!A2101:B4600,2,0)</f>
        <v>num+count</v>
      </c>
    </row>
    <row r="2102" customFormat="false" ht="12.8" hidden="false" customHeight="false" outlineLevel="0" collapsed="false">
      <c r="A2102" s="0" t="s">
        <v>8305</v>
      </c>
      <c r="B2102" s="0" t="s">
        <v>22</v>
      </c>
      <c r="C2102" s="0" t="s">
        <v>2</v>
      </c>
      <c r="E2102" s="0" t="s">
        <v>10</v>
      </c>
      <c r="F2102" s="0" t="s">
        <v>8306</v>
      </c>
      <c r="G2102" s="0" t="n">
        <v>8</v>
      </c>
      <c r="H2102" s="0" t="n">
        <v>6</v>
      </c>
      <c r="I2102" s="0" t="n">
        <v>6</v>
      </c>
      <c r="J2102" s="0" t="n">
        <v>0</v>
      </c>
      <c r="K2102" s="0" t="n">
        <v>2</v>
      </c>
      <c r="L2102" s="0" t="n">
        <v>13</v>
      </c>
      <c r="M2102" s="0" t="n">
        <v>7</v>
      </c>
      <c r="N2102" s="1" t="n">
        <f aca="false">IF(ISERROR(I2102/(I2102+J2102)),0,(I2102/(I2102+J2102)))</f>
        <v>1</v>
      </c>
      <c r="O2102" s="1" t="n">
        <f aca="false">IF(ISERROR(I2102/(I2102+K2102)),0,(I2102/(I2102+K2102)))</f>
        <v>0.75</v>
      </c>
      <c r="P2102" s="1" t="n">
        <f aca="false">IF(ISERROR((2*N2102*O2102)/(N2102+O2102)),0,(2*N2102*O2102)/(N2102+O2102))</f>
        <v>0.857142857142857</v>
      </c>
      <c r="Q2102" s="0" t="n">
        <f aca="false">L252-M252</f>
        <v>-3</v>
      </c>
      <c r="R2102" s="17" t="str">
        <f aca="false">VLOOKUP(A2102,s3_num_method!A2102:B4601,2,0)</f>
        <v>num+count</v>
      </c>
    </row>
    <row r="2103" customFormat="false" ht="12.8" hidden="false" customHeight="false" outlineLevel="0" collapsed="false">
      <c r="A2103" s="0" t="s">
        <v>8307</v>
      </c>
      <c r="B2103" s="0" t="s">
        <v>22</v>
      </c>
      <c r="C2103" s="0" t="s">
        <v>2</v>
      </c>
      <c r="E2103" s="0" t="s">
        <v>10</v>
      </c>
      <c r="F2103" s="0" t="s">
        <v>8308</v>
      </c>
      <c r="G2103" s="0" t="n">
        <v>6</v>
      </c>
      <c r="H2103" s="0" t="n">
        <v>7</v>
      </c>
      <c r="I2103" s="0" t="n">
        <v>4</v>
      </c>
      <c r="J2103" s="0" t="n">
        <v>3</v>
      </c>
      <c r="K2103" s="0" t="n">
        <v>2</v>
      </c>
      <c r="L2103" s="0" t="n">
        <v>7</v>
      </c>
      <c r="M2103" s="0" t="n">
        <v>6</v>
      </c>
      <c r="N2103" s="1" t="n">
        <f aca="false">IF(ISERROR(I2103/(I2103+J2103)),0,(I2103/(I2103+J2103)))</f>
        <v>0.571428571428571</v>
      </c>
      <c r="O2103" s="1" t="n">
        <f aca="false">IF(ISERROR(I2103/(I2103+K2103)),0,(I2103/(I2103+K2103)))</f>
        <v>0.666666666666667</v>
      </c>
      <c r="P2103" s="1" t="n">
        <f aca="false">IF(ISERROR((2*N2103*O2103)/(N2103+O2103)),0,(2*N2103*O2103)/(N2103+O2103))</f>
        <v>0.615384615384615</v>
      </c>
      <c r="Q2103" s="0" t="n">
        <f aca="false">L35-M35</f>
        <v>-9</v>
      </c>
      <c r="R2103" s="17" t="str">
        <f aca="false">VLOOKUP(A2103,s3_num_method!A2103:B4602,2,0)</f>
        <v>num+count</v>
      </c>
    </row>
    <row r="2104" customFormat="false" ht="12.8" hidden="false" customHeight="false" outlineLevel="0" collapsed="false">
      <c r="A2104" s="0" t="s">
        <v>8309</v>
      </c>
      <c r="B2104" s="0" t="s">
        <v>22</v>
      </c>
      <c r="C2104" s="0" t="s">
        <v>2</v>
      </c>
      <c r="E2104" s="0" t="s">
        <v>10</v>
      </c>
      <c r="F2104" s="0" t="s">
        <v>8310</v>
      </c>
      <c r="G2104" s="0" t="n">
        <v>9</v>
      </c>
      <c r="H2104" s="0" t="n">
        <v>14</v>
      </c>
      <c r="I2104" s="0" t="n">
        <v>8</v>
      </c>
      <c r="J2104" s="0" t="n">
        <v>6</v>
      </c>
      <c r="K2104" s="0" t="n">
        <v>1</v>
      </c>
      <c r="L2104" s="0" t="n">
        <v>9</v>
      </c>
      <c r="M2104" s="0" t="n">
        <v>7</v>
      </c>
      <c r="N2104" s="1" t="n">
        <f aca="false">IF(ISERROR(I2104/(I2104+J2104)),0,(I2104/(I2104+J2104)))</f>
        <v>0.571428571428571</v>
      </c>
      <c r="O2104" s="1" t="n">
        <f aca="false">IF(ISERROR(I2104/(I2104+K2104)),0,(I2104/(I2104+K2104)))</f>
        <v>0.888888888888889</v>
      </c>
      <c r="P2104" s="1" t="n">
        <f aca="false">IF(ISERROR((2*N2104*O2104)/(N2104+O2104)),0,(2*N2104*O2104)/(N2104+O2104))</f>
        <v>0.695652173913043</v>
      </c>
      <c r="Q2104" s="0" t="n">
        <f aca="false">L1396-M1396</f>
        <v>-4</v>
      </c>
      <c r="R2104" s="17" t="str">
        <f aca="false">VLOOKUP(A2104,s3_num_method!A2104:B4603,2,0)</f>
        <v>num+count</v>
      </c>
    </row>
    <row r="2105" customFormat="false" ht="12.8" hidden="false" customHeight="false" outlineLevel="0" collapsed="false">
      <c r="A2105" s="0" t="s">
        <v>8311</v>
      </c>
      <c r="B2105" s="0" t="s">
        <v>22</v>
      </c>
      <c r="C2105" s="0" t="s">
        <v>2</v>
      </c>
      <c r="E2105" s="0" t="s">
        <v>10</v>
      </c>
      <c r="F2105" s="0" t="s">
        <v>8312</v>
      </c>
      <c r="G2105" s="0" t="n">
        <v>1</v>
      </c>
      <c r="H2105" s="0" t="n">
        <v>3</v>
      </c>
      <c r="I2105" s="0" t="n">
        <v>0</v>
      </c>
      <c r="J2105" s="0" t="n">
        <v>3</v>
      </c>
      <c r="K2105" s="0" t="n">
        <v>1</v>
      </c>
      <c r="L2105" s="0" t="n">
        <v>4</v>
      </c>
      <c r="M2105" s="0" t="n">
        <v>5</v>
      </c>
      <c r="N2105" s="1" t="n">
        <f aca="false">IF(ISERROR(I2105/(I2105+J2105)),0,(I2105/(I2105+J2105)))</f>
        <v>0</v>
      </c>
      <c r="O2105" s="1" t="n">
        <f aca="false">IF(ISERROR(I2105/(I2105+K2105)),0,(I2105/(I2105+K2105)))</f>
        <v>0</v>
      </c>
      <c r="P2105" s="1" t="n">
        <f aca="false">IF(ISERROR((2*N2105*O2105)/(N2105+O2105)),0,(2*N2105*O2105)/(N2105+O2105))</f>
        <v>0</v>
      </c>
      <c r="Q2105" s="0" t="n">
        <f aca="false">L1256-M1256</f>
        <v>-6</v>
      </c>
      <c r="R2105" s="17" t="str">
        <f aca="false">VLOOKUP(A2105,s3_num_method!A2105:B4604,2,0)</f>
        <v>num+count</v>
      </c>
    </row>
    <row r="2106" customFormat="false" ht="12.8" hidden="false" customHeight="false" outlineLevel="0" collapsed="false">
      <c r="A2106" s="0" t="s">
        <v>8313</v>
      </c>
      <c r="B2106" s="0" t="s">
        <v>22</v>
      </c>
      <c r="C2106" s="0" t="s">
        <v>2</v>
      </c>
      <c r="E2106" s="0" t="s">
        <v>10</v>
      </c>
      <c r="F2106" s="0" t="s">
        <v>8314</v>
      </c>
      <c r="G2106" s="0" t="n">
        <v>2</v>
      </c>
      <c r="H2106" s="0" t="n">
        <v>1</v>
      </c>
      <c r="I2106" s="0" t="n">
        <v>1</v>
      </c>
      <c r="J2106" s="0" t="n">
        <v>0</v>
      </c>
      <c r="K2106" s="0" t="n">
        <v>1</v>
      </c>
      <c r="L2106" s="0" t="n">
        <v>5</v>
      </c>
      <c r="M2106" s="0" t="n">
        <v>4</v>
      </c>
      <c r="N2106" s="1" t="n">
        <f aca="false">IF(ISERROR(I2106/(I2106+J2106)),0,(I2106/(I2106+J2106)))</f>
        <v>1</v>
      </c>
      <c r="O2106" s="1" t="n">
        <f aca="false">IF(ISERROR(I2106/(I2106+K2106)),0,(I2106/(I2106+K2106)))</f>
        <v>0.5</v>
      </c>
      <c r="P2106" s="1" t="n">
        <f aca="false">IF(ISERROR((2*N2106*O2106)/(N2106+O2106)),0,(2*N2106*O2106)/(N2106+O2106))</f>
        <v>0.666666666666667</v>
      </c>
      <c r="Q2106" s="0" t="n">
        <f aca="false">L61-M61</f>
        <v>-13</v>
      </c>
      <c r="R2106" s="17" t="str">
        <f aca="false">VLOOKUP(A2106,s3_num_method!A2106:B4605,2,0)</f>
        <v>num</v>
      </c>
    </row>
    <row r="2107" customFormat="false" ht="12.8" hidden="false" customHeight="false" outlineLevel="0" collapsed="false">
      <c r="A2107" s="0" t="s">
        <v>8315</v>
      </c>
      <c r="B2107" s="0" t="s">
        <v>22</v>
      </c>
      <c r="C2107" s="0" t="s">
        <v>2</v>
      </c>
      <c r="E2107" s="0" t="s">
        <v>10</v>
      </c>
      <c r="F2107" s="0" t="s">
        <v>8316</v>
      </c>
      <c r="G2107" s="0" t="n">
        <v>1</v>
      </c>
      <c r="H2107" s="0" t="n">
        <v>0</v>
      </c>
      <c r="I2107" s="0" t="n">
        <v>0</v>
      </c>
      <c r="J2107" s="0" t="n">
        <v>0</v>
      </c>
      <c r="K2107" s="0" t="n">
        <v>1</v>
      </c>
      <c r="L2107" s="0" t="n">
        <v>4</v>
      </c>
      <c r="M2107" s="0" t="n">
        <v>0</v>
      </c>
      <c r="N2107" s="1" t="n">
        <f aca="false">IF(ISERROR(I2107/(I2107+J2107)),0,(I2107/(I2107+J2107)))</f>
        <v>0</v>
      </c>
      <c r="O2107" s="1" t="n">
        <f aca="false">IF(ISERROR(I2107/(I2107+K2107)),0,(I2107/(I2107+K2107)))</f>
        <v>0</v>
      </c>
      <c r="P2107" s="1" t="n">
        <f aca="false">IF(ISERROR((2*N2107*O2107)/(N2107+O2107)),0,(2*N2107*O2107)/(N2107+O2107))</f>
        <v>0</v>
      </c>
      <c r="Q2107" s="0" t="n">
        <f aca="false">L1917-M1917</f>
        <v>2</v>
      </c>
      <c r="R2107" s="17" t="str">
        <f aca="false">VLOOKUP(A2107,s3_num_method!A2107:B4606,2,0)</f>
        <v>num+count</v>
      </c>
    </row>
    <row r="2108" customFormat="false" ht="12.8" hidden="false" customHeight="false" outlineLevel="0" collapsed="false">
      <c r="A2108" s="0" t="s">
        <v>8317</v>
      </c>
      <c r="B2108" s="0" t="s">
        <v>22</v>
      </c>
      <c r="C2108" s="0" t="s">
        <v>2</v>
      </c>
      <c r="E2108" s="0" t="s">
        <v>10</v>
      </c>
      <c r="F2108" s="0" t="s">
        <v>8318</v>
      </c>
      <c r="G2108" s="0" t="n">
        <v>3</v>
      </c>
      <c r="H2108" s="0" t="n">
        <v>0</v>
      </c>
      <c r="I2108" s="0" t="n">
        <v>0</v>
      </c>
      <c r="J2108" s="0" t="n">
        <v>0</v>
      </c>
      <c r="K2108" s="0" t="n">
        <v>3</v>
      </c>
      <c r="L2108" s="0" t="n">
        <v>4</v>
      </c>
      <c r="M2108" s="0" t="n">
        <v>0</v>
      </c>
      <c r="N2108" s="1" t="n">
        <f aca="false">IF(ISERROR(I2108/(I2108+J2108)),0,(I2108/(I2108+J2108)))</f>
        <v>0</v>
      </c>
      <c r="O2108" s="1" t="n">
        <f aca="false">IF(ISERROR(I2108/(I2108+K2108)),0,(I2108/(I2108+K2108)))</f>
        <v>0</v>
      </c>
      <c r="P2108" s="1" t="n">
        <f aca="false">IF(ISERROR((2*N2108*O2108)/(N2108+O2108)),0,(2*N2108*O2108)/(N2108+O2108))</f>
        <v>0</v>
      </c>
      <c r="Q2108" s="0" t="n">
        <f aca="false">L680-M680</f>
        <v>1</v>
      </c>
      <c r="R2108" s="17" t="str">
        <f aca="false">VLOOKUP(A2108,s3_num_method!A2108:B4607,2,0)</f>
        <v>num+count</v>
      </c>
    </row>
    <row r="2109" customFormat="false" ht="12.8" hidden="false" customHeight="false" outlineLevel="0" collapsed="false">
      <c r="A2109" s="0" t="s">
        <v>8319</v>
      </c>
      <c r="B2109" s="0" t="s">
        <v>22</v>
      </c>
      <c r="C2109" s="0" t="s">
        <v>2</v>
      </c>
      <c r="E2109" s="0" t="s">
        <v>10</v>
      </c>
      <c r="F2109" s="0" t="s">
        <v>8320</v>
      </c>
      <c r="G2109" s="0" t="n">
        <v>1</v>
      </c>
      <c r="H2109" s="0" t="n">
        <v>0</v>
      </c>
      <c r="I2109" s="0" t="n">
        <v>0</v>
      </c>
      <c r="J2109" s="0" t="n">
        <v>0</v>
      </c>
      <c r="K2109" s="0" t="n">
        <v>1</v>
      </c>
      <c r="L2109" s="0" t="n">
        <v>1</v>
      </c>
      <c r="M2109" s="0" t="n">
        <v>0</v>
      </c>
      <c r="N2109" s="1" t="n">
        <f aca="false">IF(ISERROR(I2109/(I2109+J2109)),0,(I2109/(I2109+J2109)))</f>
        <v>0</v>
      </c>
      <c r="O2109" s="1" t="n">
        <f aca="false">IF(ISERROR(I2109/(I2109+K2109)),0,(I2109/(I2109+K2109)))</f>
        <v>0</v>
      </c>
      <c r="P2109" s="1" t="n">
        <f aca="false">IF(ISERROR((2*N2109*O2109)/(N2109+O2109)),0,(2*N2109*O2109)/(N2109+O2109))</f>
        <v>0</v>
      </c>
      <c r="Q2109" s="0" t="n">
        <f aca="false">L1221-M1221</f>
        <v>1</v>
      </c>
      <c r="R2109" s="17" t="str">
        <f aca="false">VLOOKUP(A2109,s3_num_method!A2109:B4608,2,0)</f>
        <v>num+count</v>
      </c>
    </row>
    <row r="2110" customFormat="false" ht="12.8" hidden="false" customHeight="false" outlineLevel="0" collapsed="false">
      <c r="A2110" s="0" t="s">
        <v>8321</v>
      </c>
      <c r="B2110" s="0" t="s">
        <v>22</v>
      </c>
      <c r="C2110" s="0" t="s">
        <v>2</v>
      </c>
      <c r="E2110" s="0" t="s">
        <v>10</v>
      </c>
      <c r="F2110" s="0" t="s">
        <v>8322</v>
      </c>
      <c r="G2110" s="0" t="n">
        <v>4</v>
      </c>
      <c r="H2110" s="0" t="n">
        <v>3</v>
      </c>
      <c r="I2110" s="0" t="n">
        <v>3</v>
      </c>
      <c r="J2110" s="0" t="n">
        <v>0</v>
      </c>
      <c r="K2110" s="0" t="n">
        <v>1</v>
      </c>
      <c r="L2110" s="0" t="n">
        <v>5</v>
      </c>
      <c r="M2110" s="0" t="n">
        <v>0</v>
      </c>
      <c r="N2110" s="1" t="n">
        <f aca="false">IF(ISERROR(I2110/(I2110+J2110)),0,(I2110/(I2110+J2110)))</f>
        <v>1</v>
      </c>
      <c r="O2110" s="1" t="n">
        <f aca="false">IF(ISERROR(I2110/(I2110+K2110)),0,(I2110/(I2110+K2110)))</f>
        <v>0.75</v>
      </c>
      <c r="P2110" s="1" t="n">
        <f aca="false">IF(ISERROR((2*N2110*O2110)/(N2110+O2110)),0,(2*N2110*O2110)/(N2110+O2110))</f>
        <v>0.857142857142857</v>
      </c>
      <c r="Q2110" s="0" t="n">
        <f aca="false">L2451-M2451</f>
        <v>-8</v>
      </c>
      <c r="R2110" s="17" t="str">
        <f aca="false">VLOOKUP(A2110,s3_num_method!A2110:B4609,2,0)</f>
        <v>count</v>
      </c>
    </row>
    <row r="2111" customFormat="false" ht="12.8" hidden="false" customHeight="false" outlineLevel="0" collapsed="false">
      <c r="A2111" s="0" t="s">
        <v>8323</v>
      </c>
      <c r="B2111" s="0" t="s">
        <v>22</v>
      </c>
      <c r="C2111" s="0" t="s">
        <v>2</v>
      </c>
      <c r="E2111" s="0" t="s">
        <v>10</v>
      </c>
      <c r="F2111" s="0" t="s">
        <v>8324</v>
      </c>
      <c r="G2111" s="0" t="n">
        <v>11</v>
      </c>
      <c r="H2111" s="0" t="n">
        <v>8</v>
      </c>
      <c r="I2111" s="0" t="n">
        <v>8</v>
      </c>
      <c r="J2111" s="0" t="n">
        <v>0</v>
      </c>
      <c r="K2111" s="0" t="n">
        <v>3</v>
      </c>
      <c r="L2111" s="0" t="n">
        <v>11</v>
      </c>
      <c r="M2111" s="0" t="n">
        <v>8</v>
      </c>
      <c r="N2111" s="1" t="n">
        <f aca="false">IF(ISERROR(I2111/(I2111+J2111)),0,(I2111/(I2111+J2111)))</f>
        <v>1</v>
      </c>
      <c r="O2111" s="1" t="n">
        <f aca="false">IF(ISERROR(I2111/(I2111+K2111)),0,(I2111/(I2111+K2111)))</f>
        <v>0.727272727272727</v>
      </c>
      <c r="P2111" s="1" t="n">
        <f aca="false">IF(ISERROR((2*N2111*O2111)/(N2111+O2111)),0,(2*N2111*O2111)/(N2111+O2111))</f>
        <v>0.842105263157895</v>
      </c>
      <c r="Q2111" s="0" t="n">
        <f aca="false">L270-M270</f>
        <v>-9</v>
      </c>
      <c r="R2111" s="17" t="str">
        <f aca="false">VLOOKUP(A2111,s3_num_method!A2111:B4610,2,0)</f>
        <v>num</v>
      </c>
    </row>
    <row r="2112" customFormat="false" ht="12.8" hidden="false" customHeight="false" outlineLevel="0" collapsed="false">
      <c r="A2112" s="0" t="s">
        <v>8325</v>
      </c>
      <c r="B2112" s="0" t="s">
        <v>22</v>
      </c>
      <c r="C2112" s="0" t="s">
        <v>2</v>
      </c>
      <c r="E2112" s="0" t="s">
        <v>10</v>
      </c>
      <c r="F2112" s="0" t="s">
        <v>8326</v>
      </c>
      <c r="G2112" s="0" t="n">
        <v>1</v>
      </c>
      <c r="H2112" s="0" t="n">
        <v>6</v>
      </c>
      <c r="I2112" s="0" t="n">
        <v>0</v>
      </c>
      <c r="J2112" s="0" t="n">
        <v>6</v>
      </c>
      <c r="K2112" s="0" t="n">
        <v>1</v>
      </c>
      <c r="L2112" s="0" t="n">
        <v>2</v>
      </c>
      <c r="M2112" s="0" t="n">
        <v>5</v>
      </c>
      <c r="N2112" s="1" t="n">
        <f aca="false">IF(ISERROR(I2112/(I2112+J2112)),0,(I2112/(I2112+J2112)))</f>
        <v>0</v>
      </c>
      <c r="O2112" s="1" t="n">
        <f aca="false">IF(ISERROR(I2112/(I2112+K2112)),0,(I2112/(I2112+K2112)))</f>
        <v>0</v>
      </c>
      <c r="P2112" s="1" t="n">
        <f aca="false">IF(ISERROR((2*N2112*O2112)/(N2112+O2112)),0,(2*N2112*O2112)/(N2112+O2112))</f>
        <v>0</v>
      </c>
      <c r="Q2112" s="0" t="n">
        <f aca="false">L492-M492</f>
        <v>-4</v>
      </c>
      <c r="R2112" s="17" t="str">
        <f aca="false">VLOOKUP(A2112,s3_num_method!A2112:B4611,2,0)</f>
        <v>num+count</v>
      </c>
    </row>
    <row r="2113" customFormat="false" ht="12.8" hidden="false" customHeight="false" outlineLevel="0" collapsed="false">
      <c r="A2113" s="0" t="s">
        <v>8327</v>
      </c>
      <c r="B2113" s="0" t="s">
        <v>22</v>
      </c>
      <c r="C2113" s="0" t="s">
        <v>2</v>
      </c>
      <c r="E2113" s="0" t="s">
        <v>10</v>
      </c>
      <c r="F2113" s="0" t="s">
        <v>8328</v>
      </c>
      <c r="G2113" s="0" t="n">
        <v>5</v>
      </c>
      <c r="H2113" s="0" t="n">
        <v>6</v>
      </c>
      <c r="I2113" s="0" t="n">
        <v>1</v>
      </c>
      <c r="J2113" s="0" t="n">
        <v>5</v>
      </c>
      <c r="K2113" s="0" t="n">
        <v>4</v>
      </c>
      <c r="L2113" s="0" t="n">
        <v>5</v>
      </c>
      <c r="M2113" s="0" t="n">
        <v>5</v>
      </c>
      <c r="N2113" s="1" t="n">
        <f aca="false">IF(ISERROR(I2113/(I2113+J2113)),0,(I2113/(I2113+J2113)))</f>
        <v>0.166666666666667</v>
      </c>
      <c r="O2113" s="1" t="n">
        <f aca="false">IF(ISERROR(I2113/(I2113+K2113)),0,(I2113/(I2113+K2113)))</f>
        <v>0.2</v>
      </c>
      <c r="P2113" s="1" t="n">
        <f aca="false">IF(ISERROR((2*N2113*O2113)/(N2113+O2113)),0,(2*N2113*O2113)/(N2113+O2113))</f>
        <v>0.181818181818182</v>
      </c>
      <c r="Q2113" s="0" t="n">
        <f aca="false">L771-M771</f>
        <v>3</v>
      </c>
      <c r="R2113" s="17" t="str">
        <f aca="false">VLOOKUP(A2113,s3_num_method!A2113:B4612,2,0)</f>
        <v>num+count</v>
      </c>
    </row>
    <row r="2114" customFormat="false" ht="12.8" hidden="false" customHeight="false" outlineLevel="0" collapsed="false">
      <c r="A2114" s="0" t="s">
        <v>8329</v>
      </c>
      <c r="B2114" s="0" t="s">
        <v>22</v>
      </c>
      <c r="C2114" s="0" t="s">
        <v>2</v>
      </c>
      <c r="E2114" s="0" t="s">
        <v>10</v>
      </c>
      <c r="F2114" s="0" t="s">
        <v>8330</v>
      </c>
      <c r="G2114" s="0" t="n">
        <v>4</v>
      </c>
      <c r="H2114" s="0" t="n">
        <v>4</v>
      </c>
      <c r="I2114" s="0" t="n">
        <v>3</v>
      </c>
      <c r="J2114" s="0" t="n">
        <v>1</v>
      </c>
      <c r="K2114" s="0" t="n">
        <v>1</v>
      </c>
      <c r="L2114" s="0" t="n">
        <v>4</v>
      </c>
      <c r="M2114" s="0" t="n">
        <v>11</v>
      </c>
      <c r="N2114" s="1" t="n">
        <f aca="false">IF(ISERROR(I2114/(I2114+J2114)),0,(I2114/(I2114+J2114)))</f>
        <v>0.75</v>
      </c>
      <c r="O2114" s="1" t="n">
        <f aca="false">IF(ISERROR(I2114/(I2114+K2114)),0,(I2114/(I2114+K2114)))</f>
        <v>0.75</v>
      </c>
      <c r="P2114" s="1" t="n">
        <f aca="false">IF(ISERROR((2*N2114*O2114)/(N2114+O2114)),0,(2*N2114*O2114)/(N2114+O2114))</f>
        <v>0.75</v>
      </c>
      <c r="Q2114" s="0" t="n">
        <f aca="false">L1424-M1424</f>
        <v>-2</v>
      </c>
      <c r="R2114" s="17" t="str">
        <f aca="false">VLOOKUP(A2114,s3_num_method!A2114:B4613,2,0)</f>
        <v>num+count</v>
      </c>
    </row>
    <row r="2115" customFormat="false" ht="12.8" hidden="false" customHeight="false" outlineLevel="0" collapsed="false">
      <c r="A2115" s="0" t="s">
        <v>8331</v>
      </c>
      <c r="B2115" s="0" t="s">
        <v>22</v>
      </c>
      <c r="C2115" s="0" t="s">
        <v>2</v>
      </c>
      <c r="E2115" s="0" t="s">
        <v>10</v>
      </c>
      <c r="F2115" s="0" t="s">
        <v>8332</v>
      </c>
      <c r="G2115" s="0" t="n">
        <v>2</v>
      </c>
      <c r="H2115" s="0" t="n">
        <v>0</v>
      </c>
      <c r="I2115" s="0" t="n">
        <v>0</v>
      </c>
      <c r="J2115" s="0" t="n">
        <v>0</v>
      </c>
      <c r="K2115" s="0" t="n">
        <v>2</v>
      </c>
      <c r="L2115" s="0" t="n">
        <v>7</v>
      </c>
      <c r="M2115" s="0" t="n">
        <v>0</v>
      </c>
      <c r="N2115" s="1" t="n">
        <f aca="false">IF(ISERROR(I2115/(I2115+J2115)),0,(I2115/(I2115+J2115)))</f>
        <v>0</v>
      </c>
      <c r="O2115" s="1" t="n">
        <f aca="false">IF(ISERROR(I2115/(I2115+K2115)),0,(I2115/(I2115+K2115)))</f>
        <v>0</v>
      </c>
      <c r="P2115" s="1" t="n">
        <f aca="false">IF(ISERROR((2*N2115*O2115)/(N2115+O2115)),0,(2*N2115*O2115)/(N2115+O2115))</f>
        <v>0</v>
      </c>
      <c r="Q2115" s="0" t="n">
        <f aca="false">L2249-M2249</f>
        <v>1</v>
      </c>
      <c r="R2115" s="17" t="str">
        <f aca="false">VLOOKUP(A2115,s3_num_method!A2115:B4614,2,0)</f>
        <v>num+count</v>
      </c>
    </row>
    <row r="2116" customFormat="false" ht="12.8" hidden="false" customHeight="false" outlineLevel="0" collapsed="false">
      <c r="A2116" s="0" t="s">
        <v>8333</v>
      </c>
      <c r="B2116" s="0" t="s">
        <v>22</v>
      </c>
      <c r="C2116" s="0" t="s">
        <v>2</v>
      </c>
      <c r="E2116" s="0" t="s">
        <v>10</v>
      </c>
      <c r="F2116" s="0" t="s">
        <v>8334</v>
      </c>
      <c r="G2116" s="0" t="n">
        <v>4</v>
      </c>
      <c r="H2116" s="0" t="n">
        <v>5</v>
      </c>
      <c r="I2116" s="0" t="n">
        <v>2</v>
      </c>
      <c r="J2116" s="0" t="n">
        <v>3</v>
      </c>
      <c r="K2116" s="0" t="n">
        <v>2</v>
      </c>
      <c r="L2116" s="0" t="n">
        <v>2</v>
      </c>
      <c r="M2116" s="0" t="n">
        <v>3</v>
      </c>
      <c r="N2116" s="1" t="n">
        <f aca="false">IF(ISERROR(I2116/(I2116+J2116)),0,(I2116/(I2116+J2116)))</f>
        <v>0.4</v>
      </c>
      <c r="O2116" s="1" t="n">
        <f aca="false">IF(ISERROR(I2116/(I2116+K2116)),0,(I2116/(I2116+K2116)))</f>
        <v>0.5</v>
      </c>
      <c r="P2116" s="1" t="n">
        <f aca="false">IF(ISERROR((2*N2116*O2116)/(N2116+O2116)),0,(2*N2116*O2116)/(N2116+O2116))</f>
        <v>0.444444444444444</v>
      </c>
      <c r="Q2116" s="0" t="n">
        <f aca="false">L668-M668</f>
        <v>2</v>
      </c>
      <c r="R2116" s="17" t="str">
        <f aca="false">VLOOKUP(A2116,s3_num_method!A2116:B4615,2,0)</f>
        <v>count</v>
      </c>
    </row>
    <row r="2117" customFormat="false" ht="12.8" hidden="false" customHeight="false" outlineLevel="0" collapsed="false">
      <c r="A2117" s="0" t="s">
        <v>8335</v>
      </c>
      <c r="B2117" s="0" t="s">
        <v>22</v>
      </c>
      <c r="C2117" s="0" t="s">
        <v>2</v>
      </c>
      <c r="E2117" s="0" t="s">
        <v>10</v>
      </c>
      <c r="F2117" s="0" t="s">
        <v>8336</v>
      </c>
      <c r="G2117" s="0" t="n">
        <v>3</v>
      </c>
      <c r="H2117" s="0" t="n">
        <v>2</v>
      </c>
      <c r="I2117" s="0" t="n">
        <v>2</v>
      </c>
      <c r="J2117" s="0" t="n">
        <v>0</v>
      </c>
      <c r="K2117" s="0" t="n">
        <v>1</v>
      </c>
      <c r="L2117" s="0" t="n">
        <v>7</v>
      </c>
      <c r="M2117" s="0" t="n">
        <v>4</v>
      </c>
      <c r="N2117" s="1" t="n">
        <f aca="false">IF(ISERROR(I2117/(I2117+J2117)),0,(I2117/(I2117+J2117)))</f>
        <v>1</v>
      </c>
      <c r="O2117" s="1" t="n">
        <f aca="false">IF(ISERROR(I2117/(I2117+K2117)),0,(I2117/(I2117+K2117)))</f>
        <v>0.666666666666667</v>
      </c>
      <c r="P2117" s="1" t="n">
        <f aca="false">IF(ISERROR((2*N2117*O2117)/(N2117+O2117)),0,(2*N2117*O2117)/(N2117+O2117))</f>
        <v>0.8</v>
      </c>
      <c r="Q2117" s="0" t="n">
        <f aca="false">L652-M652</f>
        <v>-1</v>
      </c>
      <c r="R2117" s="17" t="str">
        <f aca="false">VLOOKUP(A2117,s3_num_method!A2117:B4616,2,0)</f>
        <v>num+count</v>
      </c>
    </row>
    <row r="2118" customFormat="false" ht="12.8" hidden="false" customHeight="false" outlineLevel="0" collapsed="false">
      <c r="A2118" s="0" t="s">
        <v>8337</v>
      </c>
      <c r="B2118" s="0" t="s">
        <v>22</v>
      </c>
      <c r="C2118" s="0" t="s">
        <v>2</v>
      </c>
      <c r="E2118" s="0" t="s">
        <v>10</v>
      </c>
      <c r="F2118" s="0" t="s">
        <v>8338</v>
      </c>
      <c r="G2118" s="0" t="n">
        <v>7</v>
      </c>
      <c r="H2118" s="0" t="n">
        <v>5</v>
      </c>
      <c r="I2118" s="0" t="n">
        <v>5</v>
      </c>
      <c r="J2118" s="0" t="n">
        <v>0</v>
      </c>
      <c r="K2118" s="0" t="n">
        <v>2</v>
      </c>
      <c r="L2118" s="0" t="n">
        <v>6</v>
      </c>
      <c r="M2118" s="0" t="n">
        <v>12</v>
      </c>
      <c r="N2118" s="1" t="n">
        <f aca="false">IF(ISERROR(I2118/(I2118+J2118)),0,(I2118/(I2118+J2118)))</f>
        <v>1</v>
      </c>
      <c r="O2118" s="1" t="n">
        <f aca="false">IF(ISERROR(I2118/(I2118+K2118)),0,(I2118/(I2118+K2118)))</f>
        <v>0.714285714285714</v>
      </c>
      <c r="P2118" s="1" t="n">
        <f aca="false">IF(ISERROR((2*N2118*O2118)/(N2118+O2118)),0,(2*N2118*O2118)/(N2118+O2118))</f>
        <v>0.833333333333333</v>
      </c>
      <c r="Q2118" s="0" t="n">
        <f aca="false">L879-M879</f>
        <v>2</v>
      </c>
      <c r="R2118" s="17" t="str">
        <f aca="false">VLOOKUP(A2118,s3_num_method!A2118:B4617,2,0)</f>
        <v>num</v>
      </c>
    </row>
    <row r="2119" customFormat="false" ht="12.8" hidden="false" customHeight="false" outlineLevel="0" collapsed="false">
      <c r="A2119" s="0" t="s">
        <v>8339</v>
      </c>
      <c r="B2119" s="0" t="s">
        <v>22</v>
      </c>
      <c r="C2119" s="0" t="s">
        <v>2</v>
      </c>
      <c r="E2119" s="0" t="s">
        <v>10</v>
      </c>
      <c r="F2119" s="0" t="s">
        <v>8340</v>
      </c>
      <c r="G2119" s="0" t="n">
        <v>1</v>
      </c>
      <c r="H2119" s="0" t="n">
        <v>1</v>
      </c>
      <c r="I2119" s="0" t="n">
        <v>1</v>
      </c>
      <c r="J2119" s="0" t="n">
        <v>0</v>
      </c>
      <c r="K2119" s="0" t="n">
        <v>0</v>
      </c>
      <c r="L2119" s="0" t="n">
        <v>5</v>
      </c>
      <c r="M2119" s="0" t="n">
        <v>5</v>
      </c>
      <c r="N2119" s="1" t="n">
        <f aca="false">IF(ISERROR(I2119/(I2119+J2119)),0,(I2119/(I2119+J2119)))</f>
        <v>1</v>
      </c>
      <c r="O2119" s="1" t="n">
        <f aca="false">IF(ISERROR(I2119/(I2119+K2119)),0,(I2119/(I2119+K2119)))</f>
        <v>1</v>
      </c>
      <c r="P2119" s="1" t="n">
        <f aca="false">IF(ISERROR((2*N2119*O2119)/(N2119+O2119)),0,(2*N2119*O2119)/(N2119+O2119))</f>
        <v>1</v>
      </c>
      <c r="Q2119" s="0" t="n">
        <f aca="false">L2138-M2138</f>
        <v>6</v>
      </c>
      <c r="R2119" s="17" t="str">
        <f aca="false">VLOOKUP(A2119,s3_num_method!A2119:B4618,2,0)</f>
        <v>num</v>
      </c>
    </row>
    <row r="2120" customFormat="false" ht="12.8" hidden="false" customHeight="false" outlineLevel="0" collapsed="false">
      <c r="A2120" s="0" t="s">
        <v>8341</v>
      </c>
      <c r="B2120" s="0" t="s">
        <v>22</v>
      </c>
      <c r="C2120" s="0" t="s">
        <v>2</v>
      </c>
      <c r="E2120" s="0" t="s">
        <v>10</v>
      </c>
      <c r="F2120" s="0" t="s">
        <v>8342</v>
      </c>
      <c r="G2120" s="0" t="n">
        <v>6</v>
      </c>
      <c r="H2120" s="0" t="n">
        <v>5</v>
      </c>
      <c r="I2120" s="0" t="n">
        <v>5</v>
      </c>
      <c r="J2120" s="0" t="n">
        <v>0</v>
      </c>
      <c r="K2120" s="0" t="n">
        <v>1</v>
      </c>
      <c r="L2120" s="0" t="n">
        <v>8</v>
      </c>
      <c r="M2120" s="0" t="n">
        <v>7</v>
      </c>
      <c r="N2120" s="1" t="n">
        <f aca="false">IF(ISERROR(I2120/(I2120+J2120)),0,(I2120/(I2120+J2120)))</f>
        <v>1</v>
      </c>
      <c r="O2120" s="1" t="n">
        <f aca="false">IF(ISERROR(I2120/(I2120+K2120)),0,(I2120/(I2120+K2120)))</f>
        <v>0.833333333333333</v>
      </c>
      <c r="P2120" s="1" t="n">
        <f aca="false">IF(ISERROR((2*N2120*O2120)/(N2120+O2120)),0,(2*N2120*O2120)/(N2120+O2120))</f>
        <v>0.909090909090909</v>
      </c>
      <c r="Q2120" s="0" t="n">
        <f aca="false">L647-M647</f>
        <v>-1</v>
      </c>
      <c r="R2120" s="17" t="str">
        <f aca="false">VLOOKUP(A2120,s3_num_method!A2120:B4619,2,0)</f>
        <v>num+count</v>
      </c>
    </row>
    <row r="2121" customFormat="false" ht="12.8" hidden="false" customHeight="false" outlineLevel="0" collapsed="false">
      <c r="A2121" s="0" t="s">
        <v>8343</v>
      </c>
      <c r="B2121" s="0" t="s">
        <v>22</v>
      </c>
      <c r="C2121" s="0" t="s">
        <v>2</v>
      </c>
      <c r="E2121" s="0" t="s">
        <v>10</v>
      </c>
      <c r="F2121" s="0" t="s">
        <v>8344</v>
      </c>
      <c r="G2121" s="0" t="n">
        <v>2</v>
      </c>
      <c r="H2121" s="0" t="n">
        <v>1</v>
      </c>
      <c r="I2121" s="0" t="n">
        <v>1</v>
      </c>
      <c r="J2121" s="0" t="n">
        <v>0</v>
      </c>
      <c r="K2121" s="0" t="n">
        <v>1</v>
      </c>
      <c r="L2121" s="0" t="n">
        <v>3</v>
      </c>
      <c r="M2121" s="0" t="n">
        <v>0</v>
      </c>
      <c r="N2121" s="1" t="n">
        <f aca="false">IF(ISERROR(I2121/(I2121+J2121)),0,(I2121/(I2121+J2121)))</f>
        <v>1</v>
      </c>
      <c r="O2121" s="1" t="n">
        <f aca="false">IF(ISERROR(I2121/(I2121+K2121)),0,(I2121/(I2121+K2121)))</f>
        <v>0.5</v>
      </c>
      <c r="P2121" s="1" t="n">
        <f aca="false">IF(ISERROR((2*N2121*O2121)/(N2121+O2121)),0,(2*N2121*O2121)/(N2121+O2121))</f>
        <v>0.666666666666667</v>
      </c>
      <c r="Q2121" s="0" t="n">
        <f aca="false">L1991-M1991</f>
        <v>-1</v>
      </c>
      <c r="R2121" s="17" t="str">
        <f aca="false">VLOOKUP(A2121,s3_num_method!A2121:B4620,2,0)</f>
        <v>count</v>
      </c>
    </row>
    <row r="2122" customFormat="false" ht="12.8" hidden="false" customHeight="false" outlineLevel="0" collapsed="false">
      <c r="A2122" s="0" t="s">
        <v>8345</v>
      </c>
      <c r="B2122" s="0" t="s">
        <v>22</v>
      </c>
      <c r="C2122" s="0" t="s">
        <v>2</v>
      </c>
      <c r="E2122" s="0" t="s">
        <v>10</v>
      </c>
      <c r="F2122" s="0" t="s">
        <v>8346</v>
      </c>
      <c r="G2122" s="0" t="n">
        <v>1</v>
      </c>
      <c r="H2122" s="0" t="n">
        <v>1</v>
      </c>
      <c r="I2122" s="0" t="n">
        <v>1</v>
      </c>
      <c r="J2122" s="0" t="n">
        <v>0</v>
      </c>
      <c r="K2122" s="0" t="n">
        <v>0</v>
      </c>
      <c r="L2122" s="0" t="n">
        <v>1</v>
      </c>
      <c r="M2122" s="0" t="n">
        <v>0</v>
      </c>
      <c r="N2122" s="1" t="n">
        <f aca="false">IF(ISERROR(I2122/(I2122+J2122)),0,(I2122/(I2122+J2122)))</f>
        <v>1</v>
      </c>
      <c r="O2122" s="1" t="n">
        <f aca="false">IF(ISERROR(I2122/(I2122+K2122)),0,(I2122/(I2122+K2122)))</f>
        <v>1</v>
      </c>
      <c r="P2122" s="1" t="n">
        <f aca="false">IF(ISERROR((2*N2122*O2122)/(N2122+O2122)),0,(2*N2122*O2122)/(N2122+O2122))</f>
        <v>1</v>
      </c>
      <c r="Q2122" s="0" t="n">
        <f aca="false">L144-M144</f>
        <v>-14</v>
      </c>
      <c r="R2122" s="17" t="str">
        <f aca="false">VLOOKUP(A2122,s3_num_method!A2122:B4621,2,0)</f>
        <v>count</v>
      </c>
    </row>
    <row r="2123" customFormat="false" ht="12.8" hidden="false" customHeight="false" outlineLevel="0" collapsed="false">
      <c r="A2123" s="0" t="s">
        <v>8347</v>
      </c>
      <c r="B2123" s="0" t="s">
        <v>22</v>
      </c>
      <c r="C2123" s="0" t="s">
        <v>2</v>
      </c>
      <c r="E2123" s="0" t="s">
        <v>10</v>
      </c>
      <c r="F2123" s="0" t="s">
        <v>8348</v>
      </c>
      <c r="G2123" s="0" t="n">
        <v>2</v>
      </c>
      <c r="H2123" s="0" t="n">
        <v>1</v>
      </c>
      <c r="I2123" s="0" t="n">
        <v>1</v>
      </c>
      <c r="J2123" s="0" t="n">
        <v>0</v>
      </c>
      <c r="K2123" s="0" t="n">
        <v>1</v>
      </c>
      <c r="L2123" s="0" t="n">
        <v>11</v>
      </c>
      <c r="M2123" s="0" t="n">
        <v>0</v>
      </c>
      <c r="N2123" s="1" t="n">
        <f aca="false">IF(ISERROR(I2123/(I2123+J2123)),0,(I2123/(I2123+J2123)))</f>
        <v>1</v>
      </c>
      <c r="O2123" s="1" t="n">
        <f aca="false">IF(ISERROR(I2123/(I2123+K2123)),0,(I2123/(I2123+K2123)))</f>
        <v>0.5</v>
      </c>
      <c r="P2123" s="1" t="n">
        <f aca="false">IF(ISERROR((2*N2123*O2123)/(N2123+O2123)),0,(2*N2123*O2123)/(N2123+O2123))</f>
        <v>0.666666666666667</v>
      </c>
      <c r="Q2123" s="0" t="n">
        <f aca="false">L2099-M2099</f>
        <v>0</v>
      </c>
      <c r="R2123" s="17" t="str">
        <f aca="false">VLOOKUP(A2123,s3_num_method!A2123:B4622,2,0)</f>
        <v>count</v>
      </c>
    </row>
    <row r="2124" customFormat="false" ht="12.8" hidden="false" customHeight="false" outlineLevel="0" collapsed="false">
      <c r="A2124" s="0" t="s">
        <v>8349</v>
      </c>
      <c r="B2124" s="0" t="s">
        <v>22</v>
      </c>
      <c r="C2124" s="0" t="s">
        <v>2</v>
      </c>
      <c r="E2124" s="0" t="s">
        <v>10</v>
      </c>
      <c r="F2124" s="0" t="s">
        <v>8350</v>
      </c>
      <c r="G2124" s="0" t="n">
        <v>7</v>
      </c>
      <c r="H2124" s="0" t="n">
        <v>4</v>
      </c>
      <c r="I2124" s="0" t="n">
        <v>4</v>
      </c>
      <c r="J2124" s="0" t="n">
        <v>0</v>
      </c>
      <c r="K2124" s="0" t="n">
        <v>3</v>
      </c>
      <c r="L2124" s="0" t="n">
        <v>14</v>
      </c>
      <c r="M2124" s="0" t="n">
        <v>14</v>
      </c>
      <c r="N2124" s="1" t="n">
        <f aca="false">IF(ISERROR(I2124/(I2124+J2124)),0,(I2124/(I2124+J2124)))</f>
        <v>1</v>
      </c>
      <c r="O2124" s="1" t="n">
        <f aca="false">IF(ISERROR(I2124/(I2124+K2124)),0,(I2124/(I2124+K2124)))</f>
        <v>0.571428571428571</v>
      </c>
      <c r="P2124" s="1" t="n">
        <f aca="false">IF(ISERROR((2*N2124*O2124)/(N2124+O2124)),0,(2*N2124*O2124)/(N2124+O2124))</f>
        <v>0.727272727272727</v>
      </c>
      <c r="Q2124" s="0" t="n">
        <f aca="false">L2092-M2092</f>
        <v>0</v>
      </c>
      <c r="R2124" s="17" t="str">
        <f aca="false">VLOOKUP(A2124,s3_num_method!A2124:B4623,2,0)</f>
        <v>num+count</v>
      </c>
    </row>
    <row r="2125" customFormat="false" ht="12.8" hidden="false" customHeight="false" outlineLevel="0" collapsed="false">
      <c r="A2125" s="0" t="s">
        <v>8351</v>
      </c>
      <c r="B2125" s="0" t="s">
        <v>22</v>
      </c>
      <c r="C2125" s="0" t="s">
        <v>2</v>
      </c>
      <c r="E2125" s="0" t="s">
        <v>10</v>
      </c>
      <c r="F2125" s="0" t="s">
        <v>8352</v>
      </c>
      <c r="G2125" s="0" t="n">
        <v>4</v>
      </c>
      <c r="H2125" s="0" t="n">
        <v>5</v>
      </c>
      <c r="I2125" s="0" t="n">
        <v>2</v>
      </c>
      <c r="J2125" s="0" t="n">
        <v>3</v>
      </c>
      <c r="K2125" s="0" t="n">
        <v>2</v>
      </c>
      <c r="L2125" s="0" t="n">
        <v>4</v>
      </c>
      <c r="M2125" s="0" t="n">
        <v>3</v>
      </c>
      <c r="N2125" s="1" t="n">
        <f aca="false">IF(ISERROR(I2125/(I2125+J2125)),0,(I2125/(I2125+J2125)))</f>
        <v>0.4</v>
      </c>
      <c r="O2125" s="1" t="n">
        <f aca="false">IF(ISERROR(I2125/(I2125+K2125)),0,(I2125/(I2125+K2125)))</f>
        <v>0.5</v>
      </c>
      <c r="P2125" s="1" t="n">
        <f aca="false">IF(ISERROR((2*N2125*O2125)/(N2125+O2125)),0,(2*N2125*O2125)/(N2125+O2125))</f>
        <v>0.444444444444444</v>
      </c>
      <c r="Q2125" s="0" t="n">
        <f aca="false">L2256-M2256</f>
        <v>-1</v>
      </c>
      <c r="R2125" s="17" t="str">
        <f aca="false">VLOOKUP(A2125,s3_num_method!A2125:B4624,2,0)</f>
        <v>num+count</v>
      </c>
    </row>
    <row r="2126" customFormat="false" ht="12.8" hidden="false" customHeight="false" outlineLevel="0" collapsed="false">
      <c r="A2126" s="0" t="s">
        <v>8353</v>
      </c>
      <c r="B2126" s="0" t="s">
        <v>22</v>
      </c>
      <c r="C2126" s="0" t="s">
        <v>2</v>
      </c>
      <c r="E2126" s="0" t="s">
        <v>10</v>
      </c>
      <c r="F2126" s="0" t="s">
        <v>8354</v>
      </c>
      <c r="G2126" s="0" t="n">
        <v>4</v>
      </c>
      <c r="H2126" s="0" t="n">
        <v>1</v>
      </c>
      <c r="I2126" s="0" t="n">
        <v>1</v>
      </c>
      <c r="J2126" s="0" t="n">
        <v>0</v>
      </c>
      <c r="K2126" s="0" t="n">
        <v>3</v>
      </c>
      <c r="L2126" s="0" t="n">
        <v>7</v>
      </c>
      <c r="M2126" s="0" t="n">
        <v>2</v>
      </c>
      <c r="N2126" s="1" t="n">
        <f aca="false">IF(ISERROR(I2126/(I2126+J2126)),0,(I2126/(I2126+J2126)))</f>
        <v>1</v>
      </c>
      <c r="O2126" s="1" t="n">
        <f aca="false">IF(ISERROR(I2126/(I2126+K2126)),0,(I2126/(I2126+K2126)))</f>
        <v>0.25</v>
      </c>
      <c r="P2126" s="1" t="n">
        <f aca="false">IF(ISERROR((2*N2126*O2126)/(N2126+O2126)),0,(2*N2126*O2126)/(N2126+O2126))</f>
        <v>0.4</v>
      </c>
      <c r="Q2126" s="0" t="n">
        <f aca="false">L2253-M2253</f>
        <v>2</v>
      </c>
      <c r="R2126" s="17" t="str">
        <f aca="false">VLOOKUP(A2126,s3_num_method!A2126:B4625,2,0)</f>
        <v>num</v>
      </c>
    </row>
    <row r="2127" customFormat="false" ht="12.8" hidden="false" customHeight="false" outlineLevel="0" collapsed="false">
      <c r="A2127" s="0" t="s">
        <v>8355</v>
      </c>
      <c r="B2127" s="0" t="s">
        <v>22</v>
      </c>
      <c r="C2127" s="0" t="s">
        <v>2</v>
      </c>
      <c r="E2127" s="0" t="s">
        <v>10</v>
      </c>
      <c r="F2127" s="0" t="s">
        <v>8356</v>
      </c>
      <c r="G2127" s="0" t="n">
        <v>2</v>
      </c>
      <c r="H2127" s="0" t="n">
        <v>2</v>
      </c>
      <c r="I2127" s="0" t="n">
        <v>2</v>
      </c>
      <c r="J2127" s="0" t="n">
        <v>0</v>
      </c>
      <c r="K2127" s="0" t="n">
        <v>0</v>
      </c>
      <c r="L2127" s="0" t="n">
        <v>5</v>
      </c>
      <c r="M2127" s="0" t="n">
        <v>3</v>
      </c>
      <c r="N2127" s="1" t="n">
        <f aca="false">IF(ISERROR(I2127/(I2127+J2127)),0,(I2127/(I2127+J2127)))</f>
        <v>1</v>
      </c>
      <c r="O2127" s="1" t="n">
        <f aca="false">IF(ISERROR(I2127/(I2127+K2127)),0,(I2127/(I2127+K2127)))</f>
        <v>1</v>
      </c>
      <c r="P2127" s="1" t="n">
        <f aca="false">IF(ISERROR((2*N2127*O2127)/(N2127+O2127)),0,(2*N2127*O2127)/(N2127+O2127))</f>
        <v>1</v>
      </c>
      <c r="Q2127" s="0" t="n">
        <f aca="false">L1705-M1705</f>
        <v>3</v>
      </c>
      <c r="R2127" s="17" t="str">
        <f aca="false">VLOOKUP(A2127,s3_num_method!A2127:B4626,2,0)</f>
        <v>num</v>
      </c>
    </row>
    <row r="2128" customFormat="false" ht="12.8" hidden="false" customHeight="false" outlineLevel="0" collapsed="false">
      <c r="A2128" s="0" t="s">
        <v>8357</v>
      </c>
      <c r="B2128" s="0" t="s">
        <v>22</v>
      </c>
      <c r="C2128" s="0" t="s">
        <v>2</v>
      </c>
      <c r="E2128" s="0" t="s">
        <v>10</v>
      </c>
      <c r="F2128" s="0" t="s">
        <v>8358</v>
      </c>
      <c r="G2128" s="0" t="n">
        <v>2</v>
      </c>
      <c r="H2128" s="0" t="n">
        <v>2</v>
      </c>
      <c r="I2128" s="0" t="n">
        <v>1</v>
      </c>
      <c r="J2128" s="0" t="n">
        <v>1</v>
      </c>
      <c r="K2128" s="0" t="n">
        <v>1</v>
      </c>
      <c r="L2128" s="0" t="n">
        <v>6</v>
      </c>
      <c r="M2128" s="0" t="n">
        <v>3</v>
      </c>
      <c r="N2128" s="1" t="n">
        <f aca="false">IF(ISERROR(I2128/(I2128+J2128)),0,(I2128/(I2128+J2128)))</f>
        <v>0.5</v>
      </c>
      <c r="O2128" s="1" t="n">
        <f aca="false">IF(ISERROR(I2128/(I2128+K2128)),0,(I2128/(I2128+K2128)))</f>
        <v>0.5</v>
      </c>
      <c r="P2128" s="1" t="n">
        <f aca="false">IF(ISERROR((2*N2128*O2128)/(N2128+O2128)),0,(2*N2128*O2128)/(N2128+O2128))</f>
        <v>0.5</v>
      </c>
      <c r="Q2128" s="0" t="n">
        <f aca="false">L2349-M2349</f>
        <v>-11</v>
      </c>
      <c r="R2128" s="17" t="str">
        <f aca="false">VLOOKUP(A2128,s3_num_method!A2128:B4627,2,0)</f>
        <v>num+count</v>
      </c>
    </row>
    <row r="2129" customFormat="false" ht="12.8" hidden="false" customHeight="false" outlineLevel="0" collapsed="false">
      <c r="A2129" s="0" t="s">
        <v>8359</v>
      </c>
      <c r="B2129" s="0" t="s">
        <v>22</v>
      </c>
      <c r="C2129" s="0" t="s">
        <v>2</v>
      </c>
      <c r="E2129" s="0" t="s">
        <v>10</v>
      </c>
      <c r="F2129" s="0" t="s">
        <v>8360</v>
      </c>
      <c r="G2129" s="0" t="n">
        <v>3</v>
      </c>
      <c r="H2129" s="0" t="n">
        <v>1</v>
      </c>
      <c r="I2129" s="0" t="n">
        <v>1</v>
      </c>
      <c r="J2129" s="0" t="n">
        <v>0</v>
      </c>
      <c r="K2129" s="0" t="n">
        <v>2</v>
      </c>
      <c r="L2129" s="0" t="n">
        <v>12</v>
      </c>
      <c r="M2129" s="0" t="n">
        <v>5</v>
      </c>
      <c r="N2129" s="1" t="n">
        <f aca="false">IF(ISERROR(I2129/(I2129+J2129)),0,(I2129/(I2129+J2129)))</f>
        <v>1</v>
      </c>
      <c r="O2129" s="1" t="n">
        <f aca="false">IF(ISERROR(I2129/(I2129+K2129)),0,(I2129/(I2129+K2129)))</f>
        <v>0.333333333333333</v>
      </c>
      <c r="P2129" s="1" t="n">
        <f aca="false">IF(ISERROR((2*N2129*O2129)/(N2129+O2129)),0,(2*N2129*O2129)/(N2129+O2129))</f>
        <v>0.5</v>
      </c>
      <c r="Q2129" s="0" t="n">
        <f aca="false">L2120-M2120</f>
        <v>1</v>
      </c>
      <c r="R2129" s="17" t="str">
        <f aca="false">VLOOKUP(A2129,s3_num_method!A2129:B4628,2,0)</f>
        <v>num</v>
      </c>
    </row>
    <row r="2130" customFormat="false" ht="12.8" hidden="false" customHeight="false" outlineLevel="0" collapsed="false">
      <c r="A2130" s="0" t="s">
        <v>8361</v>
      </c>
      <c r="B2130" s="0" t="s">
        <v>22</v>
      </c>
      <c r="C2130" s="0" t="s">
        <v>2</v>
      </c>
      <c r="E2130" s="0" t="s">
        <v>10</v>
      </c>
      <c r="F2130" s="0" t="s">
        <v>8362</v>
      </c>
      <c r="G2130" s="0" t="n">
        <v>2</v>
      </c>
      <c r="H2130" s="0" t="n">
        <v>1</v>
      </c>
      <c r="I2130" s="0" t="n">
        <v>1</v>
      </c>
      <c r="J2130" s="0" t="n">
        <v>0</v>
      </c>
      <c r="K2130" s="0" t="n">
        <v>1</v>
      </c>
      <c r="L2130" s="0" t="n">
        <v>6</v>
      </c>
      <c r="M2130" s="0" t="n">
        <v>5</v>
      </c>
      <c r="N2130" s="1" t="n">
        <f aca="false">IF(ISERROR(I2130/(I2130+J2130)),0,(I2130/(I2130+J2130)))</f>
        <v>1</v>
      </c>
      <c r="O2130" s="1" t="n">
        <f aca="false">IF(ISERROR(I2130/(I2130+K2130)),0,(I2130/(I2130+K2130)))</f>
        <v>0.5</v>
      </c>
      <c r="P2130" s="1" t="n">
        <f aca="false">IF(ISERROR((2*N2130*O2130)/(N2130+O2130)),0,(2*N2130*O2130)/(N2130+O2130))</f>
        <v>0.666666666666667</v>
      </c>
      <c r="Q2130" s="0" t="n">
        <f aca="false">L59-M59</f>
        <v>-11</v>
      </c>
      <c r="R2130" s="17" t="str">
        <f aca="false">VLOOKUP(A2130,s3_num_method!A2130:B4629,2,0)</f>
        <v>num</v>
      </c>
    </row>
    <row r="2131" customFormat="false" ht="12.8" hidden="false" customHeight="false" outlineLevel="0" collapsed="false">
      <c r="A2131" s="0" t="s">
        <v>8363</v>
      </c>
      <c r="B2131" s="0" t="s">
        <v>22</v>
      </c>
      <c r="C2131" s="0" t="s">
        <v>2</v>
      </c>
      <c r="E2131" s="0" t="s">
        <v>10</v>
      </c>
      <c r="F2131" s="0" t="s">
        <v>8364</v>
      </c>
      <c r="G2131" s="0" t="n">
        <v>7</v>
      </c>
      <c r="H2131" s="0" t="n">
        <v>9</v>
      </c>
      <c r="I2131" s="0" t="n">
        <v>6</v>
      </c>
      <c r="J2131" s="0" t="n">
        <v>3</v>
      </c>
      <c r="K2131" s="0" t="n">
        <v>1</v>
      </c>
      <c r="L2131" s="0" t="n">
        <v>5</v>
      </c>
      <c r="M2131" s="0" t="n">
        <v>15</v>
      </c>
      <c r="N2131" s="1" t="n">
        <f aca="false">IF(ISERROR(I2131/(I2131+J2131)),0,(I2131/(I2131+J2131)))</f>
        <v>0.666666666666667</v>
      </c>
      <c r="O2131" s="1" t="n">
        <f aca="false">IF(ISERROR(I2131/(I2131+K2131)),0,(I2131/(I2131+K2131)))</f>
        <v>0.857142857142857</v>
      </c>
      <c r="P2131" s="1" t="n">
        <f aca="false">IF(ISERROR((2*N2131*O2131)/(N2131+O2131)),0,(2*N2131*O2131)/(N2131+O2131))</f>
        <v>0.75</v>
      </c>
      <c r="Q2131" s="0" t="n">
        <f aca="false">L648-M648</f>
        <v>-2</v>
      </c>
      <c r="R2131" s="17" t="str">
        <f aca="false">VLOOKUP(A2131,s3_num_method!A2131:B4630,2,0)</f>
        <v>num+count</v>
      </c>
    </row>
    <row r="2132" customFormat="false" ht="12.8" hidden="false" customHeight="false" outlineLevel="0" collapsed="false">
      <c r="A2132" s="0" t="s">
        <v>8365</v>
      </c>
      <c r="B2132" s="0" t="s">
        <v>22</v>
      </c>
      <c r="C2132" s="0" t="s">
        <v>2</v>
      </c>
      <c r="E2132" s="0" t="s">
        <v>10</v>
      </c>
      <c r="F2132" s="0" t="s">
        <v>8366</v>
      </c>
      <c r="G2132" s="0" t="n">
        <v>4</v>
      </c>
      <c r="H2132" s="0" t="n">
        <v>2</v>
      </c>
      <c r="I2132" s="0" t="n">
        <v>2</v>
      </c>
      <c r="J2132" s="0" t="n">
        <v>0</v>
      </c>
      <c r="K2132" s="0" t="n">
        <v>2</v>
      </c>
      <c r="L2132" s="0" t="n">
        <v>13</v>
      </c>
      <c r="M2132" s="0" t="n">
        <v>8</v>
      </c>
      <c r="N2132" s="1" t="n">
        <f aca="false">IF(ISERROR(I2132/(I2132+J2132)),0,(I2132/(I2132+J2132)))</f>
        <v>1</v>
      </c>
      <c r="O2132" s="1" t="n">
        <f aca="false">IF(ISERROR(I2132/(I2132+K2132)),0,(I2132/(I2132+K2132)))</f>
        <v>0.5</v>
      </c>
      <c r="P2132" s="1" t="n">
        <f aca="false">IF(ISERROR((2*N2132*O2132)/(N2132+O2132)),0,(2*N2132*O2132)/(N2132+O2132))</f>
        <v>0.666666666666667</v>
      </c>
      <c r="Q2132" s="0" t="n">
        <f aca="false">L696-M696</f>
        <v>0</v>
      </c>
      <c r="R2132" s="17" t="str">
        <f aca="false">VLOOKUP(A2132,s3_num_method!A2132:B4631,2,0)</f>
        <v>num</v>
      </c>
    </row>
    <row r="2133" customFormat="false" ht="12.8" hidden="false" customHeight="false" outlineLevel="0" collapsed="false">
      <c r="A2133" s="0" t="s">
        <v>8367</v>
      </c>
      <c r="B2133" s="0" t="s">
        <v>22</v>
      </c>
      <c r="C2133" s="0" t="s">
        <v>2</v>
      </c>
      <c r="E2133" s="0" t="s">
        <v>10</v>
      </c>
      <c r="F2133" s="0" t="s">
        <v>8368</v>
      </c>
      <c r="G2133" s="0" t="n">
        <v>1</v>
      </c>
      <c r="H2133" s="0" t="n">
        <v>2</v>
      </c>
      <c r="I2133" s="0" t="n">
        <v>1</v>
      </c>
      <c r="J2133" s="0" t="n">
        <v>1</v>
      </c>
      <c r="K2133" s="0" t="n">
        <v>0</v>
      </c>
      <c r="L2133" s="0" t="n">
        <v>6</v>
      </c>
      <c r="M2133" s="0" t="n">
        <v>2</v>
      </c>
      <c r="N2133" s="1" t="n">
        <f aca="false">IF(ISERROR(I2133/(I2133+J2133)),0,(I2133/(I2133+J2133)))</f>
        <v>0.5</v>
      </c>
      <c r="O2133" s="1" t="n">
        <f aca="false">IF(ISERROR(I2133/(I2133+K2133)),0,(I2133/(I2133+K2133)))</f>
        <v>1</v>
      </c>
      <c r="P2133" s="1" t="n">
        <f aca="false">IF(ISERROR((2*N2133*O2133)/(N2133+O2133)),0,(2*N2133*O2133)/(N2133+O2133))</f>
        <v>0.666666666666667</v>
      </c>
      <c r="Q2133" s="0" t="n">
        <f aca="false">L1335-M1335</f>
        <v>-3</v>
      </c>
      <c r="R2133" s="17" t="str">
        <f aca="false">VLOOKUP(A2133,s3_num_method!A2133:B4632,2,0)</f>
        <v>num+count</v>
      </c>
    </row>
    <row r="2134" customFormat="false" ht="12.8" hidden="false" customHeight="false" outlineLevel="0" collapsed="false">
      <c r="A2134" s="0" t="s">
        <v>8369</v>
      </c>
      <c r="B2134" s="0" t="s">
        <v>22</v>
      </c>
      <c r="C2134" s="0" t="s">
        <v>2</v>
      </c>
      <c r="E2134" s="0" t="s">
        <v>10</v>
      </c>
      <c r="F2134" s="0" t="s">
        <v>8370</v>
      </c>
      <c r="G2134" s="0" t="n">
        <v>2</v>
      </c>
      <c r="H2134" s="0" t="n">
        <v>1</v>
      </c>
      <c r="I2134" s="0" t="n">
        <v>1</v>
      </c>
      <c r="J2134" s="0" t="n">
        <v>0</v>
      </c>
      <c r="K2134" s="0" t="n">
        <v>1</v>
      </c>
      <c r="L2134" s="0" t="n">
        <v>5</v>
      </c>
      <c r="M2134" s="0" t="n">
        <v>0</v>
      </c>
      <c r="N2134" s="1" t="n">
        <f aca="false">IF(ISERROR(I2134/(I2134+J2134)),0,(I2134/(I2134+J2134)))</f>
        <v>1</v>
      </c>
      <c r="O2134" s="1" t="n">
        <f aca="false">IF(ISERROR(I2134/(I2134+K2134)),0,(I2134/(I2134+K2134)))</f>
        <v>0.5</v>
      </c>
      <c r="P2134" s="1" t="n">
        <f aca="false">IF(ISERROR((2*N2134*O2134)/(N2134+O2134)),0,(2*N2134*O2134)/(N2134+O2134))</f>
        <v>0.666666666666667</v>
      </c>
      <c r="Q2134" s="0" t="n">
        <f aca="false">L1501-M1501</f>
        <v>-4</v>
      </c>
      <c r="R2134" s="17" t="str">
        <f aca="false">VLOOKUP(A2134,s3_num_method!A2134:B4633,2,0)</f>
        <v>count</v>
      </c>
    </row>
    <row r="2135" customFormat="false" ht="12.8" hidden="false" customHeight="false" outlineLevel="0" collapsed="false">
      <c r="A2135" s="0" t="s">
        <v>8371</v>
      </c>
      <c r="B2135" s="0" t="s">
        <v>22</v>
      </c>
      <c r="C2135" s="0" t="s">
        <v>2</v>
      </c>
      <c r="E2135" s="0" t="s">
        <v>10</v>
      </c>
      <c r="F2135" s="0" t="s">
        <v>8372</v>
      </c>
      <c r="G2135" s="0" t="n">
        <v>3</v>
      </c>
      <c r="H2135" s="0" t="n">
        <v>3</v>
      </c>
      <c r="I2135" s="0" t="n">
        <v>3</v>
      </c>
      <c r="J2135" s="0" t="n">
        <v>0</v>
      </c>
      <c r="K2135" s="0" t="n">
        <v>0</v>
      </c>
      <c r="L2135" s="0" t="n">
        <v>12</v>
      </c>
      <c r="M2135" s="0" t="n">
        <v>7</v>
      </c>
      <c r="N2135" s="1" t="n">
        <f aca="false">IF(ISERROR(I2135/(I2135+J2135)),0,(I2135/(I2135+J2135)))</f>
        <v>1</v>
      </c>
      <c r="O2135" s="1" t="n">
        <f aca="false">IF(ISERROR(I2135/(I2135+K2135)),0,(I2135/(I2135+K2135)))</f>
        <v>1</v>
      </c>
      <c r="P2135" s="1" t="n">
        <f aca="false">IF(ISERROR((2*N2135*O2135)/(N2135+O2135)),0,(2*N2135*O2135)/(N2135+O2135))</f>
        <v>1</v>
      </c>
      <c r="Q2135" s="0" t="n">
        <f aca="false">L1560-M1560</f>
        <v>-6</v>
      </c>
      <c r="R2135" s="17" t="str">
        <f aca="false">VLOOKUP(A2135,s3_num_method!A2135:B4634,2,0)</f>
        <v>num</v>
      </c>
    </row>
    <row r="2136" customFormat="false" ht="12.8" hidden="false" customHeight="false" outlineLevel="0" collapsed="false">
      <c r="A2136" s="0" t="s">
        <v>8373</v>
      </c>
      <c r="B2136" s="0" t="s">
        <v>22</v>
      </c>
      <c r="C2136" s="0" t="s">
        <v>2</v>
      </c>
      <c r="E2136" s="0" t="s">
        <v>10</v>
      </c>
      <c r="F2136" s="0" t="s">
        <v>8374</v>
      </c>
      <c r="G2136" s="0" t="n">
        <v>3</v>
      </c>
      <c r="H2136" s="0" t="n">
        <v>3</v>
      </c>
      <c r="I2136" s="0" t="n">
        <v>3</v>
      </c>
      <c r="J2136" s="0" t="n">
        <v>0</v>
      </c>
      <c r="K2136" s="0" t="n">
        <v>0</v>
      </c>
      <c r="L2136" s="0" t="n">
        <v>10</v>
      </c>
      <c r="M2136" s="0" t="n">
        <v>11</v>
      </c>
      <c r="N2136" s="1" t="n">
        <f aca="false">IF(ISERROR(I2136/(I2136+J2136)),0,(I2136/(I2136+J2136)))</f>
        <v>1</v>
      </c>
      <c r="O2136" s="1" t="n">
        <f aca="false">IF(ISERROR(I2136/(I2136+K2136)),0,(I2136/(I2136+K2136)))</f>
        <v>1</v>
      </c>
      <c r="P2136" s="1" t="n">
        <f aca="false">IF(ISERROR((2*N2136*O2136)/(N2136+O2136)),0,(2*N2136*O2136)/(N2136+O2136))</f>
        <v>1</v>
      </c>
      <c r="Q2136" s="0" t="n">
        <f aca="false">L1279-M1279</f>
        <v>0</v>
      </c>
      <c r="R2136" s="17" t="str">
        <f aca="false">VLOOKUP(A2136,s3_num_method!A2136:B4635,2,0)</f>
        <v>num+count</v>
      </c>
    </row>
    <row r="2137" customFormat="false" ht="12.8" hidden="false" customHeight="false" outlineLevel="0" collapsed="false">
      <c r="A2137" s="0" t="s">
        <v>8375</v>
      </c>
      <c r="B2137" s="0" t="s">
        <v>22</v>
      </c>
      <c r="C2137" s="0" t="s">
        <v>2</v>
      </c>
      <c r="E2137" s="0" t="s">
        <v>10</v>
      </c>
      <c r="F2137" s="0" t="s">
        <v>8376</v>
      </c>
      <c r="G2137" s="0" t="n">
        <v>2</v>
      </c>
      <c r="H2137" s="0" t="n">
        <v>3</v>
      </c>
      <c r="I2137" s="0" t="n">
        <v>1</v>
      </c>
      <c r="J2137" s="0" t="n">
        <v>2</v>
      </c>
      <c r="K2137" s="0" t="n">
        <v>1</v>
      </c>
      <c r="L2137" s="0" t="n">
        <v>2</v>
      </c>
      <c r="M2137" s="0" t="n">
        <v>5</v>
      </c>
      <c r="N2137" s="1" t="n">
        <f aca="false">IF(ISERROR(I2137/(I2137+J2137)),0,(I2137/(I2137+J2137)))</f>
        <v>0.333333333333333</v>
      </c>
      <c r="O2137" s="1" t="n">
        <f aca="false">IF(ISERROR(I2137/(I2137+K2137)),0,(I2137/(I2137+K2137)))</f>
        <v>0.5</v>
      </c>
      <c r="P2137" s="1" t="n">
        <f aca="false">IF(ISERROR((2*N2137*O2137)/(N2137+O2137)),0,(2*N2137*O2137)/(N2137+O2137))</f>
        <v>0.4</v>
      </c>
      <c r="Q2137" s="0" t="n">
        <f aca="false">L2093-M2093</f>
        <v>2</v>
      </c>
      <c r="R2137" s="17" t="str">
        <f aca="false">VLOOKUP(A2137,s3_num_method!A2137:B4636,2,0)</f>
        <v>num+count</v>
      </c>
    </row>
    <row r="2138" customFormat="false" ht="12.8" hidden="false" customHeight="false" outlineLevel="0" collapsed="false">
      <c r="A2138" s="0" t="s">
        <v>8377</v>
      </c>
      <c r="B2138" s="0" t="s">
        <v>22</v>
      </c>
      <c r="C2138" s="0" t="s">
        <v>2</v>
      </c>
      <c r="E2138" s="0" t="s">
        <v>10</v>
      </c>
      <c r="F2138" s="0" t="s">
        <v>8378</v>
      </c>
      <c r="G2138" s="0" t="n">
        <v>6</v>
      </c>
      <c r="H2138" s="0" t="n">
        <v>4</v>
      </c>
      <c r="I2138" s="0" t="n">
        <v>3</v>
      </c>
      <c r="J2138" s="0" t="n">
        <v>1</v>
      </c>
      <c r="K2138" s="0" t="n">
        <v>3</v>
      </c>
      <c r="L2138" s="0" t="n">
        <v>12</v>
      </c>
      <c r="M2138" s="0" t="n">
        <v>6</v>
      </c>
      <c r="N2138" s="1" t="n">
        <f aca="false">IF(ISERROR(I2138/(I2138+J2138)),0,(I2138/(I2138+J2138)))</f>
        <v>0.75</v>
      </c>
      <c r="O2138" s="1" t="n">
        <f aca="false">IF(ISERROR(I2138/(I2138+K2138)),0,(I2138/(I2138+K2138)))</f>
        <v>0.5</v>
      </c>
      <c r="P2138" s="1" t="n">
        <f aca="false">IF(ISERROR((2*N2138*O2138)/(N2138+O2138)),0,(2*N2138*O2138)/(N2138+O2138))</f>
        <v>0.6</v>
      </c>
      <c r="Q2138" s="0" t="n">
        <f aca="false">L1283-M1283</f>
        <v>-7</v>
      </c>
      <c r="R2138" s="17" t="str">
        <f aca="false">VLOOKUP(A2138,s3_num_method!A2138:B4637,2,0)</f>
        <v>num+count</v>
      </c>
    </row>
    <row r="2139" customFormat="false" ht="12.8" hidden="false" customHeight="false" outlineLevel="0" collapsed="false">
      <c r="A2139" s="0" t="s">
        <v>8379</v>
      </c>
      <c r="B2139" s="0" t="s">
        <v>22</v>
      </c>
      <c r="C2139" s="0" t="s">
        <v>2</v>
      </c>
      <c r="E2139" s="0" t="s">
        <v>10</v>
      </c>
      <c r="F2139" s="0" t="s">
        <v>8380</v>
      </c>
      <c r="G2139" s="0" t="n">
        <v>5</v>
      </c>
      <c r="H2139" s="0" t="n">
        <v>3</v>
      </c>
      <c r="I2139" s="0" t="n">
        <v>1</v>
      </c>
      <c r="J2139" s="0" t="n">
        <v>2</v>
      </c>
      <c r="K2139" s="0" t="n">
        <v>4</v>
      </c>
      <c r="L2139" s="0" t="n">
        <v>17</v>
      </c>
      <c r="M2139" s="0" t="n">
        <v>2</v>
      </c>
      <c r="N2139" s="1" t="n">
        <f aca="false">IF(ISERROR(I2139/(I2139+J2139)),0,(I2139/(I2139+J2139)))</f>
        <v>0.333333333333333</v>
      </c>
      <c r="O2139" s="1" t="n">
        <f aca="false">IF(ISERROR(I2139/(I2139+K2139)),0,(I2139/(I2139+K2139)))</f>
        <v>0.2</v>
      </c>
      <c r="P2139" s="1" t="n">
        <f aca="false">IF(ISERROR((2*N2139*O2139)/(N2139+O2139)),0,(2*N2139*O2139)/(N2139+O2139))</f>
        <v>0.25</v>
      </c>
      <c r="Q2139" s="0" t="n">
        <f aca="false">L869-M869</f>
        <v>-2</v>
      </c>
      <c r="R2139" s="17" t="str">
        <f aca="false">VLOOKUP(A2139,s3_num_method!A2139:B4638,2,0)</f>
        <v>count</v>
      </c>
    </row>
    <row r="2140" customFormat="false" ht="12.8" hidden="false" customHeight="false" outlineLevel="0" collapsed="false">
      <c r="A2140" s="0" t="s">
        <v>8381</v>
      </c>
      <c r="B2140" s="0" t="s">
        <v>22</v>
      </c>
      <c r="C2140" s="0" t="s">
        <v>2</v>
      </c>
      <c r="E2140" s="0" t="s">
        <v>10</v>
      </c>
      <c r="F2140" s="0" t="s">
        <v>8382</v>
      </c>
      <c r="G2140" s="0" t="n">
        <v>5</v>
      </c>
      <c r="H2140" s="0" t="n">
        <v>0</v>
      </c>
      <c r="I2140" s="0" t="n">
        <v>0</v>
      </c>
      <c r="J2140" s="0" t="n">
        <v>0</v>
      </c>
      <c r="K2140" s="0" t="n">
        <v>5</v>
      </c>
      <c r="L2140" s="0" t="n">
        <v>8</v>
      </c>
      <c r="M2140" s="0" t="n">
        <v>0</v>
      </c>
      <c r="N2140" s="1" t="n">
        <f aca="false">IF(ISERROR(I2140/(I2140+J2140)),0,(I2140/(I2140+J2140)))</f>
        <v>0</v>
      </c>
      <c r="O2140" s="1" t="n">
        <f aca="false">IF(ISERROR(I2140/(I2140+K2140)),0,(I2140/(I2140+K2140)))</f>
        <v>0</v>
      </c>
      <c r="P2140" s="1" t="n">
        <f aca="false">IF(ISERROR((2*N2140*O2140)/(N2140+O2140)),0,(2*N2140*O2140)/(N2140+O2140))</f>
        <v>0</v>
      </c>
      <c r="Q2140" s="0" t="n">
        <f aca="false">L740-M740</f>
        <v>-3</v>
      </c>
      <c r="R2140" s="17" t="str">
        <f aca="false">VLOOKUP(A2140,s3_num_method!A2140:B4639,2,0)</f>
        <v>num+count</v>
      </c>
    </row>
    <row r="2141" customFormat="false" ht="12.8" hidden="false" customHeight="false" outlineLevel="0" collapsed="false">
      <c r="A2141" s="0" t="s">
        <v>8383</v>
      </c>
      <c r="B2141" s="0" t="s">
        <v>22</v>
      </c>
      <c r="C2141" s="0" t="s">
        <v>2</v>
      </c>
      <c r="E2141" s="0" t="s">
        <v>10</v>
      </c>
      <c r="F2141" s="0" t="s">
        <v>8384</v>
      </c>
      <c r="G2141" s="0" t="n">
        <v>1</v>
      </c>
      <c r="H2141" s="0" t="n">
        <v>1</v>
      </c>
      <c r="I2141" s="0" t="n">
        <v>1</v>
      </c>
      <c r="J2141" s="0" t="n">
        <v>0</v>
      </c>
      <c r="K2141" s="0" t="n">
        <v>0</v>
      </c>
      <c r="L2141" s="0" t="n">
        <v>3</v>
      </c>
      <c r="M2141" s="0" t="n">
        <v>4</v>
      </c>
      <c r="N2141" s="1" t="n">
        <f aca="false">IF(ISERROR(I2141/(I2141+J2141)),0,(I2141/(I2141+J2141)))</f>
        <v>1</v>
      </c>
      <c r="O2141" s="1" t="n">
        <f aca="false">IF(ISERROR(I2141/(I2141+K2141)),0,(I2141/(I2141+K2141)))</f>
        <v>1</v>
      </c>
      <c r="P2141" s="1" t="n">
        <f aca="false">IF(ISERROR((2*N2141*O2141)/(N2141+O2141)),0,(2*N2141*O2141)/(N2141+O2141))</f>
        <v>1</v>
      </c>
      <c r="Q2141" s="0" t="n">
        <f aca="false">L904-M904</f>
        <v>-3</v>
      </c>
      <c r="R2141" s="17" t="str">
        <f aca="false">VLOOKUP(A2141,s3_num_method!A2141:B4640,2,0)</f>
        <v>num</v>
      </c>
    </row>
    <row r="2142" customFormat="false" ht="12.8" hidden="false" customHeight="false" outlineLevel="0" collapsed="false">
      <c r="A2142" s="0" t="s">
        <v>8385</v>
      </c>
      <c r="B2142" s="0" t="s">
        <v>22</v>
      </c>
      <c r="C2142" s="0" t="s">
        <v>2</v>
      </c>
      <c r="E2142" s="0" t="s">
        <v>10</v>
      </c>
      <c r="F2142" s="0" t="s">
        <v>8386</v>
      </c>
      <c r="G2142" s="0" t="n">
        <v>7</v>
      </c>
      <c r="H2142" s="0" t="n">
        <v>7</v>
      </c>
      <c r="I2142" s="0" t="n">
        <v>6</v>
      </c>
      <c r="J2142" s="0" t="n">
        <v>1</v>
      </c>
      <c r="K2142" s="0" t="n">
        <v>1</v>
      </c>
      <c r="L2142" s="0" t="n">
        <v>11</v>
      </c>
      <c r="M2142" s="0" t="n">
        <v>22</v>
      </c>
      <c r="N2142" s="1" t="n">
        <f aca="false">IF(ISERROR(I2142/(I2142+J2142)),0,(I2142/(I2142+J2142)))</f>
        <v>0.857142857142857</v>
      </c>
      <c r="O2142" s="1" t="n">
        <f aca="false">IF(ISERROR(I2142/(I2142+K2142)),0,(I2142/(I2142+K2142)))</f>
        <v>0.857142857142857</v>
      </c>
      <c r="P2142" s="1" t="n">
        <f aca="false">IF(ISERROR((2*N2142*O2142)/(N2142+O2142)),0,(2*N2142*O2142)/(N2142+O2142))</f>
        <v>0.857142857142857</v>
      </c>
      <c r="Q2142" s="0" t="n">
        <f aca="false">L834-M834</f>
        <v>6</v>
      </c>
      <c r="R2142" s="17" t="str">
        <f aca="false">VLOOKUP(A2142,s3_num_method!A2142:B4641,2,0)</f>
        <v>num+count</v>
      </c>
    </row>
    <row r="2143" customFormat="false" ht="12.8" hidden="false" customHeight="false" outlineLevel="0" collapsed="false">
      <c r="A2143" s="0" t="s">
        <v>8387</v>
      </c>
      <c r="B2143" s="0" t="s">
        <v>22</v>
      </c>
      <c r="C2143" s="0" t="s">
        <v>2</v>
      </c>
      <c r="E2143" s="0" t="s">
        <v>10</v>
      </c>
      <c r="F2143" s="0" t="s">
        <v>8388</v>
      </c>
      <c r="G2143" s="0" t="n">
        <v>4</v>
      </c>
      <c r="H2143" s="0" t="n">
        <v>2</v>
      </c>
      <c r="I2143" s="0" t="n">
        <v>2</v>
      </c>
      <c r="J2143" s="0" t="n">
        <v>0</v>
      </c>
      <c r="K2143" s="0" t="n">
        <v>2</v>
      </c>
      <c r="L2143" s="0" t="n">
        <v>3</v>
      </c>
      <c r="M2143" s="0" t="n">
        <v>0</v>
      </c>
      <c r="N2143" s="1" t="n">
        <f aca="false">IF(ISERROR(I2143/(I2143+J2143)),0,(I2143/(I2143+J2143)))</f>
        <v>1</v>
      </c>
      <c r="O2143" s="1" t="n">
        <f aca="false">IF(ISERROR(I2143/(I2143+K2143)),0,(I2143/(I2143+K2143)))</f>
        <v>0.5</v>
      </c>
      <c r="P2143" s="1" t="n">
        <f aca="false">IF(ISERROR((2*N2143*O2143)/(N2143+O2143)),0,(2*N2143*O2143)/(N2143+O2143))</f>
        <v>0.666666666666667</v>
      </c>
      <c r="Q2143" s="0" t="n">
        <f aca="false">L1500-M1500</f>
        <v>-11</v>
      </c>
      <c r="R2143" s="17" t="str">
        <f aca="false">VLOOKUP(A2143,s3_num_method!A2143:B4642,2,0)</f>
        <v>count</v>
      </c>
    </row>
    <row r="2144" customFormat="false" ht="12.8" hidden="false" customHeight="false" outlineLevel="0" collapsed="false">
      <c r="A2144" s="0" t="s">
        <v>8389</v>
      </c>
      <c r="B2144" s="0" t="s">
        <v>22</v>
      </c>
      <c r="C2144" s="0" t="s">
        <v>2</v>
      </c>
      <c r="E2144" s="0" t="s">
        <v>10</v>
      </c>
      <c r="F2144" s="0" t="s">
        <v>8390</v>
      </c>
      <c r="G2144" s="0" t="n">
        <v>3</v>
      </c>
      <c r="H2144" s="0" t="n">
        <v>2</v>
      </c>
      <c r="I2144" s="0" t="n">
        <v>2</v>
      </c>
      <c r="J2144" s="0" t="n">
        <v>0</v>
      </c>
      <c r="K2144" s="0" t="n">
        <v>1</v>
      </c>
      <c r="L2144" s="0" t="n">
        <v>8</v>
      </c>
      <c r="M2144" s="0" t="n">
        <v>4</v>
      </c>
      <c r="N2144" s="1" t="n">
        <f aca="false">IF(ISERROR(I2144/(I2144+J2144)),0,(I2144/(I2144+J2144)))</f>
        <v>1</v>
      </c>
      <c r="O2144" s="1" t="n">
        <f aca="false">IF(ISERROR(I2144/(I2144+K2144)),0,(I2144/(I2144+K2144)))</f>
        <v>0.666666666666667</v>
      </c>
      <c r="P2144" s="1" t="n">
        <f aca="false">IF(ISERROR((2*N2144*O2144)/(N2144+O2144)),0,(2*N2144*O2144)/(N2144+O2144))</f>
        <v>0.8</v>
      </c>
      <c r="Q2144" s="0" t="n">
        <f aca="false">L2215-M2215</f>
        <v>3</v>
      </c>
      <c r="R2144" s="17" t="str">
        <f aca="false">VLOOKUP(A2144,s3_num_method!A2144:B4643,2,0)</f>
        <v>num+count</v>
      </c>
    </row>
    <row r="2145" customFormat="false" ht="12.8" hidden="false" customHeight="false" outlineLevel="0" collapsed="false">
      <c r="A2145" s="0" t="s">
        <v>8391</v>
      </c>
      <c r="B2145" s="0" t="s">
        <v>22</v>
      </c>
      <c r="C2145" s="0" t="s">
        <v>2</v>
      </c>
      <c r="E2145" s="0" t="s">
        <v>10</v>
      </c>
      <c r="F2145" s="0" t="s">
        <v>8392</v>
      </c>
      <c r="G2145" s="0" t="n">
        <v>4</v>
      </c>
      <c r="H2145" s="0" t="n">
        <v>4</v>
      </c>
      <c r="I2145" s="0" t="n">
        <v>3</v>
      </c>
      <c r="J2145" s="0" t="n">
        <v>1</v>
      </c>
      <c r="K2145" s="0" t="n">
        <v>1</v>
      </c>
      <c r="L2145" s="0" t="n">
        <v>11</v>
      </c>
      <c r="M2145" s="0" t="n">
        <v>9</v>
      </c>
      <c r="N2145" s="1" t="n">
        <f aca="false">IF(ISERROR(I2145/(I2145+J2145)),0,(I2145/(I2145+J2145)))</f>
        <v>0.75</v>
      </c>
      <c r="O2145" s="1" t="n">
        <f aca="false">IF(ISERROR(I2145/(I2145+K2145)),0,(I2145/(I2145+K2145)))</f>
        <v>0.75</v>
      </c>
      <c r="P2145" s="1" t="n">
        <f aca="false">IF(ISERROR((2*N2145*O2145)/(N2145+O2145)),0,(2*N2145*O2145)/(N2145+O2145))</f>
        <v>0.75</v>
      </c>
      <c r="Q2145" s="0" t="n">
        <f aca="false">L2180-M2180</f>
        <v>-5</v>
      </c>
      <c r="R2145" s="17" t="str">
        <f aca="false">VLOOKUP(A2145,s3_num_method!A2145:B4644,2,0)</f>
        <v>num+count</v>
      </c>
    </row>
    <row r="2146" customFormat="false" ht="12.8" hidden="false" customHeight="false" outlineLevel="0" collapsed="false">
      <c r="A2146" s="0" t="s">
        <v>8393</v>
      </c>
      <c r="B2146" s="0" t="s">
        <v>22</v>
      </c>
      <c r="C2146" s="0" t="s">
        <v>2</v>
      </c>
      <c r="E2146" s="0" t="s">
        <v>10</v>
      </c>
      <c r="F2146" s="0" t="s">
        <v>8394</v>
      </c>
      <c r="G2146" s="0" t="n">
        <v>2</v>
      </c>
      <c r="H2146" s="0" t="n">
        <v>1</v>
      </c>
      <c r="I2146" s="0" t="n">
        <v>1</v>
      </c>
      <c r="J2146" s="0" t="n">
        <v>0</v>
      </c>
      <c r="K2146" s="0" t="n">
        <v>1</v>
      </c>
      <c r="L2146" s="0" t="n">
        <v>4</v>
      </c>
      <c r="M2146" s="0" t="n">
        <v>4</v>
      </c>
      <c r="N2146" s="1" t="n">
        <f aca="false">IF(ISERROR(I2146/(I2146+J2146)),0,(I2146/(I2146+J2146)))</f>
        <v>1</v>
      </c>
      <c r="O2146" s="1" t="n">
        <f aca="false">IF(ISERROR(I2146/(I2146+K2146)),0,(I2146/(I2146+K2146)))</f>
        <v>0.5</v>
      </c>
      <c r="P2146" s="1" t="n">
        <f aca="false">IF(ISERROR((2*N2146*O2146)/(N2146+O2146)),0,(2*N2146*O2146)/(N2146+O2146))</f>
        <v>0.666666666666667</v>
      </c>
      <c r="Q2146" s="0" t="n">
        <f aca="false">L2103-M2103</f>
        <v>1</v>
      </c>
      <c r="R2146" s="17" t="str">
        <f aca="false">VLOOKUP(A2146,s3_num_method!A2146:B4645,2,0)</f>
        <v>num</v>
      </c>
    </row>
    <row r="2147" customFormat="false" ht="12.8" hidden="false" customHeight="false" outlineLevel="0" collapsed="false">
      <c r="A2147" s="0" t="s">
        <v>8395</v>
      </c>
      <c r="B2147" s="0" t="s">
        <v>22</v>
      </c>
      <c r="C2147" s="0" t="s">
        <v>2</v>
      </c>
      <c r="E2147" s="0" t="s">
        <v>10</v>
      </c>
      <c r="F2147" s="0" t="s">
        <v>8396</v>
      </c>
      <c r="G2147" s="0" t="n">
        <v>25</v>
      </c>
      <c r="H2147" s="0" t="n">
        <v>30</v>
      </c>
      <c r="I2147" s="0" t="n">
        <v>19</v>
      </c>
      <c r="J2147" s="0" t="n">
        <v>11</v>
      </c>
      <c r="K2147" s="0" t="n">
        <v>6</v>
      </c>
      <c r="L2147" s="0" t="n">
        <v>19</v>
      </c>
      <c r="M2147" s="0" t="n">
        <v>33</v>
      </c>
      <c r="N2147" s="1" t="n">
        <f aca="false">IF(ISERROR(I2147/(I2147+J2147)),0,(I2147/(I2147+J2147)))</f>
        <v>0.633333333333333</v>
      </c>
      <c r="O2147" s="1" t="n">
        <f aca="false">IF(ISERROR(I2147/(I2147+K2147)),0,(I2147/(I2147+K2147)))</f>
        <v>0.76</v>
      </c>
      <c r="P2147" s="1" t="n">
        <f aca="false">IF(ISERROR((2*N2147*O2147)/(N2147+O2147)),0,(2*N2147*O2147)/(N2147+O2147))</f>
        <v>0.690909090909091</v>
      </c>
      <c r="Q2147" s="0" t="n">
        <f aca="false">L858-M858</f>
        <v>-6</v>
      </c>
      <c r="R2147" s="17" t="str">
        <f aca="false">VLOOKUP(A2147,s3_num_method!A2147:B4646,2,0)</f>
        <v>num+count</v>
      </c>
    </row>
    <row r="2148" customFormat="false" ht="12.8" hidden="false" customHeight="false" outlineLevel="0" collapsed="false">
      <c r="A2148" s="0" t="s">
        <v>8397</v>
      </c>
      <c r="B2148" s="0" t="s">
        <v>22</v>
      </c>
      <c r="C2148" s="0" t="s">
        <v>2</v>
      </c>
      <c r="E2148" s="0" t="s">
        <v>10</v>
      </c>
      <c r="F2148" s="0" t="s">
        <v>8398</v>
      </c>
      <c r="G2148" s="0" t="n">
        <v>2</v>
      </c>
      <c r="H2148" s="0" t="n">
        <v>1</v>
      </c>
      <c r="I2148" s="0" t="n">
        <v>1</v>
      </c>
      <c r="J2148" s="0" t="n">
        <v>0</v>
      </c>
      <c r="K2148" s="0" t="n">
        <v>1</v>
      </c>
      <c r="L2148" s="0" t="n">
        <v>1</v>
      </c>
      <c r="M2148" s="0" t="n">
        <v>0</v>
      </c>
      <c r="N2148" s="1" t="n">
        <f aca="false">IF(ISERROR(I2148/(I2148+J2148)),0,(I2148/(I2148+J2148)))</f>
        <v>1</v>
      </c>
      <c r="O2148" s="1" t="n">
        <f aca="false">IF(ISERROR(I2148/(I2148+K2148)),0,(I2148/(I2148+K2148)))</f>
        <v>0.5</v>
      </c>
      <c r="P2148" s="1" t="n">
        <f aca="false">IF(ISERROR((2*N2148*O2148)/(N2148+O2148)),0,(2*N2148*O2148)/(N2148+O2148))</f>
        <v>0.666666666666667</v>
      </c>
      <c r="Q2148" s="0" t="n">
        <f aca="false">L1709-M1709</f>
        <v>2</v>
      </c>
      <c r="R2148" s="17" t="str">
        <f aca="false">VLOOKUP(A2148,s3_num_method!A2148:B4647,2,0)</f>
        <v>count</v>
      </c>
    </row>
    <row r="2149" customFormat="false" ht="12.8" hidden="false" customHeight="false" outlineLevel="0" collapsed="false">
      <c r="A2149" s="0" t="s">
        <v>8399</v>
      </c>
      <c r="B2149" s="0" t="s">
        <v>22</v>
      </c>
      <c r="C2149" s="0" t="s">
        <v>2</v>
      </c>
      <c r="E2149" s="0" t="s">
        <v>10</v>
      </c>
      <c r="F2149" s="0" t="s">
        <v>8400</v>
      </c>
      <c r="G2149" s="0" t="n">
        <v>3</v>
      </c>
      <c r="H2149" s="0" t="n">
        <v>3</v>
      </c>
      <c r="I2149" s="0" t="n">
        <v>3</v>
      </c>
      <c r="J2149" s="0" t="n">
        <v>0</v>
      </c>
      <c r="K2149" s="0" t="n">
        <v>0</v>
      </c>
      <c r="L2149" s="0" t="n">
        <v>3</v>
      </c>
      <c r="M2149" s="0" t="n">
        <v>3</v>
      </c>
      <c r="N2149" s="1" t="n">
        <f aca="false">IF(ISERROR(I2149/(I2149+J2149)),0,(I2149/(I2149+J2149)))</f>
        <v>1</v>
      </c>
      <c r="O2149" s="1" t="n">
        <f aca="false">IF(ISERROR(I2149/(I2149+K2149)),0,(I2149/(I2149+K2149)))</f>
        <v>1</v>
      </c>
      <c r="P2149" s="1" t="n">
        <f aca="false">IF(ISERROR((2*N2149*O2149)/(N2149+O2149)),0,(2*N2149*O2149)/(N2149+O2149))</f>
        <v>1</v>
      </c>
      <c r="Q2149" s="0" t="n">
        <f aca="false">L1285-M1285</f>
        <v>-5</v>
      </c>
      <c r="R2149" s="17" t="str">
        <f aca="false">VLOOKUP(A2149,s3_num_method!A2149:B4648,2,0)</f>
        <v>num+count</v>
      </c>
    </row>
    <row r="2150" customFormat="false" ht="12.8" hidden="false" customHeight="false" outlineLevel="0" collapsed="false">
      <c r="A2150" s="0" t="s">
        <v>8401</v>
      </c>
      <c r="B2150" s="0" t="s">
        <v>22</v>
      </c>
      <c r="C2150" s="0" t="s">
        <v>2</v>
      </c>
      <c r="E2150" s="0" t="s">
        <v>10</v>
      </c>
      <c r="F2150" s="0" t="s">
        <v>8402</v>
      </c>
      <c r="G2150" s="0" t="n">
        <v>5</v>
      </c>
      <c r="H2150" s="0" t="n">
        <v>6</v>
      </c>
      <c r="I2150" s="0" t="n">
        <v>5</v>
      </c>
      <c r="J2150" s="0" t="n">
        <v>1</v>
      </c>
      <c r="K2150" s="0" t="n">
        <v>0</v>
      </c>
      <c r="L2150" s="0" t="n">
        <v>7</v>
      </c>
      <c r="M2150" s="0" t="n">
        <v>8</v>
      </c>
      <c r="N2150" s="1" t="n">
        <f aca="false">IF(ISERROR(I2150/(I2150+J2150)),0,(I2150/(I2150+J2150)))</f>
        <v>0.833333333333333</v>
      </c>
      <c r="O2150" s="1" t="n">
        <f aca="false">IF(ISERROR(I2150/(I2150+K2150)),0,(I2150/(I2150+K2150)))</f>
        <v>1</v>
      </c>
      <c r="P2150" s="1" t="n">
        <f aca="false">IF(ISERROR((2*N2150*O2150)/(N2150+O2150)),0,(2*N2150*O2150)/(N2150+O2150))</f>
        <v>0.909090909090909</v>
      </c>
      <c r="Q2150" s="0" t="n">
        <f aca="false">L2050-M2050</f>
        <v>0</v>
      </c>
      <c r="R2150" s="17" t="str">
        <f aca="false">VLOOKUP(A2150,s3_num_method!A2150:B4649,2,0)</f>
        <v>num+count</v>
      </c>
    </row>
    <row r="2151" customFormat="false" ht="12.8" hidden="false" customHeight="false" outlineLevel="0" collapsed="false">
      <c r="A2151" s="0" t="s">
        <v>8403</v>
      </c>
      <c r="B2151" s="0" t="s">
        <v>22</v>
      </c>
      <c r="C2151" s="0" t="s">
        <v>2</v>
      </c>
      <c r="E2151" s="0" t="s">
        <v>10</v>
      </c>
      <c r="F2151" s="0" t="s">
        <v>8404</v>
      </c>
      <c r="G2151" s="0" t="n">
        <v>8</v>
      </c>
      <c r="H2151" s="0" t="n">
        <v>7</v>
      </c>
      <c r="I2151" s="0" t="n">
        <v>4</v>
      </c>
      <c r="J2151" s="0" t="n">
        <v>3</v>
      </c>
      <c r="K2151" s="0" t="n">
        <v>4</v>
      </c>
      <c r="L2151" s="0" t="n">
        <v>7</v>
      </c>
      <c r="M2151" s="0" t="n">
        <v>6</v>
      </c>
      <c r="N2151" s="1" t="n">
        <f aca="false">IF(ISERROR(I2151/(I2151+J2151)),0,(I2151/(I2151+J2151)))</f>
        <v>0.571428571428571</v>
      </c>
      <c r="O2151" s="1" t="n">
        <f aca="false">IF(ISERROR(I2151/(I2151+K2151)),0,(I2151/(I2151+K2151)))</f>
        <v>0.5</v>
      </c>
      <c r="P2151" s="1" t="n">
        <f aca="false">IF(ISERROR((2*N2151*O2151)/(N2151+O2151)),0,(2*N2151*O2151)/(N2151+O2151))</f>
        <v>0.533333333333333</v>
      </c>
      <c r="Q2151" s="0" t="n">
        <f aca="false">L1255-M1255</f>
        <v>-4</v>
      </c>
      <c r="R2151" s="17" t="str">
        <f aca="false">VLOOKUP(A2151,s3_num_method!A2151:B4650,2,0)</f>
        <v>num+count</v>
      </c>
    </row>
    <row r="2152" customFormat="false" ht="12.8" hidden="false" customHeight="false" outlineLevel="0" collapsed="false">
      <c r="A2152" s="0" t="s">
        <v>8405</v>
      </c>
      <c r="B2152" s="0" t="s">
        <v>22</v>
      </c>
      <c r="C2152" s="0" t="s">
        <v>2</v>
      </c>
      <c r="E2152" s="0" t="s">
        <v>10</v>
      </c>
      <c r="F2152" s="0" t="s">
        <v>8406</v>
      </c>
      <c r="G2152" s="0" t="n">
        <v>1</v>
      </c>
      <c r="H2152" s="0" t="n">
        <v>1</v>
      </c>
      <c r="I2152" s="0" t="n">
        <v>1</v>
      </c>
      <c r="J2152" s="0" t="n">
        <v>0</v>
      </c>
      <c r="K2152" s="0" t="n">
        <v>0</v>
      </c>
      <c r="L2152" s="0" t="n">
        <v>1</v>
      </c>
      <c r="M2152" s="0" t="n">
        <v>0</v>
      </c>
      <c r="N2152" s="1" t="n">
        <f aca="false">IF(ISERROR(I2152/(I2152+J2152)),0,(I2152/(I2152+J2152)))</f>
        <v>1</v>
      </c>
      <c r="O2152" s="1" t="n">
        <f aca="false">IF(ISERROR(I2152/(I2152+K2152)),0,(I2152/(I2152+K2152)))</f>
        <v>1</v>
      </c>
      <c r="P2152" s="1" t="n">
        <f aca="false">IF(ISERROR((2*N2152*O2152)/(N2152+O2152)),0,(2*N2152*O2152)/(N2152+O2152))</f>
        <v>1</v>
      </c>
      <c r="Q2152" s="0" t="n">
        <f aca="false">L2060-M2060</f>
        <v>-3</v>
      </c>
      <c r="R2152" s="17" t="str">
        <f aca="false">VLOOKUP(A2152,s3_num_method!A2152:B4651,2,0)</f>
        <v>count</v>
      </c>
    </row>
    <row r="2153" customFormat="false" ht="12.8" hidden="false" customHeight="false" outlineLevel="0" collapsed="false">
      <c r="A2153" s="0" t="s">
        <v>8407</v>
      </c>
      <c r="B2153" s="0" t="s">
        <v>22</v>
      </c>
      <c r="C2153" s="0" t="s">
        <v>2</v>
      </c>
      <c r="E2153" s="0" t="s">
        <v>10</v>
      </c>
      <c r="F2153" s="0" t="s">
        <v>8408</v>
      </c>
      <c r="G2153" s="0" t="n">
        <v>4</v>
      </c>
      <c r="H2153" s="0" t="n">
        <v>8</v>
      </c>
      <c r="I2153" s="0" t="n">
        <v>4</v>
      </c>
      <c r="J2153" s="0" t="n">
        <v>4</v>
      </c>
      <c r="K2153" s="0" t="n">
        <v>0</v>
      </c>
      <c r="L2153" s="0" t="n">
        <v>6</v>
      </c>
      <c r="M2153" s="0" t="n">
        <v>14</v>
      </c>
      <c r="N2153" s="1" t="n">
        <f aca="false">IF(ISERROR(I2153/(I2153+J2153)),0,(I2153/(I2153+J2153)))</f>
        <v>0.5</v>
      </c>
      <c r="O2153" s="1" t="n">
        <f aca="false">IF(ISERROR(I2153/(I2153+K2153)),0,(I2153/(I2153+K2153)))</f>
        <v>1</v>
      </c>
      <c r="P2153" s="1" t="n">
        <f aca="false">IF(ISERROR((2*N2153*O2153)/(N2153+O2153)),0,(2*N2153*O2153)/(N2153+O2153))</f>
        <v>0.666666666666667</v>
      </c>
      <c r="Q2153" s="0" t="n">
        <f aca="false">L655-M655</f>
        <v>-6</v>
      </c>
      <c r="R2153" s="17" t="str">
        <f aca="false">VLOOKUP(A2153,s3_num_method!A2153:B4652,2,0)</f>
        <v>num+count</v>
      </c>
    </row>
    <row r="2154" customFormat="false" ht="12.8" hidden="false" customHeight="false" outlineLevel="0" collapsed="false">
      <c r="A2154" s="0" t="s">
        <v>8409</v>
      </c>
      <c r="B2154" s="0" t="s">
        <v>22</v>
      </c>
      <c r="C2154" s="0" t="s">
        <v>2</v>
      </c>
      <c r="E2154" s="0" t="s">
        <v>10</v>
      </c>
      <c r="F2154" s="0" t="s">
        <v>8410</v>
      </c>
      <c r="G2154" s="0" t="n">
        <v>3</v>
      </c>
      <c r="H2154" s="0" t="n">
        <v>6</v>
      </c>
      <c r="I2154" s="0" t="n">
        <v>3</v>
      </c>
      <c r="J2154" s="0" t="n">
        <v>3</v>
      </c>
      <c r="K2154" s="0" t="n">
        <v>0</v>
      </c>
      <c r="L2154" s="0" t="n">
        <v>5</v>
      </c>
      <c r="M2154" s="0" t="n">
        <v>8</v>
      </c>
      <c r="N2154" s="1" t="n">
        <f aca="false">IF(ISERROR(I2154/(I2154+J2154)),0,(I2154/(I2154+J2154)))</f>
        <v>0.5</v>
      </c>
      <c r="O2154" s="1" t="n">
        <f aca="false">IF(ISERROR(I2154/(I2154+K2154)),0,(I2154/(I2154+K2154)))</f>
        <v>1</v>
      </c>
      <c r="P2154" s="1" t="n">
        <f aca="false">IF(ISERROR((2*N2154*O2154)/(N2154+O2154)),0,(2*N2154*O2154)/(N2154+O2154))</f>
        <v>0.666666666666667</v>
      </c>
      <c r="Q2154" s="0" t="n">
        <f aca="false">L453-M453</f>
        <v>-8</v>
      </c>
      <c r="R2154" s="17" t="str">
        <f aca="false">VLOOKUP(A2154,s3_num_method!A2154:B4653,2,0)</f>
        <v>num+count</v>
      </c>
    </row>
    <row r="2155" customFormat="false" ht="12.8" hidden="false" customHeight="false" outlineLevel="0" collapsed="false">
      <c r="A2155" s="0" t="s">
        <v>8411</v>
      </c>
      <c r="B2155" s="0" t="s">
        <v>22</v>
      </c>
      <c r="C2155" s="0" t="s">
        <v>2</v>
      </c>
      <c r="E2155" s="0" t="s">
        <v>10</v>
      </c>
      <c r="F2155" s="0" t="s">
        <v>8412</v>
      </c>
      <c r="G2155" s="0" t="n">
        <v>11</v>
      </c>
      <c r="H2155" s="0" t="n">
        <v>10</v>
      </c>
      <c r="I2155" s="0" t="n">
        <v>8</v>
      </c>
      <c r="J2155" s="0" t="n">
        <v>2</v>
      </c>
      <c r="K2155" s="0" t="n">
        <v>3</v>
      </c>
      <c r="L2155" s="0" t="n">
        <v>10</v>
      </c>
      <c r="M2155" s="0" t="n">
        <v>26</v>
      </c>
      <c r="N2155" s="1" t="n">
        <f aca="false">IF(ISERROR(I2155/(I2155+J2155)),0,(I2155/(I2155+J2155)))</f>
        <v>0.8</v>
      </c>
      <c r="O2155" s="1" t="n">
        <f aca="false">IF(ISERROR(I2155/(I2155+K2155)),0,(I2155/(I2155+K2155)))</f>
        <v>0.727272727272727</v>
      </c>
      <c r="P2155" s="1" t="n">
        <f aca="false">IF(ISERROR((2*N2155*O2155)/(N2155+O2155)),0,(2*N2155*O2155)/(N2155+O2155))</f>
        <v>0.761904761904762</v>
      </c>
      <c r="Q2155" s="0" t="n">
        <f aca="false">L1727-M1727</f>
        <v>0</v>
      </c>
      <c r="R2155" s="17" t="str">
        <f aca="false">VLOOKUP(A2155,s3_num_method!A2155:B4654,2,0)</f>
        <v>num+count</v>
      </c>
    </row>
    <row r="2156" customFormat="false" ht="12.8" hidden="false" customHeight="false" outlineLevel="0" collapsed="false">
      <c r="A2156" s="0" t="s">
        <v>8413</v>
      </c>
      <c r="B2156" s="0" t="s">
        <v>22</v>
      </c>
      <c r="C2156" s="0" t="s">
        <v>2</v>
      </c>
      <c r="E2156" s="0" t="s">
        <v>10</v>
      </c>
      <c r="F2156" s="0" t="s">
        <v>8414</v>
      </c>
      <c r="G2156" s="0" t="n">
        <v>1</v>
      </c>
      <c r="H2156" s="0" t="n">
        <v>0</v>
      </c>
      <c r="I2156" s="0" t="n">
        <v>0</v>
      </c>
      <c r="J2156" s="0" t="n">
        <v>0</v>
      </c>
      <c r="K2156" s="0" t="n">
        <v>1</v>
      </c>
      <c r="L2156" s="0" t="n">
        <v>1</v>
      </c>
      <c r="M2156" s="0" t="n">
        <v>0</v>
      </c>
      <c r="N2156" s="1" t="n">
        <f aca="false">IF(ISERROR(I2156/(I2156+J2156)),0,(I2156/(I2156+J2156)))</f>
        <v>0</v>
      </c>
      <c r="O2156" s="1" t="n">
        <f aca="false">IF(ISERROR(I2156/(I2156+K2156)),0,(I2156/(I2156+K2156)))</f>
        <v>0</v>
      </c>
      <c r="P2156" s="1" t="n">
        <f aca="false">IF(ISERROR((2*N2156*O2156)/(N2156+O2156)),0,(2*N2156*O2156)/(N2156+O2156))</f>
        <v>0</v>
      </c>
      <c r="Q2156" s="0" t="n">
        <f aca="false">L644-M644</f>
        <v>-5</v>
      </c>
      <c r="R2156" s="17" t="str">
        <f aca="false">VLOOKUP(A2156,s3_num_method!A2156:B4655,2,0)</f>
        <v>num+count</v>
      </c>
    </row>
    <row r="2157" customFormat="false" ht="12.8" hidden="false" customHeight="false" outlineLevel="0" collapsed="false">
      <c r="A2157" s="0" t="s">
        <v>8415</v>
      </c>
      <c r="B2157" s="0" t="s">
        <v>22</v>
      </c>
      <c r="C2157" s="0" t="s">
        <v>2</v>
      </c>
      <c r="E2157" s="0" t="s">
        <v>10</v>
      </c>
      <c r="F2157" s="0" t="s">
        <v>8416</v>
      </c>
      <c r="G2157" s="0" t="n">
        <v>3</v>
      </c>
      <c r="H2157" s="0" t="n">
        <v>2</v>
      </c>
      <c r="I2157" s="0" t="n">
        <v>1</v>
      </c>
      <c r="J2157" s="0" t="n">
        <v>1</v>
      </c>
      <c r="K2157" s="0" t="n">
        <v>2</v>
      </c>
      <c r="L2157" s="0" t="n">
        <v>12</v>
      </c>
      <c r="M2157" s="0" t="n">
        <v>7</v>
      </c>
      <c r="N2157" s="1" t="n">
        <f aca="false">IF(ISERROR(I2157/(I2157+J2157)),0,(I2157/(I2157+J2157)))</f>
        <v>0.5</v>
      </c>
      <c r="O2157" s="1" t="n">
        <f aca="false">IF(ISERROR(I2157/(I2157+K2157)),0,(I2157/(I2157+K2157)))</f>
        <v>0.333333333333333</v>
      </c>
      <c r="P2157" s="1" t="n">
        <f aca="false">IF(ISERROR((2*N2157*O2157)/(N2157+O2157)),0,(2*N2157*O2157)/(N2157+O2157))</f>
        <v>0.4</v>
      </c>
      <c r="Q2157" s="0" t="n">
        <f aca="false">L36-M36</f>
        <v>0</v>
      </c>
      <c r="R2157" s="17" t="str">
        <f aca="false">VLOOKUP(A2157,s3_num_method!A2157:B4656,2,0)</f>
        <v>num</v>
      </c>
    </row>
    <row r="2158" customFormat="false" ht="12.8" hidden="false" customHeight="false" outlineLevel="0" collapsed="false">
      <c r="A2158" s="0" t="s">
        <v>8417</v>
      </c>
      <c r="B2158" s="0" t="s">
        <v>22</v>
      </c>
      <c r="C2158" s="0" t="s">
        <v>2</v>
      </c>
      <c r="E2158" s="0" t="s">
        <v>10</v>
      </c>
      <c r="F2158" s="0" t="s">
        <v>8418</v>
      </c>
      <c r="G2158" s="0" t="n">
        <v>2</v>
      </c>
      <c r="H2158" s="0" t="n">
        <v>1</v>
      </c>
      <c r="I2158" s="0" t="n">
        <v>1</v>
      </c>
      <c r="J2158" s="0" t="n">
        <v>0</v>
      </c>
      <c r="K2158" s="0" t="n">
        <v>1</v>
      </c>
      <c r="L2158" s="0" t="n">
        <v>6</v>
      </c>
      <c r="M2158" s="0" t="n">
        <v>7</v>
      </c>
      <c r="N2158" s="1" t="n">
        <f aca="false">IF(ISERROR(I2158/(I2158+J2158)),0,(I2158/(I2158+J2158)))</f>
        <v>1</v>
      </c>
      <c r="O2158" s="1" t="n">
        <f aca="false">IF(ISERROR(I2158/(I2158+K2158)),0,(I2158/(I2158+K2158)))</f>
        <v>0.5</v>
      </c>
      <c r="P2158" s="1" t="n">
        <f aca="false">IF(ISERROR((2*N2158*O2158)/(N2158+O2158)),0,(2*N2158*O2158)/(N2158+O2158))</f>
        <v>0.666666666666667</v>
      </c>
      <c r="Q2158" s="0" t="n">
        <f aca="false">L1884-M1884</f>
        <v>-9</v>
      </c>
      <c r="R2158" s="17" t="str">
        <f aca="false">VLOOKUP(A2158,s3_num_method!A2158:B4657,2,0)</f>
        <v>num</v>
      </c>
    </row>
    <row r="2159" customFormat="false" ht="12.8" hidden="false" customHeight="false" outlineLevel="0" collapsed="false">
      <c r="A2159" s="0" t="s">
        <v>8419</v>
      </c>
      <c r="B2159" s="0" t="s">
        <v>22</v>
      </c>
      <c r="C2159" s="0" t="s">
        <v>2</v>
      </c>
      <c r="E2159" s="0" t="s">
        <v>10</v>
      </c>
      <c r="F2159" s="0" t="s">
        <v>8420</v>
      </c>
      <c r="G2159" s="0" t="n">
        <v>7</v>
      </c>
      <c r="H2159" s="0" t="n">
        <v>7</v>
      </c>
      <c r="I2159" s="0" t="n">
        <v>7</v>
      </c>
      <c r="J2159" s="0" t="n">
        <v>0</v>
      </c>
      <c r="K2159" s="0" t="n">
        <v>0</v>
      </c>
      <c r="L2159" s="0" t="n">
        <v>22</v>
      </c>
      <c r="M2159" s="0" t="n">
        <v>19</v>
      </c>
      <c r="N2159" s="1" t="n">
        <f aca="false">IF(ISERROR(I2159/(I2159+J2159)),0,(I2159/(I2159+J2159)))</f>
        <v>1</v>
      </c>
      <c r="O2159" s="1" t="n">
        <f aca="false">IF(ISERROR(I2159/(I2159+K2159)),0,(I2159/(I2159+K2159)))</f>
        <v>1</v>
      </c>
      <c r="P2159" s="1" t="n">
        <f aca="false">IF(ISERROR((2*N2159*O2159)/(N2159+O2159)),0,(2*N2159*O2159)/(N2159+O2159))</f>
        <v>1</v>
      </c>
      <c r="Q2159" s="0" t="n">
        <f aca="false">L1845-M1845</f>
        <v>-7</v>
      </c>
      <c r="R2159" s="17" t="str">
        <f aca="false">VLOOKUP(A2159,s3_num_method!A2159:B4658,2,0)</f>
        <v>num+count</v>
      </c>
    </row>
    <row r="2160" customFormat="false" ht="12.8" hidden="false" customHeight="false" outlineLevel="0" collapsed="false">
      <c r="A2160" s="0" t="s">
        <v>8421</v>
      </c>
      <c r="B2160" s="0" t="s">
        <v>22</v>
      </c>
      <c r="C2160" s="0" t="s">
        <v>2</v>
      </c>
      <c r="E2160" s="0" t="s">
        <v>10</v>
      </c>
      <c r="F2160" s="0" t="s">
        <v>8422</v>
      </c>
      <c r="G2160" s="0" t="n">
        <v>2</v>
      </c>
      <c r="H2160" s="0" t="n">
        <v>0</v>
      </c>
      <c r="I2160" s="0" t="n">
        <v>0</v>
      </c>
      <c r="J2160" s="0" t="n">
        <v>0</v>
      </c>
      <c r="K2160" s="0" t="n">
        <v>2</v>
      </c>
      <c r="L2160" s="0" t="n">
        <v>3</v>
      </c>
      <c r="M2160" s="0" t="n">
        <v>0</v>
      </c>
      <c r="N2160" s="1" t="n">
        <f aca="false">IF(ISERROR(I2160/(I2160+J2160)),0,(I2160/(I2160+J2160)))</f>
        <v>0</v>
      </c>
      <c r="O2160" s="1" t="n">
        <f aca="false">IF(ISERROR(I2160/(I2160+K2160)),0,(I2160/(I2160+K2160)))</f>
        <v>0</v>
      </c>
      <c r="P2160" s="1" t="n">
        <f aca="false">IF(ISERROR((2*N2160*O2160)/(N2160+O2160)),0,(2*N2160*O2160)/(N2160+O2160))</f>
        <v>0</v>
      </c>
      <c r="Q2160" s="0" t="n">
        <f aca="false">L710-M710</f>
        <v>-7</v>
      </c>
      <c r="R2160" s="17" t="str">
        <f aca="false">VLOOKUP(A2160,s3_num_method!A2160:B4659,2,0)</f>
        <v>num+count</v>
      </c>
    </row>
    <row r="2161" customFormat="false" ht="12.8" hidden="false" customHeight="false" outlineLevel="0" collapsed="false">
      <c r="A2161" s="0" t="s">
        <v>8423</v>
      </c>
      <c r="B2161" s="0" t="s">
        <v>22</v>
      </c>
      <c r="C2161" s="0" t="s">
        <v>2</v>
      </c>
      <c r="E2161" s="0" t="s">
        <v>10</v>
      </c>
      <c r="F2161" s="0" t="s">
        <v>8424</v>
      </c>
      <c r="G2161" s="0" t="n">
        <v>2</v>
      </c>
      <c r="H2161" s="0" t="n">
        <v>1</v>
      </c>
      <c r="I2161" s="0" t="n">
        <v>1</v>
      </c>
      <c r="J2161" s="0" t="n">
        <v>0</v>
      </c>
      <c r="K2161" s="0" t="n">
        <v>1</v>
      </c>
      <c r="L2161" s="0" t="n">
        <v>2</v>
      </c>
      <c r="M2161" s="0" t="n">
        <v>0</v>
      </c>
      <c r="N2161" s="1" t="n">
        <f aca="false">IF(ISERROR(I2161/(I2161+J2161)),0,(I2161/(I2161+J2161)))</f>
        <v>1</v>
      </c>
      <c r="O2161" s="1" t="n">
        <f aca="false">IF(ISERROR(I2161/(I2161+K2161)),0,(I2161/(I2161+K2161)))</f>
        <v>0.5</v>
      </c>
      <c r="P2161" s="1" t="n">
        <f aca="false">IF(ISERROR((2*N2161*O2161)/(N2161+O2161)),0,(2*N2161*O2161)/(N2161+O2161))</f>
        <v>0.666666666666667</v>
      </c>
      <c r="Q2161" s="0" t="n">
        <f aca="false">L205-M205</f>
        <v>-17</v>
      </c>
      <c r="R2161" s="17" t="str">
        <f aca="false">VLOOKUP(A2161,s3_num_method!A2161:B4660,2,0)</f>
        <v>count</v>
      </c>
    </row>
    <row r="2162" customFormat="false" ht="12.8" hidden="false" customHeight="false" outlineLevel="0" collapsed="false">
      <c r="A2162" s="0" t="s">
        <v>8425</v>
      </c>
      <c r="B2162" s="0" t="s">
        <v>22</v>
      </c>
      <c r="C2162" s="0" t="s">
        <v>2</v>
      </c>
      <c r="E2162" s="0" t="s">
        <v>10</v>
      </c>
      <c r="F2162" s="0" t="s">
        <v>8426</v>
      </c>
      <c r="G2162" s="0" t="n">
        <v>3</v>
      </c>
      <c r="H2162" s="0" t="n">
        <v>2</v>
      </c>
      <c r="I2162" s="0" t="n">
        <v>2</v>
      </c>
      <c r="J2162" s="0" t="n">
        <v>0</v>
      </c>
      <c r="K2162" s="0" t="n">
        <v>1</v>
      </c>
      <c r="L2162" s="0" t="n">
        <v>5</v>
      </c>
      <c r="M2162" s="0" t="n">
        <v>5</v>
      </c>
      <c r="N2162" s="1" t="n">
        <f aca="false">IF(ISERROR(I2162/(I2162+J2162)),0,(I2162/(I2162+J2162)))</f>
        <v>1</v>
      </c>
      <c r="O2162" s="1" t="n">
        <f aca="false">IF(ISERROR(I2162/(I2162+K2162)),0,(I2162/(I2162+K2162)))</f>
        <v>0.666666666666667</v>
      </c>
      <c r="P2162" s="1" t="n">
        <f aca="false">IF(ISERROR((2*N2162*O2162)/(N2162+O2162)),0,(2*N2162*O2162)/(N2162+O2162))</f>
        <v>0.8</v>
      </c>
      <c r="Q2162" s="0" t="n">
        <f aca="false">L1378-M1378</f>
        <v>-16</v>
      </c>
      <c r="R2162" s="17" t="str">
        <f aca="false">VLOOKUP(A2162,s3_num_method!A2162:B4661,2,0)</f>
        <v>num</v>
      </c>
    </row>
    <row r="2163" customFormat="false" ht="12.8" hidden="false" customHeight="false" outlineLevel="0" collapsed="false">
      <c r="A2163" s="0" t="s">
        <v>8427</v>
      </c>
      <c r="B2163" s="0" t="s">
        <v>22</v>
      </c>
      <c r="C2163" s="0" t="s">
        <v>2</v>
      </c>
      <c r="E2163" s="0" t="s">
        <v>33</v>
      </c>
      <c r="F2163" s="0" t="s">
        <v>8428</v>
      </c>
      <c r="G2163" s="0" t="n">
        <v>9</v>
      </c>
      <c r="H2163" s="0" t="n">
        <v>10</v>
      </c>
      <c r="I2163" s="0" t="n">
        <v>6</v>
      </c>
      <c r="J2163" s="0" t="n">
        <v>4</v>
      </c>
      <c r="K2163" s="0" t="n">
        <v>3</v>
      </c>
      <c r="L2163" s="0" t="n">
        <v>24</v>
      </c>
      <c r="M2163" s="0" t="n">
        <v>30</v>
      </c>
      <c r="N2163" s="1" t="n">
        <f aca="false">IF(ISERROR(I2163/(I2163+J2163)),0,(I2163/(I2163+J2163)))</f>
        <v>0.6</v>
      </c>
      <c r="O2163" s="1" t="n">
        <f aca="false">IF(ISERROR(I2163/(I2163+K2163)),0,(I2163/(I2163+K2163)))</f>
        <v>0.666666666666667</v>
      </c>
      <c r="P2163" s="1" t="n">
        <f aca="false">IF(ISERROR((2*N2163*O2163)/(N2163+O2163)),0,(2*N2163*O2163)/(N2163+O2163))</f>
        <v>0.631578947368421</v>
      </c>
      <c r="Q2163" s="0" t="n">
        <f aca="false">L1257-M1257</f>
        <v>-2</v>
      </c>
      <c r="R2163" s="17" t="str">
        <f aca="false">VLOOKUP(A2163,s3_num_method!A2163:B4662,2,0)</f>
        <v>num+count</v>
      </c>
    </row>
    <row r="2164" customFormat="false" ht="12.8" hidden="false" customHeight="false" outlineLevel="0" collapsed="false">
      <c r="A2164" s="0" t="s">
        <v>8429</v>
      </c>
      <c r="B2164" s="0" t="s">
        <v>22</v>
      </c>
      <c r="C2164" s="0" t="s">
        <v>2</v>
      </c>
      <c r="E2164" s="0" t="s">
        <v>33</v>
      </c>
      <c r="F2164" s="0" t="s">
        <v>8430</v>
      </c>
      <c r="G2164" s="0" t="n">
        <v>17</v>
      </c>
      <c r="H2164" s="0" t="n">
        <v>17</v>
      </c>
      <c r="I2164" s="0" t="n">
        <v>11</v>
      </c>
      <c r="J2164" s="0" t="n">
        <v>6</v>
      </c>
      <c r="K2164" s="0" t="n">
        <v>6</v>
      </c>
      <c r="L2164" s="0" t="n">
        <v>19</v>
      </c>
      <c r="M2164" s="0" t="n">
        <v>28</v>
      </c>
      <c r="N2164" s="1" t="n">
        <f aca="false">IF(ISERROR(I2164/(I2164+J2164)),0,(I2164/(I2164+J2164)))</f>
        <v>0.647058823529412</v>
      </c>
      <c r="O2164" s="1" t="n">
        <f aca="false">IF(ISERROR(I2164/(I2164+K2164)),0,(I2164/(I2164+K2164)))</f>
        <v>0.647058823529412</v>
      </c>
      <c r="P2164" s="1" t="n">
        <f aca="false">IF(ISERROR((2*N2164*O2164)/(N2164+O2164)),0,(2*N2164*O2164)/(N2164+O2164))</f>
        <v>0.647058823529412</v>
      </c>
      <c r="Q2164" s="0" t="n">
        <f aca="false">L1119-M1119</f>
        <v>-6</v>
      </c>
      <c r="R2164" s="17" t="str">
        <f aca="false">VLOOKUP(A2164,s3_num_method!A2164:B4663,2,0)</f>
        <v>num+count</v>
      </c>
    </row>
    <row r="2165" customFormat="false" ht="12.8" hidden="false" customHeight="false" outlineLevel="0" collapsed="false">
      <c r="A2165" s="0" t="s">
        <v>8431</v>
      </c>
      <c r="B2165" s="0" t="s">
        <v>22</v>
      </c>
      <c r="C2165" s="0" t="s">
        <v>2</v>
      </c>
      <c r="E2165" s="0" t="s">
        <v>33</v>
      </c>
      <c r="F2165" s="0" t="s">
        <v>8432</v>
      </c>
      <c r="G2165" s="0" t="n">
        <v>11</v>
      </c>
      <c r="H2165" s="0" t="n">
        <v>26</v>
      </c>
      <c r="I2165" s="0" t="n">
        <v>11</v>
      </c>
      <c r="J2165" s="0" t="n">
        <v>15</v>
      </c>
      <c r="K2165" s="0" t="n">
        <v>0</v>
      </c>
      <c r="L2165" s="0" t="n">
        <v>10</v>
      </c>
      <c r="M2165" s="0" t="n">
        <v>29</v>
      </c>
      <c r="N2165" s="1" t="n">
        <f aca="false">IF(ISERROR(I2165/(I2165+J2165)),0,(I2165/(I2165+J2165)))</f>
        <v>0.423076923076923</v>
      </c>
      <c r="O2165" s="1" t="n">
        <f aca="false">IF(ISERROR(I2165/(I2165+K2165)),0,(I2165/(I2165+K2165)))</f>
        <v>1</v>
      </c>
      <c r="P2165" s="1" t="n">
        <f aca="false">IF(ISERROR((2*N2165*O2165)/(N2165+O2165)),0,(2*N2165*O2165)/(N2165+O2165))</f>
        <v>0.594594594594595</v>
      </c>
      <c r="Q2165" s="0" t="n">
        <f aca="false">L1766-M1766</f>
        <v>-13</v>
      </c>
      <c r="R2165" s="17" t="str">
        <f aca="false">VLOOKUP(A2165,s3_num_method!A2165:B4664,2,0)</f>
        <v>num+count</v>
      </c>
    </row>
    <row r="2166" customFormat="false" ht="12.8" hidden="false" customHeight="false" outlineLevel="0" collapsed="false">
      <c r="A2166" s="0" t="s">
        <v>8433</v>
      </c>
      <c r="B2166" s="0" t="s">
        <v>22</v>
      </c>
      <c r="C2166" s="0" t="s">
        <v>2</v>
      </c>
      <c r="E2166" s="0" t="s">
        <v>33</v>
      </c>
      <c r="F2166" s="0" t="s">
        <v>8434</v>
      </c>
      <c r="G2166" s="0" t="n">
        <v>12</v>
      </c>
      <c r="H2166" s="0" t="n">
        <v>12</v>
      </c>
      <c r="I2166" s="0" t="n">
        <v>7</v>
      </c>
      <c r="J2166" s="0" t="n">
        <v>5</v>
      </c>
      <c r="K2166" s="0" t="n">
        <v>5</v>
      </c>
      <c r="L2166" s="0" t="n">
        <v>40</v>
      </c>
      <c r="M2166" s="0" t="n">
        <v>38</v>
      </c>
      <c r="N2166" s="1" t="n">
        <f aca="false">IF(ISERROR(I2166/(I2166+J2166)),0,(I2166/(I2166+J2166)))</f>
        <v>0.583333333333333</v>
      </c>
      <c r="O2166" s="1" t="n">
        <f aca="false">IF(ISERROR(I2166/(I2166+K2166)),0,(I2166/(I2166+K2166)))</f>
        <v>0.583333333333333</v>
      </c>
      <c r="P2166" s="1" t="n">
        <f aca="false">IF(ISERROR((2*N2166*O2166)/(N2166+O2166)),0,(2*N2166*O2166)/(N2166+O2166))</f>
        <v>0.583333333333333</v>
      </c>
      <c r="Q2166" s="0" t="n">
        <f aca="false">L1082-M1082</f>
        <v>-11</v>
      </c>
      <c r="R2166" s="17" t="str">
        <f aca="false">VLOOKUP(A2166,s3_num_method!A2166:B4665,2,0)</f>
        <v>num+count</v>
      </c>
    </row>
    <row r="2167" customFormat="false" ht="12.8" hidden="false" customHeight="false" outlineLevel="0" collapsed="false">
      <c r="A2167" s="0" t="s">
        <v>8435</v>
      </c>
      <c r="B2167" s="0" t="s">
        <v>22</v>
      </c>
      <c r="C2167" s="0" t="s">
        <v>2</v>
      </c>
      <c r="E2167" s="0" t="s">
        <v>33</v>
      </c>
      <c r="F2167" s="0" t="s">
        <v>8436</v>
      </c>
      <c r="G2167" s="0" t="n">
        <v>2</v>
      </c>
      <c r="H2167" s="0" t="n">
        <v>3</v>
      </c>
      <c r="I2167" s="0" t="n">
        <v>2</v>
      </c>
      <c r="J2167" s="0" t="n">
        <v>1</v>
      </c>
      <c r="K2167" s="0" t="n">
        <v>0</v>
      </c>
      <c r="L2167" s="0" t="n">
        <v>3</v>
      </c>
      <c r="M2167" s="0" t="n">
        <v>8</v>
      </c>
      <c r="N2167" s="1" t="n">
        <f aca="false">IF(ISERROR(I2167/(I2167+J2167)),0,(I2167/(I2167+J2167)))</f>
        <v>0.666666666666667</v>
      </c>
      <c r="O2167" s="1" t="n">
        <f aca="false">IF(ISERROR(I2167/(I2167+K2167)),0,(I2167/(I2167+K2167)))</f>
        <v>1</v>
      </c>
      <c r="P2167" s="1" t="n">
        <f aca="false">IF(ISERROR((2*N2167*O2167)/(N2167+O2167)),0,(2*N2167*O2167)/(N2167+O2167))</f>
        <v>0.8</v>
      </c>
      <c r="Q2167" s="0" t="n">
        <f aca="false">L1121-M1121</f>
        <v>-20</v>
      </c>
      <c r="R2167" s="17" t="str">
        <f aca="false">VLOOKUP(A2167,s3_num_method!A2167:B4666,2,0)</f>
        <v>num</v>
      </c>
    </row>
    <row r="2168" customFormat="false" ht="12.8" hidden="false" customHeight="false" outlineLevel="0" collapsed="false">
      <c r="A2168" s="0" t="s">
        <v>8437</v>
      </c>
      <c r="B2168" s="0" t="s">
        <v>22</v>
      </c>
      <c r="C2168" s="0" t="s">
        <v>2</v>
      </c>
      <c r="E2168" s="0" t="s">
        <v>33</v>
      </c>
      <c r="F2168" s="0" t="s">
        <v>8438</v>
      </c>
      <c r="G2168" s="0" t="n">
        <v>10</v>
      </c>
      <c r="H2168" s="0" t="n">
        <v>9</v>
      </c>
      <c r="I2168" s="0" t="n">
        <v>8</v>
      </c>
      <c r="J2168" s="0" t="n">
        <v>1</v>
      </c>
      <c r="K2168" s="0" t="n">
        <v>2</v>
      </c>
      <c r="L2168" s="0" t="n">
        <v>22</v>
      </c>
      <c r="M2168" s="0" t="n">
        <v>23</v>
      </c>
      <c r="N2168" s="1" t="n">
        <f aca="false">IF(ISERROR(I2168/(I2168+J2168)),0,(I2168/(I2168+J2168)))</f>
        <v>0.888888888888889</v>
      </c>
      <c r="O2168" s="1" t="n">
        <f aca="false">IF(ISERROR(I2168/(I2168+K2168)),0,(I2168/(I2168+K2168)))</f>
        <v>0.8</v>
      </c>
      <c r="P2168" s="1" t="n">
        <f aca="false">IF(ISERROR((2*N2168*O2168)/(N2168+O2168)),0,(2*N2168*O2168)/(N2168+O2168))</f>
        <v>0.842105263157895</v>
      </c>
      <c r="Q2168" s="0" t="n">
        <f aca="false">L52-M52</f>
        <v>-36</v>
      </c>
      <c r="R2168" s="17" t="str">
        <f aca="false">VLOOKUP(A2168,s3_num_method!A2168:B4667,2,0)</f>
        <v>num+count</v>
      </c>
    </row>
    <row r="2169" customFormat="false" ht="12.8" hidden="false" customHeight="false" outlineLevel="0" collapsed="false">
      <c r="A2169" s="0" t="s">
        <v>8439</v>
      </c>
      <c r="B2169" s="0" t="s">
        <v>22</v>
      </c>
      <c r="C2169" s="0" t="s">
        <v>2</v>
      </c>
      <c r="E2169" s="0" t="s">
        <v>33</v>
      </c>
      <c r="F2169" s="0" t="s">
        <v>8440</v>
      </c>
      <c r="G2169" s="0" t="n">
        <v>23</v>
      </c>
      <c r="H2169" s="0" t="n">
        <v>11</v>
      </c>
      <c r="I2169" s="0" t="n">
        <v>10</v>
      </c>
      <c r="J2169" s="0" t="n">
        <v>1</v>
      </c>
      <c r="K2169" s="0" t="n">
        <v>13</v>
      </c>
      <c r="L2169" s="0" t="n">
        <v>46</v>
      </c>
      <c r="M2169" s="0" t="n">
        <v>35</v>
      </c>
      <c r="N2169" s="1" t="n">
        <f aca="false">IF(ISERROR(I2169/(I2169+J2169)),0,(I2169/(I2169+J2169)))</f>
        <v>0.909090909090909</v>
      </c>
      <c r="O2169" s="1" t="n">
        <f aca="false">IF(ISERROR(I2169/(I2169+K2169)),0,(I2169/(I2169+K2169)))</f>
        <v>0.434782608695652</v>
      </c>
      <c r="P2169" s="1" t="n">
        <f aca="false">IF(ISERROR((2*N2169*O2169)/(N2169+O2169)),0,(2*N2169*O2169)/(N2169+O2169))</f>
        <v>0.588235294117647</v>
      </c>
      <c r="Q2169" s="0" t="n">
        <f aca="false">L1305-M1305</f>
        <v>-34</v>
      </c>
      <c r="R2169" s="17" t="str">
        <f aca="false">VLOOKUP(A2169,s3_num_method!A2169:B4668,2,0)</f>
        <v>num+count</v>
      </c>
    </row>
    <row r="2170" customFormat="false" ht="12.8" hidden="false" customHeight="false" outlineLevel="0" collapsed="false">
      <c r="A2170" s="0" t="s">
        <v>8441</v>
      </c>
      <c r="B2170" s="0" t="s">
        <v>22</v>
      </c>
      <c r="C2170" s="0" t="s">
        <v>2</v>
      </c>
      <c r="E2170" s="0" t="s">
        <v>33</v>
      </c>
      <c r="F2170" s="0" t="s">
        <v>8442</v>
      </c>
      <c r="G2170" s="0" t="n">
        <v>3</v>
      </c>
      <c r="H2170" s="0" t="n">
        <v>2</v>
      </c>
      <c r="I2170" s="0" t="n">
        <v>2</v>
      </c>
      <c r="J2170" s="0" t="n">
        <v>0</v>
      </c>
      <c r="K2170" s="0" t="n">
        <v>1</v>
      </c>
      <c r="L2170" s="0" t="n">
        <v>10</v>
      </c>
      <c r="M2170" s="0" t="n">
        <v>6</v>
      </c>
      <c r="N2170" s="1" t="n">
        <f aca="false">IF(ISERROR(I2170/(I2170+J2170)),0,(I2170/(I2170+J2170)))</f>
        <v>1</v>
      </c>
      <c r="O2170" s="1" t="n">
        <f aca="false">IF(ISERROR(I2170/(I2170+K2170)),0,(I2170/(I2170+K2170)))</f>
        <v>0.666666666666667</v>
      </c>
      <c r="P2170" s="1" t="n">
        <f aca="false">IF(ISERROR((2*N2170*O2170)/(N2170+O2170)),0,(2*N2170*O2170)/(N2170+O2170))</f>
        <v>0.8</v>
      </c>
      <c r="Q2170" s="0" t="n">
        <f aca="false">L1834-M1834</f>
        <v>11</v>
      </c>
      <c r="R2170" s="17" t="str">
        <f aca="false">VLOOKUP(A2170,s3_num_method!A2170:B4669,2,0)</f>
        <v>num</v>
      </c>
    </row>
    <row r="2171" customFormat="false" ht="12.8" hidden="false" customHeight="false" outlineLevel="0" collapsed="false">
      <c r="A2171" s="0" t="s">
        <v>8443</v>
      </c>
      <c r="B2171" s="0" t="s">
        <v>22</v>
      </c>
      <c r="C2171" s="0" t="s">
        <v>2</v>
      </c>
      <c r="E2171" s="0" t="s">
        <v>33</v>
      </c>
      <c r="F2171" s="0" t="s">
        <v>8444</v>
      </c>
      <c r="G2171" s="0" t="n">
        <v>37</v>
      </c>
      <c r="H2171" s="0" t="n">
        <v>26</v>
      </c>
      <c r="I2171" s="0" t="n">
        <v>14</v>
      </c>
      <c r="J2171" s="0" t="n">
        <v>12</v>
      </c>
      <c r="K2171" s="0" t="n">
        <v>23</v>
      </c>
      <c r="L2171" s="0" t="n">
        <v>49</v>
      </c>
      <c r="M2171" s="0" t="n">
        <v>23</v>
      </c>
      <c r="N2171" s="1" t="n">
        <f aca="false">IF(ISERROR(I2171/(I2171+J2171)),0,(I2171/(I2171+J2171)))</f>
        <v>0.538461538461538</v>
      </c>
      <c r="O2171" s="1" t="n">
        <f aca="false">IF(ISERROR(I2171/(I2171+K2171)),0,(I2171/(I2171+K2171)))</f>
        <v>0.378378378378378</v>
      </c>
      <c r="P2171" s="1" t="n">
        <f aca="false">IF(ISERROR((2*N2171*O2171)/(N2171+O2171)),0,(2*N2171*O2171)/(N2171+O2171))</f>
        <v>0.444444444444444</v>
      </c>
      <c r="Q2171" s="0" t="n">
        <f aca="false">L2226-M2226</f>
        <v>20</v>
      </c>
      <c r="R2171" s="17" t="str">
        <f aca="false">VLOOKUP(A2171,s3_num_method!A2171:B4670,2,0)</f>
        <v>num+count</v>
      </c>
    </row>
    <row r="2172" customFormat="false" ht="12.8" hidden="false" customHeight="false" outlineLevel="0" collapsed="false">
      <c r="A2172" s="0" t="s">
        <v>8445</v>
      </c>
      <c r="B2172" s="0" t="s">
        <v>22</v>
      </c>
      <c r="C2172" s="0" t="s">
        <v>2</v>
      </c>
      <c r="E2172" s="0" t="s">
        <v>33</v>
      </c>
      <c r="F2172" s="0" t="s">
        <v>8446</v>
      </c>
      <c r="G2172" s="0" t="n">
        <v>9</v>
      </c>
      <c r="H2172" s="0" t="n">
        <v>9</v>
      </c>
      <c r="I2172" s="0" t="n">
        <v>5</v>
      </c>
      <c r="J2172" s="0" t="n">
        <v>4</v>
      </c>
      <c r="K2172" s="0" t="n">
        <v>4</v>
      </c>
      <c r="L2172" s="0" t="n">
        <v>14</v>
      </c>
      <c r="M2172" s="0" t="n">
        <v>3</v>
      </c>
      <c r="N2172" s="1" t="n">
        <f aca="false">IF(ISERROR(I2172/(I2172+J2172)),0,(I2172/(I2172+J2172)))</f>
        <v>0.555555555555556</v>
      </c>
      <c r="O2172" s="1" t="n">
        <f aca="false">IF(ISERROR(I2172/(I2172+K2172)),0,(I2172/(I2172+K2172)))</f>
        <v>0.555555555555556</v>
      </c>
      <c r="P2172" s="1" t="n">
        <f aca="false">IF(ISERROR((2*N2172*O2172)/(N2172+O2172)),0,(2*N2172*O2172)/(N2172+O2172))</f>
        <v>0.555555555555556</v>
      </c>
      <c r="Q2172" s="0" t="n">
        <f aca="false">L366-M366</f>
        <v>0</v>
      </c>
      <c r="R2172" s="17" t="str">
        <f aca="false">VLOOKUP(A2172,s3_num_method!A2172:B4671,2,0)</f>
        <v>num+count</v>
      </c>
    </row>
    <row r="2173" customFormat="false" ht="12.8" hidden="false" customHeight="false" outlineLevel="0" collapsed="false">
      <c r="A2173" s="0" t="s">
        <v>8447</v>
      </c>
      <c r="B2173" s="0" t="s">
        <v>22</v>
      </c>
      <c r="C2173" s="0" t="s">
        <v>2</v>
      </c>
      <c r="E2173" s="0" t="s">
        <v>33</v>
      </c>
      <c r="F2173" s="0" t="s">
        <v>8448</v>
      </c>
      <c r="G2173" s="0" t="n">
        <v>16</v>
      </c>
      <c r="H2173" s="0" t="n">
        <v>0</v>
      </c>
      <c r="I2173" s="0" t="n">
        <v>0</v>
      </c>
      <c r="J2173" s="0" t="n">
        <v>0</v>
      </c>
      <c r="K2173" s="0" t="n">
        <v>16</v>
      </c>
      <c r="L2173" s="0" t="n">
        <v>31</v>
      </c>
      <c r="M2173" s="0" t="n">
        <v>0</v>
      </c>
      <c r="N2173" s="1" t="n">
        <f aca="false">IF(ISERROR(I2173/(I2173+J2173)),0,(I2173/(I2173+J2173)))</f>
        <v>0</v>
      </c>
      <c r="O2173" s="1" t="n">
        <f aca="false">IF(ISERROR(I2173/(I2173+K2173)),0,(I2173/(I2173+K2173)))</f>
        <v>0</v>
      </c>
      <c r="P2173" s="1" t="n">
        <f aca="false">IF(ISERROR((2*N2173*O2173)/(N2173+O2173)),0,(2*N2173*O2173)/(N2173+O2173))</f>
        <v>0</v>
      </c>
      <c r="Q2173" s="0" t="n">
        <f aca="false">L445-M445</f>
        <v>-5</v>
      </c>
      <c r="R2173" s="17" t="str">
        <f aca="false">VLOOKUP(A2173,s3_num_method!A2173:B4672,2,0)</f>
        <v>num+count</v>
      </c>
    </row>
    <row r="2174" customFormat="false" ht="12.8" hidden="false" customHeight="false" outlineLevel="0" collapsed="false">
      <c r="A2174" s="0" t="s">
        <v>8449</v>
      </c>
      <c r="B2174" s="0" t="s">
        <v>22</v>
      </c>
      <c r="C2174" s="0" t="s">
        <v>2</v>
      </c>
      <c r="E2174" s="0" t="s">
        <v>33</v>
      </c>
      <c r="F2174" s="0" t="s">
        <v>8450</v>
      </c>
      <c r="G2174" s="0" t="n">
        <v>5</v>
      </c>
      <c r="H2174" s="0" t="n">
        <v>8</v>
      </c>
      <c r="I2174" s="0" t="n">
        <v>3</v>
      </c>
      <c r="J2174" s="0" t="n">
        <v>5</v>
      </c>
      <c r="K2174" s="0" t="n">
        <v>2</v>
      </c>
      <c r="L2174" s="0" t="n">
        <v>4</v>
      </c>
      <c r="M2174" s="0" t="n">
        <v>6</v>
      </c>
      <c r="N2174" s="1" t="n">
        <f aca="false">IF(ISERROR(I2174/(I2174+J2174)),0,(I2174/(I2174+J2174)))</f>
        <v>0.375</v>
      </c>
      <c r="O2174" s="1" t="n">
        <f aca="false">IF(ISERROR(I2174/(I2174+K2174)),0,(I2174/(I2174+K2174)))</f>
        <v>0.6</v>
      </c>
      <c r="P2174" s="1" t="n">
        <f aca="false">IF(ISERROR((2*N2174*O2174)/(N2174+O2174)),0,(2*N2174*O2174)/(N2174+O2174))</f>
        <v>0.461538461538462</v>
      </c>
      <c r="Q2174" s="0" t="n">
        <f aca="false">L1852-M1852</f>
        <v>7</v>
      </c>
      <c r="R2174" s="17" t="str">
        <f aca="false">VLOOKUP(A2174,s3_num_method!A2174:B4673,2,0)</f>
        <v>num+count</v>
      </c>
    </row>
    <row r="2175" customFormat="false" ht="12.8" hidden="false" customHeight="false" outlineLevel="0" collapsed="false">
      <c r="A2175" s="0" t="s">
        <v>8451</v>
      </c>
      <c r="B2175" s="0" t="s">
        <v>22</v>
      </c>
      <c r="C2175" s="0" t="s">
        <v>2</v>
      </c>
      <c r="E2175" s="0" t="s">
        <v>33</v>
      </c>
      <c r="F2175" s="0" t="s">
        <v>8452</v>
      </c>
      <c r="G2175" s="0" t="n">
        <v>44</v>
      </c>
      <c r="H2175" s="0" t="n">
        <v>4</v>
      </c>
      <c r="I2175" s="0" t="n">
        <v>4</v>
      </c>
      <c r="J2175" s="0" t="n">
        <v>0</v>
      </c>
      <c r="K2175" s="0" t="n">
        <v>40</v>
      </c>
      <c r="L2175" s="0" t="n">
        <v>61</v>
      </c>
      <c r="M2175" s="0" t="n">
        <v>9</v>
      </c>
      <c r="N2175" s="1" t="n">
        <f aca="false">IF(ISERROR(I2175/(I2175+J2175)),0,(I2175/(I2175+J2175)))</f>
        <v>1</v>
      </c>
      <c r="O2175" s="1" t="n">
        <f aca="false">IF(ISERROR(I2175/(I2175+K2175)),0,(I2175/(I2175+K2175)))</f>
        <v>0.0909090909090909</v>
      </c>
      <c r="P2175" s="1" t="n">
        <f aca="false">IF(ISERROR((2*N2175*O2175)/(N2175+O2175)),0,(2*N2175*O2175)/(N2175+O2175))</f>
        <v>0.166666666666667</v>
      </c>
      <c r="Q2175" s="0" t="n">
        <f aca="false">L708-M708</f>
        <v>-1</v>
      </c>
      <c r="R2175" s="17" t="str">
        <f aca="false">VLOOKUP(A2175,s3_num_method!A2175:B4674,2,0)</f>
        <v>num</v>
      </c>
    </row>
    <row r="2176" customFormat="false" ht="12.8" hidden="false" customHeight="false" outlineLevel="0" collapsed="false">
      <c r="A2176" s="0" t="s">
        <v>8453</v>
      </c>
      <c r="B2176" s="0" t="s">
        <v>22</v>
      </c>
      <c r="C2176" s="0" t="s">
        <v>2</v>
      </c>
      <c r="E2176" s="0" t="s">
        <v>33</v>
      </c>
      <c r="F2176" s="0" t="s">
        <v>8454</v>
      </c>
      <c r="G2176" s="0" t="n">
        <v>2</v>
      </c>
      <c r="H2176" s="0" t="n">
        <v>4</v>
      </c>
      <c r="I2176" s="0" t="n">
        <v>1</v>
      </c>
      <c r="J2176" s="0" t="n">
        <v>3</v>
      </c>
      <c r="K2176" s="0" t="n">
        <v>1</v>
      </c>
      <c r="L2176" s="0" t="n">
        <v>4</v>
      </c>
      <c r="M2176" s="0" t="n">
        <v>14</v>
      </c>
      <c r="N2176" s="1" t="n">
        <f aca="false">IF(ISERROR(I2176/(I2176+J2176)),0,(I2176/(I2176+J2176)))</f>
        <v>0.25</v>
      </c>
      <c r="O2176" s="1" t="n">
        <f aca="false">IF(ISERROR(I2176/(I2176+K2176)),0,(I2176/(I2176+K2176)))</f>
        <v>0.5</v>
      </c>
      <c r="P2176" s="1" t="n">
        <f aca="false">IF(ISERROR((2*N2176*O2176)/(N2176+O2176)),0,(2*N2176*O2176)/(N2176+O2176))</f>
        <v>0.333333333333333</v>
      </c>
      <c r="Q2176" s="0" t="n">
        <f aca="false">L1752-M1752</f>
        <v>3</v>
      </c>
      <c r="R2176" s="17" t="str">
        <f aca="false">VLOOKUP(A2176,s3_num_method!A2176:B4675,2,0)</f>
        <v>num</v>
      </c>
    </row>
    <row r="2177" customFormat="false" ht="12.8" hidden="false" customHeight="false" outlineLevel="0" collapsed="false">
      <c r="A2177" s="0" t="s">
        <v>8455</v>
      </c>
      <c r="B2177" s="0" t="s">
        <v>22</v>
      </c>
      <c r="C2177" s="0" t="s">
        <v>2</v>
      </c>
      <c r="E2177" s="0" t="s">
        <v>33</v>
      </c>
      <c r="F2177" s="0" t="s">
        <v>8456</v>
      </c>
      <c r="G2177" s="0" t="n">
        <v>13</v>
      </c>
      <c r="H2177" s="0" t="n">
        <v>25</v>
      </c>
      <c r="I2177" s="0" t="n">
        <v>8</v>
      </c>
      <c r="J2177" s="0" t="n">
        <v>17</v>
      </c>
      <c r="K2177" s="0" t="n">
        <v>5</v>
      </c>
      <c r="L2177" s="0" t="n">
        <v>16</v>
      </c>
      <c r="M2177" s="0" t="n">
        <v>29</v>
      </c>
      <c r="N2177" s="1" t="n">
        <f aca="false">IF(ISERROR(I2177/(I2177+J2177)),0,(I2177/(I2177+J2177)))</f>
        <v>0.32</v>
      </c>
      <c r="O2177" s="1" t="n">
        <f aca="false">IF(ISERROR(I2177/(I2177+K2177)),0,(I2177/(I2177+K2177)))</f>
        <v>0.615384615384615</v>
      </c>
      <c r="P2177" s="1" t="n">
        <f aca="false">IF(ISERROR((2*N2177*O2177)/(N2177+O2177)),0,(2*N2177*O2177)/(N2177+O2177))</f>
        <v>0.421052631578947</v>
      </c>
      <c r="Q2177" s="0" t="n">
        <f aca="false">L1090-M1090</f>
        <v>-1</v>
      </c>
      <c r="R2177" s="17" t="str">
        <f aca="false">VLOOKUP(A2177,s3_num_method!A2177:B4676,2,0)</f>
        <v>num+count</v>
      </c>
    </row>
    <row r="2178" customFormat="false" ht="12.8" hidden="false" customHeight="false" outlineLevel="0" collapsed="false">
      <c r="A2178" s="0" t="s">
        <v>8457</v>
      </c>
      <c r="B2178" s="0" t="s">
        <v>22</v>
      </c>
      <c r="C2178" s="0" t="s">
        <v>2</v>
      </c>
      <c r="E2178" s="0" t="s">
        <v>33</v>
      </c>
      <c r="F2178" s="0" t="s">
        <v>8458</v>
      </c>
      <c r="G2178" s="0" t="n">
        <v>33</v>
      </c>
      <c r="H2178" s="0" t="n">
        <v>58</v>
      </c>
      <c r="I2178" s="0" t="n">
        <v>22</v>
      </c>
      <c r="J2178" s="0" t="n">
        <v>36</v>
      </c>
      <c r="K2178" s="0" t="n">
        <v>11</v>
      </c>
      <c r="L2178" s="0" t="n">
        <v>45</v>
      </c>
      <c r="M2178" s="0" t="n">
        <v>61</v>
      </c>
      <c r="N2178" s="1" t="n">
        <f aca="false">IF(ISERROR(I2178/(I2178+J2178)),0,(I2178/(I2178+J2178)))</f>
        <v>0.379310344827586</v>
      </c>
      <c r="O2178" s="1" t="n">
        <f aca="false">IF(ISERROR(I2178/(I2178+K2178)),0,(I2178/(I2178+K2178)))</f>
        <v>0.666666666666667</v>
      </c>
      <c r="P2178" s="1" t="n">
        <f aca="false">IF(ISERROR((2*N2178*O2178)/(N2178+O2178)),0,(2*N2178*O2178)/(N2178+O2178))</f>
        <v>0.483516483516483</v>
      </c>
      <c r="Q2178" s="0" t="n">
        <f aca="false">L1775-M1775</f>
        <v>13</v>
      </c>
      <c r="R2178" s="17" t="str">
        <f aca="false">VLOOKUP(A2178,s3_num_method!A2178:B4677,2,0)</f>
        <v>num+count</v>
      </c>
    </row>
    <row r="2179" customFormat="false" ht="12.8" hidden="false" customHeight="false" outlineLevel="0" collapsed="false">
      <c r="A2179" s="0" t="s">
        <v>8459</v>
      </c>
      <c r="B2179" s="0" t="s">
        <v>22</v>
      </c>
      <c r="C2179" s="0" t="s">
        <v>2</v>
      </c>
      <c r="E2179" s="0" t="s">
        <v>33</v>
      </c>
      <c r="F2179" s="0" t="s">
        <v>8460</v>
      </c>
      <c r="G2179" s="0" t="n">
        <v>31</v>
      </c>
      <c r="H2179" s="0" t="n">
        <v>40</v>
      </c>
      <c r="I2179" s="0" t="n">
        <v>23</v>
      </c>
      <c r="J2179" s="0" t="n">
        <v>17</v>
      </c>
      <c r="K2179" s="0" t="n">
        <v>8</v>
      </c>
      <c r="L2179" s="0" t="n">
        <v>68</v>
      </c>
      <c r="M2179" s="0" t="n">
        <v>55</v>
      </c>
      <c r="N2179" s="1" t="n">
        <f aca="false">IF(ISERROR(I2179/(I2179+J2179)),0,(I2179/(I2179+J2179)))</f>
        <v>0.575</v>
      </c>
      <c r="O2179" s="1" t="n">
        <f aca="false">IF(ISERROR(I2179/(I2179+K2179)),0,(I2179/(I2179+K2179)))</f>
        <v>0.741935483870968</v>
      </c>
      <c r="P2179" s="1" t="n">
        <f aca="false">IF(ISERROR((2*N2179*O2179)/(N2179+O2179)),0,(2*N2179*O2179)/(N2179+O2179))</f>
        <v>0.647887323943662</v>
      </c>
      <c r="Q2179" s="0" t="n">
        <f aca="false">L1528-M1528</f>
        <v>-2</v>
      </c>
      <c r="R2179" s="17" t="str">
        <f aca="false">VLOOKUP(A2179,s3_num_method!A2179:B4678,2,0)</f>
        <v>num+count</v>
      </c>
    </row>
    <row r="2180" customFormat="false" ht="12.8" hidden="false" customHeight="false" outlineLevel="0" collapsed="false">
      <c r="A2180" s="0" t="s">
        <v>8461</v>
      </c>
      <c r="B2180" s="0" t="s">
        <v>22</v>
      </c>
      <c r="C2180" s="0" t="s">
        <v>2</v>
      </c>
      <c r="E2180" s="0" t="s">
        <v>33</v>
      </c>
      <c r="F2180" s="0" t="s">
        <v>8462</v>
      </c>
      <c r="G2180" s="0" t="n">
        <v>6</v>
      </c>
      <c r="H2180" s="0" t="n">
        <v>6</v>
      </c>
      <c r="I2180" s="0" t="n">
        <v>2</v>
      </c>
      <c r="J2180" s="0" t="n">
        <v>4</v>
      </c>
      <c r="K2180" s="0" t="n">
        <v>4</v>
      </c>
      <c r="L2180" s="0" t="n">
        <v>13</v>
      </c>
      <c r="M2180" s="0" t="n">
        <v>18</v>
      </c>
      <c r="N2180" s="1" t="n">
        <f aca="false">IF(ISERROR(I2180/(I2180+J2180)),0,(I2180/(I2180+J2180)))</f>
        <v>0.333333333333333</v>
      </c>
      <c r="O2180" s="1" t="n">
        <f aca="false">IF(ISERROR(I2180/(I2180+K2180)),0,(I2180/(I2180+K2180)))</f>
        <v>0.333333333333333</v>
      </c>
      <c r="P2180" s="1" t="n">
        <f aca="false">IF(ISERROR((2*N2180*O2180)/(N2180+O2180)),0,(2*N2180*O2180)/(N2180+O2180))</f>
        <v>0.333333333333333</v>
      </c>
      <c r="Q2180" s="0" t="n">
        <f aca="false">L996-M996</f>
        <v>-8</v>
      </c>
      <c r="R2180" s="17" t="str">
        <f aca="false">VLOOKUP(A2180,s3_num_method!A2180:B4679,2,0)</f>
        <v>num+count</v>
      </c>
    </row>
    <row r="2181" customFormat="false" ht="12.8" hidden="false" customHeight="false" outlineLevel="0" collapsed="false">
      <c r="A2181" s="0" t="s">
        <v>8463</v>
      </c>
      <c r="B2181" s="0" t="s">
        <v>22</v>
      </c>
      <c r="C2181" s="0" t="s">
        <v>2</v>
      </c>
      <c r="E2181" s="0" t="s">
        <v>33</v>
      </c>
      <c r="F2181" s="0" t="s">
        <v>8464</v>
      </c>
      <c r="G2181" s="0" t="n">
        <v>14</v>
      </c>
      <c r="H2181" s="0" t="n">
        <v>15</v>
      </c>
      <c r="I2181" s="0" t="n">
        <v>13</v>
      </c>
      <c r="J2181" s="0" t="n">
        <v>2</v>
      </c>
      <c r="K2181" s="0" t="n">
        <v>1</v>
      </c>
      <c r="L2181" s="0" t="n">
        <v>26</v>
      </c>
      <c r="M2181" s="0" t="n">
        <v>29</v>
      </c>
      <c r="N2181" s="1" t="n">
        <f aca="false">IF(ISERROR(I2181/(I2181+J2181)),0,(I2181/(I2181+J2181)))</f>
        <v>0.866666666666667</v>
      </c>
      <c r="O2181" s="1" t="n">
        <f aca="false">IF(ISERROR(I2181/(I2181+K2181)),0,(I2181/(I2181+K2181)))</f>
        <v>0.928571428571429</v>
      </c>
      <c r="P2181" s="1" t="n">
        <f aca="false">IF(ISERROR((2*N2181*O2181)/(N2181+O2181)),0,(2*N2181*O2181)/(N2181+O2181))</f>
        <v>0.896551724137931</v>
      </c>
      <c r="Q2181" s="0" t="n">
        <f aca="false">L137-M137</f>
        <v>-2</v>
      </c>
      <c r="R2181" s="17" t="str">
        <f aca="false">VLOOKUP(A2181,s3_num_method!A2181:B4680,2,0)</f>
        <v>num+count</v>
      </c>
    </row>
    <row r="2182" customFormat="false" ht="12.8" hidden="false" customHeight="false" outlineLevel="0" collapsed="false">
      <c r="A2182" s="0" t="s">
        <v>8465</v>
      </c>
      <c r="B2182" s="0" t="s">
        <v>22</v>
      </c>
      <c r="C2182" s="0" t="s">
        <v>2</v>
      </c>
      <c r="E2182" s="0" t="s">
        <v>33</v>
      </c>
      <c r="F2182" s="0" t="s">
        <v>8466</v>
      </c>
      <c r="G2182" s="0" t="n">
        <v>52</v>
      </c>
      <c r="H2182" s="0" t="n">
        <v>76</v>
      </c>
      <c r="I2182" s="0" t="n">
        <v>37</v>
      </c>
      <c r="J2182" s="0" t="n">
        <v>39</v>
      </c>
      <c r="K2182" s="0" t="n">
        <v>15</v>
      </c>
      <c r="L2182" s="0" t="n">
        <v>45</v>
      </c>
      <c r="M2182" s="0" t="n">
        <v>95</v>
      </c>
      <c r="N2182" s="1" t="n">
        <f aca="false">IF(ISERROR(I2182/(I2182+J2182)),0,(I2182/(I2182+J2182)))</f>
        <v>0.486842105263158</v>
      </c>
      <c r="O2182" s="1" t="n">
        <f aca="false">IF(ISERROR(I2182/(I2182+K2182)),0,(I2182/(I2182+K2182)))</f>
        <v>0.711538461538462</v>
      </c>
      <c r="P2182" s="1" t="n">
        <f aca="false">IF(ISERROR((2*N2182*O2182)/(N2182+O2182)),0,(2*N2182*O2182)/(N2182+O2182))</f>
        <v>0.578125</v>
      </c>
      <c r="Q2182" s="0" t="n">
        <f aca="false">L1101-M1101</f>
        <v>-3</v>
      </c>
      <c r="R2182" s="17" t="str">
        <f aca="false">VLOOKUP(A2182,s3_num_method!A2182:B4681,2,0)</f>
        <v>num+count</v>
      </c>
    </row>
    <row r="2183" customFormat="false" ht="12.8" hidden="false" customHeight="false" outlineLevel="0" collapsed="false">
      <c r="A2183" s="0" t="s">
        <v>8467</v>
      </c>
      <c r="B2183" s="0" t="s">
        <v>22</v>
      </c>
      <c r="C2183" s="0" t="s">
        <v>2</v>
      </c>
      <c r="E2183" s="0" t="s">
        <v>33</v>
      </c>
      <c r="F2183" s="0" t="s">
        <v>8468</v>
      </c>
      <c r="G2183" s="0" t="n">
        <v>21</v>
      </c>
      <c r="H2183" s="0" t="n">
        <v>19</v>
      </c>
      <c r="I2183" s="0" t="n">
        <v>14</v>
      </c>
      <c r="J2183" s="0" t="n">
        <v>5</v>
      </c>
      <c r="K2183" s="0" t="n">
        <v>7</v>
      </c>
      <c r="L2183" s="0" t="n">
        <v>15</v>
      </c>
      <c r="M2183" s="0" t="n">
        <v>17</v>
      </c>
      <c r="N2183" s="1" t="n">
        <f aca="false">IF(ISERROR(I2183/(I2183+J2183)),0,(I2183/(I2183+J2183)))</f>
        <v>0.736842105263158</v>
      </c>
      <c r="O2183" s="1" t="n">
        <f aca="false">IF(ISERROR(I2183/(I2183+K2183)),0,(I2183/(I2183+K2183)))</f>
        <v>0.666666666666667</v>
      </c>
      <c r="P2183" s="1" t="n">
        <f aca="false">IF(ISERROR((2*N2183*O2183)/(N2183+O2183)),0,(2*N2183*O2183)/(N2183+O2183))</f>
        <v>0.7</v>
      </c>
      <c r="Q2183" s="0" t="n">
        <f aca="false">L1352-M1352</f>
        <v>-1</v>
      </c>
      <c r="R2183" s="17" t="str">
        <f aca="false">VLOOKUP(A2183,s3_num_method!A2183:B4682,2,0)</f>
        <v>num+count</v>
      </c>
    </row>
    <row r="2184" customFormat="false" ht="12.8" hidden="false" customHeight="false" outlineLevel="0" collapsed="false">
      <c r="A2184" s="0" t="s">
        <v>8469</v>
      </c>
      <c r="B2184" s="0" t="s">
        <v>22</v>
      </c>
      <c r="C2184" s="0" t="s">
        <v>2</v>
      </c>
      <c r="E2184" s="0" t="s">
        <v>33</v>
      </c>
      <c r="F2184" s="0" t="s">
        <v>8470</v>
      </c>
      <c r="G2184" s="0" t="n">
        <v>21</v>
      </c>
      <c r="H2184" s="0" t="n">
        <v>26</v>
      </c>
      <c r="I2184" s="0" t="n">
        <v>16</v>
      </c>
      <c r="J2184" s="0" t="n">
        <v>10</v>
      </c>
      <c r="K2184" s="0" t="n">
        <v>5</v>
      </c>
      <c r="L2184" s="0" t="n">
        <v>21</v>
      </c>
      <c r="M2184" s="0" t="n">
        <v>37</v>
      </c>
      <c r="N2184" s="1" t="n">
        <f aca="false">IF(ISERROR(I2184/(I2184+J2184)),0,(I2184/(I2184+J2184)))</f>
        <v>0.615384615384615</v>
      </c>
      <c r="O2184" s="1" t="n">
        <f aca="false">IF(ISERROR(I2184/(I2184+K2184)),0,(I2184/(I2184+K2184)))</f>
        <v>0.761904761904762</v>
      </c>
      <c r="P2184" s="1" t="n">
        <f aca="false">IF(ISERROR((2*N2184*O2184)/(N2184+O2184)),0,(2*N2184*O2184)/(N2184+O2184))</f>
        <v>0.680851063829787</v>
      </c>
      <c r="Q2184" s="0" t="n">
        <f aca="false">L442-M442</f>
        <v>-4</v>
      </c>
      <c r="R2184" s="17" t="str">
        <f aca="false">VLOOKUP(A2184,s3_num_method!A2184:B4683,2,0)</f>
        <v>num+count</v>
      </c>
    </row>
    <row r="2185" customFormat="false" ht="12.8" hidden="false" customHeight="false" outlineLevel="0" collapsed="false">
      <c r="A2185" s="0" t="s">
        <v>8471</v>
      </c>
      <c r="B2185" s="0" t="s">
        <v>22</v>
      </c>
      <c r="C2185" s="0" t="s">
        <v>2</v>
      </c>
      <c r="E2185" s="0" t="s">
        <v>33</v>
      </c>
      <c r="F2185" s="0" t="s">
        <v>8472</v>
      </c>
      <c r="G2185" s="0" t="n">
        <v>80</v>
      </c>
      <c r="H2185" s="0" t="n">
        <v>71</v>
      </c>
      <c r="I2185" s="0" t="n">
        <v>47</v>
      </c>
      <c r="J2185" s="0" t="n">
        <v>24</v>
      </c>
      <c r="K2185" s="0" t="n">
        <v>33</v>
      </c>
      <c r="L2185" s="0" t="n">
        <v>159</v>
      </c>
      <c r="M2185" s="0" t="n">
        <v>135</v>
      </c>
      <c r="N2185" s="1" t="n">
        <f aca="false">IF(ISERROR(I2185/(I2185+J2185)),0,(I2185/(I2185+J2185)))</f>
        <v>0.661971830985916</v>
      </c>
      <c r="O2185" s="1" t="n">
        <f aca="false">IF(ISERROR(I2185/(I2185+K2185)),0,(I2185/(I2185+K2185)))</f>
        <v>0.5875</v>
      </c>
      <c r="P2185" s="1" t="n">
        <f aca="false">IF(ISERROR((2*N2185*O2185)/(N2185+O2185)),0,(2*N2185*O2185)/(N2185+O2185))</f>
        <v>0.622516556291391</v>
      </c>
      <c r="Q2185" s="0" t="n">
        <f aca="false">L1401-M1401</f>
        <v>-3</v>
      </c>
      <c r="R2185" s="17" t="str">
        <f aca="false">VLOOKUP(A2185,s3_num_method!A2185:B4684,2,0)</f>
        <v>num+count</v>
      </c>
    </row>
    <row r="2186" customFormat="false" ht="12.8" hidden="false" customHeight="false" outlineLevel="0" collapsed="false">
      <c r="A2186" s="0" t="s">
        <v>8473</v>
      </c>
      <c r="B2186" s="0" t="s">
        <v>22</v>
      </c>
      <c r="C2186" s="0" t="s">
        <v>2</v>
      </c>
      <c r="E2186" s="0" t="s">
        <v>33</v>
      </c>
      <c r="F2186" s="0" t="s">
        <v>8474</v>
      </c>
      <c r="G2186" s="0" t="n">
        <v>23</v>
      </c>
      <c r="H2186" s="0" t="n">
        <v>41</v>
      </c>
      <c r="I2186" s="0" t="n">
        <v>14</v>
      </c>
      <c r="J2186" s="0" t="n">
        <v>27</v>
      </c>
      <c r="K2186" s="0" t="n">
        <v>9</v>
      </c>
      <c r="L2186" s="0" t="n">
        <v>34</v>
      </c>
      <c r="M2186" s="0" t="n">
        <v>52</v>
      </c>
      <c r="N2186" s="1" t="n">
        <f aca="false">IF(ISERROR(I2186/(I2186+J2186)),0,(I2186/(I2186+J2186)))</f>
        <v>0.341463414634146</v>
      </c>
      <c r="O2186" s="1" t="n">
        <f aca="false">IF(ISERROR(I2186/(I2186+K2186)),0,(I2186/(I2186+K2186)))</f>
        <v>0.608695652173913</v>
      </c>
      <c r="P2186" s="1" t="n">
        <f aca="false">IF(ISERROR((2*N2186*O2186)/(N2186+O2186)),0,(2*N2186*O2186)/(N2186+O2186))</f>
        <v>0.4375</v>
      </c>
      <c r="Q2186" s="0" t="n">
        <f aca="false">L232-M232</f>
        <v>-5</v>
      </c>
      <c r="R2186" s="17" t="str">
        <f aca="false">VLOOKUP(A2186,s3_num_method!A2186:B4685,2,0)</f>
        <v>num+count</v>
      </c>
    </row>
    <row r="2187" customFormat="false" ht="12.8" hidden="false" customHeight="false" outlineLevel="0" collapsed="false">
      <c r="A2187" s="0" t="s">
        <v>8475</v>
      </c>
      <c r="B2187" s="0" t="s">
        <v>22</v>
      </c>
      <c r="C2187" s="0" t="s">
        <v>2</v>
      </c>
      <c r="E2187" s="0" t="s">
        <v>33</v>
      </c>
      <c r="F2187" s="0" t="s">
        <v>8476</v>
      </c>
      <c r="G2187" s="0" t="n">
        <v>12</v>
      </c>
      <c r="H2187" s="0" t="n">
        <v>22</v>
      </c>
      <c r="I2187" s="0" t="n">
        <v>11</v>
      </c>
      <c r="J2187" s="0" t="n">
        <v>11</v>
      </c>
      <c r="K2187" s="0" t="n">
        <v>1</v>
      </c>
      <c r="L2187" s="0" t="n">
        <v>24</v>
      </c>
      <c r="M2187" s="0" t="n">
        <v>30</v>
      </c>
      <c r="N2187" s="1" t="n">
        <f aca="false">IF(ISERROR(I2187/(I2187+J2187)),0,(I2187/(I2187+J2187)))</f>
        <v>0.5</v>
      </c>
      <c r="O2187" s="1" t="n">
        <f aca="false">IF(ISERROR(I2187/(I2187+K2187)),0,(I2187/(I2187+K2187)))</f>
        <v>0.916666666666667</v>
      </c>
      <c r="P2187" s="1" t="n">
        <f aca="false">IF(ISERROR((2*N2187*O2187)/(N2187+O2187)),0,(2*N2187*O2187)/(N2187+O2187))</f>
        <v>0.647058823529412</v>
      </c>
      <c r="Q2187" s="0" t="n">
        <f aca="false">L1302-M1302</f>
        <v>3</v>
      </c>
      <c r="R2187" s="17" t="str">
        <f aca="false">VLOOKUP(A2187,s3_num_method!A2187:B4686,2,0)</f>
        <v>num+count</v>
      </c>
    </row>
    <row r="2188" customFormat="false" ht="12.8" hidden="false" customHeight="false" outlineLevel="0" collapsed="false">
      <c r="A2188" s="0" t="s">
        <v>8477</v>
      </c>
      <c r="B2188" s="0" t="s">
        <v>22</v>
      </c>
      <c r="C2188" s="0" t="s">
        <v>2</v>
      </c>
      <c r="E2188" s="0" t="s">
        <v>33</v>
      </c>
      <c r="F2188" s="0" t="s">
        <v>8478</v>
      </c>
      <c r="G2188" s="0" t="n">
        <v>14</v>
      </c>
      <c r="H2188" s="0" t="n">
        <v>0</v>
      </c>
      <c r="I2188" s="0" t="n">
        <v>0</v>
      </c>
      <c r="J2188" s="0" t="n">
        <v>0</v>
      </c>
      <c r="K2188" s="0" t="n">
        <v>14</v>
      </c>
      <c r="L2188" s="0" t="n">
        <v>33</v>
      </c>
      <c r="M2188" s="0" t="n">
        <v>0</v>
      </c>
      <c r="N2188" s="1" t="n">
        <f aca="false">IF(ISERROR(I2188/(I2188+J2188)),0,(I2188/(I2188+J2188)))</f>
        <v>0</v>
      </c>
      <c r="O2188" s="1" t="n">
        <f aca="false">IF(ISERROR(I2188/(I2188+K2188)),0,(I2188/(I2188+K2188)))</f>
        <v>0</v>
      </c>
      <c r="P2188" s="1" t="n">
        <f aca="false">IF(ISERROR((2*N2188*O2188)/(N2188+O2188)),0,(2*N2188*O2188)/(N2188+O2188))</f>
        <v>0</v>
      </c>
      <c r="Q2188" s="0" t="n">
        <f aca="false">L1123-M1123</f>
        <v>-1</v>
      </c>
      <c r="R2188" s="17" t="str">
        <f aca="false">VLOOKUP(A2188,s3_num_method!A2188:B4687,2,0)</f>
        <v>num+count</v>
      </c>
    </row>
    <row r="2189" customFormat="false" ht="12.8" hidden="false" customHeight="false" outlineLevel="0" collapsed="false">
      <c r="A2189" s="0" t="s">
        <v>8479</v>
      </c>
      <c r="B2189" s="0" t="s">
        <v>22</v>
      </c>
      <c r="C2189" s="0" t="s">
        <v>2</v>
      </c>
      <c r="E2189" s="0" t="s">
        <v>33</v>
      </c>
      <c r="F2189" s="0" t="s">
        <v>8480</v>
      </c>
      <c r="G2189" s="0" t="n">
        <v>26</v>
      </c>
      <c r="H2189" s="0" t="n">
        <v>6</v>
      </c>
      <c r="I2189" s="0" t="n">
        <v>3</v>
      </c>
      <c r="J2189" s="0" t="n">
        <v>3</v>
      </c>
      <c r="K2189" s="0" t="n">
        <v>23</v>
      </c>
      <c r="L2189" s="0" t="n">
        <v>44</v>
      </c>
      <c r="M2189" s="0" t="n">
        <v>3</v>
      </c>
      <c r="N2189" s="1" t="n">
        <f aca="false">IF(ISERROR(I2189/(I2189+J2189)),0,(I2189/(I2189+J2189)))</f>
        <v>0.5</v>
      </c>
      <c r="O2189" s="1" t="n">
        <f aca="false">IF(ISERROR(I2189/(I2189+K2189)),0,(I2189/(I2189+K2189)))</f>
        <v>0.115384615384615</v>
      </c>
      <c r="P2189" s="1" t="n">
        <f aca="false">IF(ISERROR((2*N2189*O2189)/(N2189+O2189)),0,(2*N2189*O2189)/(N2189+O2189))</f>
        <v>0.1875</v>
      </c>
      <c r="Q2189" s="0" t="n">
        <f aca="false">L1322-M1322</f>
        <v>-1</v>
      </c>
      <c r="R2189" s="17" t="str">
        <f aca="false">VLOOKUP(A2189,s3_num_method!A2189:B4688,2,0)</f>
        <v>count</v>
      </c>
    </row>
    <row r="2190" customFormat="false" ht="12.8" hidden="false" customHeight="false" outlineLevel="0" collapsed="false">
      <c r="A2190" s="0" t="s">
        <v>8481</v>
      </c>
      <c r="B2190" s="0" t="s">
        <v>22</v>
      </c>
      <c r="C2190" s="0" t="s">
        <v>2</v>
      </c>
      <c r="E2190" s="0" t="s">
        <v>33</v>
      </c>
      <c r="F2190" s="0" t="s">
        <v>8482</v>
      </c>
      <c r="G2190" s="0" t="n">
        <v>36</v>
      </c>
      <c r="H2190" s="0" t="n">
        <v>55</v>
      </c>
      <c r="I2190" s="0" t="n">
        <v>30</v>
      </c>
      <c r="J2190" s="0" t="n">
        <v>25</v>
      </c>
      <c r="K2190" s="0" t="n">
        <v>6</v>
      </c>
      <c r="L2190" s="0" t="n">
        <v>38</v>
      </c>
      <c r="M2190" s="0" t="n">
        <v>117</v>
      </c>
      <c r="N2190" s="1" t="n">
        <f aca="false">IF(ISERROR(I2190/(I2190+J2190)),0,(I2190/(I2190+J2190)))</f>
        <v>0.545454545454545</v>
      </c>
      <c r="O2190" s="1" t="n">
        <f aca="false">IF(ISERROR(I2190/(I2190+K2190)),0,(I2190/(I2190+K2190)))</f>
        <v>0.833333333333333</v>
      </c>
      <c r="P2190" s="1" t="n">
        <f aca="false">IF(ISERROR((2*N2190*O2190)/(N2190+O2190)),0,(2*N2190*O2190)/(N2190+O2190))</f>
        <v>0.659340659340659</v>
      </c>
      <c r="Q2190" s="0" t="n">
        <f aca="false">L68-M68</f>
        <v>-3</v>
      </c>
      <c r="R2190" s="17" t="str">
        <f aca="false">VLOOKUP(A2190,s3_num_method!A2190:B4689,2,0)</f>
        <v>num+count</v>
      </c>
    </row>
    <row r="2191" customFormat="false" ht="12.8" hidden="false" customHeight="false" outlineLevel="0" collapsed="false">
      <c r="A2191" s="0" t="s">
        <v>8483</v>
      </c>
      <c r="B2191" s="0" t="s">
        <v>22</v>
      </c>
      <c r="C2191" s="0" t="s">
        <v>2</v>
      </c>
      <c r="E2191" s="0" t="s">
        <v>33</v>
      </c>
      <c r="F2191" s="0" t="s">
        <v>8484</v>
      </c>
      <c r="G2191" s="0" t="n">
        <v>1</v>
      </c>
      <c r="H2191" s="0" t="n">
        <v>6</v>
      </c>
      <c r="I2191" s="0" t="n">
        <v>1</v>
      </c>
      <c r="J2191" s="0" t="n">
        <v>5</v>
      </c>
      <c r="K2191" s="0" t="n">
        <v>0</v>
      </c>
      <c r="L2191" s="0" t="n">
        <v>4</v>
      </c>
      <c r="M2191" s="0" t="n">
        <v>5</v>
      </c>
      <c r="N2191" s="1" t="n">
        <f aca="false">IF(ISERROR(I2191/(I2191+J2191)),0,(I2191/(I2191+J2191)))</f>
        <v>0.166666666666667</v>
      </c>
      <c r="O2191" s="1" t="n">
        <f aca="false">IF(ISERROR(I2191/(I2191+K2191)),0,(I2191/(I2191+K2191)))</f>
        <v>1</v>
      </c>
      <c r="P2191" s="1" t="n">
        <f aca="false">IF(ISERROR((2*N2191*O2191)/(N2191+O2191)),0,(2*N2191*O2191)/(N2191+O2191))</f>
        <v>0.285714285714286</v>
      </c>
      <c r="Q2191" s="0" t="n">
        <f aca="false">L2124-M2124</f>
        <v>0</v>
      </c>
      <c r="R2191" s="17" t="str">
        <f aca="false">VLOOKUP(A2191,s3_num_method!A2191:B4690,2,0)</f>
        <v>num+count</v>
      </c>
    </row>
    <row r="2192" customFormat="false" ht="12.8" hidden="false" customHeight="false" outlineLevel="0" collapsed="false">
      <c r="A2192" s="0" t="s">
        <v>8485</v>
      </c>
      <c r="B2192" s="0" t="s">
        <v>22</v>
      </c>
      <c r="C2192" s="0" t="s">
        <v>2</v>
      </c>
      <c r="E2192" s="0" t="s">
        <v>33</v>
      </c>
      <c r="F2192" s="0" t="s">
        <v>8486</v>
      </c>
      <c r="G2192" s="0" t="n">
        <v>10</v>
      </c>
      <c r="H2192" s="0" t="n">
        <v>11</v>
      </c>
      <c r="I2192" s="0" t="n">
        <v>7</v>
      </c>
      <c r="J2192" s="0" t="n">
        <v>4</v>
      </c>
      <c r="K2192" s="0" t="n">
        <v>3</v>
      </c>
      <c r="L2192" s="0" t="n">
        <v>16</v>
      </c>
      <c r="M2192" s="0" t="n">
        <v>27</v>
      </c>
      <c r="N2192" s="1" t="n">
        <f aca="false">IF(ISERROR(I2192/(I2192+J2192)),0,(I2192/(I2192+J2192)))</f>
        <v>0.636363636363636</v>
      </c>
      <c r="O2192" s="1" t="n">
        <f aca="false">IF(ISERROR(I2192/(I2192+K2192)),0,(I2192/(I2192+K2192)))</f>
        <v>0.7</v>
      </c>
      <c r="P2192" s="1" t="n">
        <f aca="false">IF(ISERROR((2*N2192*O2192)/(N2192+O2192)),0,(2*N2192*O2192)/(N2192+O2192))</f>
        <v>0.666666666666667</v>
      </c>
      <c r="Q2192" s="0" t="n">
        <f aca="false">L635-M635</f>
        <v>0</v>
      </c>
      <c r="R2192" s="17" t="str">
        <f aca="false">VLOOKUP(A2192,s3_num_method!A2192:B4691,2,0)</f>
        <v>num+count</v>
      </c>
    </row>
    <row r="2193" customFormat="false" ht="12.8" hidden="false" customHeight="false" outlineLevel="0" collapsed="false">
      <c r="A2193" s="0" t="s">
        <v>8487</v>
      </c>
      <c r="B2193" s="0" t="s">
        <v>22</v>
      </c>
      <c r="C2193" s="0" t="s">
        <v>2</v>
      </c>
      <c r="E2193" s="0" t="s">
        <v>33</v>
      </c>
      <c r="F2193" s="0" t="s">
        <v>8488</v>
      </c>
      <c r="G2193" s="0" t="n">
        <v>3</v>
      </c>
      <c r="H2193" s="0" t="n">
        <v>4</v>
      </c>
      <c r="I2193" s="0" t="n">
        <v>3</v>
      </c>
      <c r="J2193" s="0" t="n">
        <v>1</v>
      </c>
      <c r="K2193" s="0" t="n">
        <v>0</v>
      </c>
      <c r="L2193" s="0" t="n">
        <v>9</v>
      </c>
      <c r="M2193" s="0" t="n">
        <v>15</v>
      </c>
      <c r="N2193" s="1" t="n">
        <f aca="false">IF(ISERROR(I2193/(I2193+J2193)),0,(I2193/(I2193+J2193)))</f>
        <v>0.75</v>
      </c>
      <c r="O2193" s="1" t="n">
        <f aca="false">IF(ISERROR(I2193/(I2193+K2193)),0,(I2193/(I2193+K2193)))</f>
        <v>1</v>
      </c>
      <c r="P2193" s="1" t="n">
        <f aca="false">IF(ISERROR((2*N2193*O2193)/(N2193+O2193)),0,(2*N2193*O2193)/(N2193+O2193))</f>
        <v>0.857142857142857</v>
      </c>
      <c r="Q2193" s="0" t="n">
        <f aca="false">L188-M188</f>
        <v>-10</v>
      </c>
      <c r="R2193" s="17" t="str">
        <f aca="false">VLOOKUP(A2193,s3_num_method!A2193:B4692,2,0)</f>
        <v>num+count</v>
      </c>
    </row>
    <row r="2194" customFormat="false" ht="12.8" hidden="false" customHeight="false" outlineLevel="0" collapsed="false">
      <c r="A2194" s="0" t="s">
        <v>8489</v>
      </c>
      <c r="B2194" s="0" t="s">
        <v>22</v>
      </c>
      <c r="C2194" s="0" t="s">
        <v>2</v>
      </c>
      <c r="E2194" s="0" t="s">
        <v>33</v>
      </c>
      <c r="F2194" s="0" t="s">
        <v>8490</v>
      </c>
      <c r="G2194" s="0" t="n">
        <v>91</v>
      </c>
      <c r="H2194" s="0" t="n">
        <v>44</v>
      </c>
      <c r="I2194" s="0" t="n">
        <v>29</v>
      </c>
      <c r="J2194" s="0" t="n">
        <v>15</v>
      </c>
      <c r="K2194" s="0" t="n">
        <v>62</v>
      </c>
      <c r="L2194" s="0" t="n">
        <v>170</v>
      </c>
      <c r="M2194" s="0" t="n">
        <v>84</v>
      </c>
      <c r="N2194" s="1" t="n">
        <f aca="false">IF(ISERROR(I2194/(I2194+J2194)),0,(I2194/(I2194+J2194)))</f>
        <v>0.659090909090909</v>
      </c>
      <c r="O2194" s="1" t="n">
        <f aca="false">IF(ISERROR(I2194/(I2194+K2194)),0,(I2194/(I2194+K2194)))</f>
        <v>0.318681318681319</v>
      </c>
      <c r="P2194" s="1" t="n">
        <f aca="false">IF(ISERROR((2*N2194*O2194)/(N2194+O2194)),0,(2*N2194*O2194)/(N2194+O2194))</f>
        <v>0.42962962962963</v>
      </c>
      <c r="Q2194" s="0" t="n">
        <f aca="false">L1150-M1150</f>
        <v>-4</v>
      </c>
      <c r="R2194" s="17" t="str">
        <f aca="false">VLOOKUP(A2194,s3_num_method!A2194:B4693,2,0)</f>
        <v>num+count</v>
      </c>
    </row>
    <row r="2195" customFormat="false" ht="12.8" hidden="false" customHeight="false" outlineLevel="0" collapsed="false">
      <c r="A2195" s="0" t="s">
        <v>8491</v>
      </c>
      <c r="B2195" s="0" t="s">
        <v>22</v>
      </c>
      <c r="C2195" s="0" t="s">
        <v>2</v>
      </c>
      <c r="E2195" s="0" t="s">
        <v>33</v>
      </c>
      <c r="F2195" s="0" t="s">
        <v>8492</v>
      </c>
      <c r="G2195" s="0" t="n">
        <v>1</v>
      </c>
      <c r="H2195" s="0" t="n">
        <v>2</v>
      </c>
      <c r="I2195" s="0" t="n">
        <v>0</v>
      </c>
      <c r="J2195" s="0" t="n">
        <v>2</v>
      </c>
      <c r="K2195" s="0" t="n">
        <v>1</v>
      </c>
      <c r="L2195" s="0" t="n">
        <v>3</v>
      </c>
      <c r="M2195" s="0" t="n">
        <v>2</v>
      </c>
      <c r="N2195" s="1" t="n">
        <f aca="false">IF(ISERROR(I2195/(I2195+J2195)),0,(I2195/(I2195+J2195)))</f>
        <v>0</v>
      </c>
      <c r="O2195" s="1" t="n">
        <f aca="false">IF(ISERROR(I2195/(I2195+K2195)),0,(I2195/(I2195+K2195)))</f>
        <v>0</v>
      </c>
      <c r="P2195" s="1" t="n">
        <f aca="false">IF(ISERROR((2*N2195*O2195)/(N2195+O2195)),0,(2*N2195*O2195)/(N2195+O2195))</f>
        <v>0</v>
      </c>
      <c r="Q2195" s="0" t="n">
        <f aca="false">L775-M775</f>
        <v>1</v>
      </c>
      <c r="R2195" s="17" t="str">
        <f aca="false">VLOOKUP(A2195,s3_num_method!A2195:B4694,2,0)</f>
        <v>num+count</v>
      </c>
    </row>
    <row r="2196" customFormat="false" ht="12.8" hidden="false" customHeight="false" outlineLevel="0" collapsed="false">
      <c r="A2196" s="0" t="s">
        <v>8493</v>
      </c>
      <c r="B2196" s="0" t="s">
        <v>22</v>
      </c>
      <c r="C2196" s="0" t="s">
        <v>2</v>
      </c>
      <c r="E2196" s="0" t="s">
        <v>33</v>
      </c>
      <c r="F2196" s="0" t="s">
        <v>8494</v>
      </c>
      <c r="G2196" s="0" t="n">
        <v>2</v>
      </c>
      <c r="H2196" s="0" t="n">
        <v>3</v>
      </c>
      <c r="I2196" s="0" t="n">
        <v>2</v>
      </c>
      <c r="J2196" s="0" t="n">
        <v>1</v>
      </c>
      <c r="K2196" s="0" t="n">
        <v>0</v>
      </c>
      <c r="L2196" s="0" t="n">
        <v>7</v>
      </c>
      <c r="M2196" s="0" t="n">
        <v>11</v>
      </c>
      <c r="N2196" s="1" t="n">
        <f aca="false">IF(ISERROR(I2196/(I2196+J2196)),0,(I2196/(I2196+J2196)))</f>
        <v>0.666666666666667</v>
      </c>
      <c r="O2196" s="1" t="n">
        <f aca="false">IF(ISERROR(I2196/(I2196+K2196)),0,(I2196/(I2196+K2196)))</f>
        <v>1</v>
      </c>
      <c r="P2196" s="1" t="n">
        <f aca="false">IF(ISERROR((2*N2196*O2196)/(N2196+O2196)),0,(2*N2196*O2196)/(N2196+O2196))</f>
        <v>0.8</v>
      </c>
      <c r="Q2196" s="0" t="n">
        <f aca="false">L248-M248</f>
        <v>-10</v>
      </c>
      <c r="R2196" s="17" t="str">
        <f aca="false">VLOOKUP(A2196,s3_num_method!A2196:B4695,2,0)</f>
        <v>num</v>
      </c>
    </row>
    <row r="2197" customFormat="false" ht="12.8" hidden="false" customHeight="false" outlineLevel="0" collapsed="false">
      <c r="A2197" s="0" t="s">
        <v>8495</v>
      </c>
      <c r="B2197" s="0" t="s">
        <v>22</v>
      </c>
      <c r="C2197" s="0" t="s">
        <v>2</v>
      </c>
      <c r="E2197" s="0" t="s">
        <v>33</v>
      </c>
      <c r="F2197" s="0" t="s">
        <v>8496</v>
      </c>
      <c r="G2197" s="0" t="n">
        <v>9</v>
      </c>
      <c r="H2197" s="0" t="n">
        <v>14</v>
      </c>
      <c r="I2197" s="0" t="n">
        <v>7</v>
      </c>
      <c r="J2197" s="0" t="n">
        <v>7</v>
      </c>
      <c r="K2197" s="0" t="n">
        <v>2</v>
      </c>
      <c r="L2197" s="0" t="n">
        <v>17</v>
      </c>
      <c r="M2197" s="0" t="n">
        <v>23</v>
      </c>
      <c r="N2197" s="1" t="n">
        <f aca="false">IF(ISERROR(I2197/(I2197+J2197)),0,(I2197/(I2197+J2197)))</f>
        <v>0.5</v>
      </c>
      <c r="O2197" s="1" t="n">
        <f aca="false">IF(ISERROR(I2197/(I2197+K2197)),0,(I2197/(I2197+K2197)))</f>
        <v>0.777777777777778</v>
      </c>
      <c r="P2197" s="1" t="n">
        <f aca="false">IF(ISERROR((2*N2197*O2197)/(N2197+O2197)),0,(2*N2197*O2197)/(N2197+O2197))</f>
        <v>0.608695652173913</v>
      </c>
      <c r="Q2197" s="0" t="n">
        <f aca="false">L860-M860</f>
        <v>-3</v>
      </c>
      <c r="R2197" s="17" t="str">
        <f aca="false">VLOOKUP(A2197,s3_num_method!A2197:B4696,2,0)</f>
        <v>num+count</v>
      </c>
    </row>
    <row r="2198" customFormat="false" ht="12.8" hidden="false" customHeight="false" outlineLevel="0" collapsed="false">
      <c r="A2198" s="0" t="s">
        <v>8497</v>
      </c>
      <c r="B2198" s="0" t="s">
        <v>22</v>
      </c>
      <c r="C2198" s="0" t="s">
        <v>2</v>
      </c>
      <c r="E2198" s="0" t="s">
        <v>33</v>
      </c>
      <c r="F2198" s="0" t="s">
        <v>8498</v>
      </c>
      <c r="G2198" s="0" t="n">
        <v>5</v>
      </c>
      <c r="H2198" s="0" t="n">
        <v>14</v>
      </c>
      <c r="I2198" s="0" t="n">
        <v>5</v>
      </c>
      <c r="J2198" s="0" t="n">
        <v>9</v>
      </c>
      <c r="K2198" s="0" t="n">
        <v>0</v>
      </c>
      <c r="L2198" s="0" t="n">
        <v>21</v>
      </c>
      <c r="M2198" s="0" t="n">
        <v>30</v>
      </c>
      <c r="N2198" s="1" t="n">
        <f aca="false">IF(ISERROR(I2198/(I2198+J2198)),0,(I2198/(I2198+J2198)))</f>
        <v>0.357142857142857</v>
      </c>
      <c r="O2198" s="1" t="n">
        <f aca="false">IF(ISERROR(I2198/(I2198+K2198)),0,(I2198/(I2198+K2198)))</f>
        <v>1</v>
      </c>
      <c r="P2198" s="1" t="n">
        <f aca="false">IF(ISERROR((2*N2198*O2198)/(N2198+O2198)),0,(2*N2198*O2198)/(N2198+O2198))</f>
        <v>0.526315789473684</v>
      </c>
      <c r="Q2198" s="0" t="n">
        <f aca="false">L1638-M1638</f>
        <v>-5</v>
      </c>
      <c r="R2198" s="17" t="str">
        <f aca="false">VLOOKUP(A2198,s3_num_method!A2198:B4697,2,0)</f>
        <v>num+count</v>
      </c>
    </row>
    <row r="2199" customFormat="false" ht="12.8" hidden="false" customHeight="false" outlineLevel="0" collapsed="false">
      <c r="A2199" s="0" t="s">
        <v>8499</v>
      </c>
      <c r="B2199" s="0" t="s">
        <v>22</v>
      </c>
      <c r="C2199" s="0" t="s">
        <v>2</v>
      </c>
      <c r="E2199" s="0" t="s">
        <v>33</v>
      </c>
      <c r="F2199" s="0" t="s">
        <v>8500</v>
      </c>
      <c r="G2199" s="0" t="n">
        <v>14</v>
      </c>
      <c r="H2199" s="0" t="n">
        <v>26</v>
      </c>
      <c r="I2199" s="0" t="n">
        <v>13</v>
      </c>
      <c r="J2199" s="0" t="n">
        <v>13</v>
      </c>
      <c r="K2199" s="0" t="n">
        <v>1</v>
      </c>
      <c r="L2199" s="0" t="n">
        <v>26</v>
      </c>
      <c r="M2199" s="0" t="n">
        <v>26</v>
      </c>
      <c r="N2199" s="1" t="n">
        <f aca="false">IF(ISERROR(I2199/(I2199+J2199)),0,(I2199/(I2199+J2199)))</f>
        <v>0.5</v>
      </c>
      <c r="O2199" s="1" t="n">
        <f aca="false">IF(ISERROR(I2199/(I2199+K2199)),0,(I2199/(I2199+K2199)))</f>
        <v>0.928571428571429</v>
      </c>
      <c r="P2199" s="1" t="n">
        <f aca="false">IF(ISERROR((2*N2199*O2199)/(N2199+O2199)),0,(2*N2199*O2199)/(N2199+O2199))</f>
        <v>0.65</v>
      </c>
      <c r="Q2199" s="0" t="n">
        <f aca="false">L2248-M2248</f>
        <v>-4</v>
      </c>
      <c r="R2199" s="17" t="str">
        <f aca="false">VLOOKUP(A2199,s3_num_method!A2199:B4698,2,0)</f>
        <v>num+count</v>
      </c>
    </row>
    <row r="2200" customFormat="false" ht="12.8" hidden="false" customHeight="false" outlineLevel="0" collapsed="false">
      <c r="A2200" s="0" t="s">
        <v>8501</v>
      </c>
      <c r="B2200" s="0" t="s">
        <v>22</v>
      </c>
      <c r="C2200" s="0" t="s">
        <v>2</v>
      </c>
      <c r="E2200" s="0" t="s">
        <v>33</v>
      </c>
      <c r="F2200" s="0" t="s">
        <v>8502</v>
      </c>
      <c r="G2200" s="0" t="n">
        <v>17</v>
      </c>
      <c r="H2200" s="0" t="n">
        <v>19</v>
      </c>
      <c r="I2200" s="0" t="n">
        <v>13</v>
      </c>
      <c r="J2200" s="0" t="n">
        <v>6</v>
      </c>
      <c r="K2200" s="0" t="n">
        <v>4</v>
      </c>
      <c r="L2200" s="0" t="n">
        <v>39</v>
      </c>
      <c r="M2200" s="0" t="n">
        <v>25</v>
      </c>
      <c r="N2200" s="1" t="n">
        <f aca="false">IF(ISERROR(I2200/(I2200+J2200)),0,(I2200/(I2200+J2200)))</f>
        <v>0.68421052631579</v>
      </c>
      <c r="O2200" s="1" t="n">
        <f aca="false">IF(ISERROR(I2200/(I2200+K2200)),0,(I2200/(I2200+K2200)))</f>
        <v>0.764705882352941</v>
      </c>
      <c r="P2200" s="1" t="n">
        <f aca="false">IF(ISERROR((2*N2200*O2200)/(N2200+O2200)),0,(2*N2200*O2200)/(N2200+O2200))</f>
        <v>0.722222222222222</v>
      </c>
      <c r="Q2200" s="0" t="n">
        <f aca="false">L2118-M2118</f>
        <v>-6</v>
      </c>
      <c r="R2200" s="17" t="str">
        <f aca="false">VLOOKUP(A2200,s3_num_method!A2200:B4699,2,0)</f>
        <v>num+count</v>
      </c>
    </row>
    <row r="2201" customFormat="false" ht="12.8" hidden="false" customHeight="false" outlineLevel="0" collapsed="false">
      <c r="A2201" s="0" t="s">
        <v>8503</v>
      </c>
      <c r="B2201" s="0" t="s">
        <v>22</v>
      </c>
      <c r="C2201" s="0" t="s">
        <v>2</v>
      </c>
      <c r="E2201" s="0" t="s">
        <v>33</v>
      </c>
      <c r="F2201" s="0" t="s">
        <v>8504</v>
      </c>
      <c r="G2201" s="0" t="n">
        <v>3</v>
      </c>
      <c r="H2201" s="0" t="n">
        <v>5</v>
      </c>
      <c r="I2201" s="0" t="n">
        <v>1</v>
      </c>
      <c r="J2201" s="0" t="n">
        <v>4</v>
      </c>
      <c r="K2201" s="0" t="n">
        <v>2</v>
      </c>
      <c r="L2201" s="0" t="n">
        <v>2</v>
      </c>
      <c r="M2201" s="0" t="n">
        <v>5</v>
      </c>
      <c r="N2201" s="1" t="n">
        <f aca="false">IF(ISERROR(I2201/(I2201+J2201)),0,(I2201/(I2201+J2201)))</f>
        <v>0.2</v>
      </c>
      <c r="O2201" s="1" t="n">
        <f aca="false">IF(ISERROR(I2201/(I2201+K2201)),0,(I2201/(I2201+K2201)))</f>
        <v>0.333333333333333</v>
      </c>
      <c r="P2201" s="1" t="n">
        <f aca="false">IF(ISERROR((2*N2201*O2201)/(N2201+O2201)),0,(2*N2201*O2201)/(N2201+O2201))</f>
        <v>0.25</v>
      </c>
      <c r="Q2201" s="0" t="n">
        <f aca="false">L135-M135</f>
        <v>-3</v>
      </c>
      <c r="R2201" s="17" t="str">
        <f aca="false">VLOOKUP(A2201,s3_num_method!A2201:B4700,2,0)</f>
        <v>num+count</v>
      </c>
    </row>
    <row r="2202" customFormat="false" ht="12.8" hidden="false" customHeight="false" outlineLevel="0" collapsed="false">
      <c r="A2202" s="0" t="s">
        <v>8505</v>
      </c>
      <c r="B2202" s="0" t="s">
        <v>22</v>
      </c>
      <c r="C2202" s="0" t="s">
        <v>2</v>
      </c>
      <c r="E2202" s="0" t="s">
        <v>33</v>
      </c>
      <c r="F2202" s="0" t="s">
        <v>8506</v>
      </c>
      <c r="G2202" s="0" t="n">
        <v>25</v>
      </c>
      <c r="H2202" s="0" t="n">
        <v>30</v>
      </c>
      <c r="I2202" s="0" t="n">
        <v>15</v>
      </c>
      <c r="J2202" s="0" t="n">
        <v>15</v>
      </c>
      <c r="K2202" s="0" t="n">
        <v>10</v>
      </c>
      <c r="L2202" s="0" t="n">
        <v>50</v>
      </c>
      <c r="M2202" s="0" t="n">
        <v>53</v>
      </c>
      <c r="N2202" s="1" t="n">
        <f aca="false">IF(ISERROR(I2202/(I2202+J2202)),0,(I2202/(I2202+J2202)))</f>
        <v>0.5</v>
      </c>
      <c r="O2202" s="1" t="n">
        <f aca="false">IF(ISERROR(I2202/(I2202+K2202)),0,(I2202/(I2202+K2202)))</f>
        <v>0.6</v>
      </c>
      <c r="P2202" s="1" t="n">
        <f aca="false">IF(ISERROR((2*N2202*O2202)/(N2202+O2202)),0,(2*N2202*O2202)/(N2202+O2202))</f>
        <v>0.545454545454545</v>
      </c>
      <c r="Q2202" s="0" t="n">
        <f aca="false">L1293-M1293</f>
        <v>-3</v>
      </c>
      <c r="R2202" s="17" t="str">
        <f aca="false">VLOOKUP(A2202,s3_num_method!A2202:B4701,2,0)</f>
        <v>num+count</v>
      </c>
    </row>
    <row r="2203" customFormat="false" ht="12.8" hidden="false" customHeight="false" outlineLevel="0" collapsed="false">
      <c r="A2203" s="0" t="s">
        <v>8507</v>
      </c>
      <c r="B2203" s="0" t="s">
        <v>22</v>
      </c>
      <c r="C2203" s="0" t="s">
        <v>2</v>
      </c>
      <c r="E2203" s="0" t="s">
        <v>33</v>
      </c>
      <c r="F2203" s="0" t="s">
        <v>8508</v>
      </c>
      <c r="G2203" s="0" t="n">
        <v>10</v>
      </c>
      <c r="H2203" s="0" t="n">
        <v>12</v>
      </c>
      <c r="I2203" s="0" t="n">
        <v>7</v>
      </c>
      <c r="J2203" s="0" t="n">
        <v>5</v>
      </c>
      <c r="K2203" s="0" t="n">
        <v>3</v>
      </c>
      <c r="L2203" s="0" t="n">
        <v>25</v>
      </c>
      <c r="M2203" s="0" t="n">
        <v>31</v>
      </c>
      <c r="N2203" s="1" t="n">
        <f aca="false">IF(ISERROR(I2203/(I2203+J2203)),0,(I2203/(I2203+J2203)))</f>
        <v>0.583333333333333</v>
      </c>
      <c r="O2203" s="1" t="n">
        <f aca="false">IF(ISERROR(I2203/(I2203+K2203)),0,(I2203/(I2203+K2203)))</f>
        <v>0.7</v>
      </c>
      <c r="P2203" s="1" t="n">
        <f aca="false">IF(ISERROR((2*N2203*O2203)/(N2203+O2203)),0,(2*N2203*O2203)/(N2203+O2203))</f>
        <v>0.636363636363636</v>
      </c>
      <c r="Q2203" s="0" t="n">
        <f aca="false">L729-M729</f>
        <v>-3</v>
      </c>
      <c r="R2203" s="17" t="str">
        <f aca="false">VLOOKUP(A2203,s3_num_method!A2203:B4702,2,0)</f>
        <v>num+count</v>
      </c>
    </row>
    <row r="2204" customFormat="false" ht="12.8" hidden="false" customHeight="false" outlineLevel="0" collapsed="false">
      <c r="A2204" s="0" t="s">
        <v>8509</v>
      </c>
      <c r="B2204" s="0" t="s">
        <v>22</v>
      </c>
      <c r="C2204" s="0" t="s">
        <v>2</v>
      </c>
      <c r="E2204" s="0" t="s">
        <v>33</v>
      </c>
      <c r="F2204" s="0" t="s">
        <v>8510</v>
      </c>
      <c r="G2204" s="0" t="n">
        <v>2</v>
      </c>
      <c r="H2204" s="0" t="n">
        <v>2</v>
      </c>
      <c r="I2204" s="0" t="n">
        <v>2</v>
      </c>
      <c r="J2204" s="0" t="n">
        <v>0</v>
      </c>
      <c r="K2204" s="0" t="n">
        <v>0</v>
      </c>
      <c r="L2204" s="0" t="n">
        <v>11</v>
      </c>
      <c r="M2204" s="0" t="n">
        <v>8</v>
      </c>
      <c r="N2204" s="1" t="n">
        <f aca="false">IF(ISERROR(I2204/(I2204+J2204)),0,(I2204/(I2204+J2204)))</f>
        <v>1</v>
      </c>
      <c r="O2204" s="1" t="n">
        <f aca="false">IF(ISERROR(I2204/(I2204+K2204)),0,(I2204/(I2204+K2204)))</f>
        <v>1</v>
      </c>
      <c r="P2204" s="1" t="n">
        <f aca="false">IF(ISERROR((2*N2204*O2204)/(N2204+O2204)),0,(2*N2204*O2204)/(N2204+O2204))</f>
        <v>1</v>
      </c>
      <c r="Q2204" s="0" t="n">
        <f aca="false">L2236-M2236</f>
        <v>5</v>
      </c>
      <c r="R2204" s="17" t="str">
        <f aca="false">VLOOKUP(A2204,s3_num_method!A2204:B4703,2,0)</f>
        <v>num</v>
      </c>
    </row>
    <row r="2205" customFormat="false" ht="12.8" hidden="false" customHeight="false" outlineLevel="0" collapsed="false">
      <c r="A2205" s="0" t="s">
        <v>8511</v>
      </c>
      <c r="B2205" s="0" t="s">
        <v>22</v>
      </c>
      <c r="C2205" s="0" t="s">
        <v>2</v>
      </c>
      <c r="E2205" s="0" t="s">
        <v>33</v>
      </c>
      <c r="F2205" s="0" t="s">
        <v>8512</v>
      </c>
      <c r="G2205" s="0" t="n">
        <v>7</v>
      </c>
      <c r="H2205" s="0" t="n">
        <v>8</v>
      </c>
      <c r="I2205" s="0" t="n">
        <v>6</v>
      </c>
      <c r="J2205" s="0" t="n">
        <v>2</v>
      </c>
      <c r="K2205" s="0" t="n">
        <v>1</v>
      </c>
      <c r="L2205" s="0" t="n">
        <v>25</v>
      </c>
      <c r="M2205" s="0" t="n">
        <v>23</v>
      </c>
      <c r="N2205" s="1" t="n">
        <f aca="false">IF(ISERROR(I2205/(I2205+J2205)),0,(I2205/(I2205+J2205)))</f>
        <v>0.75</v>
      </c>
      <c r="O2205" s="1" t="n">
        <f aca="false">IF(ISERROR(I2205/(I2205+K2205)),0,(I2205/(I2205+K2205)))</f>
        <v>0.857142857142857</v>
      </c>
      <c r="P2205" s="1" t="n">
        <f aca="false">IF(ISERROR((2*N2205*O2205)/(N2205+O2205)),0,(2*N2205*O2205)/(N2205+O2205))</f>
        <v>0.8</v>
      </c>
      <c r="Q2205" s="0" t="n">
        <f aca="false">L1694-M1694</f>
        <v>-5</v>
      </c>
      <c r="R2205" s="17" t="str">
        <f aca="false">VLOOKUP(A2205,s3_num_method!A2205:B4704,2,0)</f>
        <v>num+count</v>
      </c>
    </row>
    <row r="2206" customFormat="false" ht="12.8" hidden="false" customHeight="false" outlineLevel="0" collapsed="false">
      <c r="A2206" s="0" t="s">
        <v>8513</v>
      </c>
      <c r="B2206" s="0" t="s">
        <v>22</v>
      </c>
      <c r="C2206" s="0" t="s">
        <v>2</v>
      </c>
      <c r="E2206" s="0" t="s">
        <v>33</v>
      </c>
      <c r="F2206" s="0" t="s">
        <v>8514</v>
      </c>
      <c r="G2206" s="0" t="n">
        <v>4</v>
      </c>
      <c r="H2206" s="0" t="n">
        <v>2</v>
      </c>
      <c r="I2206" s="0" t="n">
        <v>2</v>
      </c>
      <c r="J2206" s="0" t="n">
        <v>0</v>
      </c>
      <c r="K2206" s="0" t="n">
        <v>2</v>
      </c>
      <c r="L2206" s="0" t="n">
        <v>7</v>
      </c>
      <c r="M2206" s="0" t="n">
        <v>7</v>
      </c>
      <c r="N2206" s="1" t="n">
        <f aca="false">IF(ISERROR(I2206/(I2206+J2206)),0,(I2206/(I2206+J2206)))</f>
        <v>1</v>
      </c>
      <c r="O2206" s="1" t="n">
        <f aca="false">IF(ISERROR(I2206/(I2206+K2206)),0,(I2206/(I2206+K2206)))</f>
        <v>0.5</v>
      </c>
      <c r="P2206" s="1" t="n">
        <f aca="false">IF(ISERROR((2*N2206*O2206)/(N2206+O2206)),0,(2*N2206*O2206)/(N2206+O2206))</f>
        <v>0.666666666666667</v>
      </c>
      <c r="Q2206" s="0" t="n">
        <f aca="false">L1358-M1358</f>
        <v>-11</v>
      </c>
      <c r="R2206" s="17" t="str">
        <f aca="false">VLOOKUP(A2206,s3_num_method!A2206:B4705,2,0)</f>
        <v>num</v>
      </c>
    </row>
    <row r="2207" customFormat="false" ht="12.8" hidden="false" customHeight="false" outlineLevel="0" collapsed="false">
      <c r="A2207" s="0" t="s">
        <v>8515</v>
      </c>
      <c r="B2207" s="0" t="s">
        <v>22</v>
      </c>
      <c r="C2207" s="0" t="s">
        <v>2</v>
      </c>
      <c r="E2207" s="0" t="s">
        <v>33</v>
      </c>
      <c r="F2207" s="0" t="s">
        <v>8516</v>
      </c>
      <c r="G2207" s="0" t="n">
        <v>9</v>
      </c>
      <c r="H2207" s="0" t="n">
        <v>8</v>
      </c>
      <c r="I2207" s="0" t="n">
        <v>6</v>
      </c>
      <c r="J2207" s="0" t="n">
        <v>2</v>
      </c>
      <c r="K2207" s="0" t="n">
        <v>3</v>
      </c>
      <c r="L2207" s="0" t="n">
        <v>26</v>
      </c>
      <c r="M2207" s="0" t="n">
        <v>19</v>
      </c>
      <c r="N2207" s="1" t="n">
        <f aca="false">IF(ISERROR(I2207/(I2207+J2207)),0,(I2207/(I2207+J2207)))</f>
        <v>0.75</v>
      </c>
      <c r="O2207" s="1" t="n">
        <f aca="false">IF(ISERROR(I2207/(I2207+K2207)),0,(I2207/(I2207+K2207)))</f>
        <v>0.666666666666667</v>
      </c>
      <c r="P2207" s="1" t="n">
        <f aca="false">IF(ISERROR((2*N2207*O2207)/(N2207+O2207)),0,(2*N2207*O2207)/(N2207+O2207))</f>
        <v>0.705882352941176</v>
      </c>
      <c r="Q2207" s="0" t="n">
        <f aca="false">L2084-M2084</f>
        <v>0</v>
      </c>
      <c r="R2207" s="17" t="str">
        <f aca="false">VLOOKUP(A2207,s3_num_method!A2207:B4706,2,0)</f>
        <v>num+count</v>
      </c>
    </row>
    <row r="2208" customFormat="false" ht="12.8" hidden="false" customHeight="false" outlineLevel="0" collapsed="false">
      <c r="A2208" s="0" t="s">
        <v>8517</v>
      </c>
      <c r="B2208" s="0" t="s">
        <v>22</v>
      </c>
      <c r="C2208" s="0" t="s">
        <v>2</v>
      </c>
      <c r="E2208" s="0" t="s">
        <v>33</v>
      </c>
      <c r="F2208" s="0" t="s">
        <v>8518</v>
      </c>
      <c r="G2208" s="0" t="n">
        <v>2</v>
      </c>
      <c r="H2208" s="0" t="n">
        <v>4</v>
      </c>
      <c r="I2208" s="0" t="n">
        <v>2</v>
      </c>
      <c r="J2208" s="0" t="n">
        <v>2</v>
      </c>
      <c r="K2208" s="0" t="n">
        <v>0</v>
      </c>
      <c r="L2208" s="0" t="n">
        <v>5</v>
      </c>
      <c r="M2208" s="0" t="n">
        <v>6</v>
      </c>
      <c r="N2208" s="1" t="n">
        <f aca="false">IF(ISERROR(I2208/(I2208+J2208)),0,(I2208/(I2208+J2208)))</f>
        <v>0.5</v>
      </c>
      <c r="O2208" s="1" t="n">
        <f aca="false">IF(ISERROR(I2208/(I2208+K2208)),0,(I2208/(I2208+K2208)))</f>
        <v>1</v>
      </c>
      <c r="P2208" s="1" t="n">
        <f aca="false">IF(ISERROR((2*N2208*O2208)/(N2208+O2208)),0,(2*N2208*O2208)/(N2208+O2208))</f>
        <v>0.666666666666667</v>
      </c>
      <c r="Q2208" s="0" t="n">
        <f aca="false">L1389-M1389</f>
        <v>-8</v>
      </c>
      <c r="R2208" s="17" t="str">
        <f aca="false">VLOOKUP(A2208,s3_num_method!A2208:B4707,2,0)</f>
        <v>num+count</v>
      </c>
    </row>
    <row r="2209" customFormat="false" ht="12.8" hidden="false" customHeight="false" outlineLevel="0" collapsed="false">
      <c r="A2209" s="0" t="s">
        <v>8519</v>
      </c>
      <c r="B2209" s="0" t="s">
        <v>22</v>
      </c>
      <c r="C2209" s="0" t="s">
        <v>2</v>
      </c>
      <c r="E2209" s="0" t="s">
        <v>33</v>
      </c>
      <c r="F2209" s="0" t="s">
        <v>8520</v>
      </c>
      <c r="G2209" s="0" t="n">
        <v>10</v>
      </c>
      <c r="H2209" s="0" t="n">
        <v>11</v>
      </c>
      <c r="I2209" s="0" t="n">
        <v>6</v>
      </c>
      <c r="J2209" s="0" t="n">
        <v>5</v>
      </c>
      <c r="K2209" s="0" t="n">
        <v>4</v>
      </c>
      <c r="L2209" s="0" t="n">
        <v>9</v>
      </c>
      <c r="M2209" s="0" t="n">
        <v>3</v>
      </c>
      <c r="N2209" s="1" t="n">
        <f aca="false">IF(ISERROR(I2209/(I2209+J2209)),0,(I2209/(I2209+J2209)))</f>
        <v>0.545454545454545</v>
      </c>
      <c r="O2209" s="1" t="n">
        <f aca="false">IF(ISERROR(I2209/(I2209+K2209)),0,(I2209/(I2209+K2209)))</f>
        <v>0.6</v>
      </c>
      <c r="P2209" s="1" t="n">
        <f aca="false">IF(ISERROR((2*N2209*O2209)/(N2209+O2209)),0,(2*N2209*O2209)/(N2209+O2209))</f>
        <v>0.571428571428571</v>
      </c>
      <c r="Q2209" s="0" t="n">
        <f aca="false">L723-M723</f>
        <v>-5</v>
      </c>
      <c r="R2209" s="17" t="str">
        <f aca="false">VLOOKUP(A2209,s3_num_method!A2209:B4708,2,0)</f>
        <v>count</v>
      </c>
    </row>
    <row r="2210" customFormat="false" ht="12.8" hidden="false" customHeight="false" outlineLevel="0" collapsed="false">
      <c r="A2210" s="0" t="s">
        <v>8521</v>
      </c>
      <c r="B2210" s="0" t="s">
        <v>22</v>
      </c>
      <c r="C2210" s="0" t="s">
        <v>2</v>
      </c>
      <c r="E2210" s="0" t="s">
        <v>33</v>
      </c>
      <c r="F2210" s="0" t="s">
        <v>8522</v>
      </c>
      <c r="G2210" s="0" t="n">
        <v>26</v>
      </c>
      <c r="H2210" s="0" t="n">
        <v>23</v>
      </c>
      <c r="I2210" s="0" t="n">
        <v>21</v>
      </c>
      <c r="J2210" s="0" t="n">
        <v>2</v>
      </c>
      <c r="K2210" s="0" t="n">
        <v>5</v>
      </c>
      <c r="L2210" s="0" t="n">
        <v>100</v>
      </c>
      <c r="M2210" s="0" t="n">
        <v>72</v>
      </c>
      <c r="N2210" s="1" t="n">
        <f aca="false">IF(ISERROR(I2210/(I2210+J2210)),0,(I2210/(I2210+J2210)))</f>
        <v>0.91304347826087</v>
      </c>
      <c r="O2210" s="1" t="n">
        <f aca="false">IF(ISERROR(I2210/(I2210+K2210)),0,(I2210/(I2210+K2210)))</f>
        <v>0.807692307692308</v>
      </c>
      <c r="P2210" s="1" t="n">
        <f aca="false">IF(ISERROR((2*N2210*O2210)/(N2210+O2210)),0,(2*N2210*O2210)/(N2210+O2210))</f>
        <v>0.857142857142857</v>
      </c>
      <c r="Q2210" s="0" t="n">
        <f aca="false">L148-M148</f>
        <v>-26</v>
      </c>
      <c r="R2210" s="17" t="str">
        <f aca="false">VLOOKUP(A2210,s3_num_method!A2210:B4709,2,0)</f>
        <v>num+count</v>
      </c>
    </row>
    <row r="2211" customFormat="false" ht="12.8" hidden="false" customHeight="false" outlineLevel="0" collapsed="false">
      <c r="A2211" s="0" t="s">
        <v>8523</v>
      </c>
      <c r="B2211" s="0" t="s">
        <v>22</v>
      </c>
      <c r="C2211" s="0" t="s">
        <v>2</v>
      </c>
      <c r="E2211" s="0" t="s">
        <v>33</v>
      </c>
      <c r="F2211" s="0" t="s">
        <v>8524</v>
      </c>
      <c r="G2211" s="0" t="n">
        <v>4</v>
      </c>
      <c r="H2211" s="0" t="n">
        <v>7</v>
      </c>
      <c r="I2211" s="0" t="n">
        <v>2</v>
      </c>
      <c r="J2211" s="0" t="n">
        <v>5</v>
      </c>
      <c r="K2211" s="0" t="n">
        <v>2</v>
      </c>
      <c r="L2211" s="0" t="n">
        <v>12</v>
      </c>
      <c r="M2211" s="0" t="n">
        <v>16</v>
      </c>
      <c r="N2211" s="1" t="n">
        <f aca="false">IF(ISERROR(I2211/(I2211+J2211)),0,(I2211/(I2211+J2211)))</f>
        <v>0.285714285714286</v>
      </c>
      <c r="O2211" s="1" t="n">
        <f aca="false">IF(ISERROR(I2211/(I2211+K2211)),0,(I2211/(I2211+K2211)))</f>
        <v>0.5</v>
      </c>
      <c r="P2211" s="1" t="n">
        <f aca="false">IF(ISERROR((2*N2211*O2211)/(N2211+O2211)),0,(2*N2211*O2211)/(N2211+O2211))</f>
        <v>0.363636363636364</v>
      </c>
      <c r="Q2211" s="0" t="n">
        <f aca="false">L2142-M2142</f>
        <v>-11</v>
      </c>
      <c r="R2211" s="17" t="str">
        <f aca="false">VLOOKUP(A2211,s3_num_method!A2211:B4710,2,0)</f>
        <v>num+count</v>
      </c>
    </row>
    <row r="2212" customFormat="false" ht="12.8" hidden="false" customHeight="false" outlineLevel="0" collapsed="false">
      <c r="A2212" s="0" t="s">
        <v>8525</v>
      </c>
      <c r="B2212" s="0" t="s">
        <v>22</v>
      </c>
      <c r="C2212" s="0" t="s">
        <v>2</v>
      </c>
      <c r="E2212" s="0" t="s">
        <v>33</v>
      </c>
      <c r="F2212" s="0" t="s">
        <v>8526</v>
      </c>
      <c r="G2212" s="0" t="n">
        <v>121</v>
      </c>
      <c r="H2212" s="0" t="n">
        <v>162</v>
      </c>
      <c r="I2212" s="0" t="n">
        <v>98</v>
      </c>
      <c r="J2212" s="0" t="n">
        <v>64</v>
      </c>
      <c r="K2212" s="0" t="n">
        <v>23</v>
      </c>
      <c r="L2212" s="0" t="n">
        <v>113</v>
      </c>
      <c r="M2212" s="0" t="n">
        <v>171</v>
      </c>
      <c r="N2212" s="1" t="n">
        <f aca="false">IF(ISERROR(I2212/(I2212+J2212)),0,(I2212/(I2212+J2212)))</f>
        <v>0.604938271604938</v>
      </c>
      <c r="O2212" s="1" t="n">
        <f aca="false">IF(ISERROR(I2212/(I2212+K2212)),0,(I2212/(I2212+K2212)))</f>
        <v>0.809917355371901</v>
      </c>
      <c r="P2212" s="1" t="n">
        <f aca="false">IF(ISERROR((2*N2212*O2212)/(N2212+O2212)),0,(2*N2212*O2212)/(N2212+O2212))</f>
        <v>0.692579505300353</v>
      </c>
      <c r="Q2212" s="0" t="n">
        <f aca="false">L880-M880</f>
        <v>-1</v>
      </c>
      <c r="R2212" s="17" t="str">
        <f aca="false">VLOOKUP(A2212,s3_num_method!A2212:B4711,2,0)</f>
        <v>num+count</v>
      </c>
    </row>
    <row r="2213" customFormat="false" ht="12.8" hidden="false" customHeight="false" outlineLevel="0" collapsed="false">
      <c r="A2213" s="0" t="s">
        <v>8527</v>
      </c>
      <c r="B2213" s="0" t="s">
        <v>22</v>
      </c>
      <c r="C2213" s="0" t="s">
        <v>2</v>
      </c>
      <c r="E2213" s="0" t="s">
        <v>33</v>
      </c>
      <c r="F2213" s="0" t="s">
        <v>8528</v>
      </c>
      <c r="G2213" s="0" t="n">
        <v>15</v>
      </c>
      <c r="H2213" s="0" t="n">
        <v>7</v>
      </c>
      <c r="I2213" s="0" t="n">
        <v>6</v>
      </c>
      <c r="J2213" s="0" t="n">
        <v>1</v>
      </c>
      <c r="K2213" s="0" t="n">
        <v>9</v>
      </c>
      <c r="L2213" s="0" t="n">
        <v>50</v>
      </c>
      <c r="M2213" s="0" t="n">
        <v>21</v>
      </c>
      <c r="N2213" s="1" t="n">
        <f aca="false">IF(ISERROR(I2213/(I2213+J2213)),0,(I2213/(I2213+J2213)))</f>
        <v>0.857142857142857</v>
      </c>
      <c r="O2213" s="1" t="n">
        <f aca="false">IF(ISERROR(I2213/(I2213+K2213)),0,(I2213/(I2213+K2213)))</f>
        <v>0.4</v>
      </c>
      <c r="P2213" s="1" t="n">
        <f aca="false">IF(ISERROR((2*N2213*O2213)/(N2213+O2213)),0,(2*N2213*O2213)/(N2213+O2213))</f>
        <v>0.545454545454546</v>
      </c>
      <c r="Q2213" s="0" t="n">
        <f aca="false">L2088-M2088</f>
        <v>2</v>
      </c>
      <c r="R2213" s="17" t="str">
        <f aca="false">VLOOKUP(A2213,s3_num_method!A2213:B4712,2,0)</f>
        <v>num+count</v>
      </c>
    </row>
    <row r="2214" customFormat="false" ht="12.8" hidden="false" customHeight="false" outlineLevel="0" collapsed="false">
      <c r="A2214" s="0" t="s">
        <v>8529</v>
      </c>
      <c r="B2214" s="0" t="s">
        <v>22</v>
      </c>
      <c r="C2214" s="0" t="s">
        <v>2</v>
      </c>
      <c r="E2214" s="0" t="s">
        <v>33</v>
      </c>
      <c r="F2214" s="0" t="s">
        <v>8530</v>
      </c>
      <c r="G2214" s="0" t="n">
        <v>4</v>
      </c>
      <c r="H2214" s="0" t="n">
        <v>4</v>
      </c>
      <c r="I2214" s="0" t="n">
        <v>2</v>
      </c>
      <c r="J2214" s="0" t="n">
        <v>2</v>
      </c>
      <c r="K2214" s="0" t="n">
        <v>2</v>
      </c>
      <c r="L2214" s="0" t="n">
        <v>2</v>
      </c>
      <c r="M2214" s="0" t="n">
        <v>1</v>
      </c>
      <c r="N2214" s="1" t="n">
        <f aca="false">IF(ISERROR(I2214/(I2214+J2214)),0,(I2214/(I2214+J2214)))</f>
        <v>0.5</v>
      </c>
      <c r="O2214" s="1" t="n">
        <f aca="false">IF(ISERROR(I2214/(I2214+K2214)),0,(I2214/(I2214+K2214)))</f>
        <v>0.5</v>
      </c>
      <c r="P2214" s="1" t="n">
        <f aca="false">IF(ISERROR((2*N2214*O2214)/(N2214+O2214)),0,(2*N2214*O2214)/(N2214+O2214))</f>
        <v>0.5</v>
      </c>
      <c r="Q2214" s="0" t="n">
        <f aca="false">L1525-M1525</f>
        <v>0</v>
      </c>
      <c r="R2214" s="17" t="str">
        <f aca="false">VLOOKUP(A2214,s3_num_method!A2214:B4713,2,0)</f>
        <v>count</v>
      </c>
    </row>
    <row r="2215" customFormat="false" ht="12.8" hidden="false" customHeight="false" outlineLevel="0" collapsed="false">
      <c r="A2215" s="0" t="s">
        <v>8531</v>
      </c>
      <c r="B2215" s="0" t="s">
        <v>22</v>
      </c>
      <c r="C2215" s="0" t="s">
        <v>2</v>
      </c>
      <c r="E2215" s="0" t="s">
        <v>33</v>
      </c>
      <c r="F2215" s="0" t="s">
        <v>8532</v>
      </c>
      <c r="G2215" s="0" t="n">
        <v>6</v>
      </c>
      <c r="H2215" s="0" t="n">
        <v>6</v>
      </c>
      <c r="I2215" s="0" t="n">
        <v>6</v>
      </c>
      <c r="J2215" s="0" t="n">
        <v>0</v>
      </c>
      <c r="K2215" s="0" t="n">
        <v>0</v>
      </c>
      <c r="L2215" s="0" t="n">
        <v>6</v>
      </c>
      <c r="M2215" s="0" t="n">
        <v>3</v>
      </c>
      <c r="N2215" s="1" t="n">
        <f aca="false">IF(ISERROR(I2215/(I2215+J2215)),0,(I2215/(I2215+J2215)))</f>
        <v>1</v>
      </c>
      <c r="O2215" s="1" t="n">
        <f aca="false">IF(ISERROR(I2215/(I2215+K2215)),0,(I2215/(I2215+K2215)))</f>
        <v>1</v>
      </c>
      <c r="P2215" s="1" t="n">
        <f aca="false">IF(ISERROR((2*N2215*O2215)/(N2215+O2215)),0,(2*N2215*O2215)/(N2215+O2215))</f>
        <v>1</v>
      </c>
      <c r="Q2215" s="0" t="n">
        <f aca="false">L2159-M2159</f>
        <v>3</v>
      </c>
      <c r="R2215" s="17" t="str">
        <f aca="false">VLOOKUP(A2215,s3_num_method!A2215:B4714,2,0)</f>
        <v>num+count</v>
      </c>
    </row>
    <row r="2216" customFormat="false" ht="12.8" hidden="false" customHeight="false" outlineLevel="0" collapsed="false">
      <c r="A2216" s="0" t="s">
        <v>8533</v>
      </c>
      <c r="B2216" s="0" t="s">
        <v>22</v>
      </c>
      <c r="C2216" s="0" t="s">
        <v>2</v>
      </c>
      <c r="E2216" s="0" t="s">
        <v>33</v>
      </c>
      <c r="F2216" s="0" t="s">
        <v>8534</v>
      </c>
      <c r="G2216" s="0" t="n">
        <v>16</v>
      </c>
      <c r="H2216" s="0" t="n">
        <v>23</v>
      </c>
      <c r="I2216" s="0" t="n">
        <v>11</v>
      </c>
      <c r="J2216" s="0" t="n">
        <v>12</v>
      </c>
      <c r="K2216" s="0" t="n">
        <v>5</v>
      </c>
      <c r="L2216" s="0" t="n">
        <v>15</v>
      </c>
      <c r="M2216" s="0" t="n">
        <v>22</v>
      </c>
      <c r="N2216" s="1" t="n">
        <f aca="false">IF(ISERROR(I2216/(I2216+J2216)),0,(I2216/(I2216+J2216)))</f>
        <v>0.478260869565217</v>
      </c>
      <c r="O2216" s="1" t="n">
        <f aca="false">IF(ISERROR(I2216/(I2216+K2216)),0,(I2216/(I2216+K2216)))</f>
        <v>0.6875</v>
      </c>
      <c r="P2216" s="1" t="n">
        <f aca="false">IF(ISERROR((2*N2216*O2216)/(N2216+O2216)),0,(2*N2216*O2216)/(N2216+O2216))</f>
        <v>0.564102564102564</v>
      </c>
      <c r="Q2216" s="0" t="n">
        <f aca="false">L24-M24</f>
        <v>-7</v>
      </c>
      <c r="R2216" s="17" t="str">
        <f aca="false">VLOOKUP(A2216,s3_num_method!A2216:B4715,2,0)</f>
        <v>num+count</v>
      </c>
    </row>
    <row r="2217" customFormat="false" ht="12.8" hidden="false" customHeight="false" outlineLevel="0" collapsed="false">
      <c r="A2217" s="0" t="s">
        <v>8535</v>
      </c>
      <c r="B2217" s="0" t="s">
        <v>22</v>
      </c>
      <c r="C2217" s="0" t="s">
        <v>2</v>
      </c>
      <c r="E2217" s="0" t="s">
        <v>33</v>
      </c>
      <c r="F2217" s="0" t="s">
        <v>8536</v>
      </c>
      <c r="G2217" s="0" t="n">
        <v>10</v>
      </c>
      <c r="H2217" s="0" t="n">
        <v>9</v>
      </c>
      <c r="I2217" s="0" t="n">
        <v>8</v>
      </c>
      <c r="J2217" s="0" t="n">
        <v>1</v>
      </c>
      <c r="K2217" s="0" t="n">
        <v>2</v>
      </c>
      <c r="L2217" s="0" t="n">
        <v>16</v>
      </c>
      <c r="M2217" s="0" t="n">
        <v>32</v>
      </c>
      <c r="N2217" s="1" t="n">
        <f aca="false">IF(ISERROR(I2217/(I2217+J2217)),0,(I2217/(I2217+J2217)))</f>
        <v>0.888888888888889</v>
      </c>
      <c r="O2217" s="1" t="n">
        <f aca="false">IF(ISERROR(I2217/(I2217+K2217)),0,(I2217/(I2217+K2217)))</f>
        <v>0.8</v>
      </c>
      <c r="P2217" s="1" t="n">
        <f aca="false">IF(ISERROR((2*N2217*O2217)/(N2217+O2217)),0,(2*N2217*O2217)/(N2217+O2217))</f>
        <v>0.842105263157895</v>
      </c>
      <c r="Q2217" s="0" t="n">
        <f aca="false">L687-M687</f>
        <v>-6</v>
      </c>
      <c r="R2217" s="17" t="str">
        <f aca="false">VLOOKUP(A2217,s3_num_method!A2217:B4716,2,0)</f>
        <v>num+count</v>
      </c>
    </row>
    <row r="2218" customFormat="false" ht="12.8" hidden="false" customHeight="false" outlineLevel="0" collapsed="false">
      <c r="A2218" s="0" t="s">
        <v>8537</v>
      </c>
      <c r="B2218" s="0" t="s">
        <v>22</v>
      </c>
      <c r="C2218" s="0" t="s">
        <v>2</v>
      </c>
      <c r="E2218" s="0" t="s">
        <v>33</v>
      </c>
      <c r="F2218" s="0" t="s">
        <v>8538</v>
      </c>
      <c r="G2218" s="0" t="n">
        <v>2</v>
      </c>
      <c r="H2218" s="0" t="n">
        <v>2</v>
      </c>
      <c r="I2218" s="0" t="n">
        <v>2</v>
      </c>
      <c r="J2218" s="0" t="n">
        <v>0</v>
      </c>
      <c r="K2218" s="0" t="n">
        <v>0</v>
      </c>
      <c r="L2218" s="0" t="n">
        <v>5</v>
      </c>
      <c r="M2218" s="0" t="n">
        <v>4</v>
      </c>
      <c r="N2218" s="1" t="n">
        <f aca="false">IF(ISERROR(I2218/(I2218+J2218)),0,(I2218/(I2218+J2218)))</f>
        <v>1</v>
      </c>
      <c r="O2218" s="1" t="n">
        <f aca="false">IF(ISERROR(I2218/(I2218+K2218)),0,(I2218/(I2218+K2218)))</f>
        <v>1</v>
      </c>
      <c r="P2218" s="1" t="n">
        <f aca="false">IF(ISERROR((2*N2218*O2218)/(N2218+O2218)),0,(2*N2218*O2218)/(N2218+O2218))</f>
        <v>1</v>
      </c>
      <c r="Q2218" s="0" t="n">
        <f aca="false">L2205-M2205</f>
        <v>2</v>
      </c>
      <c r="R2218" s="17" t="str">
        <f aca="false">VLOOKUP(A2218,s3_num_method!A2218:B4717,2,0)</f>
        <v>num+count</v>
      </c>
    </row>
    <row r="2219" customFormat="false" ht="12.8" hidden="false" customHeight="false" outlineLevel="0" collapsed="false">
      <c r="A2219" s="0" t="s">
        <v>8539</v>
      </c>
      <c r="B2219" s="0" t="s">
        <v>22</v>
      </c>
      <c r="C2219" s="0" t="s">
        <v>2</v>
      </c>
      <c r="E2219" s="0" t="s">
        <v>33</v>
      </c>
      <c r="F2219" s="0" t="s">
        <v>8540</v>
      </c>
      <c r="G2219" s="0" t="n">
        <v>12</v>
      </c>
      <c r="H2219" s="0" t="n">
        <v>22</v>
      </c>
      <c r="I2219" s="0" t="n">
        <v>7</v>
      </c>
      <c r="J2219" s="0" t="n">
        <v>15</v>
      </c>
      <c r="K2219" s="0" t="n">
        <v>5</v>
      </c>
      <c r="L2219" s="0" t="n">
        <v>18</v>
      </c>
      <c r="M2219" s="0" t="n">
        <v>36</v>
      </c>
      <c r="N2219" s="1" t="n">
        <f aca="false">IF(ISERROR(I2219/(I2219+J2219)),0,(I2219/(I2219+J2219)))</f>
        <v>0.318181818181818</v>
      </c>
      <c r="O2219" s="1" t="n">
        <f aca="false">IF(ISERROR(I2219/(I2219+K2219)),0,(I2219/(I2219+K2219)))</f>
        <v>0.583333333333333</v>
      </c>
      <c r="P2219" s="1" t="n">
        <f aca="false">IF(ISERROR((2*N2219*O2219)/(N2219+O2219)),0,(2*N2219*O2219)/(N2219+O2219))</f>
        <v>0.411764705882353</v>
      </c>
      <c r="Q2219" s="0" t="n">
        <f aca="false">L2131-M2131</f>
        <v>-10</v>
      </c>
      <c r="R2219" s="17" t="str">
        <f aca="false">VLOOKUP(A2219,s3_num_method!A2219:B4718,2,0)</f>
        <v>num+count</v>
      </c>
    </row>
    <row r="2220" customFormat="false" ht="12.8" hidden="false" customHeight="false" outlineLevel="0" collapsed="false">
      <c r="A2220" s="0" t="s">
        <v>8541</v>
      </c>
      <c r="B2220" s="0" t="s">
        <v>22</v>
      </c>
      <c r="C2220" s="0" t="s">
        <v>2</v>
      </c>
      <c r="E2220" s="0" t="s">
        <v>33</v>
      </c>
      <c r="F2220" s="0" t="s">
        <v>8542</v>
      </c>
      <c r="G2220" s="0" t="n">
        <v>32</v>
      </c>
      <c r="H2220" s="0" t="n">
        <v>0</v>
      </c>
      <c r="I2220" s="0" t="n">
        <v>0</v>
      </c>
      <c r="J2220" s="0" t="n">
        <v>0</v>
      </c>
      <c r="K2220" s="0" t="n">
        <v>32</v>
      </c>
      <c r="L2220" s="0" t="n">
        <v>55</v>
      </c>
      <c r="M2220" s="0" t="n">
        <v>0</v>
      </c>
      <c r="N2220" s="1" t="n">
        <f aca="false">IF(ISERROR(I2220/(I2220+J2220)),0,(I2220/(I2220+J2220)))</f>
        <v>0</v>
      </c>
      <c r="O2220" s="1" t="n">
        <f aca="false">IF(ISERROR(I2220/(I2220+K2220)),0,(I2220/(I2220+K2220)))</f>
        <v>0</v>
      </c>
      <c r="P2220" s="1" t="n">
        <f aca="false">IF(ISERROR((2*N2220*O2220)/(N2220+O2220)),0,(2*N2220*O2220)/(N2220+O2220))</f>
        <v>0</v>
      </c>
      <c r="Q2220" s="0" t="n">
        <f aca="false">L231-M231</f>
        <v>-16</v>
      </c>
      <c r="R2220" s="17" t="str">
        <f aca="false">VLOOKUP(A2220,s3_num_method!A2220:B4719,2,0)</f>
        <v>num+count</v>
      </c>
    </row>
    <row r="2221" customFormat="false" ht="12.8" hidden="false" customHeight="false" outlineLevel="0" collapsed="false">
      <c r="A2221" s="0" t="s">
        <v>8543</v>
      </c>
      <c r="B2221" s="0" t="s">
        <v>22</v>
      </c>
      <c r="C2221" s="0" t="s">
        <v>2</v>
      </c>
      <c r="E2221" s="0" t="s">
        <v>33</v>
      </c>
      <c r="F2221" s="0" t="s">
        <v>8544</v>
      </c>
      <c r="G2221" s="0" t="n">
        <v>39</v>
      </c>
      <c r="H2221" s="0" t="n">
        <v>27</v>
      </c>
      <c r="I2221" s="0" t="n">
        <v>24</v>
      </c>
      <c r="J2221" s="0" t="n">
        <v>3</v>
      </c>
      <c r="K2221" s="0" t="n">
        <v>15</v>
      </c>
      <c r="L2221" s="0" t="n">
        <v>83</v>
      </c>
      <c r="M2221" s="0" t="n">
        <v>54</v>
      </c>
      <c r="N2221" s="1" t="n">
        <f aca="false">IF(ISERROR(I2221/(I2221+J2221)),0,(I2221/(I2221+J2221)))</f>
        <v>0.888888888888889</v>
      </c>
      <c r="O2221" s="1" t="n">
        <f aca="false">IF(ISERROR(I2221/(I2221+K2221)),0,(I2221/(I2221+K2221)))</f>
        <v>0.615384615384615</v>
      </c>
      <c r="P2221" s="1" t="n">
        <f aca="false">IF(ISERROR((2*N2221*O2221)/(N2221+O2221)),0,(2*N2221*O2221)/(N2221+O2221))</f>
        <v>0.727272727272727</v>
      </c>
      <c r="Q2221" s="0" t="n">
        <f aca="false">L1147-M1147</f>
        <v>-10</v>
      </c>
      <c r="R2221" s="17" t="str">
        <f aca="false">VLOOKUP(A2221,s3_num_method!A2221:B4720,2,0)</f>
        <v>num+count</v>
      </c>
    </row>
    <row r="2222" customFormat="false" ht="12.8" hidden="false" customHeight="false" outlineLevel="0" collapsed="false">
      <c r="A2222" s="0" t="s">
        <v>8545</v>
      </c>
      <c r="B2222" s="0" t="s">
        <v>22</v>
      </c>
      <c r="C2222" s="0" t="s">
        <v>2</v>
      </c>
      <c r="E2222" s="0" t="s">
        <v>33</v>
      </c>
      <c r="F2222" s="0" t="s">
        <v>8546</v>
      </c>
      <c r="G2222" s="0" t="n">
        <v>7</v>
      </c>
      <c r="H2222" s="0" t="n">
        <v>11</v>
      </c>
      <c r="I2222" s="0" t="n">
        <v>5</v>
      </c>
      <c r="J2222" s="0" t="n">
        <v>6</v>
      </c>
      <c r="K2222" s="0" t="n">
        <v>2</v>
      </c>
      <c r="L2222" s="0" t="n">
        <v>5</v>
      </c>
      <c r="M2222" s="0" t="n">
        <v>5</v>
      </c>
      <c r="N2222" s="1" t="n">
        <f aca="false">IF(ISERROR(I2222/(I2222+J2222)),0,(I2222/(I2222+J2222)))</f>
        <v>0.454545454545455</v>
      </c>
      <c r="O2222" s="1" t="n">
        <f aca="false">IF(ISERROR(I2222/(I2222+K2222)),0,(I2222/(I2222+K2222)))</f>
        <v>0.714285714285714</v>
      </c>
      <c r="P2222" s="1" t="n">
        <f aca="false">IF(ISERROR((2*N2222*O2222)/(N2222+O2222)),0,(2*N2222*O2222)/(N2222+O2222))</f>
        <v>0.555555555555556</v>
      </c>
      <c r="Q2222" s="0" t="n">
        <f aca="false">L1755-M1755</f>
        <v>-12</v>
      </c>
      <c r="R2222" s="17" t="str">
        <f aca="false">VLOOKUP(A2222,s3_num_method!A2222:B4721,2,0)</f>
        <v>num+count</v>
      </c>
    </row>
    <row r="2223" customFormat="false" ht="12.8" hidden="false" customHeight="false" outlineLevel="0" collapsed="false">
      <c r="A2223" s="0" t="s">
        <v>8547</v>
      </c>
      <c r="B2223" s="0" t="s">
        <v>22</v>
      </c>
      <c r="C2223" s="0" t="s">
        <v>2</v>
      </c>
      <c r="E2223" s="0" t="s">
        <v>33</v>
      </c>
      <c r="F2223" s="0" t="s">
        <v>8548</v>
      </c>
      <c r="G2223" s="0" t="n">
        <v>7</v>
      </c>
      <c r="H2223" s="0" t="n">
        <v>10</v>
      </c>
      <c r="I2223" s="0" t="n">
        <v>2</v>
      </c>
      <c r="J2223" s="0" t="n">
        <v>8</v>
      </c>
      <c r="K2223" s="0" t="n">
        <v>5</v>
      </c>
      <c r="L2223" s="0" t="n">
        <v>9</v>
      </c>
      <c r="M2223" s="0" t="n">
        <v>1</v>
      </c>
      <c r="N2223" s="1" t="n">
        <f aca="false">IF(ISERROR(I2223/(I2223+J2223)),0,(I2223/(I2223+J2223)))</f>
        <v>0.2</v>
      </c>
      <c r="O2223" s="1" t="n">
        <f aca="false">IF(ISERROR(I2223/(I2223+K2223)),0,(I2223/(I2223+K2223)))</f>
        <v>0.285714285714286</v>
      </c>
      <c r="P2223" s="1" t="n">
        <f aca="false">IF(ISERROR((2*N2223*O2223)/(N2223+O2223)),0,(2*N2223*O2223)/(N2223+O2223))</f>
        <v>0.235294117647059</v>
      </c>
      <c r="Q2223" s="0" t="n">
        <f aca="false">L13-M13</f>
        <v>-15</v>
      </c>
      <c r="R2223" s="17" t="str">
        <f aca="false">VLOOKUP(A2223,s3_num_method!A2223:B4722,2,0)</f>
        <v>count</v>
      </c>
    </row>
    <row r="2224" customFormat="false" ht="12.8" hidden="false" customHeight="false" outlineLevel="0" collapsed="false">
      <c r="A2224" s="0" t="s">
        <v>8549</v>
      </c>
      <c r="B2224" s="0" t="s">
        <v>22</v>
      </c>
      <c r="C2224" s="0" t="s">
        <v>2</v>
      </c>
      <c r="E2224" s="0" t="s">
        <v>33</v>
      </c>
      <c r="F2224" s="0" t="s">
        <v>8550</v>
      </c>
      <c r="G2224" s="0" t="n">
        <v>4</v>
      </c>
      <c r="H2224" s="0" t="n">
        <v>6</v>
      </c>
      <c r="I2224" s="0" t="n">
        <v>3</v>
      </c>
      <c r="J2224" s="0" t="n">
        <v>3</v>
      </c>
      <c r="K2224" s="0" t="n">
        <v>1</v>
      </c>
      <c r="L2224" s="0" t="n">
        <v>12</v>
      </c>
      <c r="M2224" s="0" t="n">
        <v>8</v>
      </c>
      <c r="N2224" s="1" t="n">
        <f aca="false">IF(ISERROR(I2224/(I2224+J2224)),0,(I2224/(I2224+J2224)))</f>
        <v>0.5</v>
      </c>
      <c r="O2224" s="1" t="n">
        <f aca="false">IF(ISERROR(I2224/(I2224+K2224)),0,(I2224/(I2224+K2224)))</f>
        <v>0.75</v>
      </c>
      <c r="P2224" s="1" t="n">
        <f aca="false">IF(ISERROR((2*N2224*O2224)/(N2224+O2224)),0,(2*N2224*O2224)/(N2224+O2224))</f>
        <v>0.6</v>
      </c>
      <c r="Q2224" s="0" t="n">
        <f aca="false">L2223-M2223</f>
        <v>8</v>
      </c>
      <c r="R2224" s="17" t="str">
        <f aca="false">VLOOKUP(A2224,s3_num_method!A2224:B4723,2,0)</f>
        <v>num+count</v>
      </c>
    </row>
    <row r="2225" customFormat="false" ht="12.8" hidden="false" customHeight="false" outlineLevel="0" collapsed="false">
      <c r="A2225" s="0" t="s">
        <v>8551</v>
      </c>
      <c r="B2225" s="0" t="s">
        <v>22</v>
      </c>
      <c r="C2225" s="0" t="s">
        <v>2</v>
      </c>
      <c r="E2225" s="0" t="s">
        <v>33</v>
      </c>
      <c r="F2225" s="0" t="s">
        <v>8552</v>
      </c>
      <c r="G2225" s="0" t="n">
        <v>4</v>
      </c>
      <c r="H2225" s="0" t="n">
        <v>7</v>
      </c>
      <c r="I2225" s="0" t="n">
        <v>1</v>
      </c>
      <c r="J2225" s="0" t="n">
        <v>6</v>
      </c>
      <c r="K2225" s="0" t="n">
        <v>3</v>
      </c>
      <c r="L2225" s="0" t="n">
        <v>5</v>
      </c>
      <c r="M2225" s="0" t="n">
        <v>17</v>
      </c>
      <c r="N2225" s="1" t="n">
        <f aca="false">IF(ISERROR(I2225/(I2225+J2225)),0,(I2225/(I2225+J2225)))</f>
        <v>0.142857142857143</v>
      </c>
      <c r="O2225" s="1" t="n">
        <f aca="false">IF(ISERROR(I2225/(I2225+K2225)),0,(I2225/(I2225+K2225)))</f>
        <v>0.25</v>
      </c>
      <c r="P2225" s="1" t="n">
        <f aca="false">IF(ISERROR((2*N2225*O2225)/(N2225+O2225)),0,(2*N2225*O2225)/(N2225+O2225))</f>
        <v>0.181818181818182</v>
      </c>
      <c r="Q2225" s="0" t="n">
        <f aca="false">L2237-M2237</f>
        <v>0</v>
      </c>
      <c r="R2225" s="17" t="str">
        <f aca="false">VLOOKUP(A2225,s3_num_method!A2225:B4724,2,0)</f>
        <v>num+count</v>
      </c>
    </row>
    <row r="2226" customFormat="false" ht="12.8" hidden="false" customHeight="false" outlineLevel="0" collapsed="false">
      <c r="A2226" s="0" t="s">
        <v>8553</v>
      </c>
      <c r="B2226" s="0" t="s">
        <v>22</v>
      </c>
      <c r="C2226" s="0" t="s">
        <v>2</v>
      </c>
      <c r="E2226" s="0" t="s">
        <v>33</v>
      </c>
      <c r="F2226" s="0" t="s">
        <v>8554</v>
      </c>
      <c r="G2226" s="0" t="n">
        <v>7</v>
      </c>
      <c r="H2226" s="0" t="n">
        <v>1</v>
      </c>
      <c r="I2226" s="0" t="n">
        <v>1</v>
      </c>
      <c r="J2226" s="0" t="n">
        <v>0</v>
      </c>
      <c r="K2226" s="0" t="n">
        <v>6</v>
      </c>
      <c r="L2226" s="0" t="n">
        <v>25</v>
      </c>
      <c r="M2226" s="0" t="n">
        <v>5</v>
      </c>
      <c r="N2226" s="1" t="n">
        <f aca="false">IF(ISERROR(I2226/(I2226+J2226)),0,(I2226/(I2226+J2226)))</f>
        <v>1</v>
      </c>
      <c r="O2226" s="1" t="n">
        <f aca="false">IF(ISERROR(I2226/(I2226+K2226)),0,(I2226/(I2226+K2226)))</f>
        <v>0.142857142857143</v>
      </c>
      <c r="P2226" s="1" t="n">
        <f aca="false">IF(ISERROR((2*N2226*O2226)/(N2226+O2226)),0,(2*N2226*O2226)/(N2226+O2226))</f>
        <v>0.25</v>
      </c>
      <c r="Q2226" s="0" t="n">
        <f aca="false">L2234-M2234</f>
        <v>6</v>
      </c>
      <c r="R2226" s="17" t="str">
        <f aca="false">VLOOKUP(A2226,s3_num_method!A2226:B4725,2,0)</f>
        <v>num</v>
      </c>
    </row>
    <row r="2227" customFormat="false" ht="12.8" hidden="false" customHeight="false" outlineLevel="0" collapsed="false">
      <c r="A2227" s="0" t="s">
        <v>8555</v>
      </c>
      <c r="B2227" s="0" t="s">
        <v>22</v>
      </c>
      <c r="C2227" s="0" t="s">
        <v>2</v>
      </c>
      <c r="E2227" s="0" t="s">
        <v>33</v>
      </c>
      <c r="F2227" s="0" t="s">
        <v>8556</v>
      </c>
      <c r="G2227" s="0" t="n">
        <v>2</v>
      </c>
      <c r="H2227" s="0" t="n">
        <v>4</v>
      </c>
      <c r="I2227" s="0" t="n">
        <v>1</v>
      </c>
      <c r="J2227" s="0" t="n">
        <v>3</v>
      </c>
      <c r="K2227" s="0" t="n">
        <v>1</v>
      </c>
      <c r="L2227" s="0" t="n">
        <v>2</v>
      </c>
      <c r="M2227" s="0" t="n">
        <v>8</v>
      </c>
      <c r="N2227" s="1" t="n">
        <f aca="false">IF(ISERROR(I2227/(I2227+J2227)),0,(I2227/(I2227+J2227)))</f>
        <v>0.25</v>
      </c>
      <c r="O2227" s="1" t="n">
        <f aca="false">IF(ISERROR(I2227/(I2227+K2227)),0,(I2227/(I2227+K2227)))</f>
        <v>0.5</v>
      </c>
      <c r="P2227" s="1" t="n">
        <f aca="false">IF(ISERROR((2*N2227*O2227)/(N2227+O2227)),0,(2*N2227*O2227)/(N2227+O2227))</f>
        <v>0.333333333333333</v>
      </c>
      <c r="Q2227" s="0" t="n">
        <f aca="false">L2222-M2222</f>
        <v>0</v>
      </c>
      <c r="R2227" s="17" t="str">
        <f aca="false">VLOOKUP(A2227,s3_num_method!A2227:B4726,2,0)</f>
        <v>num+count</v>
      </c>
    </row>
    <row r="2228" customFormat="false" ht="12.8" hidden="false" customHeight="false" outlineLevel="0" collapsed="false">
      <c r="A2228" s="0" t="s">
        <v>8557</v>
      </c>
      <c r="B2228" s="0" t="s">
        <v>22</v>
      </c>
      <c r="C2228" s="0" t="s">
        <v>2</v>
      </c>
      <c r="E2228" s="0" t="s">
        <v>33</v>
      </c>
      <c r="F2228" s="0" t="s">
        <v>8558</v>
      </c>
      <c r="G2228" s="0" t="n">
        <v>4</v>
      </c>
      <c r="H2228" s="0" t="n">
        <v>5</v>
      </c>
      <c r="I2228" s="0" t="n">
        <v>3</v>
      </c>
      <c r="J2228" s="0" t="n">
        <v>2</v>
      </c>
      <c r="K2228" s="0" t="n">
        <v>1</v>
      </c>
      <c r="L2228" s="0" t="n">
        <v>7</v>
      </c>
      <c r="M2228" s="0" t="n">
        <v>10</v>
      </c>
      <c r="N2228" s="1" t="n">
        <f aca="false">IF(ISERROR(I2228/(I2228+J2228)),0,(I2228/(I2228+J2228)))</f>
        <v>0.6</v>
      </c>
      <c r="O2228" s="1" t="n">
        <f aca="false">IF(ISERROR(I2228/(I2228+K2228)),0,(I2228/(I2228+K2228)))</f>
        <v>0.75</v>
      </c>
      <c r="P2228" s="1" t="n">
        <f aca="false">IF(ISERROR((2*N2228*O2228)/(N2228+O2228)),0,(2*N2228*O2228)/(N2228+O2228))</f>
        <v>0.666666666666667</v>
      </c>
      <c r="Q2228" s="0" t="n">
        <f aca="false">L1821-M1821</f>
        <v>1</v>
      </c>
      <c r="R2228" s="17" t="str">
        <f aca="false">VLOOKUP(A2228,s3_num_method!A2228:B4727,2,0)</f>
        <v>num+count</v>
      </c>
    </row>
    <row r="2229" customFormat="false" ht="12.8" hidden="false" customHeight="false" outlineLevel="0" collapsed="false">
      <c r="A2229" s="0" t="s">
        <v>8559</v>
      </c>
      <c r="B2229" s="0" t="s">
        <v>22</v>
      </c>
      <c r="C2229" s="0" t="s">
        <v>2</v>
      </c>
      <c r="E2229" s="0" t="s">
        <v>33</v>
      </c>
      <c r="F2229" s="0" t="s">
        <v>8560</v>
      </c>
      <c r="G2229" s="0" t="n">
        <v>19</v>
      </c>
      <c r="H2229" s="0" t="n">
        <v>13</v>
      </c>
      <c r="I2229" s="0" t="n">
        <v>10</v>
      </c>
      <c r="J2229" s="0" t="n">
        <v>3</v>
      </c>
      <c r="K2229" s="0" t="n">
        <v>9</v>
      </c>
      <c r="L2229" s="0" t="n">
        <v>37</v>
      </c>
      <c r="M2229" s="0" t="n">
        <v>21</v>
      </c>
      <c r="N2229" s="1" t="n">
        <f aca="false">IF(ISERROR(I2229/(I2229+J2229)),0,(I2229/(I2229+J2229)))</f>
        <v>0.769230769230769</v>
      </c>
      <c r="O2229" s="1" t="n">
        <f aca="false">IF(ISERROR(I2229/(I2229+K2229)),0,(I2229/(I2229+K2229)))</f>
        <v>0.526315789473684</v>
      </c>
      <c r="P2229" s="1" t="n">
        <f aca="false">IF(ISERROR((2*N2229*O2229)/(N2229+O2229)),0,(2*N2229*O2229)/(N2229+O2229))</f>
        <v>0.625</v>
      </c>
      <c r="Q2229" s="0" t="n">
        <f aca="false">L1097-M1097</f>
        <v>-11</v>
      </c>
      <c r="R2229" s="17" t="str">
        <f aca="false">VLOOKUP(A2229,s3_num_method!A2229:B4728,2,0)</f>
        <v>num+count</v>
      </c>
    </row>
    <row r="2230" customFormat="false" ht="12.8" hidden="false" customHeight="false" outlineLevel="0" collapsed="false">
      <c r="A2230" s="0" t="s">
        <v>8561</v>
      </c>
      <c r="B2230" s="0" t="s">
        <v>22</v>
      </c>
      <c r="C2230" s="0" t="s">
        <v>2</v>
      </c>
      <c r="E2230" s="0" t="s">
        <v>33</v>
      </c>
      <c r="F2230" s="0" t="s">
        <v>8562</v>
      </c>
      <c r="G2230" s="0" t="n">
        <v>11</v>
      </c>
      <c r="H2230" s="0" t="n">
        <v>21</v>
      </c>
      <c r="I2230" s="0" t="n">
        <v>7</v>
      </c>
      <c r="J2230" s="0" t="n">
        <v>14</v>
      </c>
      <c r="K2230" s="0" t="n">
        <v>4</v>
      </c>
      <c r="L2230" s="0" t="n">
        <v>5</v>
      </c>
      <c r="M2230" s="0" t="n">
        <v>19</v>
      </c>
      <c r="N2230" s="1" t="n">
        <f aca="false">IF(ISERROR(I2230/(I2230+J2230)),0,(I2230/(I2230+J2230)))</f>
        <v>0.333333333333333</v>
      </c>
      <c r="O2230" s="1" t="n">
        <f aca="false">IF(ISERROR(I2230/(I2230+K2230)),0,(I2230/(I2230+K2230)))</f>
        <v>0.636363636363636</v>
      </c>
      <c r="P2230" s="1" t="n">
        <f aca="false">IF(ISERROR((2*N2230*O2230)/(N2230+O2230)),0,(2*N2230*O2230)/(N2230+O2230))</f>
        <v>0.4375</v>
      </c>
      <c r="Q2230" s="0" t="n">
        <f aca="false">L1308-M1308</f>
        <v>-3</v>
      </c>
      <c r="R2230" s="17" t="str">
        <f aca="false">VLOOKUP(A2230,s3_num_method!A2230:B4729,2,0)</f>
        <v>num+count</v>
      </c>
    </row>
    <row r="2231" customFormat="false" ht="12.8" hidden="false" customHeight="false" outlineLevel="0" collapsed="false">
      <c r="A2231" s="0" t="s">
        <v>8563</v>
      </c>
      <c r="B2231" s="0" t="s">
        <v>22</v>
      </c>
      <c r="C2231" s="0" t="s">
        <v>2</v>
      </c>
      <c r="E2231" s="0" t="s">
        <v>33</v>
      </c>
      <c r="F2231" s="0" t="s">
        <v>8564</v>
      </c>
      <c r="G2231" s="0" t="n">
        <v>58</v>
      </c>
      <c r="H2231" s="0" t="n">
        <v>79</v>
      </c>
      <c r="I2231" s="0" t="n">
        <v>44</v>
      </c>
      <c r="J2231" s="0" t="n">
        <v>35</v>
      </c>
      <c r="K2231" s="0" t="n">
        <v>14</v>
      </c>
      <c r="L2231" s="0" t="n">
        <v>73</v>
      </c>
      <c r="M2231" s="0" t="n">
        <v>86</v>
      </c>
      <c r="N2231" s="1" t="n">
        <f aca="false">IF(ISERROR(I2231/(I2231+J2231)),0,(I2231/(I2231+J2231)))</f>
        <v>0.556962025316456</v>
      </c>
      <c r="O2231" s="1" t="n">
        <f aca="false">IF(ISERROR(I2231/(I2231+K2231)),0,(I2231/(I2231+K2231)))</f>
        <v>0.758620689655172</v>
      </c>
      <c r="P2231" s="1" t="n">
        <f aca="false">IF(ISERROR((2*N2231*O2231)/(N2231+O2231)),0,(2*N2231*O2231)/(N2231+O2231))</f>
        <v>0.642335766423358</v>
      </c>
      <c r="Q2231" s="0" t="n">
        <f aca="false">L1334-M1334</f>
        <v>-9</v>
      </c>
      <c r="R2231" s="17" t="str">
        <f aca="false">VLOOKUP(A2231,s3_num_method!A2231:B4730,2,0)</f>
        <v>num+count</v>
      </c>
    </row>
    <row r="2232" customFormat="false" ht="12.8" hidden="false" customHeight="false" outlineLevel="0" collapsed="false">
      <c r="A2232" s="0" t="s">
        <v>8565</v>
      </c>
      <c r="B2232" s="0" t="s">
        <v>22</v>
      </c>
      <c r="C2232" s="0" t="s">
        <v>2</v>
      </c>
      <c r="E2232" s="0" t="s">
        <v>33</v>
      </c>
      <c r="F2232" s="0" t="s">
        <v>8566</v>
      </c>
      <c r="G2232" s="0" t="n">
        <v>5</v>
      </c>
      <c r="H2232" s="0" t="n">
        <v>5</v>
      </c>
      <c r="I2232" s="0" t="n">
        <v>5</v>
      </c>
      <c r="J2232" s="0" t="n">
        <v>0</v>
      </c>
      <c r="K2232" s="0" t="n">
        <v>0</v>
      </c>
      <c r="L2232" s="0" t="n">
        <v>4</v>
      </c>
      <c r="M2232" s="0" t="n">
        <v>3</v>
      </c>
      <c r="N2232" s="1" t="n">
        <f aca="false">IF(ISERROR(I2232/(I2232+J2232)),0,(I2232/(I2232+J2232)))</f>
        <v>1</v>
      </c>
      <c r="O2232" s="1" t="n">
        <f aca="false">IF(ISERROR(I2232/(I2232+K2232)),0,(I2232/(I2232+K2232)))</f>
        <v>1</v>
      </c>
      <c r="P2232" s="1" t="n">
        <f aca="false">IF(ISERROR((2*N2232*O2232)/(N2232+O2232)),0,(2*N2232*O2232)/(N2232+O2232))</f>
        <v>1</v>
      </c>
      <c r="Q2232" s="0" t="n">
        <f aca="false">L1309-M1309</f>
        <v>-15</v>
      </c>
      <c r="R2232" s="17" t="str">
        <f aca="false">VLOOKUP(A2232,s3_num_method!A2232:B4731,2,0)</f>
        <v>count</v>
      </c>
    </row>
    <row r="2233" customFormat="false" ht="12.8" hidden="false" customHeight="false" outlineLevel="0" collapsed="false">
      <c r="A2233" s="0" t="s">
        <v>8567</v>
      </c>
      <c r="B2233" s="0" t="s">
        <v>22</v>
      </c>
      <c r="C2233" s="0" t="s">
        <v>2</v>
      </c>
      <c r="E2233" s="0" t="s">
        <v>33</v>
      </c>
      <c r="F2233" s="0" t="s">
        <v>8568</v>
      </c>
      <c r="G2233" s="0" t="n">
        <v>34</v>
      </c>
      <c r="H2233" s="0" t="n">
        <v>20</v>
      </c>
      <c r="I2233" s="0" t="n">
        <v>12</v>
      </c>
      <c r="J2233" s="0" t="n">
        <v>8</v>
      </c>
      <c r="K2233" s="0" t="n">
        <v>22</v>
      </c>
      <c r="L2233" s="0" t="n">
        <v>72</v>
      </c>
      <c r="M2233" s="0" t="n">
        <v>37</v>
      </c>
      <c r="N2233" s="1" t="n">
        <f aca="false">IF(ISERROR(I2233/(I2233+J2233)),0,(I2233/(I2233+J2233)))</f>
        <v>0.6</v>
      </c>
      <c r="O2233" s="1" t="n">
        <f aca="false">IF(ISERROR(I2233/(I2233+K2233)),0,(I2233/(I2233+K2233)))</f>
        <v>0.352941176470588</v>
      </c>
      <c r="P2233" s="1" t="n">
        <f aca="false">IF(ISERROR((2*N2233*O2233)/(N2233+O2233)),0,(2*N2233*O2233)/(N2233+O2233))</f>
        <v>0.444444444444444</v>
      </c>
      <c r="Q2233" s="0" t="n">
        <f aca="false">L1794-M1794</f>
        <v>-13</v>
      </c>
      <c r="R2233" s="17" t="str">
        <f aca="false">VLOOKUP(A2233,s3_num_method!A2233:B4732,2,0)</f>
        <v>num+count</v>
      </c>
    </row>
    <row r="2234" customFormat="false" ht="12.8" hidden="false" customHeight="false" outlineLevel="0" collapsed="false">
      <c r="A2234" s="0" t="s">
        <v>8569</v>
      </c>
      <c r="B2234" s="0" t="s">
        <v>22</v>
      </c>
      <c r="C2234" s="0" t="s">
        <v>2</v>
      </c>
      <c r="E2234" s="0" t="s">
        <v>33</v>
      </c>
      <c r="F2234" s="0" t="s">
        <v>8570</v>
      </c>
      <c r="G2234" s="0" t="n">
        <v>7</v>
      </c>
      <c r="H2234" s="0" t="n">
        <v>11</v>
      </c>
      <c r="I2234" s="0" t="n">
        <v>5</v>
      </c>
      <c r="J2234" s="0" t="n">
        <v>6</v>
      </c>
      <c r="K2234" s="0" t="n">
        <v>2</v>
      </c>
      <c r="L2234" s="0" t="n">
        <v>13</v>
      </c>
      <c r="M2234" s="0" t="n">
        <v>7</v>
      </c>
      <c r="N2234" s="1" t="n">
        <f aca="false">IF(ISERROR(I2234/(I2234+J2234)),0,(I2234/(I2234+J2234)))</f>
        <v>0.454545454545455</v>
      </c>
      <c r="O2234" s="1" t="n">
        <f aca="false">IF(ISERROR(I2234/(I2234+K2234)),0,(I2234/(I2234+K2234)))</f>
        <v>0.714285714285714</v>
      </c>
      <c r="P2234" s="1" t="n">
        <f aca="false">IF(ISERROR((2*N2234*O2234)/(N2234+O2234)),0,(2*N2234*O2234)/(N2234+O2234))</f>
        <v>0.555555555555556</v>
      </c>
      <c r="Q2234" s="0" t="n">
        <f aca="false">L226-M226</f>
        <v>-23</v>
      </c>
      <c r="R2234" s="17" t="str">
        <f aca="false">VLOOKUP(A2234,s3_num_method!A2234:B4733,2,0)</f>
        <v>num+count</v>
      </c>
    </row>
    <row r="2235" customFormat="false" ht="12.8" hidden="false" customHeight="false" outlineLevel="0" collapsed="false">
      <c r="A2235" s="0" t="s">
        <v>8571</v>
      </c>
      <c r="B2235" s="0" t="s">
        <v>22</v>
      </c>
      <c r="C2235" s="0" t="s">
        <v>2</v>
      </c>
      <c r="E2235" s="0" t="s">
        <v>33</v>
      </c>
      <c r="F2235" s="0" t="s">
        <v>8572</v>
      </c>
      <c r="G2235" s="0" t="n">
        <v>3</v>
      </c>
      <c r="H2235" s="0" t="n">
        <v>3</v>
      </c>
      <c r="I2235" s="0" t="n">
        <v>1</v>
      </c>
      <c r="J2235" s="0" t="n">
        <v>2</v>
      </c>
      <c r="K2235" s="0" t="n">
        <v>2</v>
      </c>
      <c r="L2235" s="0" t="n">
        <v>6</v>
      </c>
      <c r="M2235" s="0" t="n">
        <v>11</v>
      </c>
      <c r="N2235" s="1" t="n">
        <f aca="false">IF(ISERROR(I2235/(I2235+J2235)),0,(I2235/(I2235+J2235)))</f>
        <v>0.333333333333333</v>
      </c>
      <c r="O2235" s="1" t="n">
        <f aca="false">IF(ISERROR(I2235/(I2235+K2235)),0,(I2235/(I2235+K2235)))</f>
        <v>0.333333333333333</v>
      </c>
      <c r="P2235" s="1" t="n">
        <f aca="false">IF(ISERROR((2*N2235*O2235)/(N2235+O2235)),0,(2*N2235*O2235)/(N2235+O2235))</f>
        <v>0.333333333333333</v>
      </c>
      <c r="Q2235" s="0" t="n">
        <f aca="false">L1347-M1347</f>
        <v>-9</v>
      </c>
      <c r="R2235" s="17" t="str">
        <f aca="false">VLOOKUP(A2235,s3_num_method!A2235:B4734,2,0)</f>
        <v>num+count</v>
      </c>
    </row>
    <row r="2236" customFormat="false" ht="12.8" hidden="false" customHeight="false" outlineLevel="0" collapsed="false">
      <c r="A2236" s="0" t="s">
        <v>8573</v>
      </c>
      <c r="B2236" s="0" t="s">
        <v>22</v>
      </c>
      <c r="C2236" s="0" t="s">
        <v>2</v>
      </c>
      <c r="E2236" s="0" t="s">
        <v>33</v>
      </c>
      <c r="F2236" s="0" t="s">
        <v>8574</v>
      </c>
      <c r="G2236" s="0" t="n">
        <v>7</v>
      </c>
      <c r="H2236" s="0" t="n">
        <v>6</v>
      </c>
      <c r="I2236" s="0" t="n">
        <v>5</v>
      </c>
      <c r="J2236" s="0" t="n">
        <v>1</v>
      </c>
      <c r="K2236" s="0" t="n">
        <v>2</v>
      </c>
      <c r="L2236" s="0" t="n">
        <v>16</v>
      </c>
      <c r="M2236" s="0" t="n">
        <v>11</v>
      </c>
      <c r="N2236" s="1" t="n">
        <f aca="false">IF(ISERROR(I2236/(I2236+J2236)),0,(I2236/(I2236+J2236)))</f>
        <v>0.833333333333333</v>
      </c>
      <c r="O2236" s="1" t="n">
        <f aca="false">IF(ISERROR(I2236/(I2236+K2236)),0,(I2236/(I2236+K2236)))</f>
        <v>0.714285714285714</v>
      </c>
      <c r="P2236" s="1" t="n">
        <f aca="false">IF(ISERROR((2*N2236*O2236)/(N2236+O2236)),0,(2*N2236*O2236)/(N2236+O2236))</f>
        <v>0.769230769230769</v>
      </c>
      <c r="Q2236" s="0" t="n">
        <f aca="false">L2455-M2455</f>
        <v>-43</v>
      </c>
      <c r="R2236" s="17" t="str">
        <f aca="false">VLOOKUP(A2236,s3_num_method!A2236:B4735,2,0)</f>
        <v>num+count</v>
      </c>
    </row>
    <row r="2237" customFormat="false" ht="12.8" hidden="false" customHeight="false" outlineLevel="0" collapsed="false">
      <c r="A2237" s="0" t="s">
        <v>8575</v>
      </c>
      <c r="B2237" s="0" t="s">
        <v>22</v>
      </c>
      <c r="C2237" s="0" t="s">
        <v>2</v>
      </c>
      <c r="E2237" s="0" t="s">
        <v>33</v>
      </c>
      <c r="F2237" s="0" t="s">
        <v>8576</v>
      </c>
      <c r="G2237" s="0" t="n">
        <v>7</v>
      </c>
      <c r="H2237" s="0" t="n">
        <v>11</v>
      </c>
      <c r="I2237" s="0" t="n">
        <v>7</v>
      </c>
      <c r="J2237" s="0" t="n">
        <v>4</v>
      </c>
      <c r="K2237" s="0" t="n">
        <v>0</v>
      </c>
      <c r="L2237" s="0" t="n">
        <v>22</v>
      </c>
      <c r="M2237" s="0" t="n">
        <v>22</v>
      </c>
      <c r="N2237" s="1" t="n">
        <f aca="false">IF(ISERROR(I2237/(I2237+J2237)),0,(I2237/(I2237+J2237)))</f>
        <v>0.636363636363636</v>
      </c>
      <c r="O2237" s="1" t="n">
        <f aca="false">IF(ISERROR(I2237/(I2237+K2237)),0,(I2237/(I2237+K2237)))</f>
        <v>1</v>
      </c>
      <c r="P2237" s="1" t="n">
        <f aca="false">IF(ISERROR((2*N2237*O2237)/(N2237+O2237)),0,(2*N2237*O2237)/(N2237+O2237))</f>
        <v>0.777777777777778</v>
      </c>
      <c r="Q2237" s="0" t="n">
        <f aca="false">L1306-M1306</f>
        <v>-24</v>
      </c>
      <c r="R2237" s="17" t="str">
        <f aca="false">VLOOKUP(A2237,s3_num_method!A2237:B4736,2,0)</f>
        <v>num+count</v>
      </c>
    </row>
    <row r="2238" customFormat="false" ht="12.8" hidden="false" customHeight="false" outlineLevel="0" collapsed="false">
      <c r="A2238" s="0" t="s">
        <v>8577</v>
      </c>
      <c r="B2238" s="0" t="s">
        <v>22</v>
      </c>
      <c r="C2238" s="0" t="s">
        <v>2</v>
      </c>
      <c r="E2238" s="0" t="s">
        <v>33</v>
      </c>
      <c r="F2238" s="0" t="s">
        <v>8578</v>
      </c>
      <c r="G2238" s="0" t="n">
        <v>9</v>
      </c>
      <c r="H2238" s="0" t="n">
        <v>10</v>
      </c>
      <c r="I2238" s="0" t="n">
        <v>6</v>
      </c>
      <c r="J2238" s="0" t="n">
        <v>4</v>
      </c>
      <c r="K2238" s="0" t="n">
        <v>3</v>
      </c>
      <c r="L2238" s="0" t="n">
        <v>10</v>
      </c>
      <c r="M2238" s="0" t="n">
        <v>6</v>
      </c>
      <c r="N2238" s="1" t="n">
        <f aca="false">IF(ISERROR(I2238/(I2238+J2238)),0,(I2238/(I2238+J2238)))</f>
        <v>0.6</v>
      </c>
      <c r="O2238" s="1" t="n">
        <f aca="false">IF(ISERROR(I2238/(I2238+K2238)),0,(I2238/(I2238+K2238)))</f>
        <v>0.666666666666667</v>
      </c>
      <c r="P2238" s="1" t="n">
        <f aca="false">IF(ISERROR((2*N2238*O2238)/(N2238+O2238)),0,(2*N2238*O2238)/(N2238+O2238))</f>
        <v>0.631578947368421</v>
      </c>
      <c r="Q2238" s="0" t="n">
        <f aca="false">L262-M262</f>
        <v>-10</v>
      </c>
      <c r="R2238" s="17" t="str">
        <f aca="false">VLOOKUP(A2238,s3_num_method!A2238:B4737,2,0)</f>
        <v>num+count</v>
      </c>
    </row>
    <row r="2239" customFormat="false" ht="12.8" hidden="false" customHeight="false" outlineLevel="0" collapsed="false">
      <c r="A2239" s="0" t="s">
        <v>8579</v>
      </c>
      <c r="B2239" s="0" t="s">
        <v>22</v>
      </c>
      <c r="C2239" s="0" t="s">
        <v>2</v>
      </c>
      <c r="E2239" s="0" t="s">
        <v>33</v>
      </c>
      <c r="F2239" s="0" t="s">
        <v>8580</v>
      </c>
      <c r="G2239" s="0" t="n">
        <v>36</v>
      </c>
      <c r="H2239" s="0" t="n">
        <v>26</v>
      </c>
      <c r="I2239" s="0" t="n">
        <v>23</v>
      </c>
      <c r="J2239" s="0" t="n">
        <v>3</v>
      </c>
      <c r="K2239" s="0" t="n">
        <v>13</v>
      </c>
      <c r="L2239" s="0" t="n">
        <v>67</v>
      </c>
      <c r="M2239" s="0" t="n">
        <v>40</v>
      </c>
      <c r="N2239" s="1" t="n">
        <f aca="false">IF(ISERROR(I2239/(I2239+J2239)),0,(I2239/(I2239+J2239)))</f>
        <v>0.884615384615385</v>
      </c>
      <c r="O2239" s="1" t="n">
        <f aca="false">IF(ISERROR(I2239/(I2239+K2239)),0,(I2239/(I2239+K2239)))</f>
        <v>0.638888888888889</v>
      </c>
      <c r="P2239" s="1" t="n">
        <f aca="false">IF(ISERROR((2*N2239*O2239)/(N2239+O2239)),0,(2*N2239*O2239)/(N2239+O2239))</f>
        <v>0.741935483870968</v>
      </c>
      <c r="Q2239" s="0" t="n">
        <f aca="false">L11-M11</f>
        <v>-26</v>
      </c>
      <c r="R2239" s="17" t="str">
        <f aca="false">VLOOKUP(A2239,s3_num_method!A2239:B4738,2,0)</f>
        <v>num+count</v>
      </c>
    </row>
    <row r="2240" customFormat="false" ht="12.8" hidden="false" customHeight="false" outlineLevel="0" collapsed="false">
      <c r="A2240" s="0" t="s">
        <v>8581</v>
      </c>
      <c r="B2240" s="0" t="s">
        <v>22</v>
      </c>
      <c r="C2240" s="0" t="s">
        <v>2</v>
      </c>
      <c r="E2240" s="0" t="s">
        <v>33</v>
      </c>
      <c r="F2240" s="0" t="s">
        <v>8582</v>
      </c>
      <c r="G2240" s="0" t="n">
        <v>2</v>
      </c>
      <c r="H2240" s="0" t="n">
        <v>1</v>
      </c>
      <c r="I2240" s="0" t="n">
        <v>1</v>
      </c>
      <c r="J2240" s="0" t="n">
        <v>0</v>
      </c>
      <c r="K2240" s="0" t="n">
        <v>1</v>
      </c>
      <c r="L2240" s="0" t="n">
        <v>9</v>
      </c>
      <c r="M2240" s="0" t="n">
        <v>4</v>
      </c>
      <c r="N2240" s="1" t="n">
        <f aca="false">IF(ISERROR(I2240/(I2240+J2240)),0,(I2240/(I2240+J2240)))</f>
        <v>1</v>
      </c>
      <c r="O2240" s="1" t="n">
        <f aca="false">IF(ISERROR(I2240/(I2240+K2240)),0,(I2240/(I2240+K2240)))</f>
        <v>0.5</v>
      </c>
      <c r="P2240" s="1" t="n">
        <f aca="false">IF(ISERROR((2*N2240*O2240)/(N2240+O2240)),0,(2*N2240*O2240)/(N2240+O2240))</f>
        <v>0.666666666666667</v>
      </c>
      <c r="Q2240" s="0" t="n">
        <f aca="false">L9-M9</f>
        <v>-22</v>
      </c>
      <c r="R2240" s="17" t="str">
        <f aca="false">VLOOKUP(A2240,s3_num_method!A2240:B4739,2,0)</f>
        <v>num</v>
      </c>
    </row>
    <row r="2241" customFormat="false" ht="12.8" hidden="false" customHeight="false" outlineLevel="0" collapsed="false">
      <c r="A2241" s="0" t="s">
        <v>8583</v>
      </c>
      <c r="B2241" s="0" t="s">
        <v>22</v>
      </c>
      <c r="C2241" s="0" t="s">
        <v>2</v>
      </c>
      <c r="E2241" s="0" t="s">
        <v>33</v>
      </c>
      <c r="F2241" s="0" t="s">
        <v>8584</v>
      </c>
      <c r="G2241" s="0" t="n">
        <v>9</v>
      </c>
      <c r="H2241" s="0" t="n">
        <v>9</v>
      </c>
      <c r="I2241" s="0" t="n">
        <v>8</v>
      </c>
      <c r="J2241" s="0" t="n">
        <v>1</v>
      </c>
      <c r="K2241" s="0" t="n">
        <v>1</v>
      </c>
      <c r="L2241" s="0" t="n">
        <v>27</v>
      </c>
      <c r="M2241" s="0" t="n">
        <v>22</v>
      </c>
      <c r="N2241" s="1" t="n">
        <f aca="false">IF(ISERROR(I2241/(I2241+J2241)),0,(I2241/(I2241+J2241)))</f>
        <v>0.888888888888889</v>
      </c>
      <c r="O2241" s="1" t="n">
        <f aca="false">IF(ISERROR(I2241/(I2241+K2241)),0,(I2241/(I2241+K2241)))</f>
        <v>0.888888888888889</v>
      </c>
      <c r="P2241" s="1" t="n">
        <f aca="false">IF(ISERROR((2*N2241*O2241)/(N2241+O2241)),0,(2*N2241*O2241)/(N2241+O2241))</f>
        <v>0.888888888888889</v>
      </c>
      <c r="Q2241" s="0" t="n">
        <f aca="false">L1415-M1415</f>
        <v>1</v>
      </c>
      <c r="R2241" s="17" t="str">
        <f aca="false">VLOOKUP(A2241,s3_num_method!A2241:B4740,2,0)</f>
        <v>num+count</v>
      </c>
    </row>
    <row r="2242" customFormat="false" ht="12.8" hidden="false" customHeight="false" outlineLevel="0" collapsed="false">
      <c r="A2242" s="0" t="s">
        <v>8585</v>
      </c>
      <c r="B2242" s="0" t="s">
        <v>22</v>
      </c>
      <c r="C2242" s="0" t="s">
        <v>2</v>
      </c>
      <c r="E2242" s="0" t="s">
        <v>33</v>
      </c>
      <c r="F2242" s="0" t="s">
        <v>8586</v>
      </c>
      <c r="G2242" s="0" t="n">
        <v>25</v>
      </c>
      <c r="H2242" s="0" t="n">
        <v>26</v>
      </c>
      <c r="I2242" s="0" t="n">
        <v>15</v>
      </c>
      <c r="J2242" s="0" t="n">
        <v>11</v>
      </c>
      <c r="K2242" s="0" t="n">
        <v>10</v>
      </c>
      <c r="L2242" s="0" t="n">
        <v>48</v>
      </c>
      <c r="M2242" s="0" t="n">
        <v>36</v>
      </c>
      <c r="N2242" s="1" t="n">
        <f aca="false">IF(ISERROR(I2242/(I2242+J2242)),0,(I2242/(I2242+J2242)))</f>
        <v>0.576923076923077</v>
      </c>
      <c r="O2242" s="1" t="n">
        <f aca="false">IF(ISERROR(I2242/(I2242+K2242)),0,(I2242/(I2242+K2242)))</f>
        <v>0.6</v>
      </c>
      <c r="P2242" s="1" t="n">
        <f aca="false">IF(ISERROR((2*N2242*O2242)/(N2242+O2242)),0,(2*N2242*O2242)/(N2242+O2242))</f>
        <v>0.588235294117647</v>
      </c>
      <c r="Q2242" s="0" t="n">
        <f aca="false">L2063-M2063</f>
        <v>18</v>
      </c>
      <c r="R2242" s="17" t="str">
        <f aca="false">VLOOKUP(A2242,s3_num_method!A2242:B4741,2,0)</f>
        <v>num+count</v>
      </c>
    </row>
    <row r="2243" customFormat="false" ht="12.8" hidden="false" customHeight="false" outlineLevel="0" collapsed="false">
      <c r="A2243" s="0" t="s">
        <v>8587</v>
      </c>
      <c r="B2243" s="0" t="s">
        <v>22</v>
      </c>
      <c r="C2243" s="0" t="s">
        <v>2</v>
      </c>
      <c r="E2243" s="0" t="s">
        <v>33</v>
      </c>
      <c r="F2243" s="0" t="s">
        <v>8588</v>
      </c>
      <c r="G2243" s="0" t="n">
        <v>12</v>
      </c>
      <c r="H2243" s="0" t="n">
        <v>3</v>
      </c>
      <c r="I2243" s="0" t="n">
        <v>3</v>
      </c>
      <c r="J2243" s="0" t="n">
        <v>0</v>
      </c>
      <c r="K2243" s="0" t="n">
        <v>9</v>
      </c>
      <c r="L2243" s="0" t="n">
        <v>32</v>
      </c>
      <c r="M2243" s="0" t="n">
        <v>7</v>
      </c>
      <c r="N2243" s="1" t="n">
        <f aca="false">IF(ISERROR(I2243/(I2243+J2243)),0,(I2243/(I2243+J2243)))</f>
        <v>1</v>
      </c>
      <c r="O2243" s="1" t="n">
        <f aca="false">IF(ISERROR(I2243/(I2243+K2243)),0,(I2243/(I2243+K2243)))</f>
        <v>0.25</v>
      </c>
      <c r="P2243" s="1" t="n">
        <f aca="false">IF(ISERROR((2*N2243*O2243)/(N2243+O2243)),0,(2*N2243*O2243)/(N2243+O2243))</f>
        <v>0.4</v>
      </c>
      <c r="Q2243" s="0" t="n">
        <f aca="false">L540-M540</f>
        <v>0</v>
      </c>
      <c r="R2243" s="17" t="str">
        <f aca="false">VLOOKUP(A2243,s3_num_method!A2243:B4742,2,0)</f>
        <v>num+count</v>
      </c>
    </row>
    <row r="2244" customFormat="false" ht="12.8" hidden="false" customHeight="false" outlineLevel="0" collapsed="false">
      <c r="A2244" s="0" t="s">
        <v>8589</v>
      </c>
      <c r="B2244" s="0" t="s">
        <v>22</v>
      </c>
      <c r="C2244" s="0" t="s">
        <v>2</v>
      </c>
      <c r="E2244" s="0" t="s">
        <v>33</v>
      </c>
      <c r="F2244" s="0" t="s">
        <v>8590</v>
      </c>
      <c r="G2244" s="0" t="n">
        <v>5</v>
      </c>
      <c r="H2244" s="0" t="n">
        <v>2</v>
      </c>
      <c r="I2244" s="0" t="n">
        <v>2</v>
      </c>
      <c r="J2244" s="0" t="n">
        <v>0</v>
      </c>
      <c r="K2244" s="0" t="n">
        <v>3</v>
      </c>
      <c r="L2244" s="0" t="n">
        <v>12</v>
      </c>
      <c r="M2244" s="0" t="n">
        <v>8</v>
      </c>
      <c r="N2244" s="1" t="n">
        <f aca="false">IF(ISERROR(I2244/(I2244+J2244)),0,(I2244/(I2244+J2244)))</f>
        <v>1</v>
      </c>
      <c r="O2244" s="1" t="n">
        <f aca="false">IF(ISERROR(I2244/(I2244+K2244)),0,(I2244/(I2244+K2244)))</f>
        <v>0.4</v>
      </c>
      <c r="P2244" s="1" t="n">
        <f aca="false">IF(ISERROR((2*N2244*O2244)/(N2244+O2244)),0,(2*N2244*O2244)/(N2244+O2244))</f>
        <v>0.571428571428571</v>
      </c>
      <c r="Q2244" s="0" t="n">
        <f aca="false">L1418-M1418</f>
        <v>1</v>
      </c>
      <c r="R2244" s="17" t="str">
        <f aca="false">VLOOKUP(A2244,s3_num_method!A2244:B4743,2,0)</f>
        <v>num</v>
      </c>
    </row>
    <row r="2245" customFormat="false" ht="12.8" hidden="false" customHeight="false" outlineLevel="0" collapsed="false">
      <c r="A2245" s="0" t="s">
        <v>8591</v>
      </c>
      <c r="B2245" s="0" t="s">
        <v>22</v>
      </c>
      <c r="C2245" s="0" t="s">
        <v>2</v>
      </c>
      <c r="E2245" s="0" t="s">
        <v>33</v>
      </c>
      <c r="F2245" s="0" t="s">
        <v>8592</v>
      </c>
      <c r="G2245" s="0" t="n">
        <v>33</v>
      </c>
      <c r="H2245" s="0" t="n">
        <v>28</v>
      </c>
      <c r="I2245" s="0" t="n">
        <v>20</v>
      </c>
      <c r="J2245" s="0" t="n">
        <v>8</v>
      </c>
      <c r="K2245" s="0" t="n">
        <v>13</v>
      </c>
      <c r="L2245" s="0" t="n">
        <v>44</v>
      </c>
      <c r="M2245" s="0" t="n">
        <v>34</v>
      </c>
      <c r="N2245" s="1" t="n">
        <f aca="false">IF(ISERROR(I2245/(I2245+J2245)),0,(I2245/(I2245+J2245)))</f>
        <v>0.714285714285714</v>
      </c>
      <c r="O2245" s="1" t="n">
        <f aca="false">IF(ISERROR(I2245/(I2245+K2245)),0,(I2245/(I2245+K2245)))</f>
        <v>0.606060606060606</v>
      </c>
      <c r="P2245" s="1" t="n">
        <f aca="false">IF(ISERROR((2*N2245*O2245)/(N2245+O2245)),0,(2*N2245*O2245)/(N2245+O2245))</f>
        <v>0.655737704918033</v>
      </c>
      <c r="Q2245" s="0" t="n">
        <f aca="false">L467-M467</f>
        <v>0</v>
      </c>
      <c r="R2245" s="17" t="str">
        <f aca="false">VLOOKUP(A2245,s3_num_method!A2245:B4744,2,0)</f>
        <v>num+count</v>
      </c>
    </row>
    <row r="2246" customFormat="false" ht="12.8" hidden="false" customHeight="false" outlineLevel="0" collapsed="false">
      <c r="A2246" s="0" t="s">
        <v>8593</v>
      </c>
      <c r="B2246" s="0" t="s">
        <v>22</v>
      </c>
      <c r="C2246" s="0" t="s">
        <v>2</v>
      </c>
      <c r="E2246" s="0" t="s">
        <v>33</v>
      </c>
      <c r="F2246" s="0" t="s">
        <v>8594</v>
      </c>
      <c r="G2246" s="0" t="n">
        <v>30</v>
      </c>
      <c r="H2246" s="0" t="n">
        <v>56</v>
      </c>
      <c r="I2246" s="0" t="n">
        <v>23</v>
      </c>
      <c r="J2246" s="0" t="n">
        <v>33</v>
      </c>
      <c r="K2246" s="0" t="n">
        <v>7</v>
      </c>
      <c r="L2246" s="0" t="n">
        <v>30</v>
      </c>
      <c r="M2246" s="0" t="n">
        <v>62</v>
      </c>
      <c r="N2246" s="1" t="n">
        <f aca="false">IF(ISERROR(I2246/(I2246+J2246)),0,(I2246/(I2246+J2246)))</f>
        <v>0.410714285714286</v>
      </c>
      <c r="O2246" s="1" t="n">
        <f aca="false">IF(ISERROR(I2246/(I2246+K2246)),0,(I2246/(I2246+K2246)))</f>
        <v>0.766666666666667</v>
      </c>
      <c r="P2246" s="1" t="n">
        <f aca="false">IF(ISERROR((2*N2246*O2246)/(N2246+O2246)),0,(2*N2246*O2246)/(N2246+O2246))</f>
        <v>0.534883720930232</v>
      </c>
      <c r="Q2246" s="0" t="n">
        <f aca="false">L1135-M1135</f>
        <v>-3</v>
      </c>
      <c r="R2246" s="17" t="str">
        <f aca="false">VLOOKUP(A2246,s3_num_method!A2246:B4745,2,0)</f>
        <v>num+count</v>
      </c>
    </row>
    <row r="2247" customFormat="false" ht="12.8" hidden="false" customHeight="false" outlineLevel="0" collapsed="false">
      <c r="A2247" s="0" t="s">
        <v>8595</v>
      </c>
      <c r="B2247" s="0" t="s">
        <v>22</v>
      </c>
      <c r="C2247" s="0" t="s">
        <v>2</v>
      </c>
      <c r="E2247" s="0" t="s">
        <v>33</v>
      </c>
      <c r="F2247" s="0" t="s">
        <v>8596</v>
      </c>
      <c r="G2247" s="0" t="n">
        <v>8</v>
      </c>
      <c r="H2247" s="0" t="n">
        <v>6</v>
      </c>
      <c r="I2247" s="0" t="n">
        <v>5</v>
      </c>
      <c r="J2247" s="0" t="n">
        <v>1</v>
      </c>
      <c r="K2247" s="0" t="n">
        <v>3</v>
      </c>
      <c r="L2247" s="0" t="n">
        <v>18</v>
      </c>
      <c r="M2247" s="0" t="n">
        <v>12</v>
      </c>
      <c r="N2247" s="1" t="n">
        <f aca="false">IF(ISERROR(I2247/(I2247+J2247)),0,(I2247/(I2247+J2247)))</f>
        <v>0.833333333333333</v>
      </c>
      <c r="O2247" s="1" t="n">
        <f aca="false">IF(ISERROR(I2247/(I2247+K2247)),0,(I2247/(I2247+K2247)))</f>
        <v>0.625</v>
      </c>
      <c r="P2247" s="1" t="n">
        <f aca="false">IF(ISERROR((2*N2247*O2247)/(N2247+O2247)),0,(2*N2247*O2247)/(N2247+O2247))</f>
        <v>0.714285714285714</v>
      </c>
      <c r="Q2247" s="0" t="n">
        <f aca="false">L1640-M1640</f>
        <v>4</v>
      </c>
      <c r="R2247" s="17" t="str">
        <f aca="false">VLOOKUP(A2247,s3_num_method!A2247:B4746,2,0)</f>
        <v>num+count</v>
      </c>
    </row>
    <row r="2248" customFormat="false" ht="12.8" hidden="false" customHeight="false" outlineLevel="0" collapsed="false">
      <c r="A2248" s="0" t="s">
        <v>8597</v>
      </c>
      <c r="B2248" s="0" t="s">
        <v>22</v>
      </c>
      <c r="C2248" s="0" t="s">
        <v>2</v>
      </c>
      <c r="E2248" s="0" t="s">
        <v>33</v>
      </c>
      <c r="F2248" s="0" t="s">
        <v>8598</v>
      </c>
      <c r="G2248" s="0" t="n">
        <v>7</v>
      </c>
      <c r="H2248" s="0" t="n">
        <v>5</v>
      </c>
      <c r="I2248" s="0" t="n">
        <v>4</v>
      </c>
      <c r="J2248" s="0" t="n">
        <v>1</v>
      </c>
      <c r="K2248" s="0" t="n">
        <v>3</v>
      </c>
      <c r="L2248" s="0" t="n">
        <v>4</v>
      </c>
      <c r="M2248" s="0" t="n">
        <v>8</v>
      </c>
      <c r="N2248" s="1" t="n">
        <f aca="false">IF(ISERROR(I2248/(I2248+J2248)),0,(I2248/(I2248+J2248)))</f>
        <v>0.8</v>
      </c>
      <c r="O2248" s="1" t="n">
        <f aca="false">IF(ISERROR(I2248/(I2248+K2248)),0,(I2248/(I2248+K2248)))</f>
        <v>0.571428571428571</v>
      </c>
      <c r="P2248" s="1" t="n">
        <f aca="false">IF(ISERROR((2*N2248*O2248)/(N2248+O2248)),0,(2*N2248*O2248)/(N2248+O2248))</f>
        <v>0.666666666666667</v>
      </c>
      <c r="Q2248" s="0" t="n">
        <f aca="false">L1359-M1359</f>
        <v>0</v>
      </c>
      <c r="R2248" s="17" t="str">
        <f aca="false">VLOOKUP(A2248,s3_num_method!A2248:B4747,2,0)</f>
        <v>num+count</v>
      </c>
    </row>
    <row r="2249" customFormat="false" ht="12.8" hidden="false" customHeight="false" outlineLevel="0" collapsed="false">
      <c r="A2249" s="0" t="s">
        <v>8599</v>
      </c>
      <c r="B2249" s="0" t="s">
        <v>22</v>
      </c>
      <c r="C2249" s="0" t="s">
        <v>2</v>
      </c>
      <c r="E2249" s="0" t="s">
        <v>33</v>
      </c>
      <c r="F2249" s="0" t="s">
        <v>8600</v>
      </c>
      <c r="G2249" s="0" t="n">
        <v>6</v>
      </c>
      <c r="H2249" s="0" t="n">
        <v>4</v>
      </c>
      <c r="I2249" s="0" t="n">
        <v>4</v>
      </c>
      <c r="J2249" s="0" t="n">
        <v>0</v>
      </c>
      <c r="K2249" s="0" t="n">
        <v>2</v>
      </c>
      <c r="L2249" s="0" t="n">
        <v>13</v>
      </c>
      <c r="M2249" s="0" t="n">
        <v>12</v>
      </c>
      <c r="N2249" s="1" t="n">
        <f aca="false">IF(ISERROR(I2249/(I2249+J2249)),0,(I2249/(I2249+J2249)))</f>
        <v>1</v>
      </c>
      <c r="O2249" s="1" t="n">
        <f aca="false">IF(ISERROR(I2249/(I2249+K2249)),0,(I2249/(I2249+K2249)))</f>
        <v>0.666666666666667</v>
      </c>
      <c r="P2249" s="1" t="n">
        <f aca="false">IF(ISERROR((2*N2249*O2249)/(N2249+O2249)),0,(2*N2249*O2249)/(N2249+O2249))</f>
        <v>0.8</v>
      </c>
      <c r="Q2249" s="0" t="n">
        <f aca="false">L22-M22</f>
        <v>-1</v>
      </c>
      <c r="R2249" s="17" t="str">
        <f aca="false">VLOOKUP(A2249,s3_num_method!A2249:B4748,2,0)</f>
        <v>num+count</v>
      </c>
    </row>
    <row r="2250" customFormat="false" ht="12.8" hidden="false" customHeight="false" outlineLevel="0" collapsed="false">
      <c r="A2250" s="0" t="s">
        <v>8601</v>
      </c>
      <c r="B2250" s="0" t="s">
        <v>22</v>
      </c>
      <c r="C2250" s="0" t="s">
        <v>2</v>
      </c>
      <c r="E2250" s="0" t="s">
        <v>33</v>
      </c>
      <c r="F2250" s="0" t="s">
        <v>8602</v>
      </c>
      <c r="G2250" s="0" t="n">
        <v>3</v>
      </c>
      <c r="H2250" s="0" t="n">
        <v>5</v>
      </c>
      <c r="I2250" s="0" t="n">
        <v>3</v>
      </c>
      <c r="J2250" s="0" t="n">
        <v>2</v>
      </c>
      <c r="K2250" s="0" t="n">
        <v>0</v>
      </c>
      <c r="L2250" s="0" t="n">
        <v>8</v>
      </c>
      <c r="M2250" s="0" t="n">
        <v>13</v>
      </c>
      <c r="N2250" s="1" t="n">
        <f aca="false">IF(ISERROR(I2250/(I2250+J2250)),0,(I2250/(I2250+J2250)))</f>
        <v>0.6</v>
      </c>
      <c r="O2250" s="1" t="n">
        <f aca="false">IF(ISERROR(I2250/(I2250+K2250)),0,(I2250/(I2250+K2250)))</f>
        <v>1</v>
      </c>
      <c r="P2250" s="1" t="n">
        <f aca="false">IF(ISERROR((2*N2250*O2250)/(N2250+O2250)),0,(2*N2250*O2250)/(N2250+O2250))</f>
        <v>0.75</v>
      </c>
      <c r="Q2250" s="0" t="n">
        <f aca="false">L705-M705</f>
        <v>5</v>
      </c>
      <c r="R2250" s="17" t="str">
        <f aca="false">VLOOKUP(A2250,s3_num_method!A2250:B4749,2,0)</f>
        <v>num+count</v>
      </c>
    </row>
    <row r="2251" customFormat="false" ht="12.8" hidden="false" customHeight="false" outlineLevel="0" collapsed="false">
      <c r="A2251" s="0" t="s">
        <v>8603</v>
      </c>
      <c r="B2251" s="0" t="s">
        <v>22</v>
      </c>
      <c r="C2251" s="0" t="s">
        <v>2</v>
      </c>
      <c r="E2251" s="0" t="s">
        <v>33</v>
      </c>
      <c r="F2251" s="0" t="s">
        <v>8604</v>
      </c>
      <c r="G2251" s="0" t="n">
        <v>2</v>
      </c>
      <c r="H2251" s="0" t="n">
        <v>5</v>
      </c>
      <c r="I2251" s="0" t="n">
        <v>2</v>
      </c>
      <c r="J2251" s="0" t="n">
        <v>3</v>
      </c>
      <c r="K2251" s="0" t="n">
        <v>0</v>
      </c>
      <c r="L2251" s="0" t="n">
        <v>2</v>
      </c>
      <c r="M2251" s="0" t="n">
        <v>5</v>
      </c>
      <c r="N2251" s="1" t="n">
        <f aca="false">IF(ISERROR(I2251/(I2251+J2251)),0,(I2251/(I2251+J2251)))</f>
        <v>0.4</v>
      </c>
      <c r="O2251" s="1" t="n">
        <f aca="false">IF(ISERROR(I2251/(I2251+K2251)),0,(I2251/(I2251+K2251)))</f>
        <v>1</v>
      </c>
      <c r="P2251" s="1" t="n">
        <f aca="false">IF(ISERROR((2*N2251*O2251)/(N2251+O2251)),0,(2*N2251*O2251)/(N2251+O2251))</f>
        <v>0.571428571428571</v>
      </c>
      <c r="Q2251" s="0" t="n">
        <f aca="false">L1327-M1327</f>
        <v>0</v>
      </c>
      <c r="R2251" s="17" t="str">
        <f aca="false">VLOOKUP(A2251,s3_num_method!A2251:B4750,2,0)</f>
        <v>num+count</v>
      </c>
    </row>
    <row r="2252" customFormat="false" ht="12.8" hidden="false" customHeight="false" outlineLevel="0" collapsed="false">
      <c r="A2252" s="0" t="s">
        <v>8605</v>
      </c>
      <c r="B2252" s="0" t="s">
        <v>22</v>
      </c>
      <c r="C2252" s="0" t="s">
        <v>2</v>
      </c>
      <c r="E2252" s="0" t="s">
        <v>33</v>
      </c>
      <c r="F2252" s="0" t="s">
        <v>8606</v>
      </c>
      <c r="G2252" s="0" t="n">
        <v>4</v>
      </c>
      <c r="H2252" s="0" t="n">
        <v>26</v>
      </c>
      <c r="I2252" s="0" t="n">
        <v>1</v>
      </c>
      <c r="J2252" s="0" t="n">
        <v>25</v>
      </c>
      <c r="K2252" s="0" t="n">
        <v>3</v>
      </c>
      <c r="L2252" s="0" t="n">
        <v>6</v>
      </c>
      <c r="M2252" s="0" t="n">
        <v>36</v>
      </c>
      <c r="N2252" s="1" t="n">
        <f aca="false">IF(ISERROR(I2252/(I2252+J2252)),0,(I2252/(I2252+J2252)))</f>
        <v>0.0384615384615385</v>
      </c>
      <c r="O2252" s="1" t="n">
        <f aca="false">IF(ISERROR(I2252/(I2252+K2252)),0,(I2252/(I2252+K2252)))</f>
        <v>0.25</v>
      </c>
      <c r="P2252" s="1" t="n">
        <f aca="false">IF(ISERROR((2*N2252*O2252)/(N2252+O2252)),0,(2*N2252*O2252)/(N2252+O2252))</f>
        <v>0.0666666666666667</v>
      </c>
      <c r="Q2252" s="0" t="n">
        <f aca="false">L1535-M1535</f>
        <v>1</v>
      </c>
      <c r="R2252" s="17" t="str">
        <f aca="false">VLOOKUP(A2252,s3_num_method!A2252:B4751,2,0)</f>
        <v>num+count</v>
      </c>
    </row>
    <row r="2253" customFormat="false" ht="12.8" hidden="false" customHeight="false" outlineLevel="0" collapsed="false">
      <c r="A2253" s="0" t="s">
        <v>8607</v>
      </c>
      <c r="B2253" s="0" t="s">
        <v>22</v>
      </c>
      <c r="C2253" s="0" t="s">
        <v>2</v>
      </c>
      <c r="E2253" s="0" t="s">
        <v>33</v>
      </c>
      <c r="F2253" s="0" t="s">
        <v>8608</v>
      </c>
      <c r="G2253" s="0" t="n">
        <v>6</v>
      </c>
      <c r="H2253" s="0" t="n">
        <v>5</v>
      </c>
      <c r="I2253" s="0" t="n">
        <v>5</v>
      </c>
      <c r="J2253" s="0" t="n">
        <v>0</v>
      </c>
      <c r="K2253" s="0" t="n">
        <v>1</v>
      </c>
      <c r="L2253" s="0" t="n">
        <v>9</v>
      </c>
      <c r="M2253" s="0" t="n">
        <v>7</v>
      </c>
      <c r="N2253" s="1" t="n">
        <f aca="false">IF(ISERROR(I2253/(I2253+J2253)),0,(I2253/(I2253+J2253)))</f>
        <v>1</v>
      </c>
      <c r="O2253" s="1" t="n">
        <f aca="false">IF(ISERROR(I2253/(I2253+K2253)),0,(I2253/(I2253+K2253)))</f>
        <v>0.833333333333333</v>
      </c>
      <c r="P2253" s="1" t="n">
        <f aca="false">IF(ISERROR((2*N2253*O2253)/(N2253+O2253)),0,(2*N2253*O2253)/(N2253+O2253))</f>
        <v>0.909090909090909</v>
      </c>
      <c r="Q2253" s="0" t="n">
        <f aca="false">L1298-M1298</f>
        <v>-3</v>
      </c>
      <c r="R2253" s="17" t="str">
        <f aca="false">VLOOKUP(A2253,s3_num_method!A2253:B4752,2,0)</f>
        <v>num+count</v>
      </c>
    </row>
    <row r="2254" customFormat="false" ht="12.8" hidden="false" customHeight="false" outlineLevel="0" collapsed="false">
      <c r="A2254" s="0" t="s">
        <v>8609</v>
      </c>
      <c r="B2254" s="0" t="s">
        <v>22</v>
      </c>
      <c r="C2254" s="0" t="s">
        <v>2</v>
      </c>
      <c r="E2254" s="0" t="s">
        <v>33</v>
      </c>
      <c r="F2254" s="0" t="s">
        <v>8610</v>
      </c>
      <c r="G2254" s="0" t="n">
        <v>4</v>
      </c>
      <c r="H2254" s="0" t="n">
        <v>30</v>
      </c>
      <c r="I2254" s="0" t="n">
        <v>0</v>
      </c>
      <c r="J2254" s="0" t="n">
        <v>30</v>
      </c>
      <c r="K2254" s="0" t="n">
        <v>4</v>
      </c>
      <c r="L2254" s="0" t="n">
        <v>7</v>
      </c>
      <c r="M2254" s="0" t="n">
        <v>53</v>
      </c>
      <c r="N2254" s="1" t="n">
        <f aca="false">IF(ISERROR(I2254/(I2254+J2254)),0,(I2254/(I2254+J2254)))</f>
        <v>0</v>
      </c>
      <c r="O2254" s="1" t="n">
        <f aca="false">IF(ISERROR(I2254/(I2254+K2254)),0,(I2254/(I2254+K2254)))</f>
        <v>0</v>
      </c>
      <c r="P2254" s="1" t="n">
        <f aca="false">IF(ISERROR((2*N2254*O2254)/(N2254+O2254)),0,(2*N2254*O2254)/(N2254+O2254))</f>
        <v>0</v>
      </c>
      <c r="Q2254" s="0" t="n">
        <f aca="false">L2454-M2454</f>
        <v>-4</v>
      </c>
      <c r="R2254" s="17" t="str">
        <f aca="false">VLOOKUP(A2254,s3_num_method!A2254:B4753,2,0)</f>
        <v>num+count</v>
      </c>
    </row>
    <row r="2255" customFormat="false" ht="12.8" hidden="false" customHeight="false" outlineLevel="0" collapsed="false">
      <c r="A2255" s="0" t="s">
        <v>8611</v>
      </c>
      <c r="B2255" s="0" t="s">
        <v>22</v>
      </c>
      <c r="C2255" s="0" t="s">
        <v>2</v>
      </c>
      <c r="E2255" s="0" t="s">
        <v>33</v>
      </c>
      <c r="F2255" s="0" t="s">
        <v>8612</v>
      </c>
      <c r="G2255" s="0" t="n">
        <v>45</v>
      </c>
      <c r="H2255" s="0" t="n">
        <v>29</v>
      </c>
      <c r="I2255" s="0" t="n">
        <v>22</v>
      </c>
      <c r="J2255" s="0" t="n">
        <v>7</v>
      </c>
      <c r="K2255" s="0" t="n">
        <v>23</v>
      </c>
      <c r="L2255" s="0" t="n">
        <v>45</v>
      </c>
      <c r="M2255" s="0" t="n">
        <v>29</v>
      </c>
      <c r="N2255" s="1" t="n">
        <f aca="false">IF(ISERROR(I2255/(I2255+J2255)),0,(I2255/(I2255+J2255)))</f>
        <v>0.758620689655172</v>
      </c>
      <c r="O2255" s="1" t="n">
        <f aca="false">IF(ISERROR(I2255/(I2255+K2255)),0,(I2255/(I2255+K2255)))</f>
        <v>0.488888888888889</v>
      </c>
      <c r="P2255" s="1" t="n">
        <f aca="false">IF(ISERROR((2*N2255*O2255)/(N2255+O2255)),0,(2*N2255*O2255)/(N2255+O2255))</f>
        <v>0.594594594594595</v>
      </c>
      <c r="Q2255" s="0" t="n">
        <f aca="false">L1824-M1824</f>
        <v>8</v>
      </c>
      <c r="R2255" s="17" t="str">
        <f aca="false">VLOOKUP(A2255,s3_num_method!A2255:B4754,2,0)</f>
        <v>num+count</v>
      </c>
    </row>
    <row r="2256" customFormat="false" ht="12.8" hidden="false" customHeight="false" outlineLevel="0" collapsed="false">
      <c r="A2256" s="0" t="s">
        <v>8613</v>
      </c>
      <c r="B2256" s="0" t="s">
        <v>22</v>
      </c>
      <c r="C2256" s="0" t="s">
        <v>2</v>
      </c>
      <c r="E2256" s="0" t="s">
        <v>33</v>
      </c>
      <c r="F2256" s="0" t="s">
        <v>8614</v>
      </c>
      <c r="G2256" s="0" t="n">
        <v>6</v>
      </c>
      <c r="H2256" s="0" t="n">
        <v>5</v>
      </c>
      <c r="I2256" s="0" t="n">
        <v>5</v>
      </c>
      <c r="J2256" s="0" t="n">
        <v>0</v>
      </c>
      <c r="K2256" s="0" t="n">
        <v>1</v>
      </c>
      <c r="L2256" s="0" t="n">
        <v>8</v>
      </c>
      <c r="M2256" s="0" t="n">
        <v>9</v>
      </c>
      <c r="N2256" s="1" t="n">
        <f aca="false">IF(ISERROR(I2256/(I2256+J2256)),0,(I2256/(I2256+J2256)))</f>
        <v>1</v>
      </c>
      <c r="O2256" s="1" t="n">
        <f aca="false">IF(ISERROR(I2256/(I2256+K2256)),0,(I2256/(I2256+K2256)))</f>
        <v>0.833333333333333</v>
      </c>
      <c r="P2256" s="1" t="n">
        <f aca="false">IF(ISERROR((2*N2256*O2256)/(N2256+O2256)),0,(2*N2256*O2256)/(N2256+O2256))</f>
        <v>0.909090909090909</v>
      </c>
      <c r="Q2256" s="0" t="n">
        <f aca="false">L989-M989</f>
        <v>1</v>
      </c>
      <c r="R2256" s="17" t="str">
        <f aca="false">VLOOKUP(A2256,s3_num_method!A2256:B4755,2,0)</f>
        <v>num+count</v>
      </c>
    </row>
    <row r="2257" customFormat="false" ht="12.8" hidden="false" customHeight="false" outlineLevel="0" collapsed="false">
      <c r="A2257" s="0" t="s">
        <v>8615</v>
      </c>
      <c r="B2257" s="0" t="s">
        <v>22</v>
      </c>
      <c r="C2257" s="0" t="s">
        <v>2</v>
      </c>
      <c r="E2257" s="0" t="s">
        <v>33</v>
      </c>
      <c r="F2257" s="0" t="s">
        <v>8616</v>
      </c>
      <c r="G2257" s="0" t="n">
        <v>12</v>
      </c>
      <c r="H2257" s="0" t="n">
        <v>10</v>
      </c>
      <c r="I2257" s="0" t="n">
        <v>8</v>
      </c>
      <c r="J2257" s="0" t="n">
        <v>2</v>
      </c>
      <c r="K2257" s="0" t="n">
        <v>4</v>
      </c>
      <c r="L2257" s="0" t="n">
        <v>32</v>
      </c>
      <c r="M2257" s="0" t="n">
        <v>37</v>
      </c>
      <c r="N2257" s="1" t="n">
        <f aca="false">IF(ISERROR(I2257/(I2257+J2257)),0,(I2257/(I2257+J2257)))</f>
        <v>0.8</v>
      </c>
      <c r="O2257" s="1" t="n">
        <f aca="false">IF(ISERROR(I2257/(I2257+K2257)),0,(I2257/(I2257+K2257)))</f>
        <v>0.666666666666667</v>
      </c>
      <c r="P2257" s="1" t="n">
        <f aca="false">IF(ISERROR((2*N2257*O2257)/(N2257+O2257)),0,(2*N2257*O2257)/(N2257+O2257))</f>
        <v>0.727272727272727</v>
      </c>
      <c r="Q2257" s="0" t="n">
        <f aca="false">L2102-M2102</f>
        <v>6</v>
      </c>
      <c r="R2257" s="17" t="str">
        <f aca="false">VLOOKUP(A2257,s3_num_method!A2257:B4756,2,0)</f>
        <v>num+count</v>
      </c>
    </row>
    <row r="2258" customFormat="false" ht="12.8" hidden="false" customHeight="false" outlineLevel="0" collapsed="false">
      <c r="A2258" s="0" t="s">
        <v>8617</v>
      </c>
      <c r="B2258" s="0" t="s">
        <v>22</v>
      </c>
      <c r="C2258" s="0" t="s">
        <v>2</v>
      </c>
      <c r="E2258" s="0" t="s">
        <v>33</v>
      </c>
      <c r="F2258" s="0" t="s">
        <v>8618</v>
      </c>
      <c r="G2258" s="0" t="n">
        <v>3</v>
      </c>
      <c r="H2258" s="0" t="n">
        <v>2</v>
      </c>
      <c r="I2258" s="0" t="n">
        <v>1</v>
      </c>
      <c r="J2258" s="0" t="n">
        <v>1</v>
      </c>
      <c r="K2258" s="0" t="n">
        <v>2</v>
      </c>
      <c r="L2258" s="0" t="n">
        <v>6</v>
      </c>
      <c r="M2258" s="0" t="n">
        <v>2</v>
      </c>
      <c r="N2258" s="1" t="n">
        <f aca="false">IF(ISERROR(I2258/(I2258+J2258)),0,(I2258/(I2258+J2258)))</f>
        <v>0.5</v>
      </c>
      <c r="O2258" s="1" t="n">
        <f aca="false">IF(ISERROR(I2258/(I2258+K2258)),0,(I2258/(I2258+K2258)))</f>
        <v>0.333333333333333</v>
      </c>
      <c r="P2258" s="1" t="n">
        <f aca="false">IF(ISERROR((2*N2258*O2258)/(N2258+O2258)),0,(2*N2258*O2258)/(N2258+O2258))</f>
        <v>0.4</v>
      </c>
      <c r="Q2258" s="0" t="n">
        <f aca="false">L2247-M2247</f>
        <v>6</v>
      </c>
      <c r="R2258" s="17" t="str">
        <f aca="false">VLOOKUP(A2258,s3_num_method!A2258:B4757,2,0)</f>
        <v>num+count</v>
      </c>
    </row>
    <row r="2259" customFormat="false" ht="12.8" hidden="false" customHeight="false" outlineLevel="0" collapsed="false">
      <c r="A2259" s="0" t="s">
        <v>8619</v>
      </c>
      <c r="B2259" s="0" t="s">
        <v>22</v>
      </c>
      <c r="C2259" s="0" t="s">
        <v>2</v>
      </c>
      <c r="E2259" s="0" t="s">
        <v>33</v>
      </c>
      <c r="F2259" s="0" t="s">
        <v>8620</v>
      </c>
      <c r="G2259" s="0" t="n">
        <v>2</v>
      </c>
      <c r="H2259" s="0" t="n">
        <v>6</v>
      </c>
      <c r="I2259" s="0" t="n">
        <v>0</v>
      </c>
      <c r="J2259" s="0" t="n">
        <v>6</v>
      </c>
      <c r="K2259" s="0" t="n">
        <v>2</v>
      </c>
      <c r="L2259" s="0" t="n">
        <v>2</v>
      </c>
      <c r="M2259" s="0" t="n">
        <v>5</v>
      </c>
      <c r="N2259" s="1" t="n">
        <f aca="false">IF(ISERROR(I2259/(I2259+J2259)),0,(I2259/(I2259+J2259)))</f>
        <v>0</v>
      </c>
      <c r="O2259" s="1" t="n">
        <f aca="false">IF(ISERROR(I2259/(I2259+K2259)),0,(I2259/(I2259+K2259)))</f>
        <v>0</v>
      </c>
      <c r="P2259" s="1" t="n">
        <f aca="false">IF(ISERROR((2*N2259*O2259)/(N2259+O2259)),0,(2*N2259*O2259)/(N2259+O2259))</f>
        <v>0</v>
      </c>
      <c r="Q2259" s="0" t="n">
        <f aca="false">L677-M677</f>
        <v>5</v>
      </c>
      <c r="R2259" s="17" t="str">
        <f aca="false">VLOOKUP(A2259,s3_num_method!A2259:B4758,2,0)</f>
        <v>num+count</v>
      </c>
    </row>
    <row r="2260" customFormat="false" ht="12.8" hidden="false" customHeight="false" outlineLevel="0" collapsed="false">
      <c r="A2260" s="0" t="s">
        <v>8621</v>
      </c>
      <c r="B2260" s="0" t="s">
        <v>22</v>
      </c>
      <c r="C2260" s="0" t="s">
        <v>2</v>
      </c>
      <c r="E2260" s="0" t="s">
        <v>33</v>
      </c>
      <c r="F2260" s="0" t="s">
        <v>8622</v>
      </c>
      <c r="G2260" s="0" t="n">
        <v>4</v>
      </c>
      <c r="H2260" s="0" t="n">
        <v>7</v>
      </c>
      <c r="I2260" s="0" t="n">
        <v>3</v>
      </c>
      <c r="J2260" s="0" t="n">
        <v>4</v>
      </c>
      <c r="K2260" s="0" t="n">
        <v>1</v>
      </c>
      <c r="L2260" s="0" t="n">
        <v>18</v>
      </c>
      <c r="M2260" s="0" t="n">
        <v>11</v>
      </c>
      <c r="N2260" s="1" t="n">
        <f aca="false">IF(ISERROR(I2260/(I2260+J2260)),0,(I2260/(I2260+J2260)))</f>
        <v>0.428571428571429</v>
      </c>
      <c r="O2260" s="1" t="n">
        <f aca="false">IF(ISERROR(I2260/(I2260+K2260)),0,(I2260/(I2260+K2260)))</f>
        <v>0.75</v>
      </c>
      <c r="P2260" s="1" t="n">
        <f aca="false">IF(ISERROR((2*N2260*O2260)/(N2260+O2260)),0,(2*N2260*O2260)/(N2260+O2260))</f>
        <v>0.545454545454545</v>
      </c>
      <c r="Q2260" s="0" t="n">
        <f aca="false">L190-M190</f>
        <v>-18</v>
      </c>
      <c r="R2260" s="17" t="str">
        <f aca="false">VLOOKUP(A2260,s3_num_method!A2260:B4759,2,0)</f>
        <v>num+count</v>
      </c>
    </row>
    <row r="2261" customFormat="false" ht="12.8" hidden="false" customHeight="false" outlineLevel="0" collapsed="false">
      <c r="A2261" s="0" t="s">
        <v>8623</v>
      </c>
      <c r="B2261" s="0" t="s">
        <v>22</v>
      </c>
      <c r="C2261" s="0" t="s">
        <v>2</v>
      </c>
      <c r="E2261" s="0" t="s">
        <v>33</v>
      </c>
      <c r="F2261" s="0" t="s">
        <v>8624</v>
      </c>
      <c r="G2261" s="0" t="n">
        <v>39</v>
      </c>
      <c r="H2261" s="0" t="n">
        <v>44</v>
      </c>
      <c r="I2261" s="0" t="n">
        <v>27</v>
      </c>
      <c r="J2261" s="0" t="n">
        <v>17</v>
      </c>
      <c r="K2261" s="0" t="n">
        <v>12</v>
      </c>
      <c r="L2261" s="0" t="n">
        <v>39</v>
      </c>
      <c r="M2261" s="0" t="n">
        <v>47</v>
      </c>
      <c r="N2261" s="1" t="n">
        <f aca="false">IF(ISERROR(I2261/(I2261+J2261)),0,(I2261/(I2261+J2261)))</f>
        <v>0.613636363636364</v>
      </c>
      <c r="O2261" s="1" t="n">
        <f aca="false">IF(ISERROR(I2261/(I2261+K2261)),0,(I2261/(I2261+K2261)))</f>
        <v>0.692307692307692</v>
      </c>
      <c r="P2261" s="1" t="n">
        <f aca="false">IF(ISERROR((2*N2261*O2261)/(N2261+O2261)),0,(2*N2261*O2261)/(N2261+O2261))</f>
        <v>0.650602409638554</v>
      </c>
      <c r="Q2261" s="0" t="n">
        <f aca="false">L877-M877</f>
        <v>0</v>
      </c>
      <c r="R2261" s="17" t="str">
        <f aca="false">VLOOKUP(A2261,s3_num_method!A2261:B4760,2,0)</f>
        <v>num+count</v>
      </c>
    </row>
    <row r="2262" customFormat="false" ht="12.8" hidden="false" customHeight="false" outlineLevel="0" collapsed="false">
      <c r="A2262" s="0" t="s">
        <v>8625</v>
      </c>
      <c r="B2262" s="0" t="s">
        <v>22</v>
      </c>
      <c r="C2262" s="0" t="s">
        <v>2</v>
      </c>
      <c r="E2262" s="0" t="s">
        <v>33</v>
      </c>
      <c r="F2262" s="0" t="s">
        <v>8626</v>
      </c>
      <c r="G2262" s="0" t="n">
        <v>22</v>
      </c>
      <c r="H2262" s="0" t="n">
        <v>18</v>
      </c>
      <c r="I2262" s="0" t="n">
        <v>14</v>
      </c>
      <c r="J2262" s="0" t="n">
        <v>4</v>
      </c>
      <c r="K2262" s="0" t="n">
        <v>8</v>
      </c>
      <c r="L2262" s="0" t="n">
        <v>24</v>
      </c>
      <c r="M2262" s="0" t="n">
        <v>10</v>
      </c>
      <c r="N2262" s="1" t="n">
        <f aca="false">IF(ISERROR(I2262/(I2262+J2262)),0,(I2262/(I2262+J2262)))</f>
        <v>0.777777777777778</v>
      </c>
      <c r="O2262" s="1" t="n">
        <f aca="false">IF(ISERROR(I2262/(I2262+K2262)),0,(I2262/(I2262+K2262)))</f>
        <v>0.636363636363636</v>
      </c>
      <c r="P2262" s="1" t="n">
        <f aca="false">IF(ISERROR((2*N2262*O2262)/(N2262+O2262)),0,(2*N2262*O2262)/(N2262+O2262))</f>
        <v>0.7</v>
      </c>
      <c r="Q2262" s="0" t="n">
        <f aca="false">L2151-M2151</f>
        <v>1</v>
      </c>
      <c r="R2262" s="17" t="str">
        <f aca="false">VLOOKUP(A2262,s3_num_method!A2262:B4761,2,0)</f>
        <v>num+count</v>
      </c>
    </row>
    <row r="2263" customFormat="false" ht="12.8" hidden="false" customHeight="false" outlineLevel="0" collapsed="false">
      <c r="A2263" s="0" t="s">
        <v>8627</v>
      </c>
      <c r="B2263" s="0" t="s">
        <v>22</v>
      </c>
      <c r="C2263" s="0" t="s">
        <v>2</v>
      </c>
      <c r="E2263" s="0" t="s">
        <v>33</v>
      </c>
      <c r="F2263" s="0" t="s">
        <v>8628</v>
      </c>
      <c r="G2263" s="0" t="n">
        <v>5</v>
      </c>
      <c r="H2263" s="0" t="n">
        <v>23</v>
      </c>
      <c r="I2263" s="0" t="n">
        <v>5</v>
      </c>
      <c r="J2263" s="0" t="n">
        <v>18</v>
      </c>
      <c r="K2263" s="0" t="n">
        <v>0</v>
      </c>
      <c r="L2263" s="0" t="n">
        <v>5</v>
      </c>
      <c r="M2263" s="0" t="n">
        <v>25</v>
      </c>
      <c r="N2263" s="1" t="n">
        <f aca="false">IF(ISERROR(I2263/(I2263+J2263)),0,(I2263/(I2263+J2263)))</f>
        <v>0.217391304347826</v>
      </c>
      <c r="O2263" s="1" t="n">
        <f aca="false">IF(ISERROR(I2263/(I2263+K2263)),0,(I2263/(I2263+K2263)))</f>
        <v>1</v>
      </c>
      <c r="P2263" s="1" t="n">
        <f aca="false">IF(ISERROR((2*N2263*O2263)/(N2263+O2263)),0,(2*N2263*O2263)/(N2263+O2263))</f>
        <v>0.357142857142857</v>
      </c>
      <c r="Q2263" s="0" t="n">
        <f aca="false">L1817-M1817</f>
        <v>-10</v>
      </c>
      <c r="R2263" s="17" t="str">
        <f aca="false">VLOOKUP(A2263,s3_num_method!A2263:B4762,2,0)</f>
        <v>num+count</v>
      </c>
    </row>
    <row r="2264" customFormat="false" ht="12.8" hidden="false" customHeight="false" outlineLevel="0" collapsed="false">
      <c r="A2264" s="0" t="s">
        <v>8629</v>
      </c>
      <c r="B2264" s="0" t="s">
        <v>22</v>
      </c>
      <c r="C2264" s="0" t="s">
        <v>2</v>
      </c>
      <c r="E2264" s="0" t="s">
        <v>33</v>
      </c>
      <c r="F2264" s="0" t="s">
        <v>8630</v>
      </c>
      <c r="G2264" s="0" t="n">
        <v>4</v>
      </c>
      <c r="H2264" s="0" t="n">
        <v>2</v>
      </c>
      <c r="I2264" s="0" t="n">
        <v>2</v>
      </c>
      <c r="J2264" s="0" t="n">
        <v>0</v>
      </c>
      <c r="K2264" s="0" t="n">
        <v>2</v>
      </c>
      <c r="L2264" s="0" t="n">
        <v>10</v>
      </c>
      <c r="M2264" s="0" t="n">
        <v>5</v>
      </c>
      <c r="N2264" s="1" t="n">
        <f aca="false">IF(ISERROR(I2264/(I2264+J2264)),0,(I2264/(I2264+J2264)))</f>
        <v>1</v>
      </c>
      <c r="O2264" s="1" t="n">
        <f aca="false">IF(ISERROR(I2264/(I2264+K2264)),0,(I2264/(I2264+K2264)))</f>
        <v>0.5</v>
      </c>
      <c r="P2264" s="1" t="n">
        <f aca="false">IF(ISERROR((2*N2264*O2264)/(N2264+O2264)),0,(2*N2264*O2264)/(N2264+O2264))</f>
        <v>0.666666666666667</v>
      </c>
      <c r="Q2264" s="0" t="n">
        <f aca="false">L33-M33</f>
        <v>-12</v>
      </c>
      <c r="R2264" s="17" t="str">
        <f aca="false">VLOOKUP(A2264,s3_num_method!A2264:B4763,2,0)</f>
        <v>num+count</v>
      </c>
    </row>
    <row r="2265" customFormat="false" ht="12.8" hidden="false" customHeight="false" outlineLevel="0" collapsed="false">
      <c r="A2265" s="0" t="s">
        <v>8631</v>
      </c>
      <c r="B2265" s="0" t="s">
        <v>22</v>
      </c>
      <c r="C2265" s="0" t="s">
        <v>2</v>
      </c>
      <c r="E2265" s="0" t="s">
        <v>33</v>
      </c>
      <c r="F2265" s="0" t="s">
        <v>8632</v>
      </c>
      <c r="G2265" s="0" t="n">
        <v>20</v>
      </c>
      <c r="H2265" s="0" t="n">
        <v>19</v>
      </c>
      <c r="I2265" s="0" t="n">
        <v>12</v>
      </c>
      <c r="J2265" s="0" t="n">
        <v>7</v>
      </c>
      <c r="K2265" s="0" t="n">
        <v>8</v>
      </c>
      <c r="L2265" s="0" t="n">
        <v>24</v>
      </c>
      <c r="M2265" s="0" t="n">
        <v>34</v>
      </c>
      <c r="N2265" s="1" t="n">
        <f aca="false">IF(ISERROR(I2265/(I2265+J2265)),0,(I2265/(I2265+J2265)))</f>
        <v>0.631578947368421</v>
      </c>
      <c r="O2265" s="1" t="n">
        <f aca="false">IF(ISERROR(I2265/(I2265+K2265)),0,(I2265/(I2265+K2265)))</f>
        <v>0.6</v>
      </c>
      <c r="P2265" s="1" t="n">
        <f aca="false">IF(ISERROR((2*N2265*O2265)/(N2265+O2265)),0,(2*N2265*O2265)/(N2265+O2265))</f>
        <v>0.615384615384615</v>
      </c>
      <c r="Q2265" s="0" t="n">
        <f aca="false">L690-M690</f>
        <v>-5</v>
      </c>
      <c r="R2265" s="17" t="str">
        <f aca="false">VLOOKUP(A2265,s3_num_method!A2265:B4764,2,0)</f>
        <v>num+count</v>
      </c>
    </row>
    <row r="2266" customFormat="false" ht="12.8" hidden="false" customHeight="false" outlineLevel="0" collapsed="false">
      <c r="A2266" s="0" t="s">
        <v>8633</v>
      </c>
      <c r="B2266" s="0" t="s">
        <v>22</v>
      </c>
      <c r="C2266" s="0" t="s">
        <v>2</v>
      </c>
      <c r="E2266" s="0" t="s">
        <v>33</v>
      </c>
      <c r="F2266" s="0" t="s">
        <v>8634</v>
      </c>
      <c r="G2266" s="0" t="n">
        <v>32</v>
      </c>
      <c r="H2266" s="0" t="n">
        <v>33</v>
      </c>
      <c r="I2266" s="0" t="n">
        <v>26</v>
      </c>
      <c r="J2266" s="0" t="n">
        <v>7</v>
      </c>
      <c r="K2266" s="0" t="n">
        <v>6</v>
      </c>
      <c r="L2266" s="0" t="n">
        <v>53</v>
      </c>
      <c r="M2266" s="0" t="n">
        <v>44</v>
      </c>
      <c r="N2266" s="1" t="n">
        <f aca="false">IF(ISERROR(I2266/(I2266+J2266)),0,(I2266/(I2266+J2266)))</f>
        <v>0.787878787878788</v>
      </c>
      <c r="O2266" s="1" t="n">
        <f aca="false">IF(ISERROR(I2266/(I2266+K2266)),0,(I2266/(I2266+K2266)))</f>
        <v>0.8125</v>
      </c>
      <c r="P2266" s="1" t="n">
        <f aca="false">IF(ISERROR((2*N2266*O2266)/(N2266+O2266)),0,(2*N2266*O2266)/(N2266+O2266))</f>
        <v>0.8</v>
      </c>
      <c r="Q2266" s="0" t="n">
        <f aca="false">L712-M712</f>
        <v>-1</v>
      </c>
      <c r="R2266" s="17" t="str">
        <f aca="false">VLOOKUP(A2266,s3_num_method!A2266:B4765,2,0)</f>
        <v>num+count</v>
      </c>
    </row>
    <row r="2267" customFormat="false" ht="12.8" hidden="false" customHeight="false" outlineLevel="0" collapsed="false">
      <c r="A2267" s="0" t="s">
        <v>8635</v>
      </c>
      <c r="B2267" s="0" t="s">
        <v>22</v>
      </c>
      <c r="C2267" s="0" t="s">
        <v>2</v>
      </c>
      <c r="E2267" s="0" t="s">
        <v>33</v>
      </c>
      <c r="F2267" s="0" t="s">
        <v>8636</v>
      </c>
      <c r="G2267" s="0" t="n">
        <v>4</v>
      </c>
      <c r="H2267" s="0" t="n">
        <v>9</v>
      </c>
      <c r="I2267" s="0" t="n">
        <v>4</v>
      </c>
      <c r="J2267" s="0" t="n">
        <v>5</v>
      </c>
      <c r="K2267" s="0" t="n">
        <v>0</v>
      </c>
      <c r="L2267" s="0" t="n">
        <v>5</v>
      </c>
      <c r="M2267" s="0" t="n">
        <v>3</v>
      </c>
      <c r="N2267" s="1" t="n">
        <f aca="false">IF(ISERROR(I2267/(I2267+J2267)),0,(I2267/(I2267+J2267)))</f>
        <v>0.444444444444444</v>
      </c>
      <c r="O2267" s="1" t="n">
        <f aca="false">IF(ISERROR(I2267/(I2267+K2267)),0,(I2267/(I2267+K2267)))</f>
        <v>1</v>
      </c>
      <c r="P2267" s="1" t="n">
        <f aca="false">IF(ISERROR((2*N2267*O2267)/(N2267+O2267)),0,(2*N2267*O2267)/(N2267+O2267))</f>
        <v>0.615384615384615</v>
      </c>
      <c r="Q2267" s="0" t="n">
        <f aca="false">L1270-M1270</f>
        <v>-6</v>
      </c>
      <c r="R2267" s="17" t="str">
        <f aca="false">VLOOKUP(A2267,s3_num_method!A2267:B4766,2,0)</f>
        <v>num+count</v>
      </c>
    </row>
    <row r="2268" customFormat="false" ht="12.8" hidden="false" customHeight="false" outlineLevel="0" collapsed="false">
      <c r="A2268" s="0" t="s">
        <v>8637</v>
      </c>
      <c r="B2268" s="0" t="s">
        <v>22</v>
      </c>
      <c r="C2268" s="0" t="s">
        <v>9</v>
      </c>
      <c r="E2268" s="0" t="s">
        <v>3</v>
      </c>
      <c r="F2268" s="0" t="s">
        <v>8638</v>
      </c>
      <c r="G2268" s="0" t="n">
        <v>2</v>
      </c>
      <c r="H2268" s="0" t="n">
        <v>2</v>
      </c>
      <c r="I2268" s="0" t="n">
        <v>2</v>
      </c>
      <c r="J2268" s="0" t="n">
        <v>0</v>
      </c>
      <c r="K2268" s="0" t="n">
        <v>0</v>
      </c>
      <c r="L2268" s="0" t="n">
        <v>4</v>
      </c>
      <c r="M2268" s="0" t="n">
        <v>4</v>
      </c>
      <c r="N2268" s="1" t="n">
        <f aca="false">IF(ISERROR(I2268/(I2268+J2268)),0,(I2268/(I2268+J2268)))</f>
        <v>1</v>
      </c>
      <c r="O2268" s="1" t="n">
        <f aca="false">IF(ISERROR(I2268/(I2268+K2268)),0,(I2268/(I2268+K2268)))</f>
        <v>1</v>
      </c>
      <c r="P2268" s="1" t="n">
        <f aca="false">IF(ISERROR((2*N2268*O2268)/(N2268+O2268)),0,(2*N2268*O2268)/(N2268+O2268))</f>
        <v>1</v>
      </c>
      <c r="Q2268" s="0" t="n">
        <f aca="false">L136-M136</f>
        <v>-26</v>
      </c>
      <c r="R2268" s="17" t="str">
        <f aca="false">VLOOKUP(A2268,s3_num_method!A2268:B4767,2,0)</f>
        <v>num+count</v>
      </c>
    </row>
    <row r="2269" customFormat="false" ht="12.8" hidden="false" customHeight="false" outlineLevel="0" collapsed="false">
      <c r="A2269" s="0" t="s">
        <v>8639</v>
      </c>
      <c r="B2269" s="0" t="s">
        <v>22</v>
      </c>
      <c r="C2269" s="0" t="s">
        <v>9</v>
      </c>
      <c r="E2269" s="0" t="s">
        <v>3</v>
      </c>
      <c r="F2269" s="0" t="s">
        <v>8640</v>
      </c>
      <c r="G2269" s="0" t="n">
        <v>1</v>
      </c>
      <c r="H2269" s="0" t="n">
        <v>0</v>
      </c>
      <c r="I2269" s="0" t="n">
        <v>0</v>
      </c>
      <c r="J2269" s="0" t="n">
        <v>0</v>
      </c>
      <c r="K2269" s="0" t="n">
        <v>1</v>
      </c>
      <c r="L2269" s="0" t="n">
        <v>4</v>
      </c>
      <c r="M2269" s="0" t="n">
        <v>0</v>
      </c>
      <c r="N2269" s="1" t="n">
        <f aca="false">IF(ISERROR(I2269/(I2269+J2269)),0,(I2269/(I2269+J2269)))</f>
        <v>0</v>
      </c>
      <c r="O2269" s="1" t="n">
        <f aca="false">IF(ISERROR(I2269/(I2269+K2269)),0,(I2269/(I2269+K2269)))</f>
        <v>0</v>
      </c>
      <c r="P2269" s="1" t="n">
        <f aca="false">IF(ISERROR((2*N2269*O2269)/(N2269+O2269)),0,(2*N2269*O2269)/(N2269+O2269))</f>
        <v>0</v>
      </c>
      <c r="Q2269" s="0" t="n">
        <f aca="false">L1136-M1136</f>
        <v>-14</v>
      </c>
      <c r="R2269" s="17" t="str">
        <f aca="false">VLOOKUP(A2269,s3_num_method!A2269:B4768,2,0)</f>
        <v>num+count</v>
      </c>
    </row>
    <row r="2270" customFormat="false" ht="12.8" hidden="false" customHeight="false" outlineLevel="0" collapsed="false">
      <c r="A2270" s="0" t="s">
        <v>8641</v>
      </c>
      <c r="B2270" s="0" t="s">
        <v>22</v>
      </c>
      <c r="C2270" s="0" t="s">
        <v>9</v>
      </c>
      <c r="E2270" s="0" t="s">
        <v>3</v>
      </c>
      <c r="F2270" s="0" t="s">
        <v>8642</v>
      </c>
      <c r="G2270" s="0" t="n">
        <v>1</v>
      </c>
      <c r="H2270" s="0" t="n">
        <v>0</v>
      </c>
      <c r="I2270" s="0" t="n">
        <v>0</v>
      </c>
      <c r="J2270" s="0" t="n">
        <v>0</v>
      </c>
      <c r="K2270" s="0" t="n">
        <v>1</v>
      </c>
      <c r="L2270" s="0" t="n">
        <v>1</v>
      </c>
      <c r="M2270" s="0" t="n">
        <v>0</v>
      </c>
      <c r="N2270" s="1" t="n">
        <f aca="false">IF(ISERROR(I2270/(I2270+J2270)),0,(I2270/(I2270+J2270)))</f>
        <v>0</v>
      </c>
      <c r="O2270" s="1" t="n">
        <f aca="false">IF(ISERROR(I2270/(I2270+K2270)),0,(I2270/(I2270+K2270)))</f>
        <v>0</v>
      </c>
      <c r="P2270" s="1" t="n">
        <f aca="false">IF(ISERROR((2*N2270*O2270)/(N2270+O2270)),0,(2*N2270*O2270)/(N2270+O2270))</f>
        <v>0</v>
      </c>
      <c r="Q2270" s="0" t="n">
        <f aca="false">L1695-M1695</f>
        <v>-9</v>
      </c>
      <c r="R2270" s="17" t="str">
        <f aca="false">VLOOKUP(A2270,s3_num_method!A2270:B4769,2,0)</f>
        <v>num+count</v>
      </c>
    </row>
    <row r="2271" customFormat="false" ht="12.8" hidden="false" customHeight="false" outlineLevel="0" collapsed="false">
      <c r="A2271" s="0" t="s">
        <v>8643</v>
      </c>
      <c r="B2271" s="0" t="s">
        <v>22</v>
      </c>
      <c r="C2271" s="0" t="s">
        <v>9</v>
      </c>
      <c r="E2271" s="0" t="s">
        <v>3</v>
      </c>
      <c r="F2271" s="0" t="s">
        <v>8644</v>
      </c>
      <c r="G2271" s="0" t="n">
        <v>2</v>
      </c>
      <c r="H2271" s="0" t="n">
        <v>0</v>
      </c>
      <c r="I2271" s="0" t="n">
        <v>0</v>
      </c>
      <c r="J2271" s="0" t="n">
        <v>0</v>
      </c>
      <c r="K2271" s="0" t="n">
        <v>2</v>
      </c>
      <c r="L2271" s="0" t="n">
        <v>4</v>
      </c>
      <c r="M2271" s="0" t="n">
        <v>0</v>
      </c>
      <c r="N2271" s="1" t="n">
        <f aca="false">IF(ISERROR(I2271/(I2271+J2271)),0,(I2271/(I2271+J2271)))</f>
        <v>0</v>
      </c>
      <c r="O2271" s="1" t="n">
        <f aca="false">IF(ISERROR(I2271/(I2271+K2271)),0,(I2271/(I2271+K2271)))</f>
        <v>0</v>
      </c>
      <c r="P2271" s="1" t="n">
        <f aca="false">IF(ISERROR((2*N2271*O2271)/(N2271+O2271)),0,(2*N2271*O2271)/(N2271+O2271))</f>
        <v>0</v>
      </c>
      <c r="Q2271" s="0" t="n">
        <f aca="false">L674-M674</f>
        <v>8</v>
      </c>
      <c r="R2271" s="17" t="str">
        <f aca="false">VLOOKUP(A2271,s3_num_method!A2271:B4770,2,0)</f>
        <v>num+count</v>
      </c>
    </row>
    <row r="2272" customFormat="false" ht="12.8" hidden="false" customHeight="false" outlineLevel="0" collapsed="false">
      <c r="A2272" s="0" t="s">
        <v>8645</v>
      </c>
      <c r="B2272" s="0" t="s">
        <v>22</v>
      </c>
      <c r="C2272" s="0" t="s">
        <v>9</v>
      </c>
      <c r="E2272" s="0" t="s">
        <v>3</v>
      </c>
      <c r="F2272" s="0" t="s">
        <v>8646</v>
      </c>
      <c r="G2272" s="0" t="n">
        <v>1</v>
      </c>
      <c r="H2272" s="0" t="n">
        <v>0</v>
      </c>
      <c r="I2272" s="0" t="n">
        <v>0</v>
      </c>
      <c r="J2272" s="0" t="n">
        <v>0</v>
      </c>
      <c r="K2272" s="0" t="n">
        <v>1</v>
      </c>
      <c r="L2272" s="0" t="n">
        <v>1</v>
      </c>
      <c r="M2272" s="0" t="n">
        <v>0</v>
      </c>
      <c r="N2272" s="1" t="n">
        <f aca="false">IF(ISERROR(I2272/(I2272+J2272)),0,(I2272/(I2272+J2272)))</f>
        <v>0</v>
      </c>
      <c r="O2272" s="1" t="n">
        <f aca="false">IF(ISERROR(I2272/(I2272+K2272)),0,(I2272/(I2272+K2272)))</f>
        <v>0</v>
      </c>
      <c r="P2272" s="1" t="n">
        <f aca="false">IF(ISERROR((2*N2272*O2272)/(N2272+O2272)),0,(2*N2272*O2272)/(N2272+O2272))</f>
        <v>0</v>
      </c>
      <c r="Q2272" s="0" t="n">
        <f aca="false">L2074-M2074</f>
        <v>13</v>
      </c>
      <c r="R2272" s="17" t="str">
        <f aca="false">VLOOKUP(A2272,s3_num_method!A2272:B4771,2,0)</f>
        <v>num+count</v>
      </c>
    </row>
    <row r="2273" customFormat="false" ht="12.8" hidden="false" customHeight="false" outlineLevel="0" collapsed="false">
      <c r="A2273" s="0" t="s">
        <v>8647</v>
      </c>
      <c r="B2273" s="0" t="s">
        <v>22</v>
      </c>
      <c r="C2273" s="0" t="s">
        <v>9</v>
      </c>
      <c r="E2273" s="0" t="s">
        <v>3</v>
      </c>
      <c r="F2273" s="0" t="s">
        <v>8648</v>
      </c>
      <c r="G2273" s="0" t="n">
        <v>1</v>
      </c>
      <c r="H2273" s="0" t="n">
        <v>0</v>
      </c>
      <c r="I2273" s="0" t="n">
        <v>0</v>
      </c>
      <c r="J2273" s="0" t="n">
        <v>0</v>
      </c>
      <c r="K2273" s="0" t="n">
        <v>1</v>
      </c>
      <c r="L2273" s="0" t="n">
        <v>1</v>
      </c>
      <c r="M2273" s="0" t="n">
        <v>0</v>
      </c>
      <c r="N2273" s="1" t="n">
        <f aca="false">IF(ISERROR(I2273/(I2273+J2273)),0,(I2273/(I2273+J2273)))</f>
        <v>0</v>
      </c>
      <c r="O2273" s="1" t="n">
        <f aca="false">IF(ISERROR(I2273/(I2273+K2273)),0,(I2273/(I2273+K2273)))</f>
        <v>0</v>
      </c>
      <c r="P2273" s="1" t="n">
        <f aca="false">IF(ISERROR((2*N2273*O2273)/(N2273+O2273)),0,(2*N2273*O2273)/(N2273+O2273))</f>
        <v>0</v>
      </c>
      <c r="Q2273" s="0" t="n">
        <f aca="false">L866-M866</f>
        <v>1</v>
      </c>
      <c r="R2273" s="17" t="str">
        <f aca="false">VLOOKUP(A2273,s3_num_method!A2273:B4772,2,0)</f>
        <v>num+count</v>
      </c>
    </row>
    <row r="2274" customFormat="false" ht="12.8" hidden="false" customHeight="false" outlineLevel="0" collapsed="false">
      <c r="A2274" s="0" t="s">
        <v>8649</v>
      </c>
      <c r="B2274" s="0" t="s">
        <v>22</v>
      </c>
      <c r="C2274" s="0" t="s">
        <v>9</v>
      </c>
      <c r="E2274" s="0" t="s">
        <v>3</v>
      </c>
      <c r="F2274" s="0" t="s">
        <v>8650</v>
      </c>
      <c r="G2274" s="0" t="n">
        <v>1</v>
      </c>
      <c r="H2274" s="0" t="n">
        <v>0</v>
      </c>
      <c r="I2274" s="0" t="n">
        <v>0</v>
      </c>
      <c r="J2274" s="0" t="n">
        <v>0</v>
      </c>
      <c r="K2274" s="0" t="n">
        <v>1</v>
      </c>
      <c r="L2274" s="0" t="n">
        <v>1</v>
      </c>
      <c r="M2274" s="0" t="n">
        <v>0</v>
      </c>
      <c r="N2274" s="1" t="n">
        <f aca="false">IF(ISERROR(I2274/(I2274+J2274)),0,(I2274/(I2274+J2274)))</f>
        <v>0</v>
      </c>
      <c r="O2274" s="1" t="n">
        <f aca="false">IF(ISERROR(I2274/(I2274+K2274)),0,(I2274/(I2274+K2274)))</f>
        <v>0</v>
      </c>
      <c r="P2274" s="1" t="n">
        <f aca="false">IF(ISERROR((2*N2274*O2274)/(N2274+O2274)),0,(2*N2274*O2274)/(N2274+O2274))</f>
        <v>0</v>
      </c>
      <c r="Q2274" s="0" t="n">
        <f aca="false">L1161-M1161</f>
        <v>0</v>
      </c>
      <c r="R2274" s="17" t="str">
        <f aca="false">VLOOKUP(A2274,s3_num_method!A2274:B4773,2,0)</f>
        <v>num+count</v>
      </c>
    </row>
    <row r="2275" customFormat="false" ht="12.8" hidden="false" customHeight="false" outlineLevel="0" collapsed="false">
      <c r="A2275" s="0" t="s">
        <v>8651</v>
      </c>
      <c r="B2275" s="0" t="s">
        <v>22</v>
      </c>
      <c r="C2275" s="0" t="s">
        <v>9</v>
      </c>
      <c r="E2275" s="0" t="s">
        <v>3</v>
      </c>
      <c r="F2275" s="0" t="s">
        <v>8652</v>
      </c>
      <c r="G2275" s="0" t="n">
        <v>1</v>
      </c>
      <c r="H2275" s="0" t="n">
        <v>1</v>
      </c>
      <c r="I2275" s="0" t="n">
        <v>1</v>
      </c>
      <c r="J2275" s="0" t="n">
        <v>0</v>
      </c>
      <c r="K2275" s="0" t="n">
        <v>0</v>
      </c>
      <c r="L2275" s="0" t="n">
        <v>2</v>
      </c>
      <c r="M2275" s="0" t="n">
        <v>2</v>
      </c>
      <c r="N2275" s="1" t="n">
        <f aca="false">IF(ISERROR(I2275/(I2275+J2275)),0,(I2275/(I2275+J2275)))</f>
        <v>1</v>
      </c>
      <c r="O2275" s="1" t="n">
        <f aca="false">IF(ISERROR(I2275/(I2275+K2275)),0,(I2275/(I2275+K2275)))</f>
        <v>1</v>
      </c>
      <c r="P2275" s="1" t="n">
        <f aca="false">IF(ISERROR((2*N2275*O2275)/(N2275+O2275)),0,(2*N2275*O2275)/(N2275+O2275))</f>
        <v>1</v>
      </c>
      <c r="Q2275" s="0" t="n">
        <f aca="false">L246-M246</f>
        <v>-4</v>
      </c>
      <c r="R2275" s="17" t="str">
        <f aca="false">VLOOKUP(A2275,s3_num_method!A2275:B4774,2,0)</f>
        <v>count</v>
      </c>
    </row>
    <row r="2276" customFormat="false" ht="12.8" hidden="false" customHeight="false" outlineLevel="0" collapsed="false">
      <c r="A2276" s="0" t="s">
        <v>8653</v>
      </c>
      <c r="B2276" s="0" t="s">
        <v>22</v>
      </c>
      <c r="C2276" s="0" t="s">
        <v>9</v>
      </c>
      <c r="E2276" s="0" t="s">
        <v>3</v>
      </c>
      <c r="F2276" s="0" t="s">
        <v>8654</v>
      </c>
      <c r="G2276" s="0" t="n">
        <v>1</v>
      </c>
      <c r="H2276" s="0" t="n">
        <v>0</v>
      </c>
      <c r="I2276" s="0" t="n">
        <v>0</v>
      </c>
      <c r="J2276" s="0" t="n">
        <v>0</v>
      </c>
      <c r="K2276" s="0" t="n">
        <v>1</v>
      </c>
      <c r="L2276" s="0" t="n">
        <v>5</v>
      </c>
      <c r="M2276" s="0" t="n">
        <v>0</v>
      </c>
      <c r="N2276" s="1" t="n">
        <f aca="false">IF(ISERROR(I2276/(I2276+J2276)),0,(I2276/(I2276+J2276)))</f>
        <v>0</v>
      </c>
      <c r="O2276" s="1" t="n">
        <f aca="false">IF(ISERROR(I2276/(I2276+K2276)),0,(I2276/(I2276+K2276)))</f>
        <v>0</v>
      </c>
      <c r="P2276" s="1" t="n">
        <f aca="false">IF(ISERROR((2*N2276*O2276)/(N2276+O2276)),0,(2*N2276*O2276)/(N2276+O2276))</f>
        <v>0</v>
      </c>
      <c r="Q2276" s="0" t="n">
        <f aca="false">L1826-M1826</f>
        <v>3</v>
      </c>
      <c r="R2276" s="17" t="str">
        <f aca="false">VLOOKUP(A2276,s3_num_method!A2276:B4775,2,0)</f>
        <v>num+count</v>
      </c>
    </row>
    <row r="2277" customFormat="false" ht="12.8" hidden="false" customHeight="false" outlineLevel="0" collapsed="false">
      <c r="A2277" s="0" t="s">
        <v>8655</v>
      </c>
      <c r="B2277" s="0" t="s">
        <v>22</v>
      </c>
      <c r="C2277" s="0" t="s">
        <v>9</v>
      </c>
      <c r="E2277" s="0" t="s">
        <v>3</v>
      </c>
      <c r="F2277" s="0" t="s">
        <v>8656</v>
      </c>
      <c r="G2277" s="0" t="n">
        <v>2</v>
      </c>
      <c r="H2277" s="0" t="n">
        <v>0</v>
      </c>
      <c r="I2277" s="0" t="n">
        <v>0</v>
      </c>
      <c r="J2277" s="0" t="n">
        <v>0</v>
      </c>
      <c r="K2277" s="0" t="n">
        <v>2</v>
      </c>
      <c r="L2277" s="0" t="n">
        <v>4</v>
      </c>
      <c r="M2277" s="0" t="n">
        <v>0</v>
      </c>
      <c r="N2277" s="1" t="n">
        <f aca="false">IF(ISERROR(I2277/(I2277+J2277)),0,(I2277/(I2277+J2277)))</f>
        <v>0</v>
      </c>
      <c r="O2277" s="1" t="n">
        <f aca="false">IF(ISERROR(I2277/(I2277+K2277)),0,(I2277/(I2277+K2277)))</f>
        <v>0</v>
      </c>
      <c r="P2277" s="1" t="n">
        <f aca="false">IF(ISERROR((2*N2277*O2277)/(N2277+O2277)),0,(2*N2277*O2277)/(N2277+O2277))</f>
        <v>0</v>
      </c>
      <c r="Q2277" s="0" t="n">
        <f aca="false">L2338-M2338</f>
        <v>0</v>
      </c>
      <c r="R2277" s="17" t="str">
        <f aca="false">VLOOKUP(A2277,s3_num_method!A2277:B4776,2,0)</f>
        <v>num+count</v>
      </c>
    </row>
    <row r="2278" customFormat="false" ht="12.8" hidden="false" customHeight="false" outlineLevel="0" collapsed="false">
      <c r="A2278" s="0" t="s">
        <v>8657</v>
      </c>
      <c r="B2278" s="0" t="s">
        <v>22</v>
      </c>
      <c r="C2278" s="0" t="s">
        <v>9</v>
      </c>
      <c r="E2278" s="0" t="s">
        <v>3</v>
      </c>
      <c r="F2278" s="0" t="s">
        <v>8658</v>
      </c>
      <c r="G2278" s="0" t="n">
        <v>1</v>
      </c>
      <c r="H2278" s="0" t="n">
        <v>1</v>
      </c>
      <c r="I2278" s="0" t="n">
        <v>1</v>
      </c>
      <c r="J2278" s="0" t="n">
        <v>0</v>
      </c>
      <c r="K2278" s="0" t="n">
        <v>0</v>
      </c>
      <c r="L2278" s="0" t="n">
        <v>4</v>
      </c>
      <c r="M2278" s="0" t="n">
        <v>4</v>
      </c>
      <c r="N2278" s="1" t="n">
        <f aca="false">IF(ISERROR(I2278/(I2278+J2278)),0,(I2278/(I2278+J2278)))</f>
        <v>1</v>
      </c>
      <c r="O2278" s="1" t="n">
        <f aca="false">IF(ISERROR(I2278/(I2278+K2278)),0,(I2278/(I2278+K2278)))</f>
        <v>1</v>
      </c>
      <c r="P2278" s="1" t="n">
        <f aca="false">IF(ISERROR((2*N2278*O2278)/(N2278+O2278)),0,(2*N2278*O2278)/(N2278+O2278))</f>
        <v>1</v>
      </c>
      <c r="Q2278" s="0" t="n">
        <f aca="false">L124-M124</f>
        <v>-18</v>
      </c>
      <c r="R2278" s="17" t="str">
        <f aca="false">VLOOKUP(A2278,s3_num_method!A2278:B4777,2,0)</f>
        <v>num</v>
      </c>
    </row>
    <row r="2279" customFormat="false" ht="12.8" hidden="false" customHeight="false" outlineLevel="0" collapsed="false">
      <c r="A2279" s="0" t="s">
        <v>8659</v>
      </c>
      <c r="B2279" s="0" t="s">
        <v>22</v>
      </c>
      <c r="C2279" s="0" t="s">
        <v>9</v>
      </c>
      <c r="E2279" s="0" t="s">
        <v>3</v>
      </c>
      <c r="F2279" s="0" t="s">
        <v>8660</v>
      </c>
      <c r="G2279" s="0" t="n">
        <v>2</v>
      </c>
      <c r="H2279" s="0" t="n">
        <v>0</v>
      </c>
      <c r="I2279" s="0" t="n">
        <v>0</v>
      </c>
      <c r="J2279" s="0" t="n">
        <v>0</v>
      </c>
      <c r="K2279" s="0" t="n">
        <v>2</v>
      </c>
      <c r="L2279" s="0" t="n">
        <v>2</v>
      </c>
      <c r="M2279" s="0" t="n">
        <v>0</v>
      </c>
      <c r="N2279" s="1" t="n">
        <f aca="false">IF(ISERROR(I2279/(I2279+J2279)),0,(I2279/(I2279+J2279)))</f>
        <v>0</v>
      </c>
      <c r="O2279" s="1" t="n">
        <f aca="false">IF(ISERROR(I2279/(I2279+K2279)),0,(I2279/(I2279+K2279)))</f>
        <v>0</v>
      </c>
      <c r="P2279" s="1" t="n">
        <f aca="false">IF(ISERROR((2*N2279*O2279)/(N2279+O2279)),0,(2*N2279*O2279)/(N2279+O2279))</f>
        <v>0</v>
      </c>
      <c r="Q2279" s="0" t="n">
        <f aca="false">L411-M411</f>
        <v>0</v>
      </c>
      <c r="R2279" s="17" t="str">
        <f aca="false">VLOOKUP(A2279,s3_num_method!A2279:B4778,2,0)</f>
        <v>num+count</v>
      </c>
    </row>
    <row r="2280" customFormat="false" ht="12.8" hidden="false" customHeight="false" outlineLevel="0" collapsed="false">
      <c r="A2280" s="0" t="s">
        <v>8661</v>
      </c>
      <c r="B2280" s="0" t="s">
        <v>22</v>
      </c>
      <c r="C2280" s="0" t="s">
        <v>9</v>
      </c>
      <c r="E2280" s="0" t="s">
        <v>3</v>
      </c>
      <c r="F2280" s="0" t="s">
        <v>8662</v>
      </c>
      <c r="G2280" s="0" t="n">
        <v>2</v>
      </c>
      <c r="H2280" s="0" t="n">
        <v>0</v>
      </c>
      <c r="I2280" s="0" t="n">
        <v>0</v>
      </c>
      <c r="J2280" s="0" t="n">
        <v>0</v>
      </c>
      <c r="K2280" s="0" t="n">
        <v>2</v>
      </c>
      <c r="L2280" s="0" t="n">
        <v>1</v>
      </c>
      <c r="M2280" s="0" t="n">
        <v>0</v>
      </c>
      <c r="N2280" s="1" t="n">
        <f aca="false">IF(ISERROR(I2280/(I2280+J2280)),0,(I2280/(I2280+J2280)))</f>
        <v>0</v>
      </c>
      <c r="O2280" s="1" t="n">
        <f aca="false">IF(ISERROR(I2280/(I2280+K2280)),0,(I2280/(I2280+K2280)))</f>
        <v>0</v>
      </c>
      <c r="P2280" s="1" t="n">
        <f aca="false">IF(ISERROR((2*N2280*O2280)/(N2280+O2280)),0,(2*N2280*O2280)/(N2280+O2280))</f>
        <v>0</v>
      </c>
      <c r="Q2280" s="0" t="n">
        <f aca="false">L874-M874</f>
        <v>3</v>
      </c>
      <c r="R2280" s="17" t="str">
        <f aca="false">VLOOKUP(A2280,s3_num_method!A2280:B4779,2,0)</f>
        <v>num+count</v>
      </c>
    </row>
    <row r="2281" customFormat="false" ht="12.8" hidden="false" customHeight="false" outlineLevel="0" collapsed="false">
      <c r="A2281" s="0" t="s">
        <v>8663</v>
      </c>
      <c r="B2281" s="0" t="s">
        <v>22</v>
      </c>
      <c r="C2281" s="0" t="s">
        <v>9</v>
      </c>
      <c r="E2281" s="0" t="s">
        <v>3</v>
      </c>
      <c r="F2281" s="0" t="s">
        <v>8664</v>
      </c>
      <c r="G2281" s="0" t="n">
        <v>4</v>
      </c>
      <c r="H2281" s="0" t="n">
        <v>1</v>
      </c>
      <c r="I2281" s="0" t="n">
        <v>1</v>
      </c>
      <c r="J2281" s="0" t="n">
        <v>0</v>
      </c>
      <c r="K2281" s="0" t="n">
        <v>3</v>
      </c>
      <c r="L2281" s="0" t="n">
        <v>3</v>
      </c>
      <c r="M2281" s="0" t="n">
        <v>0</v>
      </c>
      <c r="N2281" s="1" t="n">
        <f aca="false">IF(ISERROR(I2281/(I2281+J2281)),0,(I2281/(I2281+J2281)))</f>
        <v>1</v>
      </c>
      <c r="O2281" s="1" t="n">
        <f aca="false">IF(ISERROR(I2281/(I2281+K2281)),0,(I2281/(I2281+K2281)))</f>
        <v>0.25</v>
      </c>
      <c r="P2281" s="1" t="n">
        <f aca="false">IF(ISERROR((2*N2281*O2281)/(N2281+O2281)),0,(2*N2281*O2281)/(N2281+O2281))</f>
        <v>0.4</v>
      </c>
      <c r="Q2281" s="0" t="n">
        <f aca="false">L1297-M1297</f>
        <v>1</v>
      </c>
      <c r="R2281" s="17" t="str">
        <f aca="false">VLOOKUP(A2281,s3_num_method!A2281:B4780,2,0)</f>
        <v>count</v>
      </c>
    </row>
    <row r="2282" customFormat="false" ht="12.8" hidden="false" customHeight="false" outlineLevel="0" collapsed="false">
      <c r="A2282" s="0" t="s">
        <v>8665</v>
      </c>
      <c r="B2282" s="0" t="s">
        <v>22</v>
      </c>
      <c r="C2282" s="0" t="s">
        <v>9</v>
      </c>
      <c r="E2282" s="0" t="s">
        <v>3</v>
      </c>
      <c r="F2282" s="0" t="s">
        <v>8666</v>
      </c>
      <c r="G2282" s="0" t="n">
        <v>1</v>
      </c>
      <c r="H2282" s="0" t="n">
        <v>0</v>
      </c>
      <c r="I2282" s="0" t="n">
        <v>0</v>
      </c>
      <c r="J2282" s="0" t="n">
        <v>0</v>
      </c>
      <c r="K2282" s="0" t="n">
        <v>1</v>
      </c>
      <c r="L2282" s="0" t="n">
        <v>4</v>
      </c>
      <c r="M2282" s="0" t="n">
        <v>0</v>
      </c>
      <c r="N2282" s="1" t="n">
        <f aca="false">IF(ISERROR(I2282/(I2282+J2282)),0,(I2282/(I2282+J2282)))</f>
        <v>0</v>
      </c>
      <c r="O2282" s="1" t="n">
        <f aca="false">IF(ISERROR(I2282/(I2282+K2282)),0,(I2282/(I2282+K2282)))</f>
        <v>0</v>
      </c>
      <c r="P2282" s="1" t="n">
        <f aca="false">IF(ISERROR((2*N2282*O2282)/(N2282+O2282)),0,(2*N2282*O2282)/(N2282+O2282))</f>
        <v>0</v>
      </c>
      <c r="Q2282" s="0" t="n">
        <f aca="false">L651-M651</f>
        <v>6</v>
      </c>
      <c r="R2282" s="17" t="str">
        <f aca="false">VLOOKUP(A2282,s3_num_method!A2282:B4781,2,0)</f>
        <v>num+count</v>
      </c>
    </row>
    <row r="2283" customFormat="false" ht="12.8" hidden="false" customHeight="false" outlineLevel="0" collapsed="false">
      <c r="A2283" s="0" t="s">
        <v>8667</v>
      </c>
      <c r="B2283" s="0" t="s">
        <v>22</v>
      </c>
      <c r="C2283" s="0" t="s">
        <v>9</v>
      </c>
      <c r="E2283" s="0" t="s">
        <v>3</v>
      </c>
      <c r="F2283" s="0" t="s">
        <v>8668</v>
      </c>
      <c r="G2283" s="0" t="n">
        <v>1</v>
      </c>
      <c r="H2283" s="0" t="n">
        <v>1</v>
      </c>
      <c r="I2283" s="0" t="n">
        <v>1</v>
      </c>
      <c r="J2283" s="0" t="n">
        <v>0</v>
      </c>
      <c r="K2283" s="0" t="n">
        <v>0</v>
      </c>
      <c r="L2283" s="0" t="n">
        <v>4</v>
      </c>
      <c r="M2283" s="0" t="n">
        <v>4</v>
      </c>
      <c r="N2283" s="1" t="n">
        <f aca="false">IF(ISERROR(I2283/(I2283+J2283)),0,(I2283/(I2283+J2283)))</f>
        <v>1</v>
      </c>
      <c r="O2283" s="1" t="n">
        <f aca="false">IF(ISERROR(I2283/(I2283+K2283)),0,(I2283/(I2283+K2283)))</f>
        <v>1</v>
      </c>
      <c r="P2283" s="1" t="n">
        <f aca="false">IF(ISERROR((2*N2283*O2283)/(N2283+O2283)),0,(2*N2283*O2283)/(N2283+O2283))</f>
        <v>1</v>
      </c>
      <c r="Q2283" s="0" t="n">
        <f aca="false">L1087-M1087</f>
        <v>0</v>
      </c>
      <c r="R2283" s="17" t="str">
        <f aca="false">VLOOKUP(A2283,s3_num_method!A2283:B4782,2,0)</f>
        <v>num</v>
      </c>
    </row>
    <row r="2284" customFormat="false" ht="12.8" hidden="false" customHeight="false" outlineLevel="0" collapsed="false">
      <c r="A2284" s="0" t="s">
        <v>8669</v>
      </c>
      <c r="B2284" s="0" t="s">
        <v>22</v>
      </c>
      <c r="C2284" s="0" t="s">
        <v>9</v>
      </c>
      <c r="E2284" s="0" t="s">
        <v>3</v>
      </c>
      <c r="F2284" s="0" t="s">
        <v>8670</v>
      </c>
      <c r="G2284" s="0" t="n">
        <v>2</v>
      </c>
      <c r="H2284" s="0" t="n">
        <v>2</v>
      </c>
      <c r="I2284" s="0" t="n">
        <v>2</v>
      </c>
      <c r="J2284" s="0" t="n">
        <v>0</v>
      </c>
      <c r="K2284" s="0" t="n">
        <v>0</v>
      </c>
      <c r="L2284" s="0" t="n">
        <v>2</v>
      </c>
      <c r="M2284" s="0" t="n">
        <v>11</v>
      </c>
      <c r="N2284" s="1" t="n">
        <f aca="false">IF(ISERROR(I2284/(I2284+J2284)),0,(I2284/(I2284+J2284)))</f>
        <v>1</v>
      </c>
      <c r="O2284" s="1" t="n">
        <f aca="false">IF(ISERROR(I2284/(I2284+K2284)),0,(I2284/(I2284+K2284)))</f>
        <v>1</v>
      </c>
      <c r="P2284" s="1" t="n">
        <f aca="false">IF(ISERROR((2*N2284*O2284)/(N2284+O2284)),0,(2*N2284*O2284)/(N2284+O2284))</f>
        <v>1</v>
      </c>
      <c r="Q2284" s="0" t="n">
        <f aca="false">L1949-M1949</f>
        <v>-9</v>
      </c>
      <c r="R2284" s="17" t="str">
        <f aca="false">VLOOKUP(A2284,s3_num_method!A2284:B4783,2,0)</f>
        <v>num</v>
      </c>
    </row>
    <row r="2285" customFormat="false" ht="12.8" hidden="false" customHeight="false" outlineLevel="0" collapsed="false">
      <c r="A2285" s="0" t="s">
        <v>8671</v>
      </c>
      <c r="B2285" s="0" t="s">
        <v>22</v>
      </c>
      <c r="C2285" s="0" t="s">
        <v>9</v>
      </c>
      <c r="E2285" s="0" t="s">
        <v>3</v>
      </c>
      <c r="F2285" s="0" t="s">
        <v>8672</v>
      </c>
      <c r="G2285" s="0" t="n">
        <v>1</v>
      </c>
      <c r="H2285" s="0" t="n">
        <v>0</v>
      </c>
      <c r="I2285" s="0" t="n">
        <v>0</v>
      </c>
      <c r="J2285" s="0" t="n">
        <v>0</v>
      </c>
      <c r="K2285" s="0" t="n">
        <v>1</v>
      </c>
      <c r="L2285" s="0" t="n">
        <v>1</v>
      </c>
      <c r="M2285" s="0" t="n">
        <v>0</v>
      </c>
      <c r="N2285" s="1" t="n">
        <f aca="false">IF(ISERROR(I2285/(I2285+J2285)),0,(I2285/(I2285+J2285)))</f>
        <v>0</v>
      </c>
      <c r="O2285" s="1" t="n">
        <f aca="false">IF(ISERROR(I2285/(I2285+K2285)),0,(I2285/(I2285+K2285)))</f>
        <v>0</v>
      </c>
      <c r="P2285" s="1" t="n">
        <f aca="false">IF(ISERROR((2*N2285*O2285)/(N2285+O2285)),0,(2*N2285*O2285)/(N2285+O2285))</f>
        <v>0</v>
      </c>
      <c r="Q2285" s="0" t="n">
        <f aca="false">L505-M505</f>
        <v>-11</v>
      </c>
      <c r="R2285" s="17" t="str">
        <f aca="false">VLOOKUP(A2285,s3_num_method!A2285:B4784,2,0)</f>
        <v>num+count</v>
      </c>
    </row>
    <row r="2286" customFormat="false" ht="12.8" hidden="false" customHeight="false" outlineLevel="0" collapsed="false">
      <c r="A2286" s="0" t="s">
        <v>8673</v>
      </c>
      <c r="B2286" s="0" t="s">
        <v>22</v>
      </c>
      <c r="C2286" s="0" t="s">
        <v>9</v>
      </c>
      <c r="E2286" s="0" t="s">
        <v>3</v>
      </c>
      <c r="F2286" s="0" t="s">
        <v>8674</v>
      </c>
      <c r="G2286" s="0" t="n">
        <v>1</v>
      </c>
      <c r="H2286" s="0" t="n">
        <v>0</v>
      </c>
      <c r="I2286" s="0" t="n">
        <v>0</v>
      </c>
      <c r="J2286" s="0" t="n">
        <v>0</v>
      </c>
      <c r="K2286" s="0" t="n">
        <v>1</v>
      </c>
      <c r="L2286" s="0" t="n">
        <v>1</v>
      </c>
      <c r="M2286" s="0" t="n">
        <v>0</v>
      </c>
      <c r="N2286" s="1" t="n">
        <f aca="false">IF(ISERROR(I2286/(I2286+J2286)),0,(I2286/(I2286+J2286)))</f>
        <v>0</v>
      </c>
      <c r="O2286" s="1" t="n">
        <f aca="false">IF(ISERROR(I2286/(I2286+K2286)),0,(I2286/(I2286+K2286)))</f>
        <v>0</v>
      </c>
      <c r="P2286" s="1" t="n">
        <f aca="false">IF(ISERROR((2*N2286*O2286)/(N2286+O2286)),0,(2*N2286*O2286)/(N2286+O2286))</f>
        <v>0</v>
      </c>
      <c r="Q2286" s="0" t="n">
        <f aca="false">L1108-M1108</f>
        <v>-5</v>
      </c>
      <c r="R2286" s="17" t="str">
        <f aca="false">VLOOKUP(A2286,s3_num_method!A2286:B4785,2,0)</f>
        <v>num+count</v>
      </c>
    </row>
    <row r="2287" customFormat="false" ht="12.8" hidden="false" customHeight="false" outlineLevel="0" collapsed="false">
      <c r="A2287" s="0" t="s">
        <v>8675</v>
      </c>
      <c r="B2287" s="0" t="s">
        <v>22</v>
      </c>
      <c r="C2287" s="0" t="s">
        <v>9</v>
      </c>
      <c r="E2287" s="0" t="s">
        <v>3</v>
      </c>
      <c r="F2287" s="0" t="s">
        <v>8676</v>
      </c>
      <c r="G2287" s="0" t="n">
        <v>1</v>
      </c>
      <c r="H2287" s="0" t="n">
        <v>1</v>
      </c>
      <c r="I2287" s="0" t="n">
        <v>1</v>
      </c>
      <c r="J2287" s="0" t="n">
        <v>0</v>
      </c>
      <c r="K2287" s="0" t="n">
        <v>0</v>
      </c>
      <c r="L2287" s="0" t="n">
        <v>5</v>
      </c>
      <c r="M2287" s="0" t="n">
        <v>5</v>
      </c>
      <c r="N2287" s="1" t="n">
        <f aca="false">IF(ISERROR(I2287/(I2287+J2287)),0,(I2287/(I2287+J2287)))</f>
        <v>1</v>
      </c>
      <c r="O2287" s="1" t="n">
        <f aca="false">IF(ISERROR(I2287/(I2287+K2287)),0,(I2287/(I2287+K2287)))</f>
        <v>1</v>
      </c>
      <c r="P2287" s="1" t="n">
        <f aca="false">IF(ISERROR((2*N2287*O2287)/(N2287+O2287)),0,(2*N2287*O2287)/(N2287+O2287))</f>
        <v>1</v>
      </c>
      <c r="Q2287" s="0" t="n">
        <f aca="false">L117-M117</f>
        <v>-2</v>
      </c>
      <c r="R2287" s="17" t="str">
        <f aca="false">VLOOKUP(A2287,s3_num_method!A2287:B4786,2,0)</f>
        <v>num</v>
      </c>
    </row>
    <row r="2288" customFormat="false" ht="12.8" hidden="false" customHeight="false" outlineLevel="0" collapsed="false">
      <c r="A2288" s="0" t="s">
        <v>8677</v>
      </c>
      <c r="B2288" s="0" t="s">
        <v>22</v>
      </c>
      <c r="C2288" s="0" t="s">
        <v>9</v>
      </c>
      <c r="E2288" s="0" t="s">
        <v>3</v>
      </c>
      <c r="F2288" s="0" t="s">
        <v>8678</v>
      </c>
      <c r="G2288" s="0" t="n">
        <v>1</v>
      </c>
      <c r="H2288" s="0" t="n">
        <v>0</v>
      </c>
      <c r="I2288" s="0" t="n">
        <v>0</v>
      </c>
      <c r="J2288" s="0" t="n">
        <v>0</v>
      </c>
      <c r="K2288" s="0" t="n">
        <v>1</v>
      </c>
      <c r="L2288" s="0" t="n">
        <v>1</v>
      </c>
      <c r="M2288" s="0" t="n">
        <v>0</v>
      </c>
      <c r="N2288" s="1" t="n">
        <f aca="false">IF(ISERROR(I2288/(I2288+J2288)),0,(I2288/(I2288+J2288)))</f>
        <v>0</v>
      </c>
      <c r="O2288" s="1" t="n">
        <f aca="false">IF(ISERROR(I2288/(I2288+K2288)),0,(I2288/(I2288+K2288)))</f>
        <v>0</v>
      </c>
      <c r="P2288" s="1" t="n">
        <f aca="false">IF(ISERROR((2*N2288*O2288)/(N2288+O2288)),0,(2*N2288*O2288)/(N2288+O2288))</f>
        <v>0</v>
      </c>
      <c r="Q2288" s="0" t="n">
        <f aca="false">L840-M840</f>
        <v>-7</v>
      </c>
      <c r="R2288" s="17" t="str">
        <f aca="false">VLOOKUP(A2288,s3_num_method!A2288:B4787,2,0)</f>
        <v>num+count</v>
      </c>
    </row>
    <row r="2289" customFormat="false" ht="12.8" hidden="false" customHeight="false" outlineLevel="0" collapsed="false">
      <c r="A2289" s="0" t="s">
        <v>8679</v>
      </c>
      <c r="B2289" s="0" t="s">
        <v>22</v>
      </c>
      <c r="C2289" s="0" t="s">
        <v>9</v>
      </c>
      <c r="E2289" s="0" t="s">
        <v>3</v>
      </c>
      <c r="F2289" s="0" t="s">
        <v>8680</v>
      </c>
      <c r="G2289" s="0" t="n">
        <v>1</v>
      </c>
      <c r="H2289" s="0" t="n">
        <v>1</v>
      </c>
      <c r="I2289" s="0" t="n">
        <v>1</v>
      </c>
      <c r="J2289" s="0" t="n">
        <v>0</v>
      </c>
      <c r="K2289" s="0" t="n">
        <v>0</v>
      </c>
      <c r="L2289" s="0" t="n">
        <v>1</v>
      </c>
      <c r="M2289" s="0" t="n">
        <v>0</v>
      </c>
      <c r="N2289" s="1" t="n">
        <f aca="false">IF(ISERROR(I2289/(I2289+J2289)),0,(I2289/(I2289+J2289)))</f>
        <v>1</v>
      </c>
      <c r="O2289" s="1" t="n">
        <f aca="false">IF(ISERROR(I2289/(I2289+K2289)),0,(I2289/(I2289+K2289)))</f>
        <v>1</v>
      </c>
      <c r="P2289" s="1" t="n">
        <f aca="false">IF(ISERROR((2*N2289*O2289)/(N2289+O2289)),0,(2*N2289*O2289)/(N2289+O2289))</f>
        <v>1</v>
      </c>
      <c r="Q2289" s="0" t="n">
        <f aca="false">L2030-M2030</f>
        <v>-11</v>
      </c>
      <c r="R2289" s="17" t="str">
        <f aca="false">VLOOKUP(A2289,s3_num_method!A2289:B4788,2,0)</f>
        <v>count</v>
      </c>
    </row>
    <row r="2290" customFormat="false" ht="12.8" hidden="false" customHeight="false" outlineLevel="0" collapsed="false">
      <c r="A2290" s="0" t="s">
        <v>8681</v>
      </c>
      <c r="B2290" s="0" t="s">
        <v>22</v>
      </c>
      <c r="C2290" s="0" t="s">
        <v>9</v>
      </c>
      <c r="E2290" s="0" t="s">
        <v>3</v>
      </c>
      <c r="F2290" s="0" t="s">
        <v>8682</v>
      </c>
      <c r="G2290" s="0" t="n">
        <v>3</v>
      </c>
      <c r="H2290" s="0" t="n">
        <v>0</v>
      </c>
      <c r="I2290" s="0" t="n">
        <v>0</v>
      </c>
      <c r="J2290" s="0" t="n">
        <v>0</v>
      </c>
      <c r="K2290" s="0" t="n">
        <v>3</v>
      </c>
      <c r="L2290" s="0" t="n">
        <v>5</v>
      </c>
      <c r="M2290" s="0" t="n">
        <v>0</v>
      </c>
      <c r="N2290" s="1" t="n">
        <f aca="false">IF(ISERROR(I2290/(I2290+J2290)),0,(I2290/(I2290+J2290)))</f>
        <v>0</v>
      </c>
      <c r="O2290" s="1" t="n">
        <f aca="false">IF(ISERROR(I2290/(I2290+K2290)),0,(I2290/(I2290+K2290)))</f>
        <v>0</v>
      </c>
      <c r="P2290" s="1" t="n">
        <f aca="false">IF(ISERROR((2*N2290*O2290)/(N2290+O2290)),0,(2*N2290*O2290)/(N2290+O2290))</f>
        <v>0</v>
      </c>
      <c r="Q2290" s="0" t="n">
        <f aca="false">L2057-M2057</f>
        <v>-7</v>
      </c>
      <c r="R2290" s="17" t="str">
        <f aca="false">VLOOKUP(A2290,s3_num_method!A2290:B4789,2,0)</f>
        <v>num+count</v>
      </c>
    </row>
    <row r="2291" customFormat="false" ht="12.8" hidden="false" customHeight="false" outlineLevel="0" collapsed="false">
      <c r="A2291" s="0" t="s">
        <v>8683</v>
      </c>
      <c r="B2291" s="0" t="s">
        <v>22</v>
      </c>
      <c r="C2291" s="0" t="s">
        <v>9</v>
      </c>
      <c r="E2291" s="0" t="s">
        <v>3</v>
      </c>
      <c r="F2291" s="0" t="s">
        <v>8684</v>
      </c>
      <c r="G2291" s="0" t="n">
        <v>2</v>
      </c>
      <c r="H2291" s="0" t="n">
        <v>1</v>
      </c>
      <c r="I2291" s="0" t="n">
        <v>1</v>
      </c>
      <c r="J2291" s="0" t="n">
        <v>0</v>
      </c>
      <c r="K2291" s="0" t="n">
        <v>1</v>
      </c>
      <c r="L2291" s="0" t="n">
        <v>1</v>
      </c>
      <c r="M2291" s="0" t="n">
        <v>0</v>
      </c>
      <c r="N2291" s="1" t="n">
        <f aca="false">IF(ISERROR(I2291/(I2291+J2291)),0,(I2291/(I2291+J2291)))</f>
        <v>1</v>
      </c>
      <c r="O2291" s="1" t="n">
        <f aca="false">IF(ISERROR(I2291/(I2291+K2291)),0,(I2291/(I2291+K2291)))</f>
        <v>0.5</v>
      </c>
      <c r="P2291" s="1" t="n">
        <f aca="false">IF(ISERROR((2*N2291*O2291)/(N2291+O2291)),0,(2*N2291*O2291)/(N2291+O2291))</f>
        <v>0.666666666666667</v>
      </c>
      <c r="Q2291" s="0" t="n">
        <f aca="false">L1266-M1266</f>
        <v>-7</v>
      </c>
      <c r="R2291" s="17" t="str">
        <f aca="false">VLOOKUP(A2291,s3_num_method!A2291:B4790,2,0)</f>
        <v>count</v>
      </c>
    </row>
    <row r="2292" customFormat="false" ht="12.8" hidden="false" customHeight="false" outlineLevel="0" collapsed="false">
      <c r="A2292" s="0" t="s">
        <v>8685</v>
      </c>
      <c r="B2292" s="0" t="s">
        <v>22</v>
      </c>
      <c r="C2292" s="0" t="s">
        <v>9</v>
      </c>
      <c r="E2292" s="0" t="s">
        <v>3</v>
      </c>
      <c r="F2292" s="0" t="s">
        <v>8686</v>
      </c>
      <c r="G2292" s="0" t="n">
        <v>1</v>
      </c>
      <c r="H2292" s="0" t="n">
        <v>1</v>
      </c>
      <c r="I2292" s="0" t="n">
        <v>1</v>
      </c>
      <c r="J2292" s="0" t="n">
        <v>0</v>
      </c>
      <c r="K2292" s="0" t="n">
        <v>0</v>
      </c>
      <c r="L2292" s="0" t="n">
        <v>1</v>
      </c>
      <c r="M2292" s="0" t="n">
        <v>0</v>
      </c>
      <c r="N2292" s="1" t="n">
        <f aca="false">IF(ISERROR(I2292/(I2292+J2292)),0,(I2292/(I2292+J2292)))</f>
        <v>1</v>
      </c>
      <c r="O2292" s="1" t="n">
        <f aca="false">IF(ISERROR(I2292/(I2292+K2292)),0,(I2292/(I2292+K2292)))</f>
        <v>1</v>
      </c>
      <c r="P2292" s="1" t="n">
        <f aca="false">IF(ISERROR((2*N2292*O2292)/(N2292+O2292)),0,(2*N2292*O2292)/(N2292+O2292))</f>
        <v>1</v>
      </c>
      <c r="Q2292" s="0" t="n">
        <f aca="false">L1807-M1807</f>
        <v>-11</v>
      </c>
      <c r="R2292" s="17" t="str">
        <f aca="false">VLOOKUP(A2292,s3_num_method!A2292:B4791,2,0)</f>
        <v>count</v>
      </c>
    </row>
    <row r="2293" customFormat="false" ht="12.8" hidden="false" customHeight="false" outlineLevel="0" collapsed="false">
      <c r="A2293" s="0" t="s">
        <v>8687</v>
      </c>
      <c r="B2293" s="0" t="s">
        <v>22</v>
      </c>
      <c r="C2293" s="0" t="s">
        <v>9</v>
      </c>
      <c r="E2293" s="0" t="s">
        <v>3</v>
      </c>
      <c r="F2293" s="0" t="s">
        <v>8688</v>
      </c>
      <c r="G2293" s="0" t="n">
        <v>2</v>
      </c>
      <c r="H2293" s="0" t="n">
        <v>0</v>
      </c>
      <c r="I2293" s="0" t="n">
        <v>0</v>
      </c>
      <c r="J2293" s="0" t="n">
        <v>0</v>
      </c>
      <c r="K2293" s="0" t="n">
        <v>2</v>
      </c>
      <c r="L2293" s="0" t="n">
        <v>4</v>
      </c>
      <c r="M2293" s="0" t="n">
        <v>0</v>
      </c>
      <c r="N2293" s="1" t="n">
        <f aca="false">IF(ISERROR(I2293/(I2293+J2293)),0,(I2293/(I2293+J2293)))</f>
        <v>0</v>
      </c>
      <c r="O2293" s="1" t="n">
        <f aca="false">IF(ISERROR(I2293/(I2293+K2293)),0,(I2293/(I2293+K2293)))</f>
        <v>0</v>
      </c>
      <c r="P2293" s="1" t="n">
        <f aca="false">IF(ISERROR((2*N2293*O2293)/(N2293+O2293)),0,(2*N2293*O2293)/(N2293+O2293))</f>
        <v>0</v>
      </c>
      <c r="Q2293" s="0" t="n">
        <f aca="false">L969-M969</f>
        <v>-8</v>
      </c>
      <c r="R2293" s="17" t="str">
        <f aca="false">VLOOKUP(A2293,s3_num_method!A2293:B4792,2,0)</f>
        <v>num+count</v>
      </c>
    </row>
    <row r="2294" customFormat="false" ht="12.8" hidden="false" customHeight="false" outlineLevel="0" collapsed="false">
      <c r="A2294" s="0" t="s">
        <v>8689</v>
      </c>
      <c r="B2294" s="0" t="s">
        <v>22</v>
      </c>
      <c r="C2294" s="0" t="s">
        <v>9</v>
      </c>
      <c r="E2294" s="0" t="s">
        <v>3</v>
      </c>
      <c r="F2294" s="0" t="s">
        <v>8690</v>
      </c>
      <c r="G2294" s="0" t="n">
        <v>1</v>
      </c>
      <c r="H2294" s="0" t="n">
        <v>1</v>
      </c>
      <c r="I2294" s="0" t="n">
        <v>1</v>
      </c>
      <c r="J2294" s="0" t="n">
        <v>0</v>
      </c>
      <c r="K2294" s="0" t="n">
        <v>0</v>
      </c>
      <c r="L2294" s="0" t="n">
        <v>3</v>
      </c>
      <c r="M2294" s="0" t="n">
        <v>4</v>
      </c>
      <c r="N2294" s="1" t="n">
        <f aca="false">IF(ISERROR(I2294/(I2294+J2294)),0,(I2294/(I2294+J2294)))</f>
        <v>1</v>
      </c>
      <c r="O2294" s="1" t="n">
        <f aca="false">IF(ISERROR(I2294/(I2294+K2294)),0,(I2294/(I2294+K2294)))</f>
        <v>1</v>
      </c>
      <c r="P2294" s="1" t="n">
        <f aca="false">IF(ISERROR((2*N2294*O2294)/(N2294+O2294)),0,(2*N2294*O2294)/(N2294+O2294))</f>
        <v>1</v>
      </c>
      <c r="Q2294" s="0" t="n">
        <f aca="false">L2207-M2207</f>
        <v>7</v>
      </c>
      <c r="R2294" s="17" t="str">
        <f aca="false">VLOOKUP(A2294,s3_num_method!A2294:B4793,2,0)</f>
        <v>num</v>
      </c>
    </row>
    <row r="2295" customFormat="false" ht="12.8" hidden="false" customHeight="false" outlineLevel="0" collapsed="false">
      <c r="A2295" s="0" t="s">
        <v>8691</v>
      </c>
      <c r="B2295" s="0" t="s">
        <v>22</v>
      </c>
      <c r="C2295" s="0" t="s">
        <v>9</v>
      </c>
      <c r="E2295" s="0" t="s">
        <v>3</v>
      </c>
      <c r="F2295" s="0" t="s">
        <v>8692</v>
      </c>
      <c r="G2295" s="0" t="n">
        <v>2</v>
      </c>
      <c r="H2295" s="0" t="n">
        <v>2</v>
      </c>
      <c r="I2295" s="0" t="n">
        <v>2</v>
      </c>
      <c r="J2295" s="0" t="n">
        <v>0</v>
      </c>
      <c r="K2295" s="0" t="n">
        <v>0</v>
      </c>
      <c r="L2295" s="0" t="n">
        <v>4</v>
      </c>
      <c r="M2295" s="0" t="n">
        <v>4</v>
      </c>
      <c r="N2295" s="1" t="n">
        <f aca="false">IF(ISERROR(I2295/(I2295+J2295)),0,(I2295/(I2295+J2295)))</f>
        <v>1</v>
      </c>
      <c r="O2295" s="1" t="n">
        <f aca="false">IF(ISERROR(I2295/(I2295+K2295)),0,(I2295/(I2295+K2295)))</f>
        <v>1</v>
      </c>
      <c r="P2295" s="1" t="n">
        <f aca="false">IF(ISERROR((2*N2295*O2295)/(N2295+O2295)),0,(2*N2295*O2295)/(N2295+O2295))</f>
        <v>1</v>
      </c>
      <c r="Q2295" s="0" t="n">
        <f aca="false">L2241-M2241</f>
        <v>5</v>
      </c>
      <c r="R2295" s="17" t="str">
        <f aca="false">VLOOKUP(A2295,s3_num_method!A2295:B4794,2,0)</f>
        <v>num</v>
      </c>
    </row>
    <row r="2296" customFormat="false" ht="12.8" hidden="false" customHeight="false" outlineLevel="0" collapsed="false">
      <c r="A2296" s="0" t="s">
        <v>8693</v>
      </c>
      <c r="B2296" s="0" t="s">
        <v>22</v>
      </c>
      <c r="C2296" s="0" t="s">
        <v>9</v>
      </c>
      <c r="E2296" s="0" t="s">
        <v>3</v>
      </c>
      <c r="F2296" s="0" t="s">
        <v>8694</v>
      </c>
      <c r="G2296" s="0" t="n">
        <v>2</v>
      </c>
      <c r="H2296" s="0" t="n">
        <v>0</v>
      </c>
      <c r="I2296" s="0" t="n">
        <v>0</v>
      </c>
      <c r="J2296" s="0" t="n">
        <v>0</v>
      </c>
      <c r="K2296" s="0" t="n">
        <v>2</v>
      </c>
      <c r="L2296" s="0" t="n">
        <v>5</v>
      </c>
      <c r="M2296" s="0" t="n">
        <v>0</v>
      </c>
      <c r="N2296" s="1" t="n">
        <f aca="false">IF(ISERROR(I2296/(I2296+J2296)),0,(I2296/(I2296+J2296)))</f>
        <v>0</v>
      </c>
      <c r="O2296" s="1" t="n">
        <f aca="false">IF(ISERROR(I2296/(I2296+K2296)),0,(I2296/(I2296+K2296)))</f>
        <v>0</v>
      </c>
      <c r="P2296" s="1" t="n">
        <f aca="false">IF(ISERROR((2*N2296*O2296)/(N2296+O2296)),0,(2*N2296*O2296)/(N2296+O2296))</f>
        <v>0</v>
      </c>
      <c r="Q2296" s="0" t="n">
        <f aca="false">L1714-M1714</f>
        <v>2</v>
      </c>
      <c r="R2296" s="17" t="str">
        <f aca="false">VLOOKUP(A2296,s3_num_method!A2296:B4795,2,0)</f>
        <v>num+count</v>
      </c>
    </row>
    <row r="2297" customFormat="false" ht="12.8" hidden="false" customHeight="false" outlineLevel="0" collapsed="false">
      <c r="A2297" s="0" t="s">
        <v>8695</v>
      </c>
      <c r="B2297" s="0" t="s">
        <v>22</v>
      </c>
      <c r="C2297" s="0" t="s">
        <v>9</v>
      </c>
      <c r="E2297" s="0" t="s">
        <v>3</v>
      </c>
      <c r="F2297" s="0" t="s">
        <v>8696</v>
      </c>
      <c r="G2297" s="0" t="n">
        <v>1</v>
      </c>
      <c r="H2297" s="0" t="n">
        <v>1</v>
      </c>
      <c r="I2297" s="0" t="n">
        <v>1</v>
      </c>
      <c r="J2297" s="0" t="n">
        <v>0</v>
      </c>
      <c r="K2297" s="0" t="n">
        <v>0</v>
      </c>
      <c r="L2297" s="0" t="n">
        <v>1</v>
      </c>
      <c r="M2297" s="0" t="n">
        <v>0</v>
      </c>
      <c r="N2297" s="1" t="n">
        <f aca="false">IF(ISERROR(I2297/(I2297+J2297)),0,(I2297/(I2297+J2297)))</f>
        <v>1</v>
      </c>
      <c r="O2297" s="1" t="n">
        <f aca="false">IF(ISERROR(I2297/(I2297+K2297)),0,(I2297/(I2297+K2297)))</f>
        <v>1</v>
      </c>
      <c r="P2297" s="1" t="n">
        <f aca="false">IF(ISERROR((2*N2297*O2297)/(N2297+O2297)),0,(2*N2297*O2297)/(N2297+O2297))</f>
        <v>1</v>
      </c>
      <c r="Q2297" s="0" t="n">
        <f aca="false">L884-M884</f>
        <v>-2</v>
      </c>
      <c r="R2297" s="17" t="str">
        <f aca="false">VLOOKUP(A2297,s3_num_method!A2297:B4796,2,0)</f>
        <v>count</v>
      </c>
    </row>
    <row r="2298" customFormat="false" ht="12.8" hidden="false" customHeight="false" outlineLevel="0" collapsed="false">
      <c r="A2298" s="0" t="s">
        <v>8697</v>
      </c>
      <c r="B2298" s="0" t="s">
        <v>22</v>
      </c>
      <c r="C2298" s="0" t="s">
        <v>9</v>
      </c>
      <c r="E2298" s="0" t="s">
        <v>3</v>
      </c>
      <c r="F2298" s="0" t="s">
        <v>8698</v>
      </c>
      <c r="G2298" s="0" t="n">
        <v>1</v>
      </c>
      <c r="H2298" s="0" t="n">
        <v>0</v>
      </c>
      <c r="I2298" s="0" t="n">
        <v>0</v>
      </c>
      <c r="J2298" s="0" t="n">
        <v>0</v>
      </c>
      <c r="K2298" s="0" t="n">
        <v>1</v>
      </c>
      <c r="L2298" s="0" t="n">
        <v>4</v>
      </c>
      <c r="M2298" s="0" t="n">
        <v>0</v>
      </c>
      <c r="N2298" s="1" t="n">
        <f aca="false">IF(ISERROR(I2298/(I2298+J2298)),0,(I2298/(I2298+J2298)))</f>
        <v>0</v>
      </c>
      <c r="O2298" s="1" t="n">
        <f aca="false">IF(ISERROR(I2298/(I2298+K2298)),0,(I2298/(I2298+K2298)))</f>
        <v>0</v>
      </c>
      <c r="P2298" s="1" t="n">
        <f aca="false">IF(ISERROR((2*N2298*O2298)/(N2298+O2298)),0,(2*N2298*O2298)/(N2298+O2298))</f>
        <v>0</v>
      </c>
      <c r="Q2298" s="0" t="n">
        <f aca="false">L1153-M1153</f>
        <v>-14</v>
      </c>
      <c r="R2298" s="17" t="str">
        <f aca="false">VLOOKUP(A2298,s3_num_method!A2298:B4797,2,0)</f>
        <v>num+count</v>
      </c>
    </row>
    <row r="2299" customFormat="false" ht="12.8" hidden="false" customHeight="false" outlineLevel="0" collapsed="false">
      <c r="A2299" s="0" t="s">
        <v>8699</v>
      </c>
      <c r="B2299" s="0" t="s">
        <v>22</v>
      </c>
      <c r="C2299" s="0" t="s">
        <v>9</v>
      </c>
      <c r="E2299" s="0" t="s">
        <v>3</v>
      </c>
      <c r="F2299" s="0" t="s">
        <v>8700</v>
      </c>
      <c r="G2299" s="0" t="n">
        <v>1</v>
      </c>
      <c r="H2299" s="0" t="n">
        <v>0</v>
      </c>
      <c r="I2299" s="0" t="n">
        <v>0</v>
      </c>
      <c r="J2299" s="0" t="n">
        <v>0</v>
      </c>
      <c r="K2299" s="0" t="n">
        <v>1</v>
      </c>
      <c r="L2299" s="0" t="n">
        <v>2</v>
      </c>
      <c r="M2299" s="0" t="n">
        <v>0</v>
      </c>
      <c r="N2299" s="1" t="n">
        <f aca="false">IF(ISERROR(I2299/(I2299+J2299)),0,(I2299/(I2299+J2299)))</f>
        <v>0</v>
      </c>
      <c r="O2299" s="1" t="n">
        <f aca="false">IF(ISERROR(I2299/(I2299+K2299)),0,(I2299/(I2299+K2299)))</f>
        <v>0</v>
      </c>
      <c r="P2299" s="1" t="n">
        <f aca="false">IF(ISERROR((2*N2299*O2299)/(N2299+O2299)),0,(2*N2299*O2299)/(N2299+O2299))</f>
        <v>0</v>
      </c>
      <c r="Q2299" s="0" t="n">
        <f aca="false">L2172-M2172</f>
        <v>11</v>
      </c>
      <c r="R2299" s="17" t="str">
        <f aca="false">VLOOKUP(A2299,s3_num_method!A2299:B4798,2,0)</f>
        <v>num+count</v>
      </c>
    </row>
    <row r="2300" customFormat="false" ht="12.8" hidden="false" customHeight="false" outlineLevel="0" collapsed="false">
      <c r="A2300" s="0" t="s">
        <v>8701</v>
      </c>
      <c r="B2300" s="0" t="s">
        <v>22</v>
      </c>
      <c r="C2300" s="0" t="s">
        <v>9</v>
      </c>
      <c r="E2300" s="0" t="s">
        <v>3</v>
      </c>
      <c r="F2300" s="0" t="s">
        <v>8702</v>
      </c>
      <c r="G2300" s="0" t="n">
        <v>4</v>
      </c>
      <c r="H2300" s="0" t="n">
        <v>0</v>
      </c>
      <c r="I2300" s="0" t="n">
        <v>0</v>
      </c>
      <c r="J2300" s="0" t="n">
        <v>0</v>
      </c>
      <c r="K2300" s="0" t="n">
        <v>4</v>
      </c>
      <c r="L2300" s="0" t="n">
        <v>8</v>
      </c>
      <c r="M2300" s="0" t="n">
        <v>0</v>
      </c>
      <c r="N2300" s="1" t="n">
        <f aca="false">IF(ISERROR(I2300/(I2300+J2300)),0,(I2300/(I2300+J2300)))</f>
        <v>0</v>
      </c>
      <c r="O2300" s="1" t="n">
        <f aca="false">IF(ISERROR(I2300/(I2300+K2300)),0,(I2300/(I2300+K2300)))</f>
        <v>0</v>
      </c>
      <c r="P2300" s="1" t="n">
        <f aca="false">IF(ISERROR((2*N2300*O2300)/(N2300+O2300)),0,(2*N2300*O2300)/(N2300+O2300))</f>
        <v>0</v>
      </c>
      <c r="Q2300" s="0" t="n">
        <f aca="false">L716-M716</f>
        <v>0</v>
      </c>
      <c r="R2300" s="17" t="str">
        <f aca="false">VLOOKUP(A2300,s3_num_method!A2300:B4799,2,0)</f>
        <v>num+count</v>
      </c>
    </row>
    <row r="2301" customFormat="false" ht="12.8" hidden="false" customHeight="false" outlineLevel="0" collapsed="false">
      <c r="A2301" s="0" t="s">
        <v>8703</v>
      </c>
      <c r="B2301" s="0" t="s">
        <v>22</v>
      </c>
      <c r="C2301" s="0" t="s">
        <v>9</v>
      </c>
      <c r="E2301" s="0" t="s">
        <v>3</v>
      </c>
      <c r="F2301" s="0" t="s">
        <v>8704</v>
      </c>
      <c r="G2301" s="0" t="n">
        <v>2</v>
      </c>
      <c r="H2301" s="0" t="n">
        <v>0</v>
      </c>
      <c r="I2301" s="0" t="n">
        <v>0</v>
      </c>
      <c r="J2301" s="0" t="n">
        <v>0</v>
      </c>
      <c r="K2301" s="0" t="n">
        <v>2</v>
      </c>
      <c r="L2301" s="0" t="n">
        <v>4</v>
      </c>
      <c r="M2301" s="0" t="n">
        <v>0</v>
      </c>
      <c r="N2301" s="1" t="n">
        <f aca="false">IF(ISERROR(I2301/(I2301+J2301)),0,(I2301/(I2301+J2301)))</f>
        <v>0</v>
      </c>
      <c r="O2301" s="1" t="n">
        <f aca="false">IF(ISERROR(I2301/(I2301+K2301)),0,(I2301/(I2301+K2301)))</f>
        <v>0</v>
      </c>
      <c r="P2301" s="1" t="n">
        <f aca="false">IF(ISERROR((2*N2301*O2301)/(N2301+O2301)),0,(2*N2301*O2301)/(N2301+O2301))</f>
        <v>0</v>
      </c>
      <c r="Q2301" s="0" t="n">
        <f aca="false">L2238-M2238</f>
        <v>4</v>
      </c>
      <c r="R2301" s="17" t="str">
        <f aca="false">VLOOKUP(A2301,s3_num_method!A2301:B4800,2,0)</f>
        <v>num+count</v>
      </c>
    </row>
    <row r="2302" customFormat="false" ht="12.8" hidden="false" customHeight="false" outlineLevel="0" collapsed="false">
      <c r="A2302" s="0" t="s">
        <v>8705</v>
      </c>
      <c r="B2302" s="0" t="s">
        <v>22</v>
      </c>
      <c r="C2302" s="0" t="s">
        <v>9</v>
      </c>
      <c r="E2302" s="0" t="s">
        <v>3</v>
      </c>
      <c r="F2302" s="0" t="s">
        <v>8706</v>
      </c>
      <c r="G2302" s="0" t="n">
        <v>2</v>
      </c>
      <c r="H2302" s="0" t="n">
        <v>0</v>
      </c>
      <c r="I2302" s="0" t="n">
        <v>0</v>
      </c>
      <c r="J2302" s="0" t="n">
        <v>0</v>
      </c>
      <c r="K2302" s="0" t="n">
        <v>2</v>
      </c>
      <c r="L2302" s="0" t="n">
        <v>5</v>
      </c>
      <c r="M2302" s="0" t="n">
        <v>0</v>
      </c>
      <c r="N2302" s="1" t="n">
        <f aca="false">IF(ISERROR(I2302/(I2302+J2302)),0,(I2302/(I2302+J2302)))</f>
        <v>0</v>
      </c>
      <c r="O2302" s="1" t="n">
        <f aca="false">IF(ISERROR(I2302/(I2302+K2302)),0,(I2302/(I2302+K2302)))</f>
        <v>0</v>
      </c>
      <c r="P2302" s="1" t="n">
        <f aca="false">IF(ISERROR((2*N2302*O2302)/(N2302+O2302)),0,(2*N2302*O2302)/(N2302+O2302))</f>
        <v>0</v>
      </c>
      <c r="Q2302" s="0" t="n">
        <f aca="false">L2047-M2047</f>
        <v>1</v>
      </c>
      <c r="R2302" s="17" t="str">
        <f aca="false">VLOOKUP(A2302,s3_num_method!A2302:B4801,2,0)</f>
        <v>num+count</v>
      </c>
    </row>
    <row r="2303" customFormat="false" ht="12.8" hidden="false" customHeight="false" outlineLevel="0" collapsed="false">
      <c r="A2303" s="0" t="s">
        <v>8707</v>
      </c>
      <c r="B2303" s="0" t="s">
        <v>22</v>
      </c>
      <c r="C2303" s="0" t="s">
        <v>9</v>
      </c>
      <c r="E2303" s="0" t="s">
        <v>3</v>
      </c>
      <c r="F2303" s="0" t="s">
        <v>8708</v>
      </c>
      <c r="G2303" s="0" t="n">
        <v>1</v>
      </c>
      <c r="H2303" s="0" t="n">
        <v>1</v>
      </c>
      <c r="I2303" s="0" t="n">
        <v>1</v>
      </c>
      <c r="J2303" s="0" t="n">
        <v>0</v>
      </c>
      <c r="K2303" s="0" t="n">
        <v>0</v>
      </c>
      <c r="L2303" s="0" t="n">
        <v>1</v>
      </c>
      <c r="M2303" s="0" t="n">
        <v>0</v>
      </c>
      <c r="N2303" s="1" t="n">
        <f aca="false">IF(ISERROR(I2303/(I2303+J2303)),0,(I2303/(I2303+J2303)))</f>
        <v>1</v>
      </c>
      <c r="O2303" s="1" t="n">
        <f aca="false">IF(ISERROR(I2303/(I2303+K2303)),0,(I2303/(I2303+K2303)))</f>
        <v>1</v>
      </c>
      <c r="P2303" s="1" t="n">
        <f aca="false">IF(ISERROR((2*N2303*O2303)/(N2303+O2303)),0,(2*N2303*O2303)/(N2303+O2303))</f>
        <v>1</v>
      </c>
      <c r="Q2303" s="0" t="n">
        <f aca="false">L2163-M2163</f>
        <v>-6</v>
      </c>
      <c r="R2303" s="17" t="str">
        <f aca="false">VLOOKUP(A2303,s3_num_method!A2303:B4802,2,0)</f>
        <v>count</v>
      </c>
    </row>
    <row r="2304" customFormat="false" ht="12.8" hidden="false" customHeight="false" outlineLevel="0" collapsed="false">
      <c r="A2304" s="0" t="s">
        <v>8709</v>
      </c>
      <c r="B2304" s="0" t="s">
        <v>22</v>
      </c>
      <c r="C2304" s="0" t="s">
        <v>9</v>
      </c>
      <c r="E2304" s="0" t="s">
        <v>3</v>
      </c>
      <c r="F2304" s="0" t="s">
        <v>8710</v>
      </c>
      <c r="G2304" s="0" t="n">
        <v>1</v>
      </c>
      <c r="H2304" s="0" t="n">
        <v>0</v>
      </c>
      <c r="I2304" s="0" t="n">
        <v>0</v>
      </c>
      <c r="J2304" s="0" t="n">
        <v>0</v>
      </c>
      <c r="K2304" s="0" t="n">
        <v>1</v>
      </c>
      <c r="L2304" s="0" t="n">
        <v>1</v>
      </c>
      <c r="M2304" s="0" t="n">
        <v>0</v>
      </c>
      <c r="N2304" s="1" t="n">
        <f aca="false">IF(ISERROR(I2304/(I2304+J2304)),0,(I2304/(I2304+J2304)))</f>
        <v>0</v>
      </c>
      <c r="O2304" s="1" t="n">
        <f aca="false">IF(ISERROR(I2304/(I2304+K2304)),0,(I2304/(I2304+K2304)))</f>
        <v>0</v>
      </c>
      <c r="P2304" s="1" t="n">
        <f aca="false">IF(ISERROR((2*N2304*O2304)/(N2304+O2304)),0,(2*N2304*O2304)/(N2304+O2304))</f>
        <v>0</v>
      </c>
      <c r="Q2304" s="0" t="n">
        <f aca="false">L185-M185</f>
        <v>-4</v>
      </c>
      <c r="R2304" s="17" t="str">
        <f aca="false">VLOOKUP(A2304,s3_num_method!A2304:B4803,2,0)</f>
        <v>num+count</v>
      </c>
    </row>
    <row r="2305" customFormat="false" ht="12.8" hidden="false" customHeight="false" outlineLevel="0" collapsed="false">
      <c r="A2305" s="0" t="s">
        <v>8711</v>
      </c>
      <c r="B2305" s="0" t="s">
        <v>22</v>
      </c>
      <c r="C2305" s="0" t="s">
        <v>9</v>
      </c>
      <c r="E2305" s="0" t="s">
        <v>3</v>
      </c>
      <c r="F2305" s="0" t="s">
        <v>8712</v>
      </c>
      <c r="G2305" s="0" t="n">
        <v>1</v>
      </c>
      <c r="H2305" s="0" t="n">
        <v>0</v>
      </c>
      <c r="I2305" s="0" t="n">
        <v>0</v>
      </c>
      <c r="J2305" s="0" t="n">
        <v>0</v>
      </c>
      <c r="K2305" s="0" t="n">
        <v>1</v>
      </c>
      <c r="L2305" s="0" t="n">
        <v>3</v>
      </c>
      <c r="M2305" s="0" t="n">
        <v>0</v>
      </c>
      <c r="N2305" s="1" t="n">
        <f aca="false">IF(ISERROR(I2305/(I2305+J2305)),0,(I2305/(I2305+J2305)))</f>
        <v>0</v>
      </c>
      <c r="O2305" s="1" t="n">
        <f aca="false">IF(ISERROR(I2305/(I2305+K2305)),0,(I2305/(I2305+K2305)))</f>
        <v>0</v>
      </c>
      <c r="P2305" s="1" t="n">
        <f aca="false">IF(ISERROR((2*N2305*O2305)/(N2305+O2305)),0,(2*N2305*O2305)/(N2305+O2305))</f>
        <v>0</v>
      </c>
      <c r="Q2305" s="0" t="n">
        <f aca="false">L2104-M2104</f>
        <v>2</v>
      </c>
      <c r="R2305" s="17" t="str">
        <f aca="false">VLOOKUP(A2305,s3_num_method!A2305:B4804,2,0)</f>
        <v>num+count</v>
      </c>
    </row>
    <row r="2306" customFormat="false" ht="12.8" hidden="false" customHeight="false" outlineLevel="0" collapsed="false">
      <c r="A2306" s="0" t="s">
        <v>8713</v>
      </c>
      <c r="B2306" s="0" t="s">
        <v>22</v>
      </c>
      <c r="C2306" s="0" t="s">
        <v>9</v>
      </c>
      <c r="E2306" s="0" t="s">
        <v>3</v>
      </c>
      <c r="F2306" s="0" t="s">
        <v>8714</v>
      </c>
      <c r="G2306" s="0" t="n">
        <v>1</v>
      </c>
      <c r="H2306" s="0" t="n">
        <v>0</v>
      </c>
      <c r="I2306" s="0" t="n">
        <v>0</v>
      </c>
      <c r="J2306" s="0" t="n">
        <v>0</v>
      </c>
      <c r="K2306" s="0" t="n">
        <v>1</v>
      </c>
      <c r="L2306" s="0" t="n">
        <v>2</v>
      </c>
      <c r="M2306" s="0" t="n">
        <v>0</v>
      </c>
      <c r="N2306" s="1" t="n">
        <f aca="false">IF(ISERROR(I2306/(I2306+J2306)),0,(I2306/(I2306+J2306)))</f>
        <v>0</v>
      </c>
      <c r="O2306" s="1" t="n">
        <f aca="false">IF(ISERROR(I2306/(I2306+K2306)),0,(I2306/(I2306+K2306)))</f>
        <v>0</v>
      </c>
      <c r="P2306" s="1" t="n">
        <f aca="false">IF(ISERROR((2*N2306*O2306)/(N2306+O2306)),0,(2*N2306*O2306)/(N2306+O2306))</f>
        <v>0</v>
      </c>
      <c r="Q2306" s="0" t="n">
        <f aca="false">L2197-M2197</f>
        <v>-6</v>
      </c>
      <c r="R2306" s="17" t="str">
        <f aca="false">VLOOKUP(A2306,s3_num_method!A2306:B4805,2,0)</f>
        <v>num+count</v>
      </c>
    </row>
    <row r="2307" customFormat="false" ht="12.8" hidden="false" customHeight="false" outlineLevel="0" collapsed="false">
      <c r="A2307" s="0" t="s">
        <v>8715</v>
      </c>
      <c r="B2307" s="0" t="s">
        <v>22</v>
      </c>
      <c r="C2307" s="0" t="s">
        <v>9</v>
      </c>
      <c r="E2307" s="0" t="s">
        <v>3</v>
      </c>
      <c r="F2307" s="0" t="s">
        <v>8716</v>
      </c>
      <c r="G2307" s="0" t="n">
        <v>2</v>
      </c>
      <c r="H2307" s="0" t="n">
        <v>3</v>
      </c>
      <c r="I2307" s="0" t="n">
        <v>2</v>
      </c>
      <c r="J2307" s="0" t="n">
        <v>1</v>
      </c>
      <c r="K2307" s="0" t="n">
        <v>0</v>
      </c>
      <c r="L2307" s="0" t="n">
        <v>1</v>
      </c>
      <c r="M2307" s="0" t="n">
        <v>11</v>
      </c>
      <c r="N2307" s="1" t="n">
        <f aca="false">IF(ISERROR(I2307/(I2307+J2307)),0,(I2307/(I2307+J2307)))</f>
        <v>0.666666666666667</v>
      </c>
      <c r="O2307" s="1" t="n">
        <f aca="false">IF(ISERROR(I2307/(I2307+K2307)),0,(I2307/(I2307+K2307)))</f>
        <v>1</v>
      </c>
      <c r="P2307" s="1" t="n">
        <f aca="false">IF(ISERROR((2*N2307*O2307)/(N2307+O2307)),0,(2*N2307*O2307)/(N2307+O2307))</f>
        <v>0.8</v>
      </c>
      <c r="Q2307" s="0" t="n">
        <f aca="false">L253-M253</f>
        <v>-49</v>
      </c>
      <c r="R2307" s="17" t="str">
        <f aca="false">VLOOKUP(A2307,s3_num_method!A2307:B4806,2,0)</f>
        <v>num+count</v>
      </c>
    </row>
    <row r="2308" customFormat="false" ht="12.8" hidden="false" customHeight="false" outlineLevel="0" collapsed="false">
      <c r="A2308" s="0" t="s">
        <v>8717</v>
      </c>
      <c r="B2308" s="0" t="s">
        <v>22</v>
      </c>
      <c r="C2308" s="0" t="s">
        <v>9</v>
      </c>
      <c r="E2308" s="0" t="s">
        <v>3</v>
      </c>
      <c r="F2308" s="0" t="s">
        <v>8718</v>
      </c>
      <c r="G2308" s="0" t="n">
        <v>1</v>
      </c>
      <c r="H2308" s="0" t="n">
        <v>1</v>
      </c>
      <c r="I2308" s="0" t="n">
        <v>1</v>
      </c>
      <c r="J2308" s="0" t="n">
        <v>0</v>
      </c>
      <c r="K2308" s="0" t="n">
        <v>0</v>
      </c>
      <c r="L2308" s="0" t="n">
        <v>2</v>
      </c>
      <c r="M2308" s="0" t="n">
        <v>0</v>
      </c>
      <c r="N2308" s="1" t="n">
        <f aca="false">IF(ISERROR(I2308/(I2308+J2308)),0,(I2308/(I2308+J2308)))</f>
        <v>1</v>
      </c>
      <c r="O2308" s="1" t="n">
        <f aca="false">IF(ISERROR(I2308/(I2308+K2308)),0,(I2308/(I2308+K2308)))</f>
        <v>1</v>
      </c>
      <c r="P2308" s="1" t="n">
        <f aca="false">IF(ISERROR((2*N2308*O2308)/(N2308+O2308)),0,(2*N2308*O2308)/(N2308+O2308))</f>
        <v>1</v>
      </c>
      <c r="Q2308" s="0" t="n">
        <f aca="false">L57-M57</f>
        <v>-41</v>
      </c>
      <c r="R2308" s="17" t="str">
        <f aca="false">VLOOKUP(A2308,s3_num_method!A2308:B4807,2,0)</f>
        <v>count</v>
      </c>
    </row>
    <row r="2309" customFormat="false" ht="12.8" hidden="false" customHeight="false" outlineLevel="0" collapsed="false">
      <c r="A2309" s="0" t="s">
        <v>8719</v>
      </c>
      <c r="B2309" s="0" t="s">
        <v>22</v>
      </c>
      <c r="C2309" s="0" t="s">
        <v>9</v>
      </c>
      <c r="E2309" s="0" t="s">
        <v>3</v>
      </c>
      <c r="F2309" s="0" t="s">
        <v>8720</v>
      </c>
      <c r="G2309" s="0" t="n">
        <v>2</v>
      </c>
      <c r="H2309" s="0" t="n">
        <v>0</v>
      </c>
      <c r="I2309" s="0" t="n">
        <v>0</v>
      </c>
      <c r="J2309" s="0" t="n">
        <v>0</v>
      </c>
      <c r="K2309" s="0" t="n">
        <v>2</v>
      </c>
      <c r="L2309" s="0" t="n">
        <v>9</v>
      </c>
      <c r="M2309" s="0" t="n">
        <v>0</v>
      </c>
      <c r="N2309" s="1" t="n">
        <f aca="false">IF(ISERROR(I2309/(I2309+J2309)),0,(I2309/(I2309+J2309)))</f>
        <v>0</v>
      </c>
      <c r="O2309" s="1" t="n">
        <f aca="false">IF(ISERROR(I2309/(I2309+K2309)),0,(I2309/(I2309+K2309)))</f>
        <v>0</v>
      </c>
      <c r="P2309" s="1" t="n">
        <f aca="false">IF(ISERROR((2*N2309*O2309)/(N2309+O2309)),0,(2*N2309*O2309)/(N2309+O2309))</f>
        <v>0</v>
      </c>
      <c r="Q2309" s="0" t="n">
        <f aca="false">L1337-M1337</f>
        <v>-10</v>
      </c>
      <c r="R2309" s="17" t="str">
        <f aca="false">VLOOKUP(A2309,s3_num_method!A2309:B4808,2,0)</f>
        <v>num+count</v>
      </c>
    </row>
    <row r="2310" customFormat="false" ht="12.8" hidden="false" customHeight="false" outlineLevel="0" collapsed="false">
      <c r="A2310" s="0" t="s">
        <v>8721</v>
      </c>
      <c r="B2310" s="0" t="s">
        <v>22</v>
      </c>
      <c r="C2310" s="0" t="s">
        <v>9</v>
      </c>
      <c r="E2310" s="0" t="s">
        <v>3</v>
      </c>
      <c r="F2310" s="0" t="s">
        <v>8722</v>
      </c>
      <c r="G2310" s="0" t="n">
        <v>1</v>
      </c>
      <c r="H2310" s="0" t="n">
        <v>1</v>
      </c>
      <c r="I2310" s="0" t="n">
        <v>1</v>
      </c>
      <c r="J2310" s="0" t="n">
        <v>0</v>
      </c>
      <c r="K2310" s="0" t="n">
        <v>0</v>
      </c>
      <c r="L2310" s="0" t="n">
        <v>1</v>
      </c>
      <c r="M2310" s="0" t="n">
        <v>0</v>
      </c>
      <c r="N2310" s="1" t="n">
        <f aca="false">IF(ISERROR(I2310/(I2310+J2310)),0,(I2310/(I2310+J2310)))</f>
        <v>1</v>
      </c>
      <c r="O2310" s="1" t="n">
        <f aca="false">IF(ISERROR(I2310/(I2310+K2310)),0,(I2310/(I2310+K2310)))</f>
        <v>1</v>
      </c>
      <c r="P2310" s="1" t="n">
        <f aca="false">IF(ISERROR((2*N2310*O2310)/(N2310+O2310)),0,(2*N2310*O2310)/(N2310+O2310))</f>
        <v>1</v>
      </c>
      <c r="Q2310" s="0" t="n">
        <f aca="false">L201-M201</f>
        <v>-45</v>
      </c>
      <c r="R2310" s="17" t="str">
        <f aca="false">VLOOKUP(A2310,s3_num_method!A2310:B4809,2,0)</f>
        <v>count</v>
      </c>
    </row>
    <row r="2311" customFormat="false" ht="12.8" hidden="false" customHeight="false" outlineLevel="0" collapsed="false">
      <c r="A2311" s="0" t="s">
        <v>8723</v>
      </c>
      <c r="B2311" s="0" t="s">
        <v>22</v>
      </c>
      <c r="C2311" s="0" t="s">
        <v>9</v>
      </c>
      <c r="E2311" s="0" t="s">
        <v>3</v>
      </c>
      <c r="F2311" s="0" t="s">
        <v>8724</v>
      </c>
      <c r="G2311" s="0" t="n">
        <v>6</v>
      </c>
      <c r="H2311" s="0" t="n">
        <v>2</v>
      </c>
      <c r="I2311" s="0" t="n">
        <v>2</v>
      </c>
      <c r="J2311" s="0" t="n">
        <v>0</v>
      </c>
      <c r="K2311" s="0" t="n">
        <v>4</v>
      </c>
      <c r="L2311" s="0" t="n">
        <v>5</v>
      </c>
      <c r="M2311" s="0" t="n">
        <v>2</v>
      </c>
      <c r="N2311" s="1" t="n">
        <f aca="false">IF(ISERROR(I2311/(I2311+J2311)),0,(I2311/(I2311+J2311)))</f>
        <v>1</v>
      </c>
      <c r="O2311" s="1" t="n">
        <f aca="false">IF(ISERROR(I2311/(I2311+K2311)),0,(I2311/(I2311+K2311)))</f>
        <v>0.333333333333333</v>
      </c>
      <c r="P2311" s="1" t="n">
        <f aca="false">IF(ISERROR((2*N2311*O2311)/(N2311+O2311)),0,(2*N2311*O2311)/(N2311+O2311))</f>
        <v>0.5</v>
      </c>
      <c r="Q2311" s="0" t="n">
        <f aca="false">L1822-M1822</f>
        <v>32</v>
      </c>
      <c r="R2311" s="17" t="str">
        <f aca="false">VLOOKUP(A2311,s3_num_method!A2311:B4810,2,0)</f>
        <v>count</v>
      </c>
    </row>
    <row r="2312" customFormat="false" ht="12.8" hidden="false" customHeight="false" outlineLevel="0" collapsed="false">
      <c r="A2312" s="0" t="s">
        <v>8725</v>
      </c>
      <c r="B2312" s="0" t="s">
        <v>22</v>
      </c>
      <c r="C2312" s="0" t="s">
        <v>9</v>
      </c>
      <c r="E2312" s="0" t="s">
        <v>3</v>
      </c>
      <c r="F2312" s="0" t="s">
        <v>8726</v>
      </c>
      <c r="G2312" s="0" t="n">
        <v>1</v>
      </c>
      <c r="H2312" s="0" t="n">
        <v>1</v>
      </c>
      <c r="I2312" s="0" t="n">
        <v>1</v>
      </c>
      <c r="J2312" s="0" t="n">
        <v>0</v>
      </c>
      <c r="K2312" s="0" t="n">
        <v>0</v>
      </c>
      <c r="L2312" s="0" t="n">
        <v>5</v>
      </c>
      <c r="M2312" s="0" t="n">
        <v>5</v>
      </c>
      <c r="N2312" s="1" t="n">
        <f aca="false">IF(ISERROR(I2312/(I2312+J2312)),0,(I2312/(I2312+J2312)))</f>
        <v>1</v>
      </c>
      <c r="O2312" s="1" t="n">
        <f aca="false">IF(ISERROR(I2312/(I2312+K2312)),0,(I2312/(I2312+K2312)))</f>
        <v>1</v>
      </c>
      <c r="P2312" s="1" t="n">
        <f aca="false">IF(ISERROR((2*N2312*O2312)/(N2312+O2312)),0,(2*N2312*O2312)/(N2312+O2312))</f>
        <v>1</v>
      </c>
      <c r="Q2312" s="0" t="n">
        <f aca="false">L1756-M1756</f>
        <v>21</v>
      </c>
      <c r="R2312" s="17" t="str">
        <f aca="false">VLOOKUP(A2312,s3_num_method!A2312:B4811,2,0)</f>
        <v>num</v>
      </c>
    </row>
    <row r="2313" customFormat="false" ht="12.8" hidden="false" customHeight="false" outlineLevel="0" collapsed="false">
      <c r="A2313" s="0" t="s">
        <v>8727</v>
      </c>
      <c r="B2313" s="0" t="s">
        <v>22</v>
      </c>
      <c r="C2313" s="0" t="s">
        <v>9</v>
      </c>
      <c r="E2313" s="0" t="s">
        <v>3</v>
      </c>
      <c r="F2313" s="0" t="s">
        <v>8728</v>
      </c>
      <c r="G2313" s="0" t="n">
        <v>2</v>
      </c>
      <c r="H2313" s="0" t="n">
        <v>0</v>
      </c>
      <c r="I2313" s="0" t="n">
        <v>0</v>
      </c>
      <c r="J2313" s="0" t="n">
        <v>0</v>
      </c>
      <c r="K2313" s="0" t="n">
        <v>2</v>
      </c>
      <c r="L2313" s="0" t="n">
        <v>3</v>
      </c>
      <c r="M2313" s="0" t="n">
        <v>0</v>
      </c>
      <c r="N2313" s="1" t="n">
        <f aca="false">IF(ISERROR(I2313/(I2313+J2313)),0,(I2313/(I2313+J2313)))</f>
        <v>0</v>
      </c>
      <c r="O2313" s="1" t="n">
        <f aca="false">IF(ISERROR(I2313/(I2313+K2313)),0,(I2313/(I2313+K2313)))</f>
        <v>0</v>
      </c>
      <c r="P2313" s="1" t="n">
        <f aca="false">IF(ISERROR((2*N2313*O2313)/(N2313+O2313)),0,(2*N2313*O2313)/(N2313+O2313))</f>
        <v>0</v>
      </c>
      <c r="Q2313" s="0" t="n">
        <f aca="false">L727-M727</f>
        <v>4</v>
      </c>
      <c r="R2313" s="17" t="str">
        <f aca="false">VLOOKUP(A2313,s3_num_method!A2313:B4812,2,0)</f>
        <v>num+count</v>
      </c>
    </row>
    <row r="2314" customFormat="false" ht="12.8" hidden="false" customHeight="false" outlineLevel="0" collapsed="false">
      <c r="A2314" s="0" t="s">
        <v>8729</v>
      </c>
      <c r="B2314" s="0" t="s">
        <v>22</v>
      </c>
      <c r="C2314" s="0" t="s">
        <v>9</v>
      </c>
      <c r="E2314" s="0" t="s">
        <v>3</v>
      </c>
      <c r="F2314" s="0" t="s">
        <v>8730</v>
      </c>
      <c r="G2314" s="0" t="n">
        <v>2</v>
      </c>
      <c r="H2314" s="0" t="n">
        <v>2</v>
      </c>
      <c r="I2314" s="0" t="n">
        <v>2</v>
      </c>
      <c r="J2314" s="0" t="n">
        <v>0</v>
      </c>
      <c r="K2314" s="0" t="n">
        <v>0</v>
      </c>
      <c r="L2314" s="0" t="n">
        <v>6</v>
      </c>
      <c r="M2314" s="0" t="n">
        <v>6</v>
      </c>
      <c r="N2314" s="1" t="n">
        <f aca="false">IF(ISERROR(I2314/(I2314+J2314)),0,(I2314/(I2314+J2314)))</f>
        <v>1</v>
      </c>
      <c r="O2314" s="1" t="n">
        <f aca="false">IF(ISERROR(I2314/(I2314+K2314)),0,(I2314/(I2314+K2314)))</f>
        <v>1</v>
      </c>
      <c r="P2314" s="1" t="n">
        <f aca="false">IF(ISERROR((2*N2314*O2314)/(N2314+O2314)),0,(2*N2314*O2314)/(N2314+O2314))</f>
        <v>1</v>
      </c>
      <c r="Q2314" s="0" t="n">
        <f aca="false">L239-M239</f>
        <v>-5</v>
      </c>
      <c r="R2314" s="17" t="str">
        <f aca="false">VLOOKUP(A2314,s3_num_method!A2314:B4813,2,0)</f>
        <v>num+count</v>
      </c>
    </row>
    <row r="2315" customFormat="false" ht="12.8" hidden="false" customHeight="false" outlineLevel="0" collapsed="false">
      <c r="A2315" s="0" t="s">
        <v>8731</v>
      </c>
      <c r="B2315" s="0" t="s">
        <v>22</v>
      </c>
      <c r="C2315" s="0" t="s">
        <v>9</v>
      </c>
      <c r="E2315" s="0" t="s">
        <v>3</v>
      </c>
      <c r="F2315" s="0" t="s">
        <v>8732</v>
      </c>
      <c r="G2315" s="0" t="n">
        <v>2</v>
      </c>
      <c r="H2315" s="0" t="n">
        <v>0</v>
      </c>
      <c r="I2315" s="0" t="n">
        <v>0</v>
      </c>
      <c r="J2315" s="0" t="n">
        <v>0</v>
      </c>
      <c r="K2315" s="0" t="n">
        <v>2</v>
      </c>
      <c r="L2315" s="0" t="n">
        <v>3</v>
      </c>
      <c r="M2315" s="0" t="n">
        <v>0</v>
      </c>
      <c r="N2315" s="1" t="n">
        <f aca="false">IF(ISERROR(I2315/(I2315+J2315)),0,(I2315/(I2315+J2315)))</f>
        <v>0</v>
      </c>
      <c r="O2315" s="1" t="n">
        <f aca="false">IF(ISERROR(I2315/(I2315+K2315)),0,(I2315/(I2315+K2315)))</f>
        <v>0</v>
      </c>
      <c r="P2315" s="1" t="n">
        <f aca="false">IF(ISERROR((2*N2315*O2315)/(N2315+O2315)),0,(2*N2315*O2315)/(N2315+O2315))</f>
        <v>0</v>
      </c>
      <c r="Q2315" s="0" t="n">
        <f aca="false">L1143-M1143</f>
        <v>-1</v>
      </c>
      <c r="R2315" s="17" t="str">
        <f aca="false">VLOOKUP(A2315,s3_num_method!A2315:B4814,2,0)</f>
        <v>num+count</v>
      </c>
    </row>
    <row r="2316" customFormat="false" ht="12.8" hidden="false" customHeight="false" outlineLevel="0" collapsed="false">
      <c r="A2316" s="0" t="s">
        <v>8733</v>
      </c>
      <c r="B2316" s="0" t="s">
        <v>22</v>
      </c>
      <c r="C2316" s="0" t="s">
        <v>9</v>
      </c>
      <c r="E2316" s="0" t="s">
        <v>3</v>
      </c>
      <c r="F2316" s="0" t="s">
        <v>8734</v>
      </c>
      <c r="G2316" s="0" t="n">
        <v>2</v>
      </c>
      <c r="H2316" s="0" t="n">
        <v>2</v>
      </c>
      <c r="I2316" s="0" t="n">
        <v>2</v>
      </c>
      <c r="J2316" s="0" t="n">
        <v>0</v>
      </c>
      <c r="K2316" s="0" t="n">
        <v>0</v>
      </c>
      <c r="L2316" s="0" t="n">
        <v>4</v>
      </c>
      <c r="M2316" s="0" t="n">
        <v>6</v>
      </c>
      <c r="N2316" s="1" t="n">
        <f aca="false">IF(ISERROR(I2316/(I2316+J2316)),0,(I2316/(I2316+J2316)))</f>
        <v>1</v>
      </c>
      <c r="O2316" s="1" t="n">
        <f aca="false">IF(ISERROR(I2316/(I2316+K2316)),0,(I2316/(I2316+K2316)))</f>
        <v>1</v>
      </c>
      <c r="P2316" s="1" t="n">
        <f aca="false">IF(ISERROR((2*N2316*O2316)/(N2316+O2316)),0,(2*N2316*O2316)/(N2316+O2316))</f>
        <v>1</v>
      </c>
      <c r="Q2316" s="0" t="n">
        <f aca="false">L832-M832</f>
        <v>2</v>
      </c>
      <c r="R2316" s="17" t="str">
        <f aca="false">VLOOKUP(A2316,s3_num_method!A2316:B4815,2,0)</f>
        <v>num</v>
      </c>
    </row>
    <row r="2317" customFormat="false" ht="12.8" hidden="false" customHeight="false" outlineLevel="0" collapsed="false">
      <c r="A2317" s="0" t="s">
        <v>8735</v>
      </c>
      <c r="B2317" s="0" t="s">
        <v>22</v>
      </c>
      <c r="C2317" s="0" t="s">
        <v>9</v>
      </c>
      <c r="E2317" s="0" t="s">
        <v>3</v>
      </c>
      <c r="F2317" s="0" t="s">
        <v>8736</v>
      </c>
      <c r="G2317" s="0" t="n">
        <v>1</v>
      </c>
      <c r="H2317" s="0" t="n">
        <v>0</v>
      </c>
      <c r="I2317" s="0" t="n">
        <v>0</v>
      </c>
      <c r="J2317" s="0" t="n">
        <v>0</v>
      </c>
      <c r="K2317" s="0" t="n">
        <v>1</v>
      </c>
      <c r="L2317" s="0" t="n">
        <v>2</v>
      </c>
      <c r="M2317" s="0" t="n">
        <v>0</v>
      </c>
      <c r="N2317" s="1" t="n">
        <f aca="false">IF(ISERROR(I2317/(I2317+J2317)),0,(I2317/(I2317+J2317)))</f>
        <v>0</v>
      </c>
      <c r="O2317" s="1" t="n">
        <f aca="false">IF(ISERROR(I2317/(I2317+K2317)),0,(I2317/(I2317+K2317)))</f>
        <v>0</v>
      </c>
      <c r="P2317" s="1" t="n">
        <f aca="false">IF(ISERROR((2*N2317*O2317)/(N2317+O2317)),0,(2*N2317*O2317)/(N2317+O2317))</f>
        <v>0</v>
      </c>
      <c r="Q2317" s="0" t="n">
        <f aca="false">L2066-M2066</f>
        <v>7</v>
      </c>
      <c r="R2317" s="17" t="str">
        <f aca="false">VLOOKUP(A2317,s3_num_method!A2317:B4816,2,0)</f>
        <v>num+count</v>
      </c>
    </row>
    <row r="2318" customFormat="false" ht="12.8" hidden="false" customHeight="false" outlineLevel="0" collapsed="false">
      <c r="A2318" s="0" t="s">
        <v>8737</v>
      </c>
      <c r="B2318" s="0" t="s">
        <v>22</v>
      </c>
      <c r="C2318" s="0" t="s">
        <v>9</v>
      </c>
      <c r="E2318" s="0" t="s">
        <v>3</v>
      </c>
      <c r="F2318" s="0" t="s">
        <v>8738</v>
      </c>
      <c r="G2318" s="0" t="n">
        <v>1</v>
      </c>
      <c r="H2318" s="0" t="n">
        <v>1</v>
      </c>
      <c r="I2318" s="0" t="n">
        <v>1</v>
      </c>
      <c r="J2318" s="0" t="n">
        <v>0</v>
      </c>
      <c r="K2318" s="0" t="n">
        <v>0</v>
      </c>
      <c r="L2318" s="0" t="n">
        <v>3</v>
      </c>
      <c r="M2318" s="0" t="n">
        <v>3</v>
      </c>
      <c r="N2318" s="1" t="n">
        <f aca="false">IF(ISERROR(I2318/(I2318+J2318)),0,(I2318/(I2318+J2318)))</f>
        <v>1</v>
      </c>
      <c r="O2318" s="1" t="n">
        <f aca="false">IF(ISERROR(I2318/(I2318+K2318)),0,(I2318/(I2318+K2318)))</f>
        <v>1</v>
      </c>
      <c r="P2318" s="1" t="n">
        <f aca="false">IF(ISERROR((2*N2318*O2318)/(N2318+O2318)),0,(2*N2318*O2318)/(N2318+O2318))</f>
        <v>1</v>
      </c>
      <c r="Q2318" s="0" t="n">
        <f aca="false">L682-M682</f>
        <v>0</v>
      </c>
      <c r="R2318" s="17" t="str">
        <f aca="false">VLOOKUP(A2318,s3_num_method!A2318:B4817,2,0)</f>
        <v>num</v>
      </c>
    </row>
    <row r="2319" customFormat="false" ht="12.8" hidden="false" customHeight="false" outlineLevel="0" collapsed="false">
      <c r="A2319" s="0" t="s">
        <v>8739</v>
      </c>
      <c r="B2319" s="0" t="s">
        <v>22</v>
      </c>
      <c r="C2319" s="0" t="s">
        <v>9</v>
      </c>
      <c r="E2319" s="0" t="s">
        <v>3</v>
      </c>
      <c r="F2319" s="0" t="s">
        <v>8740</v>
      </c>
      <c r="G2319" s="0" t="n">
        <v>1</v>
      </c>
      <c r="H2319" s="0" t="n">
        <v>1</v>
      </c>
      <c r="I2319" s="0" t="n">
        <v>1</v>
      </c>
      <c r="J2319" s="0" t="n">
        <v>0</v>
      </c>
      <c r="K2319" s="0" t="n">
        <v>0</v>
      </c>
      <c r="L2319" s="0" t="n">
        <v>4</v>
      </c>
      <c r="M2319" s="0" t="n">
        <v>4</v>
      </c>
      <c r="N2319" s="1" t="n">
        <f aca="false">IF(ISERROR(I2319/(I2319+J2319)),0,(I2319/(I2319+J2319)))</f>
        <v>1</v>
      </c>
      <c r="O2319" s="1" t="n">
        <f aca="false">IF(ISERROR(I2319/(I2319+K2319)),0,(I2319/(I2319+K2319)))</f>
        <v>1</v>
      </c>
      <c r="P2319" s="1" t="n">
        <f aca="false">IF(ISERROR((2*N2319*O2319)/(N2319+O2319)),0,(2*N2319*O2319)/(N2319+O2319))</f>
        <v>1</v>
      </c>
      <c r="Q2319" s="0" t="n">
        <f aca="false">L750-M750</f>
        <v>1</v>
      </c>
      <c r="R2319" s="17" t="str">
        <f aca="false">VLOOKUP(A2319,s3_num_method!A2319:B4818,2,0)</f>
        <v>num</v>
      </c>
    </row>
    <row r="2320" customFormat="false" ht="12.8" hidden="false" customHeight="false" outlineLevel="0" collapsed="false">
      <c r="A2320" s="0" t="s">
        <v>8741</v>
      </c>
      <c r="B2320" s="0" t="s">
        <v>22</v>
      </c>
      <c r="C2320" s="0" t="s">
        <v>9</v>
      </c>
      <c r="E2320" s="0" t="s">
        <v>3</v>
      </c>
      <c r="F2320" s="0" t="s">
        <v>8742</v>
      </c>
      <c r="G2320" s="0" t="n">
        <v>1</v>
      </c>
      <c r="H2320" s="0" t="n">
        <v>0</v>
      </c>
      <c r="I2320" s="0" t="n">
        <v>0</v>
      </c>
      <c r="J2320" s="0" t="n">
        <v>0</v>
      </c>
      <c r="K2320" s="0" t="n">
        <v>1</v>
      </c>
      <c r="L2320" s="0" t="n">
        <v>1</v>
      </c>
      <c r="M2320" s="0" t="n">
        <v>0</v>
      </c>
      <c r="N2320" s="1" t="n">
        <f aca="false">IF(ISERROR(I2320/(I2320+J2320)),0,(I2320/(I2320+J2320)))</f>
        <v>0</v>
      </c>
      <c r="O2320" s="1" t="n">
        <f aca="false">IF(ISERROR(I2320/(I2320+K2320)),0,(I2320/(I2320+K2320)))</f>
        <v>0</v>
      </c>
      <c r="P2320" s="1" t="n">
        <f aca="false">IF(ISERROR((2*N2320*O2320)/(N2320+O2320)),0,(2*N2320*O2320)/(N2320+O2320))</f>
        <v>0</v>
      </c>
      <c r="Q2320" s="0" t="n">
        <f aca="false">L2217-M2217</f>
        <v>-16</v>
      </c>
      <c r="R2320" s="17" t="str">
        <f aca="false">VLOOKUP(A2320,s3_num_method!A2320:B4819,2,0)</f>
        <v>num+count</v>
      </c>
    </row>
    <row r="2321" customFormat="false" ht="12.8" hidden="false" customHeight="false" outlineLevel="0" collapsed="false">
      <c r="A2321" s="0" t="s">
        <v>8743</v>
      </c>
      <c r="B2321" s="0" t="s">
        <v>22</v>
      </c>
      <c r="C2321" s="0" t="s">
        <v>9</v>
      </c>
      <c r="E2321" s="0" t="s">
        <v>3</v>
      </c>
      <c r="F2321" s="0" t="s">
        <v>8744</v>
      </c>
      <c r="G2321" s="0" t="n">
        <v>1</v>
      </c>
      <c r="H2321" s="0" t="n">
        <v>1</v>
      </c>
      <c r="I2321" s="0" t="n">
        <v>1</v>
      </c>
      <c r="J2321" s="0" t="n">
        <v>0</v>
      </c>
      <c r="K2321" s="0" t="n">
        <v>0</v>
      </c>
      <c r="L2321" s="0" t="n">
        <v>4</v>
      </c>
      <c r="M2321" s="0" t="n">
        <v>1</v>
      </c>
      <c r="N2321" s="1" t="n">
        <f aca="false">IF(ISERROR(I2321/(I2321+J2321)),0,(I2321/(I2321+J2321)))</f>
        <v>1</v>
      </c>
      <c r="O2321" s="1" t="n">
        <f aca="false">IF(ISERROR(I2321/(I2321+K2321)),0,(I2321/(I2321+K2321)))</f>
        <v>1</v>
      </c>
      <c r="P2321" s="1" t="n">
        <f aca="false">IF(ISERROR((2*N2321*O2321)/(N2321+O2321)),0,(2*N2321*O2321)/(N2321+O2321))</f>
        <v>1</v>
      </c>
      <c r="Q2321" s="0" t="n">
        <f aca="false">L2168-M2168</f>
        <v>-1</v>
      </c>
      <c r="R2321" s="17" t="str">
        <f aca="false">VLOOKUP(A2321,s3_num_method!A2321:B4820,2,0)</f>
        <v>num</v>
      </c>
    </row>
    <row r="2322" customFormat="false" ht="12.8" hidden="false" customHeight="false" outlineLevel="0" collapsed="false">
      <c r="A2322" s="0" t="s">
        <v>8745</v>
      </c>
      <c r="B2322" s="0" t="s">
        <v>22</v>
      </c>
      <c r="C2322" s="0" t="s">
        <v>9</v>
      </c>
      <c r="E2322" s="0" t="s">
        <v>3</v>
      </c>
      <c r="F2322" s="0" t="s">
        <v>8746</v>
      </c>
      <c r="G2322" s="0" t="n">
        <v>2</v>
      </c>
      <c r="H2322" s="0" t="n">
        <v>1</v>
      </c>
      <c r="I2322" s="0" t="n">
        <v>1</v>
      </c>
      <c r="J2322" s="0" t="n">
        <v>0</v>
      </c>
      <c r="K2322" s="0" t="n">
        <v>1</v>
      </c>
      <c r="L2322" s="0" t="n">
        <v>6</v>
      </c>
      <c r="M2322" s="0" t="n">
        <v>1</v>
      </c>
      <c r="N2322" s="1" t="n">
        <f aca="false">IF(ISERROR(I2322/(I2322+J2322)),0,(I2322/(I2322+J2322)))</f>
        <v>1</v>
      </c>
      <c r="O2322" s="1" t="n">
        <f aca="false">IF(ISERROR(I2322/(I2322+K2322)),0,(I2322/(I2322+K2322)))</f>
        <v>0.5</v>
      </c>
      <c r="P2322" s="1" t="n">
        <f aca="false">IF(ISERROR((2*N2322*O2322)/(N2322+O2322)),0,(2*N2322*O2322)/(N2322+O2322))</f>
        <v>0.666666666666667</v>
      </c>
      <c r="Q2322" s="0" t="n">
        <f aca="false">L640-M640</f>
        <v>-4</v>
      </c>
      <c r="R2322" s="17" t="str">
        <f aca="false">VLOOKUP(A2322,s3_num_method!A2322:B4821,2,0)</f>
        <v>num</v>
      </c>
    </row>
    <row r="2323" customFormat="false" ht="12.8" hidden="false" customHeight="false" outlineLevel="0" collapsed="false">
      <c r="A2323" s="0" t="s">
        <v>8747</v>
      </c>
      <c r="B2323" s="0" t="s">
        <v>22</v>
      </c>
      <c r="C2323" s="0" t="s">
        <v>9</v>
      </c>
      <c r="E2323" s="0" t="s">
        <v>3</v>
      </c>
      <c r="F2323" s="0" t="s">
        <v>8748</v>
      </c>
      <c r="G2323" s="0" t="n">
        <v>6</v>
      </c>
      <c r="H2323" s="0" t="n">
        <v>3</v>
      </c>
      <c r="I2323" s="0" t="n">
        <v>3</v>
      </c>
      <c r="J2323" s="0" t="n">
        <v>0</v>
      </c>
      <c r="K2323" s="0" t="n">
        <v>3</v>
      </c>
      <c r="L2323" s="0" t="n">
        <v>4</v>
      </c>
      <c r="M2323" s="0" t="n">
        <v>4</v>
      </c>
      <c r="N2323" s="1" t="n">
        <f aca="false">IF(ISERROR(I2323/(I2323+J2323)),0,(I2323/(I2323+J2323)))</f>
        <v>1</v>
      </c>
      <c r="O2323" s="1" t="n">
        <f aca="false">IF(ISERROR(I2323/(I2323+K2323)),0,(I2323/(I2323+K2323)))</f>
        <v>0.5</v>
      </c>
      <c r="P2323" s="1" t="n">
        <f aca="false">IF(ISERROR((2*N2323*O2323)/(N2323+O2323)),0,(2*N2323*O2323)/(N2323+O2323))</f>
        <v>0.666666666666667</v>
      </c>
      <c r="Q2323" s="0" t="n">
        <f aca="false">L218-M218</f>
        <v>-22</v>
      </c>
      <c r="R2323" s="17" t="str">
        <f aca="false">VLOOKUP(A2323,s3_num_method!A2323:B4822,2,0)</f>
        <v>num</v>
      </c>
    </row>
    <row r="2324" customFormat="false" ht="12.8" hidden="false" customHeight="false" outlineLevel="0" collapsed="false">
      <c r="A2324" s="0" t="s">
        <v>8749</v>
      </c>
      <c r="B2324" s="0" t="s">
        <v>22</v>
      </c>
      <c r="C2324" s="0" t="s">
        <v>9</v>
      </c>
      <c r="E2324" s="0" t="s">
        <v>3</v>
      </c>
      <c r="F2324" s="0" t="s">
        <v>8750</v>
      </c>
      <c r="G2324" s="0" t="n">
        <v>2</v>
      </c>
      <c r="H2324" s="0" t="n">
        <v>1</v>
      </c>
      <c r="I2324" s="0" t="n">
        <v>1</v>
      </c>
      <c r="J2324" s="0" t="n">
        <v>0</v>
      </c>
      <c r="K2324" s="0" t="n">
        <v>1</v>
      </c>
      <c r="L2324" s="0" t="n">
        <v>5</v>
      </c>
      <c r="M2324" s="0" t="n">
        <v>4</v>
      </c>
      <c r="N2324" s="1" t="n">
        <f aca="false">IF(ISERROR(I2324/(I2324+J2324)),0,(I2324/(I2324+J2324)))</f>
        <v>1</v>
      </c>
      <c r="O2324" s="1" t="n">
        <f aca="false">IF(ISERROR(I2324/(I2324+K2324)),0,(I2324/(I2324+K2324)))</f>
        <v>0.5</v>
      </c>
      <c r="P2324" s="1" t="n">
        <f aca="false">IF(ISERROR((2*N2324*O2324)/(N2324+O2324)),0,(2*N2324*O2324)/(N2324+O2324))</f>
        <v>0.666666666666667</v>
      </c>
      <c r="Q2324" s="0" t="n">
        <f aca="false">L54-M54</f>
        <v>0</v>
      </c>
      <c r="R2324" s="17" t="str">
        <f aca="false">VLOOKUP(A2324,s3_num_method!A2324:B4823,2,0)</f>
        <v>num</v>
      </c>
    </row>
    <row r="2325" customFormat="false" ht="12.8" hidden="false" customHeight="false" outlineLevel="0" collapsed="false">
      <c r="A2325" s="0" t="s">
        <v>8751</v>
      </c>
      <c r="B2325" s="0" t="s">
        <v>22</v>
      </c>
      <c r="C2325" s="0" t="s">
        <v>9</v>
      </c>
      <c r="E2325" s="0" t="s">
        <v>3</v>
      </c>
      <c r="F2325" s="0" t="s">
        <v>8752</v>
      </c>
      <c r="G2325" s="0" t="n">
        <v>1</v>
      </c>
      <c r="H2325" s="0" t="n">
        <v>0</v>
      </c>
      <c r="I2325" s="0" t="n">
        <v>0</v>
      </c>
      <c r="J2325" s="0" t="n">
        <v>0</v>
      </c>
      <c r="K2325" s="0" t="n">
        <v>1</v>
      </c>
      <c r="L2325" s="0" t="n">
        <v>3</v>
      </c>
      <c r="M2325" s="0" t="n">
        <v>0</v>
      </c>
      <c r="N2325" s="1" t="n">
        <f aca="false">IF(ISERROR(I2325/(I2325+J2325)),0,(I2325/(I2325+J2325)))</f>
        <v>0</v>
      </c>
      <c r="O2325" s="1" t="n">
        <f aca="false">IF(ISERROR(I2325/(I2325+K2325)),0,(I2325/(I2325+K2325)))</f>
        <v>0</v>
      </c>
      <c r="P2325" s="1" t="n">
        <f aca="false">IF(ISERROR((2*N2325*O2325)/(N2325+O2325)),0,(2*N2325*O2325)/(N2325+O2325))</f>
        <v>0</v>
      </c>
      <c r="Q2325" s="0" t="n">
        <f aca="false">L2209-M2209</f>
        <v>6</v>
      </c>
      <c r="R2325" s="17" t="str">
        <f aca="false">VLOOKUP(A2325,s3_num_method!A2325:B4824,2,0)</f>
        <v>num+count</v>
      </c>
    </row>
    <row r="2326" customFormat="false" ht="12.8" hidden="false" customHeight="false" outlineLevel="0" collapsed="false">
      <c r="A2326" s="0" t="s">
        <v>8753</v>
      </c>
      <c r="B2326" s="0" t="s">
        <v>22</v>
      </c>
      <c r="C2326" s="0" t="s">
        <v>9</v>
      </c>
      <c r="E2326" s="0" t="s">
        <v>3</v>
      </c>
      <c r="F2326" s="0" t="s">
        <v>8754</v>
      </c>
      <c r="G2326" s="0" t="n">
        <v>1</v>
      </c>
      <c r="H2326" s="0" t="n">
        <v>1</v>
      </c>
      <c r="I2326" s="0" t="n">
        <v>1</v>
      </c>
      <c r="J2326" s="0" t="n">
        <v>0</v>
      </c>
      <c r="K2326" s="0" t="n">
        <v>0</v>
      </c>
      <c r="L2326" s="0" t="n">
        <v>7</v>
      </c>
      <c r="M2326" s="0" t="n">
        <v>4</v>
      </c>
      <c r="N2326" s="1" t="n">
        <f aca="false">IF(ISERROR(I2326/(I2326+J2326)),0,(I2326/(I2326+J2326)))</f>
        <v>1</v>
      </c>
      <c r="O2326" s="1" t="n">
        <f aca="false">IF(ISERROR(I2326/(I2326+K2326)),0,(I2326/(I2326+K2326)))</f>
        <v>1</v>
      </c>
      <c r="P2326" s="1" t="n">
        <f aca="false">IF(ISERROR((2*N2326*O2326)/(N2326+O2326)),0,(2*N2326*O2326)/(N2326+O2326))</f>
        <v>1</v>
      </c>
      <c r="Q2326" s="0" t="n">
        <f aca="false">L2192-M2192</f>
        <v>-11</v>
      </c>
      <c r="R2326" s="17" t="str">
        <f aca="false">VLOOKUP(A2326,s3_num_method!A2326:B4825,2,0)</f>
        <v>num</v>
      </c>
    </row>
    <row r="2327" customFormat="false" ht="12.8" hidden="false" customHeight="false" outlineLevel="0" collapsed="false">
      <c r="A2327" s="0" t="s">
        <v>8755</v>
      </c>
      <c r="B2327" s="0" t="s">
        <v>22</v>
      </c>
      <c r="C2327" s="0" t="s">
        <v>9</v>
      </c>
      <c r="E2327" s="0" t="s">
        <v>3</v>
      </c>
      <c r="F2327" s="0" t="s">
        <v>8756</v>
      </c>
      <c r="G2327" s="0" t="n">
        <v>2</v>
      </c>
      <c r="H2327" s="0" t="n">
        <v>0</v>
      </c>
      <c r="I2327" s="0" t="n">
        <v>0</v>
      </c>
      <c r="J2327" s="0" t="n">
        <v>0</v>
      </c>
      <c r="K2327" s="0" t="n">
        <v>2</v>
      </c>
      <c r="L2327" s="0" t="n">
        <v>4</v>
      </c>
      <c r="M2327" s="0" t="n">
        <v>0</v>
      </c>
      <c r="N2327" s="1" t="n">
        <f aca="false">IF(ISERROR(I2327/(I2327+J2327)),0,(I2327/(I2327+J2327)))</f>
        <v>0</v>
      </c>
      <c r="O2327" s="1" t="n">
        <f aca="false">IF(ISERROR(I2327/(I2327+K2327)),0,(I2327/(I2327+K2327)))</f>
        <v>0</v>
      </c>
      <c r="P2327" s="1" t="n">
        <f aca="false">IF(ISERROR((2*N2327*O2327)/(N2327+O2327)),0,(2*N2327*O2327)/(N2327+O2327))</f>
        <v>0</v>
      </c>
      <c r="Q2327" s="0" t="n">
        <f aca="false">L711-M711</f>
        <v>-7</v>
      </c>
      <c r="R2327" s="17" t="str">
        <f aca="false">VLOOKUP(A2327,s3_num_method!A2327:B4826,2,0)</f>
        <v>num+count</v>
      </c>
    </row>
    <row r="2328" customFormat="false" ht="12.8" hidden="false" customHeight="false" outlineLevel="0" collapsed="false">
      <c r="A2328" s="0" t="s">
        <v>8757</v>
      </c>
      <c r="B2328" s="0" t="s">
        <v>22</v>
      </c>
      <c r="C2328" s="0" t="s">
        <v>9</v>
      </c>
      <c r="E2328" s="0" t="s">
        <v>3</v>
      </c>
      <c r="F2328" s="0" t="s">
        <v>8758</v>
      </c>
      <c r="G2328" s="0" t="n">
        <v>1</v>
      </c>
      <c r="H2328" s="0" t="n">
        <v>0</v>
      </c>
      <c r="I2328" s="0" t="n">
        <v>0</v>
      </c>
      <c r="J2328" s="0" t="n">
        <v>0</v>
      </c>
      <c r="K2328" s="0" t="n">
        <v>1</v>
      </c>
      <c r="L2328" s="0" t="n">
        <v>4</v>
      </c>
      <c r="M2328" s="0" t="n">
        <v>0</v>
      </c>
      <c r="N2328" s="1" t="n">
        <f aca="false">IF(ISERROR(I2328/(I2328+J2328)),0,(I2328/(I2328+J2328)))</f>
        <v>0</v>
      </c>
      <c r="O2328" s="1" t="n">
        <f aca="false">IF(ISERROR(I2328/(I2328+K2328)),0,(I2328/(I2328+K2328)))</f>
        <v>0</v>
      </c>
      <c r="P2328" s="1" t="n">
        <f aca="false">IF(ISERROR((2*N2328*O2328)/(N2328+O2328)),0,(2*N2328*O2328)/(N2328+O2328))</f>
        <v>0</v>
      </c>
      <c r="Q2328" s="0" t="n">
        <f aca="false">L836-M836</f>
        <v>-6</v>
      </c>
      <c r="R2328" s="17" t="str">
        <f aca="false">VLOOKUP(A2328,s3_num_method!A2328:B4827,2,0)</f>
        <v>num+count</v>
      </c>
    </row>
    <row r="2329" customFormat="false" ht="12.8" hidden="false" customHeight="false" outlineLevel="0" collapsed="false">
      <c r="A2329" s="0" t="s">
        <v>8759</v>
      </c>
      <c r="B2329" s="0" t="s">
        <v>22</v>
      </c>
      <c r="C2329" s="0" t="s">
        <v>9</v>
      </c>
      <c r="E2329" s="0" t="s">
        <v>3</v>
      </c>
      <c r="F2329" s="0" t="s">
        <v>8760</v>
      </c>
      <c r="G2329" s="0" t="n">
        <v>1</v>
      </c>
      <c r="H2329" s="0" t="n">
        <v>0</v>
      </c>
      <c r="I2329" s="0" t="n">
        <v>0</v>
      </c>
      <c r="J2329" s="0" t="n">
        <v>0</v>
      </c>
      <c r="K2329" s="0" t="n">
        <v>1</v>
      </c>
      <c r="L2329" s="0" t="n">
        <v>1</v>
      </c>
      <c r="M2329" s="0" t="n">
        <v>0</v>
      </c>
      <c r="N2329" s="1" t="n">
        <f aca="false">IF(ISERROR(I2329/(I2329+J2329)),0,(I2329/(I2329+J2329)))</f>
        <v>0</v>
      </c>
      <c r="O2329" s="1" t="n">
        <f aca="false">IF(ISERROR(I2329/(I2329+K2329)),0,(I2329/(I2329+K2329)))</f>
        <v>0</v>
      </c>
      <c r="P2329" s="1" t="n">
        <f aca="false">IF(ISERROR((2*N2329*O2329)/(N2329+O2329)),0,(2*N2329*O2329)/(N2329+O2329))</f>
        <v>0</v>
      </c>
      <c r="Q2329" s="0" t="n">
        <f aca="false">L2203-M2203</f>
        <v>-6</v>
      </c>
      <c r="R2329" s="17" t="str">
        <f aca="false">VLOOKUP(A2329,s3_num_method!A2329:B4828,2,0)</f>
        <v>num+count</v>
      </c>
    </row>
    <row r="2330" customFormat="false" ht="12.8" hidden="false" customHeight="false" outlineLevel="0" collapsed="false">
      <c r="A2330" s="0" t="s">
        <v>8761</v>
      </c>
      <c r="B2330" s="0" t="s">
        <v>22</v>
      </c>
      <c r="C2330" s="0" t="s">
        <v>9</v>
      </c>
      <c r="E2330" s="0" t="s">
        <v>3</v>
      </c>
      <c r="F2330" s="0" t="s">
        <v>8762</v>
      </c>
      <c r="G2330" s="0" t="n">
        <v>2</v>
      </c>
      <c r="H2330" s="0" t="n">
        <v>2</v>
      </c>
      <c r="I2330" s="0" t="n">
        <v>2</v>
      </c>
      <c r="J2330" s="0" t="n">
        <v>0</v>
      </c>
      <c r="K2330" s="0" t="n">
        <v>0</v>
      </c>
      <c r="L2330" s="0" t="n">
        <v>2</v>
      </c>
      <c r="M2330" s="0" t="n">
        <v>1</v>
      </c>
      <c r="N2330" s="1" t="n">
        <f aca="false">IF(ISERROR(I2330/(I2330+J2330)),0,(I2330/(I2330+J2330)))</f>
        <v>1</v>
      </c>
      <c r="O2330" s="1" t="n">
        <f aca="false">IF(ISERROR(I2330/(I2330+K2330)),0,(I2330/(I2330+K2330)))</f>
        <v>1</v>
      </c>
      <c r="P2330" s="1" t="n">
        <f aca="false">IF(ISERROR((2*N2330*O2330)/(N2330+O2330)),0,(2*N2330*O2330)/(N2330+O2330))</f>
        <v>1</v>
      </c>
      <c r="Q2330" s="0" t="n">
        <f aca="false">L1144-M1144</f>
        <v>-4</v>
      </c>
      <c r="R2330" s="17" t="str">
        <f aca="false">VLOOKUP(A2330,s3_num_method!A2330:B4829,2,0)</f>
        <v>count</v>
      </c>
    </row>
    <row r="2331" customFormat="false" ht="12.8" hidden="false" customHeight="false" outlineLevel="0" collapsed="false">
      <c r="A2331" s="0" t="s">
        <v>8763</v>
      </c>
      <c r="B2331" s="0" t="s">
        <v>22</v>
      </c>
      <c r="C2331" s="0" t="s">
        <v>9</v>
      </c>
      <c r="E2331" s="0" t="s">
        <v>3</v>
      </c>
      <c r="F2331" s="0" t="s">
        <v>8764</v>
      </c>
      <c r="G2331" s="0" t="n">
        <v>1</v>
      </c>
      <c r="H2331" s="0" t="n">
        <v>0</v>
      </c>
      <c r="I2331" s="0" t="n">
        <v>0</v>
      </c>
      <c r="J2331" s="0" t="n">
        <v>0</v>
      </c>
      <c r="K2331" s="0" t="n">
        <v>1</v>
      </c>
      <c r="L2331" s="0" t="n">
        <v>1</v>
      </c>
      <c r="M2331" s="0" t="n">
        <v>0</v>
      </c>
      <c r="N2331" s="1" t="n">
        <f aca="false">IF(ISERROR(I2331/(I2331+J2331)),0,(I2331/(I2331+J2331)))</f>
        <v>0</v>
      </c>
      <c r="O2331" s="1" t="n">
        <f aca="false">IF(ISERROR(I2331/(I2331+K2331)),0,(I2331/(I2331+K2331)))</f>
        <v>0</v>
      </c>
      <c r="P2331" s="1" t="n">
        <f aca="false">IF(ISERROR((2*N2331*O2331)/(N2331+O2331)),0,(2*N2331*O2331)/(N2331+O2331))</f>
        <v>0</v>
      </c>
      <c r="Q2331" s="0" t="n">
        <f aca="false">L2049-M2049</f>
        <v>3</v>
      </c>
      <c r="R2331" s="17" t="str">
        <f aca="false">VLOOKUP(A2331,s3_num_method!A2331:B4830,2,0)</f>
        <v>num+count</v>
      </c>
    </row>
    <row r="2332" customFormat="false" ht="12.8" hidden="false" customHeight="false" outlineLevel="0" collapsed="false">
      <c r="A2332" s="0" t="s">
        <v>8765</v>
      </c>
      <c r="B2332" s="0" t="s">
        <v>22</v>
      </c>
      <c r="C2332" s="0" t="s">
        <v>9</v>
      </c>
      <c r="E2332" s="0" t="s">
        <v>3</v>
      </c>
      <c r="F2332" s="0" t="s">
        <v>8766</v>
      </c>
      <c r="G2332" s="0" t="n">
        <v>1</v>
      </c>
      <c r="H2332" s="0" t="n">
        <v>0</v>
      </c>
      <c r="I2332" s="0" t="n">
        <v>0</v>
      </c>
      <c r="J2332" s="0" t="n">
        <v>0</v>
      </c>
      <c r="K2332" s="0" t="n">
        <v>1</v>
      </c>
      <c r="L2332" s="0" t="n">
        <v>3</v>
      </c>
      <c r="M2332" s="0" t="n">
        <v>0</v>
      </c>
      <c r="N2332" s="1" t="n">
        <f aca="false">IF(ISERROR(I2332/(I2332+J2332)),0,(I2332/(I2332+J2332)))</f>
        <v>0</v>
      </c>
      <c r="O2332" s="1" t="n">
        <f aca="false">IF(ISERROR(I2332/(I2332+K2332)),0,(I2332/(I2332+K2332)))</f>
        <v>0</v>
      </c>
      <c r="P2332" s="1" t="n">
        <f aca="false">IF(ISERROR((2*N2332*O2332)/(N2332+O2332)),0,(2*N2332*O2332)/(N2332+O2332))</f>
        <v>0</v>
      </c>
      <c r="Q2332" s="0" t="n">
        <f aca="false">L1278-M1278</f>
        <v>-13</v>
      </c>
      <c r="R2332" s="17" t="str">
        <f aca="false">VLOOKUP(A2332,s3_num_method!A2332:B4831,2,0)</f>
        <v>num+count</v>
      </c>
    </row>
    <row r="2333" customFormat="false" ht="12.8" hidden="false" customHeight="false" outlineLevel="0" collapsed="false">
      <c r="A2333" s="0" t="s">
        <v>8767</v>
      </c>
      <c r="B2333" s="0" t="s">
        <v>22</v>
      </c>
      <c r="C2333" s="0" t="s">
        <v>9</v>
      </c>
      <c r="E2333" s="0" t="s">
        <v>3</v>
      </c>
      <c r="F2333" s="0" t="s">
        <v>8768</v>
      </c>
      <c r="G2333" s="0" t="n">
        <v>1</v>
      </c>
      <c r="H2333" s="0" t="n">
        <v>0</v>
      </c>
      <c r="I2333" s="0" t="n">
        <v>0</v>
      </c>
      <c r="J2333" s="0" t="n">
        <v>0</v>
      </c>
      <c r="K2333" s="0" t="n">
        <v>1</v>
      </c>
      <c r="L2333" s="0" t="n">
        <v>4</v>
      </c>
      <c r="M2333" s="0" t="n">
        <v>0</v>
      </c>
      <c r="N2333" s="1" t="n">
        <f aca="false">IF(ISERROR(I2333/(I2333+J2333)),0,(I2333/(I2333+J2333)))</f>
        <v>0</v>
      </c>
      <c r="O2333" s="1" t="n">
        <f aca="false">IF(ISERROR(I2333/(I2333+K2333)),0,(I2333/(I2333+K2333)))</f>
        <v>0</v>
      </c>
      <c r="P2333" s="1" t="n">
        <f aca="false">IF(ISERROR((2*N2333*O2333)/(N2333+O2333)),0,(2*N2333*O2333)/(N2333+O2333))</f>
        <v>0</v>
      </c>
      <c r="Q2333" s="0" t="n">
        <f aca="false">L63-M63</f>
        <v>-19</v>
      </c>
      <c r="R2333" s="17" t="str">
        <f aca="false">VLOOKUP(A2333,s3_num_method!A2333:B4832,2,0)</f>
        <v>num+count</v>
      </c>
    </row>
    <row r="2334" customFormat="false" ht="12.8" hidden="false" customHeight="false" outlineLevel="0" collapsed="false">
      <c r="A2334" s="0" t="s">
        <v>8769</v>
      </c>
      <c r="B2334" s="0" t="s">
        <v>22</v>
      </c>
      <c r="C2334" s="0" t="s">
        <v>9</v>
      </c>
      <c r="E2334" s="0" t="s">
        <v>3</v>
      </c>
      <c r="F2334" s="0" t="s">
        <v>8770</v>
      </c>
      <c r="G2334" s="0" t="n">
        <v>3</v>
      </c>
      <c r="H2334" s="0" t="n">
        <v>2</v>
      </c>
      <c r="I2334" s="0" t="n">
        <v>2</v>
      </c>
      <c r="J2334" s="0" t="n">
        <v>0</v>
      </c>
      <c r="K2334" s="0" t="n">
        <v>1</v>
      </c>
      <c r="L2334" s="0" t="n">
        <v>2</v>
      </c>
      <c r="M2334" s="0" t="n">
        <v>2</v>
      </c>
      <c r="N2334" s="1" t="n">
        <f aca="false">IF(ISERROR(I2334/(I2334+J2334)),0,(I2334/(I2334+J2334)))</f>
        <v>1</v>
      </c>
      <c r="O2334" s="1" t="n">
        <f aca="false">IF(ISERROR(I2334/(I2334+K2334)),0,(I2334/(I2334+K2334)))</f>
        <v>0.666666666666667</v>
      </c>
      <c r="P2334" s="1" t="n">
        <f aca="false">IF(ISERROR((2*N2334*O2334)/(N2334+O2334)),0,(2*N2334*O2334)/(N2334+O2334))</f>
        <v>0.8</v>
      </c>
      <c r="Q2334" s="0" t="n">
        <f aca="false">L249-M249</f>
        <v>-18</v>
      </c>
      <c r="R2334" s="17" t="str">
        <f aca="false">VLOOKUP(A2334,s3_num_method!A2334:B4833,2,0)</f>
        <v>num</v>
      </c>
    </row>
    <row r="2335" customFormat="false" ht="12.8" hidden="false" customHeight="false" outlineLevel="0" collapsed="false">
      <c r="A2335" s="0" t="s">
        <v>8771</v>
      </c>
      <c r="B2335" s="0" t="s">
        <v>22</v>
      </c>
      <c r="C2335" s="0" t="s">
        <v>9</v>
      </c>
      <c r="E2335" s="0" t="s">
        <v>3</v>
      </c>
      <c r="F2335" s="0" t="s">
        <v>8772</v>
      </c>
      <c r="G2335" s="0" t="n">
        <v>1</v>
      </c>
      <c r="H2335" s="0" t="n">
        <v>1</v>
      </c>
      <c r="I2335" s="0" t="n">
        <v>1</v>
      </c>
      <c r="J2335" s="0" t="n">
        <v>0</v>
      </c>
      <c r="K2335" s="0" t="n">
        <v>0</v>
      </c>
      <c r="L2335" s="0" t="n">
        <v>4</v>
      </c>
      <c r="M2335" s="0" t="n">
        <v>0</v>
      </c>
      <c r="N2335" s="1" t="n">
        <f aca="false">IF(ISERROR(I2335/(I2335+J2335)),0,(I2335/(I2335+J2335)))</f>
        <v>1</v>
      </c>
      <c r="O2335" s="1" t="n">
        <f aca="false">IF(ISERROR(I2335/(I2335+K2335)),0,(I2335/(I2335+K2335)))</f>
        <v>1</v>
      </c>
      <c r="P2335" s="1" t="n">
        <f aca="false">IF(ISERROR((2*N2335*O2335)/(N2335+O2335)),0,(2*N2335*O2335)/(N2335+O2335))</f>
        <v>1</v>
      </c>
      <c r="Q2335" s="0" t="n">
        <f aca="false">L423-M423</f>
        <v>-2</v>
      </c>
      <c r="R2335" s="17" t="str">
        <f aca="false">VLOOKUP(A2335,s3_num_method!A2335:B4834,2,0)</f>
        <v>count</v>
      </c>
    </row>
    <row r="2336" customFormat="false" ht="12.8" hidden="false" customHeight="false" outlineLevel="0" collapsed="false">
      <c r="A2336" s="0" t="s">
        <v>8773</v>
      </c>
      <c r="B2336" s="0" t="s">
        <v>22</v>
      </c>
      <c r="C2336" s="0" t="s">
        <v>9</v>
      </c>
      <c r="E2336" s="0" t="s">
        <v>3</v>
      </c>
      <c r="F2336" s="0" t="s">
        <v>8774</v>
      </c>
      <c r="G2336" s="0" t="n">
        <v>1</v>
      </c>
      <c r="H2336" s="0" t="n">
        <v>0</v>
      </c>
      <c r="I2336" s="0" t="n">
        <v>0</v>
      </c>
      <c r="J2336" s="0" t="n">
        <v>0</v>
      </c>
      <c r="K2336" s="0" t="n">
        <v>1</v>
      </c>
      <c r="L2336" s="0" t="n">
        <v>1</v>
      </c>
      <c r="M2336" s="0" t="n">
        <v>0</v>
      </c>
      <c r="N2336" s="1" t="n">
        <f aca="false">IF(ISERROR(I2336/(I2336+J2336)),0,(I2336/(I2336+J2336)))</f>
        <v>0</v>
      </c>
      <c r="O2336" s="1" t="n">
        <f aca="false">IF(ISERROR(I2336/(I2336+K2336)),0,(I2336/(I2336+K2336)))</f>
        <v>0</v>
      </c>
      <c r="P2336" s="1" t="n">
        <f aca="false">IF(ISERROR((2*N2336*O2336)/(N2336+O2336)),0,(2*N2336*O2336)/(N2336+O2336))</f>
        <v>0</v>
      </c>
      <c r="Q2336" s="0" t="n">
        <f aca="false">L1292-M1292</f>
        <v>-1</v>
      </c>
      <c r="R2336" s="17" t="str">
        <f aca="false">VLOOKUP(A2336,s3_num_method!A2336:B4835,2,0)</f>
        <v>num+count</v>
      </c>
    </row>
    <row r="2337" customFormat="false" ht="12.8" hidden="false" customHeight="false" outlineLevel="0" collapsed="false">
      <c r="A2337" s="0" t="s">
        <v>8775</v>
      </c>
      <c r="B2337" s="0" t="s">
        <v>22</v>
      </c>
      <c r="C2337" s="0" t="s">
        <v>9</v>
      </c>
      <c r="E2337" s="0" t="s">
        <v>3</v>
      </c>
      <c r="F2337" s="0" t="s">
        <v>8776</v>
      </c>
      <c r="G2337" s="0" t="n">
        <v>2</v>
      </c>
      <c r="H2337" s="0" t="n">
        <v>0</v>
      </c>
      <c r="I2337" s="0" t="n">
        <v>0</v>
      </c>
      <c r="J2337" s="0" t="n">
        <v>0</v>
      </c>
      <c r="K2337" s="0" t="n">
        <v>2</v>
      </c>
      <c r="L2337" s="0" t="n">
        <v>2</v>
      </c>
      <c r="M2337" s="0" t="n">
        <v>0</v>
      </c>
      <c r="N2337" s="1" t="n">
        <f aca="false">IF(ISERROR(I2337/(I2337+J2337)),0,(I2337/(I2337+J2337)))</f>
        <v>0</v>
      </c>
      <c r="O2337" s="1" t="n">
        <f aca="false">IF(ISERROR(I2337/(I2337+K2337)),0,(I2337/(I2337+K2337)))</f>
        <v>0</v>
      </c>
      <c r="P2337" s="1" t="n">
        <f aca="false">IF(ISERROR((2*N2337*O2337)/(N2337+O2337)),0,(2*N2337*O2337)/(N2337+O2337))</f>
        <v>0</v>
      </c>
      <c r="Q2337" s="0" t="n">
        <f aca="false">L707-M707</f>
        <v>3</v>
      </c>
      <c r="R2337" s="17" t="str">
        <f aca="false">VLOOKUP(A2337,s3_num_method!A2337:B4836,2,0)</f>
        <v>num+count</v>
      </c>
    </row>
    <row r="2338" customFormat="false" ht="12.8" hidden="false" customHeight="false" outlineLevel="0" collapsed="false">
      <c r="A2338" s="0" t="s">
        <v>8777</v>
      </c>
      <c r="B2338" s="0" t="s">
        <v>22</v>
      </c>
      <c r="C2338" s="0" t="s">
        <v>9</v>
      </c>
      <c r="E2338" s="0" t="s">
        <v>3</v>
      </c>
      <c r="F2338" s="0" t="s">
        <v>8778</v>
      </c>
      <c r="G2338" s="0" t="n">
        <v>9</v>
      </c>
      <c r="H2338" s="0" t="n">
        <v>3</v>
      </c>
      <c r="I2338" s="0" t="n">
        <v>3</v>
      </c>
      <c r="J2338" s="0" t="n">
        <v>0</v>
      </c>
      <c r="K2338" s="0" t="n">
        <v>6</v>
      </c>
      <c r="L2338" s="0" t="n">
        <v>4</v>
      </c>
      <c r="M2338" s="0" t="n">
        <v>4</v>
      </c>
      <c r="N2338" s="1" t="n">
        <f aca="false">IF(ISERROR(I2338/(I2338+J2338)),0,(I2338/(I2338+J2338)))</f>
        <v>1</v>
      </c>
      <c r="O2338" s="1" t="n">
        <f aca="false">IF(ISERROR(I2338/(I2338+K2338)),0,(I2338/(I2338+K2338)))</f>
        <v>0.333333333333333</v>
      </c>
      <c r="P2338" s="1" t="n">
        <f aca="false">IF(ISERROR((2*N2338*O2338)/(N2338+O2338)),0,(2*N2338*O2338)/(N2338+O2338))</f>
        <v>0.5</v>
      </c>
      <c r="Q2338" s="0" t="n">
        <f aca="false">L1328-M1328</f>
        <v>-1</v>
      </c>
      <c r="R2338" s="17" t="str">
        <f aca="false">VLOOKUP(A2338,s3_num_method!A2338:B4837,2,0)</f>
        <v>num+count</v>
      </c>
    </row>
    <row r="2339" customFormat="false" ht="12.8" hidden="false" customHeight="false" outlineLevel="0" collapsed="false">
      <c r="A2339" s="0" t="s">
        <v>8779</v>
      </c>
      <c r="B2339" s="0" t="s">
        <v>22</v>
      </c>
      <c r="C2339" s="0" t="s">
        <v>9</v>
      </c>
      <c r="E2339" s="0" t="s">
        <v>3</v>
      </c>
      <c r="F2339" s="0" t="s">
        <v>8780</v>
      </c>
      <c r="G2339" s="0" t="n">
        <v>1</v>
      </c>
      <c r="H2339" s="0" t="n">
        <v>0</v>
      </c>
      <c r="I2339" s="0" t="n">
        <v>0</v>
      </c>
      <c r="J2339" s="0" t="n">
        <v>0</v>
      </c>
      <c r="K2339" s="0" t="n">
        <v>1</v>
      </c>
      <c r="L2339" s="0" t="n">
        <v>4</v>
      </c>
      <c r="M2339" s="0" t="n">
        <v>0</v>
      </c>
      <c r="N2339" s="1" t="n">
        <f aca="false">IF(ISERROR(I2339/(I2339+J2339)),0,(I2339/(I2339+J2339)))</f>
        <v>0</v>
      </c>
      <c r="O2339" s="1" t="n">
        <f aca="false">IF(ISERROR(I2339/(I2339+K2339)),0,(I2339/(I2339+K2339)))</f>
        <v>0</v>
      </c>
      <c r="P2339" s="1" t="n">
        <f aca="false">IF(ISERROR((2*N2339*O2339)/(N2339+O2339)),0,(2*N2339*O2339)/(N2339+O2339))</f>
        <v>0</v>
      </c>
      <c r="Q2339" s="0" t="n">
        <f aca="false">L965-M965</f>
        <v>-1</v>
      </c>
      <c r="R2339" s="17" t="str">
        <f aca="false">VLOOKUP(A2339,s3_num_method!A2339:B4838,2,0)</f>
        <v>num+count</v>
      </c>
    </row>
    <row r="2340" customFormat="false" ht="12.8" hidden="false" customHeight="false" outlineLevel="0" collapsed="false">
      <c r="A2340" s="0" t="s">
        <v>8781</v>
      </c>
      <c r="B2340" s="0" t="s">
        <v>22</v>
      </c>
      <c r="C2340" s="0" t="s">
        <v>9</v>
      </c>
      <c r="E2340" s="0" t="s">
        <v>3</v>
      </c>
      <c r="F2340" s="0" t="s">
        <v>8782</v>
      </c>
      <c r="G2340" s="0" t="n">
        <v>4</v>
      </c>
      <c r="H2340" s="0" t="n">
        <v>1</v>
      </c>
      <c r="I2340" s="0" t="n">
        <v>1</v>
      </c>
      <c r="J2340" s="0" t="n">
        <v>0</v>
      </c>
      <c r="K2340" s="0" t="n">
        <v>3</v>
      </c>
      <c r="L2340" s="0" t="n">
        <v>2</v>
      </c>
      <c r="M2340" s="0" t="n">
        <v>5</v>
      </c>
      <c r="N2340" s="1" t="n">
        <f aca="false">IF(ISERROR(I2340/(I2340+J2340)),0,(I2340/(I2340+J2340)))</f>
        <v>1</v>
      </c>
      <c r="O2340" s="1" t="n">
        <f aca="false">IF(ISERROR(I2340/(I2340+K2340)),0,(I2340/(I2340+K2340)))</f>
        <v>0.25</v>
      </c>
      <c r="P2340" s="1" t="n">
        <f aca="false">IF(ISERROR((2*N2340*O2340)/(N2340+O2340)),0,(2*N2340*O2340)/(N2340+O2340))</f>
        <v>0.4</v>
      </c>
      <c r="Q2340" s="0" t="n">
        <f aca="false">L2111-M2111</f>
        <v>3</v>
      </c>
      <c r="R2340" s="17" t="str">
        <f aca="false">VLOOKUP(A2340,s3_num_method!A2340:B4839,2,0)</f>
        <v>num</v>
      </c>
    </row>
    <row r="2341" customFormat="false" ht="12.8" hidden="false" customHeight="false" outlineLevel="0" collapsed="false">
      <c r="A2341" s="0" t="s">
        <v>8783</v>
      </c>
      <c r="B2341" s="0" t="s">
        <v>22</v>
      </c>
      <c r="C2341" s="0" t="s">
        <v>9</v>
      </c>
      <c r="E2341" s="0" t="s">
        <v>3</v>
      </c>
      <c r="F2341" s="0" t="s">
        <v>8784</v>
      </c>
      <c r="G2341" s="0" t="n">
        <v>1</v>
      </c>
      <c r="H2341" s="0" t="n">
        <v>1</v>
      </c>
      <c r="I2341" s="0" t="n">
        <v>1</v>
      </c>
      <c r="J2341" s="0" t="n">
        <v>0</v>
      </c>
      <c r="K2341" s="0" t="n">
        <v>0</v>
      </c>
      <c r="L2341" s="0" t="n">
        <v>2</v>
      </c>
      <c r="M2341" s="0" t="n">
        <v>0</v>
      </c>
      <c r="N2341" s="1" t="n">
        <f aca="false">IF(ISERROR(I2341/(I2341+J2341)),0,(I2341/(I2341+J2341)))</f>
        <v>1</v>
      </c>
      <c r="O2341" s="1" t="n">
        <f aca="false">IF(ISERROR(I2341/(I2341+K2341)),0,(I2341/(I2341+K2341)))</f>
        <v>1</v>
      </c>
      <c r="P2341" s="1" t="n">
        <f aca="false">IF(ISERROR((2*N2341*O2341)/(N2341+O2341)),0,(2*N2341*O2341)/(N2341+O2341))</f>
        <v>1</v>
      </c>
      <c r="Q2341" s="0" t="n">
        <f aca="false">L1734-M1734</f>
        <v>12</v>
      </c>
      <c r="R2341" s="17" t="str">
        <f aca="false">VLOOKUP(A2341,s3_num_method!A2341:B4840,2,0)</f>
        <v>count</v>
      </c>
    </row>
    <row r="2342" customFormat="false" ht="12.8" hidden="false" customHeight="false" outlineLevel="0" collapsed="false">
      <c r="A2342" s="0" t="s">
        <v>8785</v>
      </c>
      <c r="B2342" s="0" t="s">
        <v>22</v>
      </c>
      <c r="C2342" s="0" t="s">
        <v>9</v>
      </c>
      <c r="E2342" s="0" t="s">
        <v>3</v>
      </c>
      <c r="F2342" s="0" t="s">
        <v>8786</v>
      </c>
      <c r="G2342" s="0" t="n">
        <v>2</v>
      </c>
      <c r="H2342" s="0" t="n">
        <v>0</v>
      </c>
      <c r="I2342" s="0" t="n">
        <v>0</v>
      </c>
      <c r="J2342" s="0" t="n">
        <v>0</v>
      </c>
      <c r="K2342" s="0" t="n">
        <v>2</v>
      </c>
      <c r="L2342" s="0" t="n">
        <v>16</v>
      </c>
      <c r="M2342" s="0" t="n">
        <v>0</v>
      </c>
      <c r="N2342" s="1" t="n">
        <f aca="false">IF(ISERROR(I2342/(I2342+J2342)),0,(I2342/(I2342+J2342)))</f>
        <v>0</v>
      </c>
      <c r="O2342" s="1" t="n">
        <f aca="false">IF(ISERROR(I2342/(I2342+K2342)),0,(I2342/(I2342+K2342)))</f>
        <v>0</v>
      </c>
      <c r="P2342" s="1" t="n">
        <f aca="false">IF(ISERROR((2*N2342*O2342)/(N2342+O2342)),0,(2*N2342*O2342)/(N2342+O2342))</f>
        <v>0</v>
      </c>
      <c r="Q2342" s="0" t="n">
        <f aca="false">L1559-M1559</f>
        <v>-9</v>
      </c>
      <c r="R2342" s="17" t="str">
        <f aca="false">VLOOKUP(A2342,s3_num_method!A2342:B4841,2,0)</f>
        <v>num+count</v>
      </c>
    </row>
    <row r="2343" customFormat="false" ht="12.8" hidden="false" customHeight="false" outlineLevel="0" collapsed="false">
      <c r="A2343" s="0" t="s">
        <v>8787</v>
      </c>
      <c r="B2343" s="0" t="s">
        <v>22</v>
      </c>
      <c r="C2343" s="0" t="s">
        <v>9</v>
      </c>
      <c r="E2343" s="0" t="s">
        <v>3</v>
      </c>
      <c r="F2343" s="0" t="s">
        <v>8788</v>
      </c>
      <c r="G2343" s="0" t="n">
        <v>2</v>
      </c>
      <c r="H2343" s="0" t="n">
        <v>0</v>
      </c>
      <c r="I2343" s="0" t="n">
        <v>0</v>
      </c>
      <c r="J2343" s="0" t="n">
        <v>0</v>
      </c>
      <c r="K2343" s="0" t="n">
        <v>2</v>
      </c>
      <c r="L2343" s="0" t="n">
        <v>1</v>
      </c>
      <c r="M2343" s="0" t="n">
        <v>0</v>
      </c>
      <c r="N2343" s="1" t="n">
        <f aca="false">IF(ISERROR(I2343/(I2343+J2343)),0,(I2343/(I2343+J2343)))</f>
        <v>0</v>
      </c>
      <c r="O2343" s="1" t="n">
        <f aca="false">IF(ISERROR(I2343/(I2343+K2343)),0,(I2343/(I2343+K2343)))</f>
        <v>0</v>
      </c>
      <c r="P2343" s="1" t="n">
        <f aca="false">IF(ISERROR((2*N2343*O2343)/(N2343+O2343)),0,(2*N2343*O2343)/(N2343+O2343))</f>
        <v>0</v>
      </c>
      <c r="Q2343" s="0" t="n">
        <f aca="false">L1124-M1124</f>
        <v>-15</v>
      </c>
      <c r="R2343" s="17" t="str">
        <f aca="false">VLOOKUP(A2343,s3_num_method!A2343:B4842,2,0)</f>
        <v>num+count</v>
      </c>
    </row>
    <row r="2344" customFormat="false" ht="12.8" hidden="false" customHeight="false" outlineLevel="0" collapsed="false">
      <c r="A2344" s="0" t="s">
        <v>8789</v>
      </c>
      <c r="B2344" s="0" t="s">
        <v>22</v>
      </c>
      <c r="C2344" s="0" t="s">
        <v>9</v>
      </c>
      <c r="E2344" s="0" t="s">
        <v>3</v>
      </c>
      <c r="F2344" s="0" t="s">
        <v>8790</v>
      </c>
      <c r="G2344" s="0" t="n">
        <v>1</v>
      </c>
      <c r="H2344" s="0" t="n">
        <v>0</v>
      </c>
      <c r="I2344" s="0" t="n">
        <v>0</v>
      </c>
      <c r="J2344" s="0" t="n">
        <v>0</v>
      </c>
      <c r="K2344" s="0" t="n">
        <v>1</v>
      </c>
      <c r="L2344" s="0" t="n">
        <v>3</v>
      </c>
      <c r="M2344" s="0" t="n">
        <v>0</v>
      </c>
      <c r="N2344" s="1" t="n">
        <f aca="false">IF(ISERROR(I2344/(I2344+J2344)),0,(I2344/(I2344+J2344)))</f>
        <v>0</v>
      </c>
      <c r="O2344" s="1" t="n">
        <f aca="false">IF(ISERROR(I2344/(I2344+K2344)),0,(I2344/(I2344+K2344)))</f>
        <v>0</v>
      </c>
      <c r="P2344" s="1" t="n">
        <f aca="false">IF(ISERROR((2*N2344*O2344)/(N2344+O2344)),0,(2*N2344*O2344)/(N2344+O2344))</f>
        <v>0</v>
      </c>
      <c r="Q2344" s="0" t="n">
        <f aca="false">L1267-M1267</f>
        <v>2</v>
      </c>
      <c r="R2344" s="17" t="str">
        <f aca="false">VLOOKUP(A2344,s3_num_method!A2344:B4843,2,0)</f>
        <v>num+count</v>
      </c>
    </row>
    <row r="2345" customFormat="false" ht="12.8" hidden="false" customHeight="false" outlineLevel="0" collapsed="false">
      <c r="A2345" s="0" t="s">
        <v>8791</v>
      </c>
      <c r="B2345" s="0" t="s">
        <v>22</v>
      </c>
      <c r="C2345" s="0" t="s">
        <v>9</v>
      </c>
      <c r="E2345" s="0" t="s">
        <v>3</v>
      </c>
      <c r="F2345" s="0" t="s">
        <v>8792</v>
      </c>
      <c r="G2345" s="0" t="n">
        <v>1</v>
      </c>
      <c r="H2345" s="0" t="n">
        <v>0</v>
      </c>
      <c r="I2345" s="0" t="n">
        <v>0</v>
      </c>
      <c r="J2345" s="0" t="n">
        <v>0</v>
      </c>
      <c r="K2345" s="0" t="n">
        <v>1</v>
      </c>
      <c r="L2345" s="0" t="n">
        <v>2</v>
      </c>
      <c r="M2345" s="0" t="n">
        <v>0</v>
      </c>
      <c r="N2345" s="1" t="n">
        <f aca="false">IF(ISERROR(I2345/(I2345+J2345)),0,(I2345/(I2345+J2345)))</f>
        <v>0</v>
      </c>
      <c r="O2345" s="1" t="n">
        <f aca="false">IF(ISERROR(I2345/(I2345+K2345)),0,(I2345/(I2345+K2345)))</f>
        <v>0</v>
      </c>
      <c r="P2345" s="1" t="n">
        <f aca="false">IF(ISERROR((2*N2345*O2345)/(N2345+O2345)),0,(2*N2345*O2345)/(N2345+O2345))</f>
        <v>0</v>
      </c>
      <c r="Q2345" s="0" t="n">
        <f aca="false">L2155-M2155</f>
        <v>-16</v>
      </c>
      <c r="R2345" s="17" t="str">
        <f aca="false">VLOOKUP(A2345,s3_num_method!A2345:B4844,2,0)</f>
        <v>num+count</v>
      </c>
    </row>
    <row r="2346" customFormat="false" ht="12.8" hidden="false" customHeight="false" outlineLevel="0" collapsed="false">
      <c r="A2346" s="0" t="s">
        <v>8793</v>
      </c>
      <c r="B2346" s="0" t="s">
        <v>22</v>
      </c>
      <c r="C2346" s="0" t="s">
        <v>9</v>
      </c>
      <c r="E2346" s="0" t="s">
        <v>3</v>
      </c>
      <c r="F2346" s="0" t="s">
        <v>8794</v>
      </c>
      <c r="G2346" s="0" t="n">
        <v>2</v>
      </c>
      <c r="H2346" s="0" t="n">
        <v>0</v>
      </c>
      <c r="I2346" s="0" t="n">
        <v>0</v>
      </c>
      <c r="J2346" s="0" t="n">
        <v>0</v>
      </c>
      <c r="K2346" s="0" t="n">
        <v>2</v>
      </c>
      <c r="L2346" s="0" t="n">
        <v>1</v>
      </c>
      <c r="M2346" s="0" t="n">
        <v>0</v>
      </c>
      <c r="N2346" s="1" t="n">
        <f aca="false">IF(ISERROR(I2346/(I2346+J2346)),0,(I2346/(I2346+J2346)))</f>
        <v>0</v>
      </c>
      <c r="O2346" s="1" t="n">
        <f aca="false">IF(ISERROR(I2346/(I2346+K2346)),0,(I2346/(I2346+K2346)))</f>
        <v>0</v>
      </c>
      <c r="P2346" s="1" t="n">
        <f aca="false">IF(ISERROR((2*N2346*O2346)/(N2346+O2346)),0,(2*N2346*O2346)/(N2346+O2346))</f>
        <v>0</v>
      </c>
      <c r="Q2346" s="0" t="n">
        <f aca="false">L887-M887</f>
        <v>-8</v>
      </c>
      <c r="R2346" s="17" t="str">
        <f aca="false">VLOOKUP(A2346,s3_num_method!A2346:B4845,2,0)</f>
        <v>num+count</v>
      </c>
    </row>
    <row r="2347" customFormat="false" ht="12.8" hidden="false" customHeight="false" outlineLevel="0" collapsed="false">
      <c r="A2347" s="0" t="s">
        <v>8795</v>
      </c>
      <c r="B2347" s="0" t="s">
        <v>22</v>
      </c>
      <c r="C2347" s="0" t="s">
        <v>9</v>
      </c>
      <c r="E2347" s="0" t="s">
        <v>3</v>
      </c>
      <c r="F2347" s="0" t="s">
        <v>8796</v>
      </c>
      <c r="G2347" s="0" t="n">
        <v>2</v>
      </c>
      <c r="H2347" s="0" t="n">
        <v>2</v>
      </c>
      <c r="I2347" s="0" t="n">
        <v>2</v>
      </c>
      <c r="J2347" s="0" t="n">
        <v>0</v>
      </c>
      <c r="K2347" s="0" t="n">
        <v>0</v>
      </c>
      <c r="L2347" s="0" t="n">
        <v>8</v>
      </c>
      <c r="M2347" s="0" t="n">
        <v>8</v>
      </c>
      <c r="N2347" s="1" t="n">
        <f aca="false">IF(ISERROR(I2347/(I2347+J2347)),0,(I2347/(I2347+J2347)))</f>
        <v>1</v>
      </c>
      <c r="O2347" s="1" t="n">
        <f aca="false">IF(ISERROR(I2347/(I2347+K2347)),0,(I2347/(I2347+K2347)))</f>
        <v>1</v>
      </c>
      <c r="P2347" s="1" t="n">
        <f aca="false">IF(ISERROR((2*N2347*O2347)/(N2347+O2347)),0,(2*N2347*O2347)/(N2347+O2347))</f>
        <v>1</v>
      </c>
      <c r="Q2347" s="0" t="n">
        <f aca="false">L1850-M1850</f>
        <v>-26</v>
      </c>
      <c r="R2347" s="17" t="str">
        <f aca="false">VLOOKUP(A2347,s3_num_method!A2347:B4846,2,0)</f>
        <v>num</v>
      </c>
    </row>
    <row r="2348" customFormat="false" ht="12.8" hidden="false" customHeight="false" outlineLevel="0" collapsed="false">
      <c r="A2348" s="0" t="s">
        <v>8797</v>
      </c>
      <c r="B2348" s="0" t="s">
        <v>22</v>
      </c>
      <c r="C2348" s="0" t="s">
        <v>9</v>
      </c>
      <c r="E2348" s="0" t="s">
        <v>3</v>
      </c>
      <c r="F2348" s="0" t="s">
        <v>8798</v>
      </c>
      <c r="G2348" s="0" t="n">
        <v>1</v>
      </c>
      <c r="H2348" s="0" t="n">
        <v>0</v>
      </c>
      <c r="I2348" s="0" t="n">
        <v>0</v>
      </c>
      <c r="J2348" s="0" t="n">
        <v>0</v>
      </c>
      <c r="K2348" s="0" t="n">
        <v>1</v>
      </c>
      <c r="L2348" s="0" t="n">
        <v>1</v>
      </c>
      <c r="M2348" s="0" t="n">
        <v>0</v>
      </c>
      <c r="N2348" s="1" t="n">
        <f aca="false">IF(ISERROR(I2348/(I2348+J2348)),0,(I2348/(I2348+J2348)))</f>
        <v>0</v>
      </c>
      <c r="O2348" s="1" t="n">
        <f aca="false">IF(ISERROR(I2348/(I2348+K2348)),0,(I2348/(I2348+K2348)))</f>
        <v>0</v>
      </c>
      <c r="P2348" s="1" t="n">
        <f aca="false">IF(ISERROR((2*N2348*O2348)/(N2348+O2348)),0,(2*N2348*O2348)/(N2348+O2348))</f>
        <v>0</v>
      </c>
      <c r="Q2348" s="0" t="n">
        <f aca="false">L1857-M1857</f>
        <v>-10</v>
      </c>
      <c r="R2348" s="17" t="str">
        <f aca="false">VLOOKUP(A2348,s3_num_method!A2348:B4847,2,0)</f>
        <v>num+count</v>
      </c>
    </row>
    <row r="2349" customFormat="false" ht="12.8" hidden="false" customHeight="false" outlineLevel="0" collapsed="false">
      <c r="A2349" s="0" t="s">
        <v>8799</v>
      </c>
      <c r="B2349" s="0" t="s">
        <v>22</v>
      </c>
      <c r="C2349" s="0" t="s">
        <v>9</v>
      </c>
      <c r="E2349" s="0" t="s">
        <v>3</v>
      </c>
      <c r="F2349" s="0" t="s">
        <v>8800</v>
      </c>
      <c r="G2349" s="0" t="n">
        <v>6</v>
      </c>
      <c r="H2349" s="0" t="n">
        <v>5</v>
      </c>
      <c r="I2349" s="0" t="n">
        <v>4</v>
      </c>
      <c r="J2349" s="0" t="n">
        <v>1</v>
      </c>
      <c r="K2349" s="0" t="n">
        <v>2</v>
      </c>
      <c r="L2349" s="0" t="n">
        <v>6</v>
      </c>
      <c r="M2349" s="0" t="n">
        <v>17</v>
      </c>
      <c r="N2349" s="1" t="n">
        <f aca="false">IF(ISERROR(I2349/(I2349+J2349)),0,(I2349/(I2349+J2349)))</f>
        <v>0.8</v>
      </c>
      <c r="O2349" s="1" t="n">
        <f aca="false">IF(ISERROR(I2349/(I2349+K2349)),0,(I2349/(I2349+K2349)))</f>
        <v>0.666666666666667</v>
      </c>
      <c r="P2349" s="1" t="n">
        <f aca="false">IF(ISERROR((2*N2349*O2349)/(N2349+O2349)),0,(2*N2349*O2349)/(N2349+O2349))</f>
        <v>0.727272727272727</v>
      </c>
      <c r="Q2349" s="0" t="n">
        <f aca="false">L2230-M2230</f>
        <v>-14</v>
      </c>
      <c r="R2349" s="17" t="str">
        <f aca="false">VLOOKUP(A2349,s3_num_method!A2349:B4848,2,0)</f>
        <v>num+count</v>
      </c>
    </row>
    <row r="2350" customFormat="false" ht="12.8" hidden="false" customHeight="false" outlineLevel="0" collapsed="false">
      <c r="A2350" s="0" t="s">
        <v>8801</v>
      </c>
      <c r="B2350" s="0" t="s">
        <v>22</v>
      </c>
      <c r="C2350" s="0" t="s">
        <v>9</v>
      </c>
      <c r="E2350" s="0" t="s">
        <v>3</v>
      </c>
      <c r="F2350" s="0" t="s">
        <v>8802</v>
      </c>
      <c r="G2350" s="0" t="n">
        <v>1</v>
      </c>
      <c r="H2350" s="0" t="n">
        <v>0</v>
      </c>
      <c r="I2350" s="0" t="n">
        <v>0</v>
      </c>
      <c r="J2350" s="0" t="n">
        <v>0</v>
      </c>
      <c r="K2350" s="0" t="n">
        <v>1</v>
      </c>
      <c r="L2350" s="0" t="n">
        <v>2</v>
      </c>
      <c r="M2350" s="0" t="n">
        <v>0</v>
      </c>
      <c r="N2350" s="1" t="n">
        <f aca="false">IF(ISERROR(I2350/(I2350+J2350)),0,(I2350/(I2350+J2350)))</f>
        <v>0</v>
      </c>
      <c r="O2350" s="1" t="n">
        <f aca="false">IF(ISERROR(I2350/(I2350+K2350)),0,(I2350/(I2350+K2350)))</f>
        <v>0</v>
      </c>
      <c r="P2350" s="1" t="n">
        <f aca="false">IF(ISERROR((2*N2350*O2350)/(N2350+O2350)),0,(2*N2350*O2350)/(N2350+O2350))</f>
        <v>0</v>
      </c>
      <c r="Q2350" s="0" t="n">
        <f aca="false">L2165-M2165</f>
        <v>-19</v>
      </c>
      <c r="R2350" s="17" t="str">
        <f aca="false">VLOOKUP(A2350,s3_num_method!A2350:B4849,2,0)</f>
        <v>num+count</v>
      </c>
    </row>
    <row r="2351" customFormat="false" ht="12.8" hidden="false" customHeight="false" outlineLevel="0" collapsed="false">
      <c r="A2351" s="0" t="s">
        <v>8803</v>
      </c>
      <c r="B2351" s="0" t="s">
        <v>22</v>
      </c>
      <c r="C2351" s="0" t="s">
        <v>9</v>
      </c>
      <c r="E2351" s="0" t="s">
        <v>3</v>
      </c>
      <c r="F2351" s="0" t="s">
        <v>8804</v>
      </c>
      <c r="G2351" s="0" t="n">
        <v>1</v>
      </c>
      <c r="H2351" s="0" t="n">
        <v>0</v>
      </c>
      <c r="I2351" s="0" t="n">
        <v>0</v>
      </c>
      <c r="J2351" s="0" t="n">
        <v>0</v>
      </c>
      <c r="K2351" s="0" t="n">
        <v>1</v>
      </c>
      <c r="L2351" s="0" t="n">
        <v>1</v>
      </c>
      <c r="M2351" s="0" t="n">
        <v>0</v>
      </c>
      <c r="N2351" s="1" t="n">
        <f aca="false">IF(ISERROR(I2351/(I2351+J2351)),0,(I2351/(I2351+J2351)))</f>
        <v>0</v>
      </c>
      <c r="O2351" s="1" t="n">
        <f aca="false">IF(ISERROR(I2351/(I2351+K2351)),0,(I2351/(I2351+K2351)))</f>
        <v>0</v>
      </c>
      <c r="P2351" s="1" t="n">
        <f aca="false">IF(ISERROR((2*N2351*O2351)/(N2351+O2351)),0,(2*N2351*O2351)/(N2351+O2351))</f>
        <v>0</v>
      </c>
      <c r="Q2351" s="0" t="n">
        <f aca="false">L1263-M1263</f>
        <v>-10</v>
      </c>
      <c r="R2351" s="17" t="str">
        <f aca="false">VLOOKUP(A2351,s3_num_method!A2351:B4850,2,0)</f>
        <v>num+count</v>
      </c>
    </row>
    <row r="2352" customFormat="false" ht="12.8" hidden="false" customHeight="false" outlineLevel="0" collapsed="false">
      <c r="A2352" s="0" t="s">
        <v>8805</v>
      </c>
      <c r="B2352" s="0" t="s">
        <v>22</v>
      </c>
      <c r="C2352" s="0" t="s">
        <v>9</v>
      </c>
      <c r="E2352" s="0" t="s">
        <v>3</v>
      </c>
      <c r="F2352" s="0" t="s">
        <v>8806</v>
      </c>
      <c r="G2352" s="0" t="n">
        <v>2</v>
      </c>
      <c r="H2352" s="0" t="n">
        <v>2</v>
      </c>
      <c r="I2352" s="0" t="n">
        <v>2</v>
      </c>
      <c r="J2352" s="0" t="n">
        <v>0</v>
      </c>
      <c r="K2352" s="0" t="n">
        <v>0</v>
      </c>
      <c r="L2352" s="0" t="n">
        <v>4</v>
      </c>
      <c r="M2352" s="0" t="n">
        <v>7</v>
      </c>
      <c r="N2352" s="1" t="n">
        <f aca="false">IF(ISERROR(I2352/(I2352+J2352)),0,(I2352/(I2352+J2352)))</f>
        <v>1</v>
      </c>
      <c r="O2352" s="1" t="n">
        <f aca="false">IF(ISERROR(I2352/(I2352+K2352)),0,(I2352/(I2352+K2352)))</f>
        <v>1</v>
      </c>
      <c r="P2352" s="1" t="n">
        <f aca="false">IF(ISERROR((2*N2352*O2352)/(N2352+O2352)),0,(2*N2352*O2352)/(N2352+O2352))</f>
        <v>1</v>
      </c>
      <c r="Q2352" s="0" t="n">
        <f aca="false">L2243-M2243</f>
        <v>25</v>
      </c>
      <c r="R2352" s="17" t="str">
        <f aca="false">VLOOKUP(A2352,s3_num_method!A2352:B4851,2,0)</f>
        <v>num</v>
      </c>
    </row>
    <row r="2353" customFormat="false" ht="12.8" hidden="false" customHeight="false" outlineLevel="0" collapsed="false">
      <c r="A2353" s="0" t="s">
        <v>8807</v>
      </c>
      <c r="B2353" s="0" t="s">
        <v>22</v>
      </c>
      <c r="C2353" s="0" t="s">
        <v>9</v>
      </c>
      <c r="E2353" s="0" t="s">
        <v>3</v>
      </c>
      <c r="F2353" s="0" t="s">
        <v>8808</v>
      </c>
      <c r="G2353" s="0" t="n">
        <v>1</v>
      </c>
      <c r="H2353" s="0" t="n">
        <v>1</v>
      </c>
      <c r="I2353" s="0" t="n">
        <v>1</v>
      </c>
      <c r="J2353" s="0" t="n">
        <v>0</v>
      </c>
      <c r="K2353" s="0" t="n">
        <v>0</v>
      </c>
      <c r="L2353" s="0" t="n">
        <v>1</v>
      </c>
      <c r="M2353" s="0" t="n">
        <v>0</v>
      </c>
      <c r="N2353" s="1" t="n">
        <f aca="false">IF(ISERROR(I2353/(I2353+J2353)),0,(I2353/(I2353+J2353)))</f>
        <v>1</v>
      </c>
      <c r="O2353" s="1" t="n">
        <f aca="false">IF(ISERROR(I2353/(I2353+K2353)),0,(I2353/(I2353+K2353)))</f>
        <v>1</v>
      </c>
      <c r="P2353" s="1" t="n">
        <f aca="false">IF(ISERROR((2*N2353*O2353)/(N2353+O2353)),0,(2*N2353*O2353)/(N2353+O2353))</f>
        <v>1</v>
      </c>
      <c r="Q2353" s="0" t="n">
        <f aca="false">L2064-M2064</f>
        <v>-12</v>
      </c>
      <c r="R2353" s="17" t="str">
        <f aca="false">VLOOKUP(A2353,s3_num_method!A2353:B4852,2,0)</f>
        <v>count</v>
      </c>
    </row>
    <row r="2354" customFormat="false" ht="12.8" hidden="false" customHeight="false" outlineLevel="0" collapsed="false">
      <c r="A2354" s="0" t="s">
        <v>8809</v>
      </c>
      <c r="B2354" s="0" t="s">
        <v>22</v>
      </c>
      <c r="C2354" s="0" t="s">
        <v>9</v>
      </c>
      <c r="E2354" s="0" t="s">
        <v>3</v>
      </c>
      <c r="F2354" s="0" t="s">
        <v>8810</v>
      </c>
      <c r="G2354" s="0" t="n">
        <v>4</v>
      </c>
      <c r="H2354" s="0" t="n">
        <v>4</v>
      </c>
      <c r="I2354" s="0" t="n">
        <v>4</v>
      </c>
      <c r="J2354" s="0" t="n">
        <v>0</v>
      </c>
      <c r="K2354" s="0" t="n">
        <v>0</v>
      </c>
      <c r="L2354" s="0" t="n">
        <v>5</v>
      </c>
      <c r="M2354" s="0" t="n">
        <v>6</v>
      </c>
      <c r="N2354" s="1" t="n">
        <f aca="false">IF(ISERROR(I2354/(I2354+J2354)),0,(I2354/(I2354+J2354)))</f>
        <v>1</v>
      </c>
      <c r="O2354" s="1" t="n">
        <f aca="false">IF(ISERROR(I2354/(I2354+K2354)),0,(I2354/(I2354+K2354)))</f>
        <v>1</v>
      </c>
      <c r="P2354" s="1" t="n">
        <f aca="false">IF(ISERROR((2*N2354*O2354)/(N2354+O2354)),0,(2*N2354*O2354)/(N2354+O2354))</f>
        <v>1</v>
      </c>
      <c r="Q2354" s="0" t="n">
        <f aca="false">L713-M713</f>
        <v>4</v>
      </c>
      <c r="R2354" s="17" t="str">
        <f aca="false">VLOOKUP(A2354,s3_num_method!A2354:B4853,2,0)</f>
        <v>num</v>
      </c>
    </row>
    <row r="2355" customFormat="false" ht="12.8" hidden="false" customHeight="false" outlineLevel="0" collapsed="false">
      <c r="A2355" s="0" t="s">
        <v>8811</v>
      </c>
      <c r="B2355" s="0" t="s">
        <v>22</v>
      </c>
      <c r="C2355" s="0" t="s">
        <v>9</v>
      </c>
      <c r="E2355" s="0" t="s">
        <v>3</v>
      </c>
      <c r="F2355" s="0" t="s">
        <v>8812</v>
      </c>
      <c r="G2355" s="0" t="n">
        <v>1</v>
      </c>
      <c r="H2355" s="0" t="n">
        <v>1</v>
      </c>
      <c r="I2355" s="0" t="n">
        <v>1</v>
      </c>
      <c r="J2355" s="0" t="n">
        <v>0</v>
      </c>
      <c r="K2355" s="0" t="n">
        <v>0</v>
      </c>
      <c r="L2355" s="0" t="n">
        <v>1</v>
      </c>
      <c r="M2355" s="0" t="n">
        <v>0</v>
      </c>
      <c r="N2355" s="1" t="n">
        <f aca="false">IF(ISERROR(I2355/(I2355+J2355)),0,(I2355/(I2355+J2355)))</f>
        <v>1</v>
      </c>
      <c r="O2355" s="1" t="n">
        <f aca="false">IF(ISERROR(I2355/(I2355+K2355)),0,(I2355/(I2355+K2355)))</f>
        <v>1</v>
      </c>
      <c r="P2355" s="1" t="n">
        <f aca="false">IF(ISERROR((2*N2355*O2355)/(N2355+O2355)),0,(2*N2355*O2355)/(N2355+O2355))</f>
        <v>1</v>
      </c>
      <c r="Q2355" s="0" t="n">
        <f aca="false">L637-M637</f>
        <v>-2</v>
      </c>
      <c r="R2355" s="17" t="str">
        <f aca="false">VLOOKUP(A2355,s3_num_method!A2355:B4854,2,0)</f>
        <v>count</v>
      </c>
    </row>
    <row r="2356" customFormat="false" ht="12.8" hidden="false" customHeight="false" outlineLevel="0" collapsed="false">
      <c r="A2356" s="0" t="s">
        <v>8813</v>
      </c>
      <c r="B2356" s="0" t="s">
        <v>22</v>
      </c>
      <c r="C2356" s="0" t="s">
        <v>9</v>
      </c>
      <c r="E2356" s="0" t="s">
        <v>3</v>
      </c>
      <c r="F2356" s="0" t="s">
        <v>8814</v>
      </c>
      <c r="G2356" s="0" t="n">
        <v>1</v>
      </c>
      <c r="H2356" s="0" t="n">
        <v>1</v>
      </c>
      <c r="I2356" s="0" t="n">
        <v>1</v>
      </c>
      <c r="J2356" s="0" t="n">
        <v>0</v>
      </c>
      <c r="K2356" s="0" t="n">
        <v>0</v>
      </c>
      <c r="L2356" s="0" t="n">
        <v>2</v>
      </c>
      <c r="M2356" s="0" t="n">
        <v>0</v>
      </c>
      <c r="N2356" s="1" t="n">
        <f aca="false">IF(ISERROR(I2356/(I2356+J2356)),0,(I2356/(I2356+J2356)))</f>
        <v>1</v>
      </c>
      <c r="O2356" s="1" t="n">
        <f aca="false">IF(ISERROR(I2356/(I2356+K2356)),0,(I2356/(I2356+K2356)))</f>
        <v>1</v>
      </c>
      <c r="P2356" s="1" t="n">
        <f aca="false">IF(ISERROR((2*N2356*O2356)/(N2356+O2356)),0,(2*N2356*O2356)/(N2356+O2356))</f>
        <v>1</v>
      </c>
      <c r="Q2356" s="0" t="n">
        <f aca="false">L2257-M2257</f>
        <v>-5</v>
      </c>
      <c r="R2356" s="17" t="str">
        <f aca="false">VLOOKUP(A2356,s3_num_method!A2356:B4855,2,0)</f>
        <v>count</v>
      </c>
    </row>
    <row r="2357" customFormat="false" ht="12.8" hidden="false" customHeight="false" outlineLevel="0" collapsed="false">
      <c r="A2357" s="0" t="s">
        <v>8815</v>
      </c>
      <c r="B2357" s="0" t="s">
        <v>22</v>
      </c>
      <c r="C2357" s="0" t="s">
        <v>9</v>
      </c>
      <c r="E2357" s="0" t="s">
        <v>3</v>
      </c>
      <c r="F2357" s="0" t="s">
        <v>8816</v>
      </c>
      <c r="G2357" s="0" t="n">
        <v>2</v>
      </c>
      <c r="H2357" s="0" t="n">
        <v>2</v>
      </c>
      <c r="I2357" s="0" t="n">
        <v>2</v>
      </c>
      <c r="J2357" s="0" t="n">
        <v>0</v>
      </c>
      <c r="K2357" s="0" t="n">
        <v>0</v>
      </c>
      <c r="L2357" s="0" t="n">
        <v>3</v>
      </c>
      <c r="M2357" s="0" t="n">
        <v>1</v>
      </c>
      <c r="N2357" s="1" t="n">
        <f aca="false">IF(ISERROR(I2357/(I2357+J2357)),0,(I2357/(I2357+J2357)))</f>
        <v>1</v>
      </c>
      <c r="O2357" s="1" t="n">
        <f aca="false">IF(ISERROR(I2357/(I2357+K2357)),0,(I2357/(I2357+K2357)))</f>
        <v>1</v>
      </c>
      <c r="P2357" s="1" t="n">
        <f aca="false">IF(ISERROR((2*N2357*O2357)/(N2357+O2357)),0,(2*N2357*O2357)/(N2357+O2357))</f>
        <v>1</v>
      </c>
      <c r="Q2357" s="0" t="n">
        <f aca="false">L2166-M2166</f>
        <v>2</v>
      </c>
      <c r="R2357" s="17" t="str">
        <f aca="false">VLOOKUP(A2357,s3_num_method!A2357:B4856,2,0)</f>
        <v>num+count</v>
      </c>
    </row>
    <row r="2358" customFormat="false" ht="12.8" hidden="false" customHeight="false" outlineLevel="0" collapsed="false">
      <c r="A2358" s="0" t="s">
        <v>8817</v>
      </c>
      <c r="B2358" s="0" t="s">
        <v>22</v>
      </c>
      <c r="C2358" s="0" t="s">
        <v>9</v>
      </c>
      <c r="E2358" s="0" t="s">
        <v>3</v>
      </c>
      <c r="F2358" s="0" t="s">
        <v>8818</v>
      </c>
      <c r="G2358" s="0" t="n">
        <v>1</v>
      </c>
      <c r="H2358" s="0" t="n">
        <v>1</v>
      </c>
      <c r="I2358" s="0" t="n">
        <v>1</v>
      </c>
      <c r="J2358" s="0" t="n">
        <v>0</v>
      </c>
      <c r="K2358" s="0" t="n">
        <v>0</v>
      </c>
      <c r="L2358" s="0" t="n">
        <v>4</v>
      </c>
      <c r="M2358" s="0" t="n">
        <v>2</v>
      </c>
      <c r="N2358" s="1" t="n">
        <f aca="false">IF(ISERROR(I2358/(I2358+J2358)),0,(I2358/(I2358+J2358)))</f>
        <v>1</v>
      </c>
      <c r="O2358" s="1" t="n">
        <f aca="false">IF(ISERROR(I2358/(I2358+K2358)),0,(I2358/(I2358+K2358)))</f>
        <v>1</v>
      </c>
      <c r="P2358" s="1" t="n">
        <f aca="false">IF(ISERROR((2*N2358*O2358)/(N2358+O2358)),0,(2*N2358*O2358)/(N2358+O2358))</f>
        <v>1</v>
      </c>
      <c r="Q2358" s="0" t="n">
        <f aca="false">L1127-M1127</f>
        <v>-2</v>
      </c>
      <c r="R2358" s="17" t="str">
        <f aca="false">VLOOKUP(A2358,s3_num_method!A2358:B4857,2,0)</f>
        <v>num</v>
      </c>
    </row>
    <row r="2359" customFormat="false" ht="12.8" hidden="false" customHeight="false" outlineLevel="0" collapsed="false">
      <c r="A2359" s="0" t="s">
        <v>8819</v>
      </c>
      <c r="B2359" s="0" t="s">
        <v>22</v>
      </c>
      <c r="C2359" s="0" t="s">
        <v>9</v>
      </c>
      <c r="E2359" s="0" t="s">
        <v>3</v>
      </c>
      <c r="F2359" s="0" t="s">
        <v>8820</v>
      </c>
      <c r="G2359" s="0" t="n">
        <v>1</v>
      </c>
      <c r="H2359" s="0" t="n">
        <v>1</v>
      </c>
      <c r="I2359" s="0" t="n">
        <v>1</v>
      </c>
      <c r="J2359" s="0" t="n">
        <v>0</v>
      </c>
      <c r="K2359" s="0" t="n">
        <v>0</v>
      </c>
      <c r="L2359" s="0" t="n">
        <v>5</v>
      </c>
      <c r="M2359" s="0" t="n">
        <v>5</v>
      </c>
      <c r="N2359" s="1" t="n">
        <f aca="false">IF(ISERROR(I2359/(I2359+J2359)),0,(I2359/(I2359+J2359)))</f>
        <v>1</v>
      </c>
      <c r="O2359" s="1" t="n">
        <f aca="false">IF(ISERROR(I2359/(I2359+K2359)),0,(I2359/(I2359+K2359)))</f>
        <v>1</v>
      </c>
      <c r="P2359" s="1" t="n">
        <f aca="false">IF(ISERROR((2*N2359*O2359)/(N2359+O2359)),0,(2*N2359*O2359)/(N2359+O2359))</f>
        <v>1</v>
      </c>
      <c r="Q2359" s="0" t="n">
        <f aca="false">L1081-M1081</f>
        <v>-27</v>
      </c>
      <c r="R2359" s="17" t="str">
        <f aca="false">VLOOKUP(A2359,s3_num_method!A2359:B4858,2,0)</f>
        <v>num</v>
      </c>
    </row>
    <row r="2360" customFormat="false" ht="12.8" hidden="false" customHeight="false" outlineLevel="0" collapsed="false">
      <c r="A2360" s="0" t="s">
        <v>8821</v>
      </c>
      <c r="B2360" s="0" t="s">
        <v>22</v>
      </c>
      <c r="C2360" s="0" t="s">
        <v>9</v>
      </c>
      <c r="E2360" s="0" t="s">
        <v>3</v>
      </c>
      <c r="F2360" s="0" t="s">
        <v>8822</v>
      </c>
      <c r="G2360" s="0" t="n">
        <v>2</v>
      </c>
      <c r="H2360" s="0" t="n">
        <v>0</v>
      </c>
      <c r="I2360" s="0" t="n">
        <v>0</v>
      </c>
      <c r="J2360" s="0" t="n">
        <v>0</v>
      </c>
      <c r="K2360" s="0" t="n">
        <v>2</v>
      </c>
      <c r="L2360" s="0" t="n">
        <v>1</v>
      </c>
      <c r="M2360" s="0" t="n">
        <v>0</v>
      </c>
      <c r="N2360" s="1" t="n">
        <f aca="false">IF(ISERROR(I2360/(I2360+J2360)),0,(I2360/(I2360+J2360)))</f>
        <v>0</v>
      </c>
      <c r="O2360" s="1" t="n">
        <f aca="false">IF(ISERROR(I2360/(I2360+K2360)),0,(I2360/(I2360+K2360)))</f>
        <v>0</v>
      </c>
      <c r="P2360" s="1" t="n">
        <f aca="false">IF(ISERROR((2*N2360*O2360)/(N2360+O2360)),0,(2*N2360*O2360)/(N2360+O2360))</f>
        <v>0</v>
      </c>
      <c r="Q2360" s="0" t="n">
        <f aca="false">L2219-M2219</f>
        <v>-18</v>
      </c>
      <c r="R2360" s="17" t="str">
        <f aca="false">VLOOKUP(A2360,s3_num_method!A2360:B4859,2,0)</f>
        <v>num+count</v>
      </c>
    </row>
    <row r="2361" customFormat="false" ht="12.8" hidden="false" customHeight="false" outlineLevel="0" collapsed="false">
      <c r="A2361" s="0" t="s">
        <v>8823</v>
      </c>
      <c r="B2361" s="0" t="s">
        <v>22</v>
      </c>
      <c r="C2361" s="0" t="s">
        <v>9</v>
      </c>
      <c r="E2361" s="0" t="s">
        <v>3</v>
      </c>
      <c r="F2361" s="0" t="s">
        <v>8824</v>
      </c>
      <c r="G2361" s="0" t="n">
        <v>2</v>
      </c>
      <c r="H2361" s="0" t="n">
        <v>0</v>
      </c>
      <c r="I2361" s="0" t="n">
        <v>0</v>
      </c>
      <c r="J2361" s="0" t="n">
        <v>0</v>
      </c>
      <c r="K2361" s="0" t="n">
        <v>2</v>
      </c>
      <c r="L2361" s="0" t="n">
        <v>3</v>
      </c>
      <c r="M2361" s="0" t="n">
        <v>0</v>
      </c>
      <c r="N2361" s="1" t="n">
        <f aca="false">IF(ISERROR(I2361/(I2361+J2361)),0,(I2361/(I2361+J2361)))</f>
        <v>0</v>
      </c>
      <c r="O2361" s="1" t="n">
        <f aca="false">IF(ISERROR(I2361/(I2361+K2361)),0,(I2361/(I2361+K2361)))</f>
        <v>0</v>
      </c>
      <c r="P2361" s="1" t="n">
        <f aca="false">IF(ISERROR((2*N2361*O2361)/(N2361+O2361)),0,(2*N2361*O2361)/(N2361+O2361))</f>
        <v>0</v>
      </c>
      <c r="Q2361" s="0" t="n">
        <f aca="false">L2187-M2187</f>
        <v>-6</v>
      </c>
      <c r="R2361" s="17" t="str">
        <f aca="false">VLOOKUP(A2361,s3_num_method!A2361:B4860,2,0)</f>
        <v>num+count</v>
      </c>
    </row>
    <row r="2362" customFormat="false" ht="12.8" hidden="false" customHeight="false" outlineLevel="0" collapsed="false">
      <c r="A2362" s="0" t="s">
        <v>8825</v>
      </c>
      <c r="B2362" s="0" t="s">
        <v>22</v>
      </c>
      <c r="C2362" s="0" t="s">
        <v>9</v>
      </c>
      <c r="E2362" s="0" t="s">
        <v>3</v>
      </c>
      <c r="F2362" s="0" t="s">
        <v>8826</v>
      </c>
      <c r="G2362" s="0" t="n">
        <v>1</v>
      </c>
      <c r="H2362" s="0" t="n">
        <v>1</v>
      </c>
      <c r="I2362" s="0" t="n">
        <v>0</v>
      </c>
      <c r="J2362" s="0" t="n">
        <v>1</v>
      </c>
      <c r="K2362" s="0" t="n">
        <v>1</v>
      </c>
      <c r="L2362" s="0" t="n">
        <v>6</v>
      </c>
      <c r="M2362" s="0" t="n">
        <v>0</v>
      </c>
      <c r="N2362" s="1" t="n">
        <f aca="false">IF(ISERROR(I2362/(I2362+J2362)),0,(I2362/(I2362+J2362)))</f>
        <v>0</v>
      </c>
      <c r="O2362" s="1" t="n">
        <f aca="false">IF(ISERROR(I2362/(I2362+K2362)),0,(I2362/(I2362+K2362)))</f>
        <v>0</v>
      </c>
      <c r="P2362" s="1" t="n">
        <f aca="false">IF(ISERROR((2*N2362*O2362)/(N2362+O2362)),0,(2*N2362*O2362)/(N2362+O2362))</f>
        <v>0</v>
      </c>
      <c r="Q2362" s="0" t="n">
        <f aca="false">L189-M189</f>
        <v>-53</v>
      </c>
      <c r="R2362" s="17" t="str">
        <f aca="false">VLOOKUP(A2362,s3_num_method!A2362:B4861,2,0)</f>
        <v>count</v>
      </c>
    </row>
    <row r="2363" customFormat="false" ht="12.8" hidden="false" customHeight="false" outlineLevel="0" collapsed="false">
      <c r="A2363" s="0" t="s">
        <v>8827</v>
      </c>
      <c r="B2363" s="0" t="s">
        <v>22</v>
      </c>
      <c r="C2363" s="0" t="s">
        <v>9</v>
      </c>
      <c r="E2363" s="0" t="s">
        <v>3</v>
      </c>
      <c r="F2363" s="0" t="s">
        <v>8828</v>
      </c>
      <c r="G2363" s="0" t="n">
        <v>2</v>
      </c>
      <c r="H2363" s="0" t="n">
        <v>0</v>
      </c>
      <c r="I2363" s="0" t="n">
        <v>0</v>
      </c>
      <c r="J2363" s="0" t="n">
        <v>0</v>
      </c>
      <c r="K2363" s="0" t="n">
        <v>2</v>
      </c>
      <c r="L2363" s="0" t="n">
        <v>4</v>
      </c>
      <c r="M2363" s="0" t="n">
        <v>0</v>
      </c>
      <c r="N2363" s="1" t="n">
        <f aca="false">IF(ISERROR(I2363/(I2363+J2363)),0,(I2363/(I2363+J2363)))</f>
        <v>0</v>
      </c>
      <c r="O2363" s="1" t="n">
        <f aca="false">IF(ISERROR(I2363/(I2363+K2363)),0,(I2363/(I2363+K2363)))</f>
        <v>0</v>
      </c>
      <c r="P2363" s="1" t="n">
        <f aca="false">IF(ISERROR((2*N2363*O2363)/(N2363+O2363)),0,(2*N2363*O2363)/(N2363+O2363))</f>
        <v>0</v>
      </c>
      <c r="Q2363" s="0" t="n">
        <f aca="false">L688-M688</f>
        <v>10</v>
      </c>
      <c r="R2363" s="17" t="str">
        <f aca="false">VLOOKUP(A2363,s3_num_method!A2363:B4862,2,0)</f>
        <v>num+count</v>
      </c>
    </row>
    <row r="2364" customFormat="false" ht="12.8" hidden="false" customHeight="false" outlineLevel="0" collapsed="false">
      <c r="A2364" s="0" t="s">
        <v>8829</v>
      </c>
      <c r="B2364" s="0" t="s">
        <v>22</v>
      </c>
      <c r="C2364" s="0" t="s">
        <v>9</v>
      </c>
      <c r="E2364" s="0" t="s">
        <v>3</v>
      </c>
      <c r="F2364" s="0" t="s">
        <v>8830</v>
      </c>
      <c r="G2364" s="0" t="n">
        <v>1</v>
      </c>
      <c r="H2364" s="0" t="n">
        <v>1</v>
      </c>
      <c r="I2364" s="0" t="n">
        <v>1</v>
      </c>
      <c r="J2364" s="0" t="n">
        <v>0</v>
      </c>
      <c r="K2364" s="0" t="n">
        <v>0</v>
      </c>
      <c r="L2364" s="0" t="n">
        <v>1</v>
      </c>
      <c r="M2364" s="0" t="n">
        <v>1</v>
      </c>
      <c r="N2364" s="1" t="n">
        <f aca="false">IF(ISERROR(I2364/(I2364+J2364)),0,(I2364/(I2364+J2364)))</f>
        <v>1</v>
      </c>
      <c r="O2364" s="1" t="n">
        <f aca="false">IF(ISERROR(I2364/(I2364+K2364)),0,(I2364/(I2364+K2364)))</f>
        <v>1</v>
      </c>
      <c r="P2364" s="1" t="n">
        <f aca="false">IF(ISERROR((2*N2364*O2364)/(N2364+O2364)),0,(2*N2364*O2364)/(N2364+O2364))</f>
        <v>1</v>
      </c>
      <c r="Q2364" s="0" t="n">
        <f aca="false">L1825-M1825</f>
        <v>8</v>
      </c>
      <c r="R2364" s="17" t="str">
        <f aca="false">VLOOKUP(A2364,s3_num_method!A2364:B4863,2,0)</f>
        <v>num</v>
      </c>
    </row>
    <row r="2365" customFormat="false" ht="12.8" hidden="false" customHeight="false" outlineLevel="0" collapsed="false">
      <c r="A2365" s="0" t="s">
        <v>8831</v>
      </c>
      <c r="B2365" s="0" t="s">
        <v>22</v>
      </c>
      <c r="C2365" s="0" t="s">
        <v>9</v>
      </c>
      <c r="E2365" s="0" t="s">
        <v>3</v>
      </c>
      <c r="F2365" s="0" t="s">
        <v>8832</v>
      </c>
      <c r="G2365" s="0" t="n">
        <v>1</v>
      </c>
      <c r="H2365" s="0" t="n">
        <v>1</v>
      </c>
      <c r="I2365" s="0" t="n">
        <v>1</v>
      </c>
      <c r="J2365" s="0" t="n">
        <v>0</v>
      </c>
      <c r="K2365" s="0" t="n">
        <v>0</v>
      </c>
      <c r="L2365" s="0" t="n">
        <v>3</v>
      </c>
      <c r="M2365" s="0" t="n">
        <v>3</v>
      </c>
      <c r="N2365" s="1" t="n">
        <f aca="false">IF(ISERROR(I2365/(I2365+J2365)),0,(I2365/(I2365+J2365)))</f>
        <v>1</v>
      </c>
      <c r="O2365" s="1" t="n">
        <f aca="false">IF(ISERROR(I2365/(I2365+K2365)),0,(I2365/(I2365+K2365)))</f>
        <v>1</v>
      </c>
      <c r="P2365" s="1" t="n">
        <f aca="false">IF(ISERROR((2*N2365*O2365)/(N2365+O2365)),0,(2*N2365*O2365)/(N2365+O2365))</f>
        <v>1</v>
      </c>
      <c r="Q2365" s="0" t="n">
        <f aca="false">L1360-M1360</f>
        <v>-1</v>
      </c>
      <c r="R2365" s="17" t="str">
        <f aca="false">VLOOKUP(A2365,s3_num_method!A2365:B4864,2,0)</f>
        <v>num</v>
      </c>
    </row>
    <row r="2366" customFormat="false" ht="12.8" hidden="false" customHeight="false" outlineLevel="0" collapsed="false">
      <c r="A2366" s="0" t="s">
        <v>8833</v>
      </c>
      <c r="B2366" s="0" t="s">
        <v>22</v>
      </c>
      <c r="C2366" s="0" t="s">
        <v>9</v>
      </c>
      <c r="E2366" s="0" t="s">
        <v>3</v>
      </c>
      <c r="F2366" s="0" t="s">
        <v>8834</v>
      </c>
      <c r="G2366" s="0" t="n">
        <v>1</v>
      </c>
      <c r="H2366" s="0" t="n">
        <v>0</v>
      </c>
      <c r="I2366" s="0" t="n">
        <v>0</v>
      </c>
      <c r="J2366" s="0" t="n">
        <v>0</v>
      </c>
      <c r="K2366" s="0" t="n">
        <v>1</v>
      </c>
      <c r="L2366" s="0" t="n">
        <v>5</v>
      </c>
      <c r="M2366" s="0" t="n">
        <v>0</v>
      </c>
      <c r="N2366" s="1" t="n">
        <f aca="false">IF(ISERROR(I2366/(I2366+J2366)),0,(I2366/(I2366+J2366)))</f>
        <v>0</v>
      </c>
      <c r="O2366" s="1" t="n">
        <f aca="false">IF(ISERROR(I2366/(I2366+K2366)),0,(I2366/(I2366+K2366)))</f>
        <v>0</v>
      </c>
      <c r="P2366" s="1" t="n">
        <f aca="false">IF(ISERROR((2*N2366*O2366)/(N2366+O2366)),0,(2*N2366*O2366)/(N2366+O2366))</f>
        <v>0</v>
      </c>
      <c r="Q2366" s="0" t="n">
        <f aca="false">L721-M721</f>
        <v>-2</v>
      </c>
      <c r="R2366" s="17" t="str">
        <f aca="false">VLOOKUP(A2366,s3_num_method!A2366:B4865,2,0)</f>
        <v>num+count</v>
      </c>
    </row>
    <row r="2367" customFormat="false" ht="12.8" hidden="false" customHeight="false" outlineLevel="0" collapsed="false">
      <c r="A2367" s="0" t="s">
        <v>8835</v>
      </c>
      <c r="B2367" s="0" t="s">
        <v>22</v>
      </c>
      <c r="C2367" s="0" t="s">
        <v>9</v>
      </c>
      <c r="E2367" s="0" t="s">
        <v>3</v>
      </c>
      <c r="F2367" s="0" t="s">
        <v>8836</v>
      </c>
      <c r="G2367" s="0" t="n">
        <v>1</v>
      </c>
      <c r="H2367" s="0" t="n">
        <v>0</v>
      </c>
      <c r="I2367" s="0" t="n">
        <v>0</v>
      </c>
      <c r="J2367" s="0" t="n">
        <v>0</v>
      </c>
      <c r="K2367" s="0" t="n">
        <v>1</v>
      </c>
      <c r="L2367" s="0" t="n">
        <v>5</v>
      </c>
      <c r="M2367" s="0" t="n">
        <v>0</v>
      </c>
      <c r="N2367" s="1" t="n">
        <f aca="false">IF(ISERROR(I2367/(I2367+J2367)),0,(I2367/(I2367+J2367)))</f>
        <v>0</v>
      </c>
      <c r="O2367" s="1" t="n">
        <f aca="false">IF(ISERROR(I2367/(I2367+K2367)),0,(I2367/(I2367+K2367)))</f>
        <v>0</v>
      </c>
      <c r="P2367" s="1" t="n">
        <f aca="false">IF(ISERROR((2*N2367*O2367)/(N2367+O2367)),0,(2*N2367*O2367)/(N2367+O2367))</f>
        <v>0</v>
      </c>
      <c r="Q2367" s="0" t="n">
        <f aca="false">L1708-M1708</f>
        <v>-8</v>
      </c>
      <c r="R2367" s="17" t="str">
        <f aca="false">VLOOKUP(A2367,s3_num_method!A2367:B4866,2,0)</f>
        <v>num+count</v>
      </c>
    </row>
    <row r="2368" customFormat="false" ht="12.8" hidden="false" customHeight="false" outlineLevel="0" collapsed="false">
      <c r="A2368" s="0" t="s">
        <v>8837</v>
      </c>
      <c r="B2368" s="0" t="s">
        <v>22</v>
      </c>
      <c r="C2368" s="0" t="s">
        <v>9</v>
      </c>
      <c r="E2368" s="0" t="s">
        <v>3</v>
      </c>
      <c r="F2368" s="0" t="s">
        <v>8838</v>
      </c>
      <c r="G2368" s="0" t="n">
        <v>1</v>
      </c>
      <c r="H2368" s="0" t="n">
        <v>1</v>
      </c>
      <c r="I2368" s="0" t="n">
        <v>1</v>
      </c>
      <c r="J2368" s="0" t="n">
        <v>0</v>
      </c>
      <c r="K2368" s="0" t="n">
        <v>0</v>
      </c>
      <c r="L2368" s="0" t="n">
        <v>4</v>
      </c>
      <c r="M2368" s="0" t="n">
        <v>3</v>
      </c>
      <c r="N2368" s="1" t="n">
        <f aca="false">IF(ISERROR(I2368/(I2368+J2368)),0,(I2368/(I2368+J2368)))</f>
        <v>1</v>
      </c>
      <c r="O2368" s="1" t="n">
        <f aca="false">IF(ISERROR(I2368/(I2368+K2368)),0,(I2368/(I2368+K2368)))</f>
        <v>1</v>
      </c>
      <c r="P2368" s="1" t="n">
        <f aca="false">IF(ISERROR((2*N2368*O2368)/(N2368+O2368)),0,(2*N2368*O2368)/(N2368+O2368))</f>
        <v>1</v>
      </c>
      <c r="Q2368" s="0" t="n">
        <f aca="false">L702-M702</f>
        <v>-7</v>
      </c>
      <c r="R2368" s="17" t="str">
        <f aca="false">VLOOKUP(A2368,s3_num_method!A2368:B4867,2,0)</f>
        <v>num</v>
      </c>
    </row>
    <row r="2369" customFormat="false" ht="12.8" hidden="false" customHeight="false" outlineLevel="0" collapsed="false">
      <c r="A2369" s="0" t="s">
        <v>8839</v>
      </c>
      <c r="B2369" s="0" t="s">
        <v>22</v>
      </c>
      <c r="C2369" s="0" t="s">
        <v>9</v>
      </c>
      <c r="E2369" s="0" t="s">
        <v>3</v>
      </c>
      <c r="F2369" s="0" t="s">
        <v>8840</v>
      </c>
      <c r="G2369" s="0" t="n">
        <v>2</v>
      </c>
      <c r="H2369" s="0" t="n">
        <v>0</v>
      </c>
      <c r="I2369" s="0" t="n">
        <v>0</v>
      </c>
      <c r="J2369" s="0" t="n">
        <v>0</v>
      </c>
      <c r="K2369" s="0" t="n">
        <v>2</v>
      </c>
      <c r="L2369" s="0" t="n">
        <v>4</v>
      </c>
      <c r="M2369" s="0" t="n">
        <v>0</v>
      </c>
      <c r="N2369" s="1" t="n">
        <f aca="false">IF(ISERROR(I2369/(I2369+J2369)),0,(I2369/(I2369+J2369)))</f>
        <v>0</v>
      </c>
      <c r="O2369" s="1" t="n">
        <f aca="false">IF(ISERROR(I2369/(I2369+K2369)),0,(I2369/(I2369+K2369)))</f>
        <v>0</v>
      </c>
      <c r="P2369" s="1" t="n">
        <f aca="false">IF(ISERROR((2*N2369*O2369)/(N2369+O2369)),0,(2*N2369*O2369)/(N2369+O2369))</f>
        <v>0</v>
      </c>
      <c r="Q2369" s="0" t="n">
        <f aca="false">L661-M661</f>
        <v>1</v>
      </c>
      <c r="R2369" s="17" t="str">
        <f aca="false">VLOOKUP(A2369,s3_num_method!A2369:B4868,2,0)</f>
        <v>num+count</v>
      </c>
    </row>
    <row r="2370" customFormat="false" ht="12.8" hidden="false" customHeight="false" outlineLevel="0" collapsed="false">
      <c r="A2370" s="0" t="s">
        <v>8841</v>
      </c>
      <c r="B2370" s="0" t="s">
        <v>22</v>
      </c>
      <c r="C2370" s="0" t="s">
        <v>9</v>
      </c>
      <c r="E2370" s="0" t="s">
        <v>3</v>
      </c>
      <c r="F2370" s="0" t="s">
        <v>8842</v>
      </c>
      <c r="G2370" s="0" t="n">
        <v>1</v>
      </c>
      <c r="H2370" s="0" t="n">
        <v>0</v>
      </c>
      <c r="I2370" s="0" t="n">
        <v>0</v>
      </c>
      <c r="J2370" s="0" t="n">
        <v>0</v>
      </c>
      <c r="K2370" s="0" t="n">
        <v>1</v>
      </c>
      <c r="L2370" s="0" t="n">
        <v>1</v>
      </c>
      <c r="M2370" s="0" t="n">
        <v>0</v>
      </c>
      <c r="N2370" s="1" t="n">
        <f aca="false">IF(ISERROR(I2370/(I2370+J2370)),0,(I2370/(I2370+J2370)))</f>
        <v>0</v>
      </c>
      <c r="O2370" s="1" t="n">
        <f aca="false">IF(ISERROR(I2370/(I2370+K2370)),0,(I2370/(I2370+K2370)))</f>
        <v>0</v>
      </c>
      <c r="P2370" s="1" t="n">
        <f aca="false">IF(ISERROR((2*N2370*O2370)/(N2370+O2370)),0,(2*N2370*O2370)/(N2370+O2370))</f>
        <v>0</v>
      </c>
      <c r="Q2370" s="0" t="n">
        <f aca="false">L1733-M1733</f>
        <v>-13</v>
      </c>
      <c r="R2370" s="17" t="str">
        <f aca="false">VLOOKUP(A2370,s3_num_method!A2370:B4869,2,0)</f>
        <v>num+count</v>
      </c>
    </row>
    <row r="2371" customFormat="false" ht="12.8" hidden="false" customHeight="false" outlineLevel="0" collapsed="false">
      <c r="A2371" s="0" t="s">
        <v>8843</v>
      </c>
      <c r="B2371" s="0" t="s">
        <v>22</v>
      </c>
      <c r="C2371" s="0" t="s">
        <v>9</v>
      </c>
      <c r="E2371" s="0" t="s">
        <v>3</v>
      </c>
      <c r="F2371" s="0" t="s">
        <v>8844</v>
      </c>
      <c r="G2371" s="0" t="n">
        <v>1</v>
      </c>
      <c r="H2371" s="0" t="n">
        <v>1</v>
      </c>
      <c r="I2371" s="0" t="n">
        <v>1</v>
      </c>
      <c r="J2371" s="0" t="n">
        <v>0</v>
      </c>
      <c r="K2371" s="0" t="n">
        <v>0</v>
      </c>
      <c r="L2371" s="0" t="n">
        <v>3</v>
      </c>
      <c r="M2371" s="0" t="n">
        <v>3</v>
      </c>
      <c r="N2371" s="1" t="n">
        <f aca="false">IF(ISERROR(I2371/(I2371+J2371)),0,(I2371/(I2371+J2371)))</f>
        <v>1</v>
      </c>
      <c r="O2371" s="1" t="n">
        <f aca="false">IF(ISERROR(I2371/(I2371+K2371)),0,(I2371/(I2371+K2371)))</f>
        <v>1</v>
      </c>
      <c r="P2371" s="1" t="n">
        <f aca="false">IF(ISERROR((2*N2371*O2371)/(N2371+O2371)),0,(2*N2371*O2371)/(N2371+O2371))</f>
        <v>1</v>
      </c>
      <c r="Q2371" s="0" t="n">
        <f aca="false">L1745-M1745</f>
        <v>-4</v>
      </c>
      <c r="R2371" s="17" t="str">
        <f aca="false">VLOOKUP(A2371,s3_num_method!A2371:B4870,2,0)</f>
        <v>num</v>
      </c>
    </row>
    <row r="2372" customFormat="false" ht="12.8" hidden="false" customHeight="false" outlineLevel="0" collapsed="false">
      <c r="A2372" s="0" t="s">
        <v>8845</v>
      </c>
      <c r="B2372" s="0" t="s">
        <v>22</v>
      </c>
      <c r="C2372" s="0" t="s">
        <v>9</v>
      </c>
      <c r="E2372" s="0" t="s">
        <v>3</v>
      </c>
      <c r="F2372" s="0" t="s">
        <v>8846</v>
      </c>
      <c r="G2372" s="0" t="n">
        <v>1</v>
      </c>
      <c r="H2372" s="0" t="n">
        <v>1</v>
      </c>
      <c r="I2372" s="0" t="n">
        <v>1</v>
      </c>
      <c r="J2372" s="0" t="n">
        <v>0</v>
      </c>
      <c r="K2372" s="0" t="n">
        <v>0</v>
      </c>
      <c r="L2372" s="0" t="n">
        <v>1</v>
      </c>
      <c r="M2372" s="0" t="n">
        <v>0</v>
      </c>
      <c r="N2372" s="1" t="n">
        <f aca="false">IF(ISERROR(I2372/(I2372+J2372)),0,(I2372/(I2372+J2372)))</f>
        <v>1</v>
      </c>
      <c r="O2372" s="1" t="n">
        <f aca="false">IF(ISERROR(I2372/(I2372+K2372)),0,(I2372/(I2372+K2372)))</f>
        <v>1</v>
      </c>
      <c r="P2372" s="1" t="n">
        <f aca="false">IF(ISERROR((2*N2372*O2372)/(N2372+O2372)),0,(2*N2372*O2372)/(N2372+O2372))</f>
        <v>1</v>
      </c>
      <c r="Q2372" s="0" t="n">
        <f aca="false">L1128-M1128</f>
        <v>-19</v>
      </c>
      <c r="R2372" s="17" t="str">
        <f aca="false">VLOOKUP(A2372,s3_num_method!A2372:B4871,2,0)</f>
        <v>count</v>
      </c>
    </row>
    <row r="2373" customFormat="false" ht="12.8" hidden="false" customHeight="false" outlineLevel="0" collapsed="false">
      <c r="A2373" s="0" t="s">
        <v>8847</v>
      </c>
      <c r="B2373" s="0" t="s">
        <v>22</v>
      </c>
      <c r="C2373" s="0" t="s">
        <v>9</v>
      </c>
      <c r="E2373" s="0" t="s">
        <v>3</v>
      </c>
      <c r="F2373" s="0" t="s">
        <v>8848</v>
      </c>
      <c r="G2373" s="0" t="n">
        <v>2</v>
      </c>
      <c r="H2373" s="0" t="n">
        <v>1</v>
      </c>
      <c r="I2373" s="0" t="n">
        <v>1</v>
      </c>
      <c r="J2373" s="0" t="n">
        <v>0</v>
      </c>
      <c r="K2373" s="0" t="n">
        <v>1</v>
      </c>
      <c r="L2373" s="0" t="n">
        <v>3</v>
      </c>
      <c r="M2373" s="0" t="n">
        <v>0</v>
      </c>
      <c r="N2373" s="1" t="n">
        <f aca="false">IF(ISERROR(I2373/(I2373+J2373)),0,(I2373/(I2373+J2373)))</f>
        <v>1</v>
      </c>
      <c r="O2373" s="1" t="n">
        <f aca="false">IF(ISERROR(I2373/(I2373+K2373)),0,(I2373/(I2373+K2373)))</f>
        <v>0.5</v>
      </c>
      <c r="P2373" s="1" t="n">
        <f aca="false">IF(ISERROR((2*N2373*O2373)/(N2373+O2373)),0,(2*N2373*O2373)/(N2373+O2373))</f>
        <v>0.666666666666667</v>
      </c>
      <c r="Q2373" s="0" t="n">
        <f aca="false">L649-M649</f>
        <v>-6</v>
      </c>
      <c r="R2373" s="17" t="str">
        <f aca="false">VLOOKUP(A2373,s3_num_method!A2373:B4872,2,0)</f>
        <v>count</v>
      </c>
    </row>
    <row r="2374" customFormat="false" ht="12.8" hidden="false" customHeight="false" outlineLevel="0" collapsed="false">
      <c r="A2374" s="0" t="s">
        <v>8849</v>
      </c>
      <c r="B2374" s="0" t="s">
        <v>22</v>
      </c>
      <c r="C2374" s="0" t="s">
        <v>9</v>
      </c>
      <c r="E2374" s="0" t="s">
        <v>3</v>
      </c>
      <c r="F2374" s="0" t="s">
        <v>8850</v>
      </c>
      <c r="G2374" s="0" t="n">
        <v>1</v>
      </c>
      <c r="H2374" s="0" t="n">
        <v>1</v>
      </c>
      <c r="I2374" s="0" t="n">
        <v>1</v>
      </c>
      <c r="J2374" s="0" t="n">
        <v>0</v>
      </c>
      <c r="K2374" s="0" t="n">
        <v>0</v>
      </c>
      <c r="L2374" s="0" t="n">
        <v>4</v>
      </c>
      <c r="M2374" s="0" t="n">
        <v>4</v>
      </c>
      <c r="N2374" s="1" t="n">
        <f aca="false">IF(ISERROR(I2374/(I2374+J2374)),0,(I2374/(I2374+J2374)))</f>
        <v>1</v>
      </c>
      <c r="O2374" s="1" t="n">
        <f aca="false">IF(ISERROR(I2374/(I2374+K2374)),0,(I2374/(I2374+K2374)))</f>
        <v>1</v>
      </c>
      <c r="P2374" s="1" t="n">
        <f aca="false">IF(ISERROR((2*N2374*O2374)/(N2374+O2374)),0,(2*N2374*O2374)/(N2374+O2374))</f>
        <v>1</v>
      </c>
      <c r="Q2374" s="0" t="n">
        <f aca="false">L199-M199</f>
        <v>-21</v>
      </c>
      <c r="R2374" s="17" t="str">
        <f aca="false">VLOOKUP(A2374,s3_num_method!A2374:B4873,2,0)</f>
        <v>num</v>
      </c>
    </row>
    <row r="2375" customFormat="false" ht="12.8" hidden="false" customHeight="false" outlineLevel="0" collapsed="false">
      <c r="A2375" s="0" t="s">
        <v>8851</v>
      </c>
      <c r="B2375" s="0" t="s">
        <v>22</v>
      </c>
      <c r="C2375" s="0" t="s">
        <v>9</v>
      </c>
      <c r="E2375" s="0" t="s">
        <v>3</v>
      </c>
      <c r="F2375" s="0" t="s">
        <v>8852</v>
      </c>
      <c r="G2375" s="0" t="n">
        <v>1</v>
      </c>
      <c r="H2375" s="0" t="n">
        <v>1</v>
      </c>
      <c r="I2375" s="0" t="n">
        <v>1</v>
      </c>
      <c r="J2375" s="0" t="n">
        <v>0</v>
      </c>
      <c r="K2375" s="0" t="n">
        <v>0</v>
      </c>
      <c r="L2375" s="0" t="n">
        <v>3</v>
      </c>
      <c r="M2375" s="0" t="n">
        <v>3</v>
      </c>
      <c r="N2375" s="1" t="n">
        <f aca="false">IF(ISERROR(I2375/(I2375+J2375)),0,(I2375/(I2375+J2375)))</f>
        <v>1</v>
      </c>
      <c r="O2375" s="1" t="n">
        <f aca="false">IF(ISERROR(I2375/(I2375+K2375)),0,(I2375/(I2375+K2375)))</f>
        <v>1</v>
      </c>
      <c r="P2375" s="1" t="n">
        <f aca="false">IF(ISERROR((2*N2375*O2375)/(N2375+O2375)),0,(2*N2375*O2375)/(N2375+O2375))</f>
        <v>1</v>
      </c>
      <c r="Q2375" s="0" t="n">
        <f aca="false">L2177-M2177</f>
        <v>-13</v>
      </c>
      <c r="R2375" s="17" t="str">
        <f aca="false">VLOOKUP(A2375,s3_num_method!A2375:B4874,2,0)</f>
        <v>num</v>
      </c>
    </row>
    <row r="2376" customFormat="false" ht="12.8" hidden="false" customHeight="false" outlineLevel="0" collapsed="false">
      <c r="A2376" s="0" t="s">
        <v>8853</v>
      </c>
      <c r="B2376" s="0" t="s">
        <v>22</v>
      </c>
      <c r="C2376" s="0" t="s">
        <v>9</v>
      </c>
      <c r="E2376" s="0" t="s">
        <v>3</v>
      </c>
      <c r="F2376" s="0" t="s">
        <v>8854</v>
      </c>
      <c r="G2376" s="0" t="n">
        <v>2</v>
      </c>
      <c r="H2376" s="0" t="n">
        <v>0</v>
      </c>
      <c r="I2376" s="0" t="n">
        <v>0</v>
      </c>
      <c r="J2376" s="0" t="n">
        <v>0</v>
      </c>
      <c r="K2376" s="0" t="n">
        <v>2</v>
      </c>
      <c r="L2376" s="0" t="n">
        <v>4</v>
      </c>
      <c r="M2376" s="0" t="n">
        <v>0</v>
      </c>
      <c r="N2376" s="1" t="n">
        <f aca="false">IF(ISERROR(I2376/(I2376+J2376)),0,(I2376/(I2376+J2376)))</f>
        <v>0</v>
      </c>
      <c r="O2376" s="1" t="n">
        <f aca="false">IF(ISERROR(I2376/(I2376+K2376)),0,(I2376/(I2376+K2376)))</f>
        <v>0</v>
      </c>
      <c r="P2376" s="1" t="n">
        <f aca="false">IF(ISERROR((2*N2376*O2376)/(N2376+O2376)),0,(2*N2376*O2376)/(N2376+O2376))</f>
        <v>0</v>
      </c>
      <c r="Q2376" s="0" t="n">
        <f aca="false">L2188-M2188</f>
        <v>33</v>
      </c>
      <c r="R2376" s="17" t="str">
        <f aca="false">VLOOKUP(A2376,s3_num_method!A2376:B4875,2,0)</f>
        <v>num+count</v>
      </c>
    </row>
    <row r="2377" customFormat="false" ht="12.8" hidden="false" customHeight="false" outlineLevel="0" collapsed="false">
      <c r="A2377" s="0" t="s">
        <v>8855</v>
      </c>
      <c r="B2377" s="0" t="s">
        <v>22</v>
      </c>
      <c r="C2377" s="0" t="s">
        <v>9</v>
      </c>
      <c r="E2377" s="0" t="s">
        <v>3</v>
      </c>
      <c r="F2377" s="0" t="s">
        <v>8856</v>
      </c>
      <c r="G2377" s="0" t="n">
        <v>2</v>
      </c>
      <c r="H2377" s="0" t="n">
        <v>0</v>
      </c>
      <c r="I2377" s="0" t="n">
        <v>0</v>
      </c>
      <c r="J2377" s="0" t="n">
        <v>0</v>
      </c>
      <c r="K2377" s="0" t="n">
        <v>2</v>
      </c>
      <c r="L2377" s="0" t="n">
        <v>3</v>
      </c>
      <c r="M2377" s="0" t="n">
        <v>0</v>
      </c>
      <c r="N2377" s="1" t="n">
        <f aca="false">IF(ISERROR(I2377/(I2377+J2377)),0,(I2377/(I2377+J2377)))</f>
        <v>0</v>
      </c>
      <c r="O2377" s="1" t="n">
        <f aca="false">IF(ISERROR(I2377/(I2377+K2377)),0,(I2377/(I2377+K2377)))</f>
        <v>0</v>
      </c>
      <c r="P2377" s="1" t="n">
        <f aca="false">IF(ISERROR((2*N2377*O2377)/(N2377+O2377)),0,(2*N2377*O2377)/(N2377+O2377))</f>
        <v>0</v>
      </c>
      <c r="Q2377" s="0" t="n">
        <f aca="false">L1796-M1796</f>
        <v>14</v>
      </c>
      <c r="R2377" s="17" t="str">
        <f aca="false">VLOOKUP(A2377,s3_num_method!A2377:B4876,2,0)</f>
        <v>num+count</v>
      </c>
    </row>
    <row r="2378" customFormat="false" ht="12.8" hidden="false" customHeight="false" outlineLevel="0" collapsed="false">
      <c r="A2378" s="0" t="s">
        <v>8857</v>
      </c>
      <c r="B2378" s="0" t="s">
        <v>22</v>
      </c>
      <c r="C2378" s="0" t="s">
        <v>9</v>
      </c>
      <c r="E2378" s="0" t="s">
        <v>3</v>
      </c>
      <c r="F2378" s="0" t="s">
        <v>8858</v>
      </c>
      <c r="G2378" s="0" t="n">
        <v>1</v>
      </c>
      <c r="H2378" s="0" t="n">
        <v>0</v>
      </c>
      <c r="I2378" s="0" t="n">
        <v>0</v>
      </c>
      <c r="J2378" s="0" t="n">
        <v>0</v>
      </c>
      <c r="K2378" s="0" t="n">
        <v>1</v>
      </c>
      <c r="L2378" s="0" t="n">
        <v>1</v>
      </c>
      <c r="M2378" s="0" t="n">
        <v>0</v>
      </c>
      <c r="N2378" s="1" t="n">
        <f aca="false">IF(ISERROR(I2378/(I2378+J2378)),0,(I2378/(I2378+J2378)))</f>
        <v>0</v>
      </c>
      <c r="O2378" s="1" t="n">
        <f aca="false">IF(ISERROR(I2378/(I2378+K2378)),0,(I2378/(I2378+K2378)))</f>
        <v>0</v>
      </c>
      <c r="P2378" s="1" t="n">
        <f aca="false">IF(ISERROR((2*N2378*O2378)/(N2378+O2378)),0,(2*N2378*O2378)/(N2378+O2378))</f>
        <v>0</v>
      </c>
      <c r="Q2378" s="0" t="n">
        <f aca="false">L848-M848</f>
        <v>5</v>
      </c>
      <c r="R2378" s="17" t="str">
        <f aca="false">VLOOKUP(A2378,s3_num_method!A2378:B4877,2,0)</f>
        <v>num+count</v>
      </c>
    </row>
    <row r="2379" customFormat="false" ht="12.8" hidden="false" customHeight="false" outlineLevel="0" collapsed="false">
      <c r="A2379" s="0" t="s">
        <v>8859</v>
      </c>
      <c r="B2379" s="0" t="s">
        <v>22</v>
      </c>
      <c r="C2379" s="0" t="s">
        <v>9</v>
      </c>
      <c r="E2379" s="0" t="s">
        <v>3</v>
      </c>
      <c r="F2379" s="0" t="s">
        <v>8860</v>
      </c>
      <c r="G2379" s="0" t="n">
        <v>1</v>
      </c>
      <c r="H2379" s="0" t="n">
        <v>1</v>
      </c>
      <c r="I2379" s="0" t="n">
        <v>1</v>
      </c>
      <c r="J2379" s="0" t="n">
        <v>0</v>
      </c>
      <c r="K2379" s="0" t="n">
        <v>0</v>
      </c>
      <c r="L2379" s="0" t="n">
        <v>1</v>
      </c>
      <c r="M2379" s="0" t="n">
        <v>0</v>
      </c>
      <c r="N2379" s="1" t="n">
        <f aca="false">IF(ISERROR(I2379/(I2379+J2379)),0,(I2379/(I2379+J2379)))</f>
        <v>1</v>
      </c>
      <c r="O2379" s="1" t="n">
        <f aca="false">IF(ISERROR(I2379/(I2379+K2379)),0,(I2379/(I2379+K2379)))</f>
        <v>1</v>
      </c>
      <c r="P2379" s="1" t="n">
        <f aca="false">IF(ISERROR((2*N2379*O2379)/(N2379+O2379)),0,(2*N2379*O2379)/(N2379+O2379))</f>
        <v>1</v>
      </c>
      <c r="Q2379" s="0" t="n">
        <f aca="false">L2181-M2181</f>
        <v>-3</v>
      </c>
      <c r="R2379" s="17" t="str">
        <f aca="false">VLOOKUP(A2379,s3_num_method!A2379:B4878,2,0)</f>
        <v>count</v>
      </c>
    </row>
    <row r="2380" customFormat="false" ht="12.8" hidden="false" customHeight="false" outlineLevel="0" collapsed="false">
      <c r="A2380" s="0" t="s">
        <v>8861</v>
      </c>
      <c r="B2380" s="0" t="s">
        <v>22</v>
      </c>
      <c r="C2380" s="0" t="s">
        <v>9</v>
      </c>
      <c r="E2380" s="0" t="s">
        <v>3</v>
      </c>
      <c r="F2380" s="0" t="s">
        <v>8862</v>
      </c>
      <c r="G2380" s="0" t="n">
        <v>1</v>
      </c>
      <c r="H2380" s="0" t="n">
        <v>0</v>
      </c>
      <c r="I2380" s="0" t="n">
        <v>0</v>
      </c>
      <c r="J2380" s="0" t="n">
        <v>0</v>
      </c>
      <c r="K2380" s="0" t="n">
        <v>1</v>
      </c>
      <c r="L2380" s="0" t="n">
        <v>1</v>
      </c>
      <c r="M2380" s="0" t="n">
        <v>0</v>
      </c>
      <c r="N2380" s="1" t="n">
        <f aca="false">IF(ISERROR(I2380/(I2380+J2380)),0,(I2380/(I2380+J2380)))</f>
        <v>0</v>
      </c>
      <c r="O2380" s="1" t="n">
        <f aca="false">IF(ISERROR(I2380/(I2380+K2380)),0,(I2380/(I2380+K2380)))</f>
        <v>0</v>
      </c>
      <c r="P2380" s="1" t="n">
        <f aca="false">IF(ISERROR((2*N2380*O2380)/(N2380+O2380)),0,(2*N2380*O2380)/(N2380+O2380))</f>
        <v>0</v>
      </c>
      <c r="Q2380" s="0" t="n">
        <f aca="false">L683-M683</f>
        <v>5</v>
      </c>
      <c r="R2380" s="17" t="str">
        <f aca="false">VLOOKUP(A2380,s3_num_method!A2380:B4879,2,0)</f>
        <v>num+count</v>
      </c>
    </row>
    <row r="2381" customFormat="false" ht="12.8" hidden="false" customHeight="false" outlineLevel="0" collapsed="false">
      <c r="A2381" s="0" t="s">
        <v>8863</v>
      </c>
      <c r="B2381" s="0" t="s">
        <v>22</v>
      </c>
      <c r="C2381" s="0" t="s">
        <v>9</v>
      </c>
      <c r="E2381" s="0" t="s">
        <v>3</v>
      </c>
      <c r="F2381" s="0" t="s">
        <v>8864</v>
      </c>
      <c r="G2381" s="0" t="n">
        <v>1</v>
      </c>
      <c r="H2381" s="0" t="n">
        <v>0</v>
      </c>
      <c r="I2381" s="0" t="n">
        <v>0</v>
      </c>
      <c r="J2381" s="0" t="n">
        <v>0</v>
      </c>
      <c r="K2381" s="0" t="n">
        <v>1</v>
      </c>
      <c r="L2381" s="0" t="n">
        <v>1</v>
      </c>
      <c r="M2381" s="0" t="n">
        <v>0</v>
      </c>
      <c r="N2381" s="1" t="n">
        <f aca="false">IF(ISERROR(I2381/(I2381+J2381)),0,(I2381/(I2381+J2381)))</f>
        <v>0</v>
      </c>
      <c r="O2381" s="1" t="n">
        <f aca="false">IF(ISERROR(I2381/(I2381+K2381)),0,(I2381/(I2381+K2381)))</f>
        <v>0</v>
      </c>
      <c r="P2381" s="1" t="n">
        <f aca="false">IF(ISERROR((2*N2381*O2381)/(N2381+O2381)),0,(2*N2381*O2381)/(N2381+O2381))</f>
        <v>0</v>
      </c>
      <c r="Q2381" s="0" t="n">
        <f aca="false">L1126-M1126</f>
        <v>-13</v>
      </c>
      <c r="R2381" s="17" t="str">
        <f aca="false">VLOOKUP(A2381,s3_num_method!A2381:B4880,2,0)</f>
        <v>num+count</v>
      </c>
    </row>
    <row r="2382" customFormat="false" ht="12.8" hidden="false" customHeight="false" outlineLevel="0" collapsed="false">
      <c r="A2382" s="0" t="s">
        <v>8865</v>
      </c>
      <c r="B2382" s="0" t="s">
        <v>22</v>
      </c>
      <c r="C2382" s="0" t="s">
        <v>9</v>
      </c>
      <c r="E2382" s="0" t="s">
        <v>3</v>
      </c>
      <c r="F2382" s="0" t="s">
        <v>8866</v>
      </c>
      <c r="G2382" s="0" t="n">
        <v>1</v>
      </c>
      <c r="H2382" s="0" t="n">
        <v>0</v>
      </c>
      <c r="I2382" s="0" t="n">
        <v>0</v>
      </c>
      <c r="J2382" s="0" t="n">
        <v>0</v>
      </c>
      <c r="K2382" s="0" t="n">
        <v>1</v>
      </c>
      <c r="L2382" s="0" t="n">
        <v>3</v>
      </c>
      <c r="M2382" s="0" t="n">
        <v>0</v>
      </c>
      <c r="N2382" s="1" t="n">
        <f aca="false">IF(ISERROR(I2382/(I2382+J2382)),0,(I2382/(I2382+J2382)))</f>
        <v>0</v>
      </c>
      <c r="O2382" s="1" t="n">
        <f aca="false">IF(ISERROR(I2382/(I2382+K2382)),0,(I2382/(I2382+K2382)))</f>
        <v>0</v>
      </c>
      <c r="P2382" s="1" t="n">
        <f aca="false">IF(ISERROR((2*N2382*O2382)/(N2382+O2382)),0,(2*N2382*O2382)/(N2382+O2382))</f>
        <v>0</v>
      </c>
      <c r="Q2382" s="0" t="n">
        <f aca="false">L2199-M2199</f>
        <v>0</v>
      </c>
      <c r="R2382" s="17" t="str">
        <f aca="false">VLOOKUP(A2382,s3_num_method!A2382:B4881,2,0)</f>
        <v>num+count</v>
      </c>
    </row>
    <row r="2383" customFormat="false" ht="12.8" hidden="false" customHeight="false" outlineLevel="0" collapsed="false">
      <c r="A2383" s="0" t="s">
        <v>8867</v>
      </c>
      <c r="B2383" s="0" t="s">
        <v>22</v>
      </c>
      <c r="C2383" s="0" t="s">
        <v>9</v>
      </c>
      <c r="E2383" s="0" t="s">
        <v>3</v>
      </c>
      <c r="F2383" s="0" t="s">
        <v>8868</v>
      </c>
      <c r="G2383" s="0" t="n">
        <v>2</v>
      </c>
      <c r="H2383" s="0" t="n">
        <v>0</v>
      </c>
      <c r="I2383" s="0" t="n">
        <v>0</v>
      </c>
      <c r="J2383" s="0" t="n">
        <v>0</v>
      </c>
      <c r="K2383" s="0" t="n">
        <v>2</v>
      </c>
      <c r="L2383" s="0" t="n">
        <v>3</v>
      </c>
      <c r="M2383" s="0" t="n">
        <v>0</v>
      </c>
      <c r="N2383" s="1" t="n">
        <f aca="false">IF(ISERROR(I2383/(I2383+J2383)),0,(I2383/(I2383+J2383)))</f>
        <v>0</v>
      </c>
      <c r="O2383" s="1" t="n">
        <f aca="false">IF(ISERROR(I2383/(I2383+K2383)),0,(I2383/(I2383+K2383)))</f>
        <v>0</v>
      </c>
      <c r="P2383" s="1" t="n">
        <f aca="false">IF(ISERROR((2*N2383*O2383)/(N2383+O2383)),0,(2*N2383*O2383)/(N2383+O2383))</f>
        <v>0</v>
      </c>
      <c r="Q2383" s="0" t="n">
        <f aca="false">L1092-M1092</f>
        <v>-29</v>
      </c>
      <c r="R2383" s="17" t="str">
        <f aca="false">VLOOKUP(A2383,s3_num_method!A2383:B4882,2,0)</f>
        <v>num+count</v>
      </c>
    </row>
    <row r="2384" customFormat="false" ht="12.8" hidden="false" customHeight="false" outlineLevel="0" collapsed="false">
      <c r="A2384" s="0" t="s">
        <v>8869</v>
      </c>
      <c r="B2384" s="0" t="s">
        <v>22</v>
      </c>
      <c r="C2384" s="0" t="s">
        <v>9</v>
      </c>
      <c r="E2384" s="0" t="s">
        <v>3</v>
      </c>
      <c r="F2384" s="0" t="s">
        <v>8870</v>
      </c>
      <c r="G2384" s="0" t="n">
        <v>1</v>
      </c>
      <c r="H2384" s="0" t="n">
        <v>0</v>
      </c>
      <c r="I2384" s="0" t="n">
        <v>0</v>
      </c>
      <c r="J2384" s="0" t="n">
        <v>0</v>
      </c>
      <c r="K2384" s="0" t="n">
        <v>1</v>
      </c>
      <c r="L2384" s="0" t="n">
        <v>4</v>
      </c>
      <c r="M2384" s="0" t="n">
        <v>0</v>
      </c>
      <c r="N2384" s="1" t="n">
        <f aca="false">IF(ISERROR(I2384/(I2384+J2384)),0,(I2384/(I2384+J2384)))</f>
        <v>0</v>
      </c>
      <c r="O2384" s="1" t="n">
        <f aca="false">IF(ISERROR(I2384/(I2384+K2384)),0,(I2384/(I2384+K2384)))</f>
        <v>0</v>
      </c>
      <c r="P2384" s="1" t="n">
        <f aca="false">IF(ISERROR((2*N2384*O2384)/(N2384+O2384)),0,(2*N2384*O2384)/(N2384+O2384))</f>
        <v>0</v>
      </c>
      <c r="Q2384" s="0" t="n">
        <f aca="false">L2213-M2213</f>
        <v>29</v>
      </c>
      <c r="R2384" s="17" t="str">
        <f aca="false">VLOOKUP(A2384,s3_num_method!A2384:B4883,2,0)</f>
        <v>num+count</v>
      </c>
    </row>
    <row r="2385" customFormat="false" ht="12.8" hidden="false" customHeight="false" outlineLevel="0" collapsed="false">
      <c r="A2385" s="0" t="s">
        <v>8871</v>
      </c>
      <c r="B2385" s="0" t="s">
        <v>22</v>
      </c>
      <c r="C2385" s="0" t="s">
        <v>9</v>
      </c>
      <c r="E2385" s="0" t="s">
        <v>3</v>
      </c>
      <c r="F2385" s="0" t="s">
        <v>8872</v>
      </c>
      <c r="G2385" s="0" t="n">
        <v>2</v>
      </c>
      <c r="H2385" s="0" t="n">
        <v>1</v>
      </c>
      <c r="I2385" s="0" t="n">
        <v>1</v>
      </c>
      <c r="J2385" s="0" t="n">
        <v>0</v>
      </c>
      <c r="K2385" s="0" t="n">
        <v>1</v>
      </c>
      <c r="L2385" s="0" t="n">
        <v>4</v>
      </c>
      <c r="M2385" s="0" t="n">
        <v>4</v>
      </c>
      <c r="N2385" s="1" t="n">
        <f aca="false">IF(ISERROR(I2385/(I2385+J2385)),0,(I2385/(I2385+J2385)))</f>
        <v>1</v>
      </c>
      <c r="O2385" s="1" t="n">
        <f aca="false">IF(ISERROR(I2385/(I2385+K2385)),0,(I2385/(I2385+K2385)))</f>
        <v>0.5</v>
      </c>
      <c r="P2385" s="1" t="n">
        <f aca="false">IF(ISERROR((2*N2385*O2385)/(N2385+O2385)),0,(2*N2385*O2385)/(N2385+O2385))</f>
        <v>0.666666666666667</v>
      </c>
      <c r="Q2385" s="0" t="n">
        <f aca="false">L670-M670</f>
        <v>-3</v>
      </c>
      <c r="R2385" s="17" t="str">
        <f aca="false">VLOOKUP(A2385,s3_num_method!A2385:B4884,2,0)</f>
        <v>num</v>
      </c>
    </row>
    <row r="2386" customFormat="false" ht="12.8" hidden="false" customHeight="false" outlineLevel="0" collapsed="false">
      <c r="A2386" s="0" t="s">
        <v>8873</v>
      </c>
      <c r="B2386" s="0" t="s">
        <v>22</v>
      </c>
      <c r="C2386" s="0" t="s">
        <v>9</v>
      </c>
      <c r="E2386" s="0" t="s">
        <v>3</v>
      </c>
      <c r="F2386" s="0" t="s">
        <v>8874</v>
      </c>
      <c r="G2386" s="0" t="n">
        <v>2</v>
      </c>
      <c r="H2386" s="0" t="n">
        <v>2</v>
      </c>
      <c r="I2386" s="0" t="n">
        <v>2</v>
      </c>
      <c r="J2386" s="0" t="n">
        <v>0</v>
      </c>
      <c r="K2386" s="0" t="n">
        <v>0</v>
      </c>
      <c r="L2386" s="0" t="n">
        <v>4</v>
      </c>
      <c r="M2386" s="0" t="n">
        <v>4</v>
      </c>
      <c r="N2386" s="1" t="n">
        <f aca="false">IF(ISERROR(I2386/(I2386+J2386)),0,(I2386/(I2386+J2386)))</f>
        <v>1</v>
      </c>
      <c r="O2386" s="1" t="n">
        <f aca="false">IF(ISERROR(I2386/(I2386+K2386)),0,(I2386/(I2386+K2386)))</f>
        <v>1</v>
      </c>
      <c r="P2386" s="1" t="n">
        <f aca="false">IF(ISERROR((2*N2386*O2386)/(N2386+O2386)),0,(2*N2386*O2386)/(N2386+O2386))</f>
        <v>1</v>
      </c>
      <c r="Q2386" s="0" t="n">
        <f aca="false">L235-M235</f>
        <v>-27</v>
      </c>
      <c r="R2386" s="17" t="str">
        <f aca="false">VLOOKUP(A2386,s3_num_method!A2386:B4885,2,0)</f>
        <v>num+count</v>
      </c>
    </row>
    <row r="2387" customFormat="false" ht="12.8" hidden="false" customHeight="false" outlineLevel="0" collapsed="false">
      <c r="A2387" s="0" t="s">
        <v>8875</v>
      </c>
      <c r="B2387" s="0" t="s">
        <v>22</v>
      </c>
      <c r="C2387" s="0" t="s">
        <v>9</v>
      </c>
      <c r="E2387" s="0" t="s">
        <v>3</v>
      </c>
      <c r="F2387" s="0" t="s">
        <v>8876</v>
      </c>
      <c r="G2387" s="0" t="n">
        <v>3</v>
      </c>
      <c r="H2387" s="0" t="n">
        <v>0</v>
      </c>
      <c r="I2387" s="0" t="n">
        <v>0</v>
      </c>
      <c r="J2387" s="0" t="n">
        <v>0</v>
      </c>
      <c r="K2387" s="0" t="n">
        <v>3</v>
      </c>
      <c r="L2387" s="0" t="n">
        <v>3</v>
      </c>
      <c r="M2387" s="0" t="n">
        <v>0</v>
      </c>
      <c r="N2387" s="1" t="n">
        <f aca="false">IF(ISERROR(I2387/(I2387+J2387)),0,(I2387/(I2387+J2387)))</f>
        <v>0</v>
      </c>
      <c r="O2387" s="1" t="n">
        <f aca="false">IF(ISERROR(I2387/(I2387+K2387)),0,(I2387/(I2387+K2387)))</f>
        <v>0</v>
      </c>
      <c r="P2387" s="1" t="n">
        <f aca="false">IF(ISERROR((2*N2387*O2387)/(N2387+O2387)),0,(2*N2387*O2387)/(N2387+O2387))</f>
        <v>0</v>
      </c>
      <c r="Q2387" s="0" t="n">
        <f aca="false">L642-M642</f>
        <v>-5</v>
      </c>
      <c r="R2387" s="17" t="str">
        <f aca="false">VLOOKUP(A2387,s3_num_method!A2387:B4886,2,0)</f>
        <v>num+count</v>
      </c>
    </row>
    <row r="2388" customFormat="false" ht="12.8" hidden="false" customHeight="false" outlineLevel="0" collapsed="false">
      <c r="A2388" s="0" t="s">
        <v>8877</v>
      </c>
      <c r="B2388" s="0" t="s">
        <v>22</v>
      </c>
      <c r="C2388" s="0" t="s">
        <v>9</v>
      </c>
      <c r="E2388" s="0" t="s">
        <v>3</v>
      </c>
      <c r="F2388" s="0" t="s">
        <v>8878</v>
      </c>
      <c r="G2388" s="0" t="n">
        <v>2</v>
      </c>
      <c r="H2388" s="0" t="n">
        <v>0</v>
      </c>
      <c r="I2388" s="0" t="n">
        <v>0</v>
      </c>
      <c r="J2388" s="0" t="n">
        <v>0</v>
      </c>
      <c r="K2388" s="0" t="n">
        <v>2</v>
      </c>
      <c r="L2388" s="0" t="n">
        <v>4</v>
      </c>
      <c r="M2388" s="0" t="n">
        <v>0</v>
      </c>
      <c r="N2388" s="1" t="n">
        <f aca="false">IF(ISERROR(I2388/(I2388+J2388)),0,(I2388/(I2388+J2388)))</f>
        <v>0</v>
      </c>
      <c r="O2388" s="1" t="n">
        <f aca="false">IF(ISERROR(I2388/(I2388+K2388)),0,(I2388/(I2388+K2388)))</f>
        <v>0</v>
      </c>
      <c r="P2388" s="1" t="n">
        <f aca="false">IF(ISERROR((2*N2388*O2388)/(N2388+O2388)),0,(2*N2388*O2388)/(N2388+O2388))</f>
        <v>0</v>
      </c>
      <c r="Q2388" s="0" t="n">
        <f aca="false">L1829-M1829</f>
        <v>-37</v>
      </c>
      <c r="R2388" s="17" t="str">
        <f aca="false">VLOOKUP(A2388,s3_num_method!A2388:B4887,2,0)</f>
        <v>num+count</v>
      </c>
    </row>
    <row r="2389" customFormat="false" ht="12.8" hidden="false" customHeight="false" outlineLevel="0" collapsed="false">
      <c r="A2389" s="0" t="s">
        <v>8879</v>
      </c>
      <c r="B2389" s="0" t="s">
        <v>22</v>
      </c>
      <c r="C2389" s="0" t="s">
        <v>9</v>
      </c>
      <c r="E2389" s="0" t="s">
        <v>3</v>
      </c>
      <c r="F2389" s="0" t="s">
        <v>8880</v>
      </c>
      <c r="G2389" s="0" t="n">
        <v>2</v>
      </c>
      <c r="H2389" s="0" t="n">
        <v>2</v>
      </c>
      <c r="I2389" s="0" t="n">
        <v>2</v>
      </c>
      <c r="J2389" s="0" t="n">
        <v>0</v>
      </c>
      <c r="K2389" s="0" t="n">
        <v>0</v>
      </c>
      <c r="L2389" s="0" t="n">
        <v>4</v>
      </c>
      <c r="M2389" s="0" t="n">
        <v>4</v>
      </c>
      <c r="N2389" s="1" t="n">
        <f aca="false">IF(ISERROR(I2389/(I2389+J2389)),0,(I2389/(I2389+J2389)))</f>
        <v>1</v>
      </c>
      <c r="O2389" s="1" t="n">
        <f aca="false">IF(ISERROR(I2389/(I2389+K2389)),0,(I2389/(I2389+K2389)))</f>
        <v>1</v>
      </c>
      <c r="P2389" s="1" t="n">
        <f aca="false">IF(ISERROR((2*N2389*O2389)/(N2389+O2389)),0,(2*N2389*O2389)/(N2389+O2389))</f>
        <v>1</v>
      </c>
      <c r="Q2389" s="0" t="n">
        <f aca="false">L671-M671</f>
        <v>3</v>
      </c>
      <c r="R2389" s="17" t="str">
        <f aca="false">VLOOKUP(A2389,s3_num_method!A2389:B4888,2,0)</f>
        <v>num+count</v>
      </c>
    </row>
    <row r="2390" customFormat="false" ht="12.8" hidden="false" customHeight="false" outlineLevel="0" collapsed="false">
      <c r="A2390" s="0" t="s">
        <v>8881</v>
      </c>
      <c r="B2390" s="0" t="s">
        <v>22</v>
      </c>
      <c r="C2390" s="0" t="s">
        <v>9</v>
      </c>
      <c r="E2390" s="0" t="s">
        <v>3</v>
      </c>
      <c r="F2390" s="0" t="s">
        <v>8882</v>
      </c>
      <c r="G2390" s="0" t="n">
        <v>3</v>
      </c>
      <c r="H2390" s="0" t="n">
        <v>2</v>
      </c>
      <c r="I2390" s="0" t="n">
        <v>2</v>
      </c>
      <c r="J2390" s="0" t="n">
        <v>0</v>
      </c>
      <c r="K2390" s="0" t="n">
        <v>1</v>
      </c>
      <c r="L2390" s="0" t="n">
        <v>4</v>
      </c>
      <c r="M2390" s="0" t="n">
        <v>1</v>
      </c>
      <c r="N2390" s="1" t="n">
        <f aca="false">IF(ISERROR(I2390/(I2390+J2390)),0,(I2390/(I2390+J2390)))</f>
        <v>1</v>
      </c>
      <c r="O2390" s="1" t="n">
        <f aca="false">IF(ISERROR(I2390/(I2390+K2390)),0,(I2390/(I2390+K2390)))</f>
        <v>0.666666666666667</v>
      </c>
      <c r="P2390" s="1" t="n">
        <f aca="false">IF(ISERROR((2*N2390*O2390)/(N2390+O2390)),0,(2*N2390*O2390)/(N2390+O2390))</f>
        <v>0.8</v>
      </c>
      <c r="Q2390" s="0" t="n">
        <f aca="false">L684-M684</f>
        <v>-19</v>
      </c>
      <c r="R2390" s="17" t="str">
        <f aca="false">VLOOKUP(A2390,s3_num_method!A2390:B4889,2,0)</f>
        <v>num</v>
      </c>
    </row>
    <row r="2391" customFormat="false" ht="12.8" hidden="false" customHeight="false" outlineLevel="0" collapsed="false">
      <c r="A2391" s="0" t="s">
        <v>8883</v>
      </c>
      <c r="B2391" s="0" t="s">
        <v>22</v>
      </c>
      <c r="C2391" s="0" t="s">
        <v>9</v>
      </c>
      <c r="E2391" s="0" t="s">
        <v>3</v>
      </c>
      <c r="F2391" s="0" t="s">
        <v>8884</v>
      </c>
      <c r="G2391" s="0" t="n">
        <v>2</v>
      </c>
      <c r="H2391" s="0" t="n">
        <v>2</v>
      </c>
      <c r="I2391" s="0" t="n">
        <v>2</v>
      </c>
      <c r="J2391" s="0" t="n">
        <v>0</v>
      </c>
      <c r="K2391" s="0" t="n">
        <v>0</v>
      </c>
      <c r="L2391" s="0" t="n">
        <v>3</v>
      </c>
      <c r="M2391" s="0" t="n">
        <v>0</v>
      </c>
      <c r="N2391" s="1" t="n">
        <f aca="false">IF(ISERROR(I2391/(I2391+J2391)),0,(I2391/(I2391+J2391)))</f>
        <v>1</v>
      </c>
      <c r="O2391" s="1" t="n">
        <f aca="false">IF(ISERROR(I2391/(I2391+K2391)),0,(I2391/(I2391+K2391)))</f>
        <v>1</v>
      </c>
      <c r="P2391" s="1" t="n">
        <f aca="false">IF(ISERROR((2*N2391*O2391)/(N2391+O2391)),0,(2*N2391*O2391)/(N2391+O2391))</f>
        <v>1</v>
      </c>
      <c r="Q2391" s="0" t="n">
        <f aca="false">L259-M259</f>
        <v>-47</v>
      </c>
      <c r="R2391" s="17" t="str">
        <f aca="false">VLOOKUP(A2391,s3_num_method!A2391:B4890,2,0)</f>
        <v>count</v>
      </c>
    </row>
    <row r="2392" customFormat="false" ht="12.8" hidden="false" customHeight="false" outlineLevel="0" collapsed="false">
      <c r="A2392" s="0" t="s">
        <v>8885</v>
      </c>
      <c r="B2392" s="0" t="s">
        <v>22</v>
      </c>
      <c r="C2392" s="0" t="s">
        <v>9</v>
      </c>
      <c r="E2392" s="0" t="s">
        <v>3</v>
      </c>
      <c r="F2392" s="0" t="s">
        <v>8886</v>
      </c>
      <c r="G2392" s="0" t="n">
        <v>2</v>
      </c>
      <c r="H2392" s="0" t="n">
        <v>2</v>
      </c>
      <c r="I2392" s="0" t="n">
        <v>2</v>
      </c>
      <c r="J2392" s="0" t="n">
        <v>0</v>
      </c>
      <c r="K2392" s="0" t="n">
        <v>0</v>
      </c>
      <c r="L2392" s="0" t="n">
        <v>8</v>
      </c>
      <c r="M2392" s="0" t="n">
        <v>10</v>
      </c>
      <c r="N2392" s="1" t="n">
        <f aca="false">IF(ISERROR(I2392/(I2392+J2392)),0,(I2392/(I2392+J2392)))</f>
        <v>1</v>
      </c>
      <c r="O2392" s="1" t="n">
        <f aca="false">IF(ISERROR(I2392/(I2392+K2392)),0,(I2392/(I2392+K2392)))</f>
        <v>1</v>
      </c>
      <c r="P2392" s="1" t="n">
        <f aca="false">IF(ISERROR((2*N2392*O2392)/(N2392+O2392)),0,(2*N2392*O2392)/(N2392+O2392))</f>
        <v>1</v>
      </c>
      <c r="Q2392" s="0" t="n">
        <f aca="false">L2173-M2173</f>
        <v>31</v>
      </c>
      <c r="R2392" s="17" t="str">
        <f aca="false">VLOOKUP(A2392,s3_num_method!A2392:B4891,2,0)</f>
        <v>num</v>
      </c>
    </row>
    <row r="2393" customFormat="false" ht="12.8" hidden="false" customHeight="false" outlineLevel="0" collapsed="false">
      <c r="A2393" s="0" t="s">
        <v>8887</v>
      </c>
      <c r="B2393" s="0" t="s">
        <v>22</v>
      </c>
      <c r="C2393" s="0" t="s">
        <v>9</v>
      </c>
      <c r="E2393" s="0" t="s">
        <v>3</v>
      </c>
      <c r="F2393" s="0" t="s">
        <v>8888</v>
      </c>
      <c r="G2393" s="0" t="n">
        <v>2</v>
      </c>
      <c r="H2393" s="0" t="n">
        <v>1</v>
      </c>
      <c r="I2393" s="0" t="n">
        <v>1</v>
      </c>
      <c r="J2393" s="0" t="n">
        <v>0</v>
      </c>
      <c r="K2393" s="0" t="n">
        <v>1</v>
      </c>
      <c r="L2393" s="0" t="n">
        <v>5</v>
      </c>
      <c r="M2393" s="0" t="n">
        <v>5</v>
      </c>
      <c r="N2393" s="1" t="n">
        <f aca="false">IF(ISERROR(I2393/(I2393+J2393)),0,(I2393/(I2393+J2393)))</f>
        <v>1</v>
      </c>
      <c r="O2393" s="1" t="n">
        <f aca="false">IF(ISERROR(I2393/(I2393+K2393)),0,(I2393/(I2393+K2393)))</f>
        <v>0.5</v>
      </c>
      <c r="P2393" s="1" t="n">
        <f aca="false">IF(ISERROR((2*N2393*O2393)/(N2393+O2393)),0,(2*N2393*O2393)/(N2393+O2393))</f>
        <v>0.666666666666667</v>
      </c>
      <c r="Q2393" s="0" t="n">
        <f aca="false">L1725-M1725</f>
        <v>25</v>
      </c>
      <c r="R2393" s="17" t="str">
        <f aca="false">VLOOKUP(A2393,s3_num_method!A2393:B4892,2,0)</f>
        <v>num</v>
      </c>
    </row>
    <row r="2394" customFormat="false" ht="12.8" hidden="false" customHeight="false" outlineLevel="0" collapsed="false">
      <c r="A2394" s="0" t="s">
        <v>8889</v>
      </c>
      <c r="B2394" s="0" t="s">
        <v>22</v>
      </c>
      <c r="C2394" s="0" t="s">
        <v>9</v>
      </c>
      <c r="E2394" s="0" t="s">
        <v>3</v>
      </c>
      <c r="F2394" s="0" t="s">
        <v>8890</v>
      </c>
      <c r="G2394" s="0" t="n">
        <v>1</v>
      </c>
      <c r="H2394" s="0" t="n">
        <v>1</v>
      </c>
      <c r="I2394" s="0" t="n">
        <v>1</v>
      </c>
      <c r="J2394" s="0" t="n">
        <v>0</v>
      </c>
      <c r="K2394" s="0" t="n">
        <v>0</v>
      </c>
      <c r="L2394" s="0" t="n">
        <v>1</v>
      </c>
      <c r="M2394" s="0" t="n">
        <v>0</v>
      </c>
      <c r="N2394" s="1" t="n">
        <f aca="false">IF(ISERROR(I2394/(I2394+J2394)),0,(I2394/(I2394+J2394)))</f>
        <v>1</v>
      </c>
      <c r="O2394" s="1" t="n">
        <f aca="false">IF(ISERROR(I2394/(I2394+K2394)),0,(I2394/(I2394+K2394)))</f>
        <v>1</v>
      </c>
      <c r="P2394" s="1" t="n">
        <f aca="false">IF(ISERROR((2*N2394*O2394)/(N2394+O2394)),0,(2*N2394*O2394)/(N2394+O2394))</f>
        <v>1</v>
      </c>
      <c r="Q2394" s="0" t="n">
        <f aca="false">L704-M704</f>
        <v>-7</v>
      </c>
      <c r="R2394" s="17" t="str">
        <f aca="false">VLOOKUP(A2394,s3_num_method!A2394:B4893,2,0)</f>
        <v>count</v>
      </c>
    </row>
    <row r="2395" customFormat="false" ht="12.8" hidden="false" customHeight="false" outlineLevel="0" collapsed="false">
      <c r="A2395" s="0" t="s">
        <v>8891</v>
      </c>
      <c r="B2395" s="0" t="s">
        <v>22</v>
      </c>
      <c r="C2395" s="0" t="s">
        <v>9</v>
      </c>
      <c r="E2395" s="0" t="s">
        <v>3</v>
      </c>
      <c r="F2395" s="0" t="s">
        <v>8892</v>
      </c>
      <c r="G2395" s="0" t="n">
        <v>2</v>
      </c>
      <c r="H2395" s="0" t="n">
        <v>2</v>
      </c>
      <c r="I2395" s="0" t="n">
        <v>2</v>
      </c>
      <c r="J2395" s="0" t="n">
        <v>0</v>
      </c>
      <c r="K2395" s="0" t="n">
        <v>0</v>
      </c>
      <c r="L2395" s="0" t="n">
        <v>4</v>
      </c>
      <c r="M2395" s="0" t="n">
        <v>4</v>
      </c>
      <c r="N2395" s="1" t="n">
        <f aca="false">IF(ISERROR(I2395/(I2395+J2395)),0,(I2395/(I2395+J2395)))</f>
        <v>1</v>
      </c>
      <c r="O2395" s="1" t="n">
        <f aca="false">IF(ISERROR(I2395/(I2395+K2395)),0,(I2395/(I2395+K2395)))</f>
        <v>1</v>
      </c>
      <c r="P2395" s="1" t="n">
        <f aca="false">IF(ISERROR((2*N2395*O2395)/(N2395+O2395)),0,(2*N2395*O2395)/(N2395+O2395))</f>
        <v>1</v>
      </c>
      <c r="Q2395" s="0" t="n">
        <f aca="false">L2216-M2216</f>
        <v>-7</v>
      </c>
      <c r="R2395" s="17" t="str">
        <f aca="false">VLOOKUP(A2395,s3_num_method!A2395:B4894,2,0)</f>
        <v>num+count</v>
      </c>
    </row>
    <row r="2396" customFormat="false" ht="12.8" hidden="false" customHeight="false" outlineLevel="0" collapsed="false">
      <c r="A2396" s="0" t="s">
        <v>8893</v>
      </c>
      <c r="B2396" s="0" t="s">
        <v>22</v>
      </c>
      <c r="C2396" s="0" t="s">
        <v>9</v>
      </c>
      <c r="E2396" s="0" t="s">
        <v>3</v>
      </c>
      <c r="F2396" s="0" t="s">
        <v>8894</v>
      </c>
      <c r="G2396" s="0" t="n">
        <v>1</v>
      </c>
      <c r="H2396" s="0" t="n">
        <v>1</v>
      </c>
      <c r="I2396" s="0" t="n">
        <v>1</v>
      </c>
      <c r="J2396" s="0" t="n">
        <v>0</v>
      </c>
      <c r="K2396" s="0" t="n">
        <v>0</v>
      </c>
      <c r="L2396" s="0" t="n">
        <v>1</v>
      </c>
      <c r="M2396" s="0" t="n">
        <v>0</v>
      </c>
      <c r="N2396" s="1" t="n">
        <f aca="false">IF(ISERROR(I2396/(I2396+J2396)),0,(I2396/(I2396+J2396)))</f>
        <v>1</v>
      </c>
      <c r="O2396" s="1" t="n">
        <f aca="false">IF(ISERROR(I2396/(I2396+K2396)),0,(I2396/(I2396+K2396)))</f>
        <v>1</v>
      </c>
      <c r="P2396" s="1" t="n">
        <f aca="false">IF(ISERROR((2*N2396*O2396)/(N2396+O2396)),0,(2*N2396*O2396)/(N2396+O2396))</f>
        <v>1</v>
      </c>
      <c r="Q2396" s="0" t="n">
        <f aca="false">L1815-M1815</f>
        <v>8</v>
      </c>
      <c r="R2396" s="17" t="str">
        <f aca="false">VLOOKUP(A2396,s3_num_method!A2396:B4895,2,0)</f>
        <v>count</v>
      </c>
    </row>
    <row r="2397" customFormat="false" ht="12.8" hidden="false" customHeight="false" outlineLevel="0" collapsed="false">
      <c r="A2397" s="0" t="s">
        <v>8895</v>
      </c>
      <c r="B2397" s="0" t="s">
        <v>22</v>
      </c>
      <c r="C2397" s="0" t="s">
        <v>9</v>
      </c>
      <c r="E2397" s="0" t="s">
        <v>3</v>
      </c>
      <c r="F2397" s="0" t="s">
        <v>8896</v>
      </c>
      <c r="G2397" s="0" t="n">
        <v>1</v>
      </c>
      <c r="H2397" s="0" t="n">
        <v>1</v>
      </c>
      <c r="I2397" s="0" t="n">
        <v>1</v>
      </c>
      <c r="J2397" s="0" t="n">
        <v>0</v>
      </c>
      <c r="K2397" s="0" t="n">
        <v>0</v>
      </c>
      <c r="L2397" s="0" t="n">
        <v>6</v>
      </c>
      <c r="M2397" s="0" t="n">
        <v>0</v>
      </c>
      <c r="N2397" s="1" t="n">
        <f aca="false">IF(ISERROR(I2397/(I2397+J2397)),0,(I2397/(I2397+J2397)))</f>
        <v>1</v>
      </c>
      <c r="O2397" s="1" t="n">
        <f aca="false">IF(ISERROR(I2397/(I2397+K2397)),0,(I2397/(I2397+K2397)))</f>
        <v>1</v>
      </c>
      <c r="P2397" s="1" t="n">
        <f aca="false">IF(ISERROR((2*N2397*O2397)/(N2397+O2397)),0,(2*N2397*O2397)/(N2397+O2397))</f>
        <v>1</v>
      </c>
      <c r="Q2397" s="0" t="n">
        <f aca="false">L2164-M2164</f>
        <v>-9</v>
      </c>
      <c r="R2397" s="17" t="str">
        <f aca="false">VLOOKUP(A2397,s3_num_method!A2397:B4896,2,0)</f>
        <v>count</v>
      </c>
    </row>
    <row r="2398" customFormat="false" ht="12.8" hidden="false" customHeight="false" outlineLevel="0" collapsed="false">
      <c r="A2398" s="0" t="s">
        <v>8897</v>
      </c>
      <c r="B2398" s="0" t="s">
        <v>22</v>
      </c>
      <c r="C2398" s="0" t="s">
        <v>9</v>
      </c>
      <c r="E2398" s="0" t="s">
        <v>3</v>
      </c>
      <c r="F2398" s="0" t="s">
        <v>8898</v>
      </c>
      <c r="G2398" s="0" t="n">
        <v>1</v>
      </c>
      <c r="H2398" s="0" t="n">
        <v>1</v>
      </c>
      <c r="I2398" s="0" t="n">
        <v>1</v>
      </c>
      <c r="J2398" s="0" t="n">
        <v>0</v>
      </c>
      <c r="K2398" s="0" t="n">
        <v>0</v>
      </c>
      <c r="L2398" s="0" t="n">
        <v>1</v>
      </c>
      <c r="M2398" s="0" t="n">
        <v>1</v>
      </c>
      <c r="N2398" s="1" t="n">
        <f aca="false">IF(ISERROR(I2398/(I2398+J2398)),0,(I2398/(I2398+J2398)))</f>
        <v>1</v>
      </c>
      <c r="O2398" s="1" t="n">
        <f aca="false">IF(ISERROR(I2398/(I2398+K2398)),0,(I2398/(I2398+K2398)))</f>
        <v>1</v>
      </c>
      <c r="P2398" s="1" t="n">
        <f aca="false">IF(ISERROR((2*N2398*O2398)/(N2398+O2398)),0,(2*N2398*O2398)/(N2398+O2398))</f>
        <v>1</v>
      </c>
      <c r="Q2398" s="0" t="n">
        <f aca="false">L2200-M2200</f>
        <v>14</v>
      </c>
      <c r="R2398" s="17" t="str">
        <f aca="false">VLOOKUP(A2398,s3_num_method!A2398:B4897,2,0)</f>
        <v>count</v>
      </c>
    </row>
    <row r="2399" customFormat="false" ht="12.8" hidden="false" customHeight="false" outlineLevel="0" collapsed="false">
      <c r="A2399" s="0" t="s">
        <v>8899</v>
      </c>
      <c r="B2399" s="0" t="s">
        <v>22</v>
      </c>
      <c r="C2399" s="0" t="s">
        <v>9</v>
      </c>
      <c r="E2399" s="0" t="s">
        <v>3</v>
      </c>
      <c r="F2399" s="0" t="s">
        <v>8900</v>
      </c>
      <c r="G2399" s="0" t="n">
        <v>1</v>
      </c>
      <c r="H2399" s="0" t="n">
        <v>0</v>
      </c>
      <c r="I2399" s="0" t="n">
        <v>0</v>
      </c>
      <c r="J2399" s="0" t="n">
        <v>0</v>
      </c>
      <c r="K2399" s="0" t="n">
        <v>1</v>
      </c>
      <c r="L2399" s="0" t="n">
        <v>3</v>
      </c>
      <c r="M2399" s="0" t="n">
        <v>0</v>
      </c>
      <c r="N2399" s="1" t="n">
        <f aca="false">IF(ISERROR(I2399/(I2399+J2399)),0,(I2399/(I2399+J2399)))</f>
        <v>0</v>
      </c>
      <c r="O2399" s="1" t="n">
        <f aca="false">IF(ISERROR(I2399/(I2399+K2399)),0,(I2399/(I2399+K2399)))</f>
        <v>0</v>
      </c>
      <c r="P2399" s="1" t="n">
        <f aca="false">IF(ISERROR((2*N2399*O2399)/(N2399+O2399)),0,(2*N2399*O2399)/(N2399+O2399))</f>
        <v>0</v>
      </c>
      <c r="Q2399" s="0" t="n">
        <f aca="false">L665-M665</f>
        <v>3</v>
      </c>
      <c r="R2399" s="17" t="str">
        <f aca="false">VLOOKUP(A2399,s3_num_method!A2399:B4898,2,0)</f>
        <v>num+count</v>
      </c>
    </row>
    <row r="2400" customFormat="false" ht="12.8" hidden="false" customHeight="false" outlineLevel="0" collapsed="false">
      <c r="A2400" s="0" t="s">
        <v>8901</v>
      </c>
      <c r="B2400" s="0" t="s">
        <v>22</v>
      </c>
      <c r="C2400" s="0" t="s">
        <v>9</v>
      </c>
      <c r="E2400" s="0" t="s">
        <v>3</v>
      </c>
      <c r="F2400" s="0" t="s">
        <v>8902</v>
      </c>
      <c r="G2400" s="0" t="n">
        <v>2</v>
      </c>
      <c r="H2400" s="0" t="n">
        <v>1</v>
      </c>
      <c r="I2400" s="0" t="n">
        <v>1</v>
      </c>
      <c r="J2400" s="0" t="n">
        <v>0</v>
      </c>
      <c r="K2400" s="0" t="n">
        <v>1</v>
      </c>
      <c r="L2400" s="0" t="n">
        <v>5</v>
      </c>
      <c r="M2400" s="0" t="n">
        <v>0</v>
      </c>
      <c r="N2400" s="1" t="n">
        <f aca="false">IF(ISERROR(I2400/(I2400+J2400)),0,(I2400/(I2400+J2400)))</f>
        <v>1</v>
      </c>
      <c r="O2400" s="1" t="n">
        <f aca="false">IF(ISERROR(I2400/(I2400+K2400)),0,(I2400/(I2400+K2400)))</f>
        <v>0.5</v>
      </c>
      <c r="P2400" s="1" t="n">
        <f aca="false">IF(ISERROR((2*N2400*O2400)/(N2400+O2400)),0,(2*N2400*O2400)/(N2400+O2400))</f>
        <v>0.666666666666667</v>
      </c>
      <c r="Q2400" s="0" t="n">
        <f aca="false">L2229-M2229</f>
        <v>16</v>
      </c>
      <c r="R2400" s="17" t="str">
        <f aca="false">VLOOKUP(A2400,s3_num_method!A2400:B4899,2,0)</f>
        <v>count</v>
      </c>
    </row>
    <row r="2401" customFormat="false" ht="12.8" hidden="false" customHeight="false" outlineLevel="0" collapsed="false">
      <c r="A2401" s="0" t="s">
        <v>8903</v>
      </c>
      <c r="B2401" s="0" t="s">
        <v>22</v>
      </c>
      <c r="C2401" s="0" t="s">
        <v>9</v>
      </c>
      <c r="E2401" s="0" t="s">
        <v>3</v>
      </c>
      <c r="F2401" s="0" t="s">
        <v>8904</v>
      </c>
      <c r="G2401" s="0" t="n">
        <v>1</v>
      </c>
      <c r="H2401" s="0" t="n">
        <v>0</v>
      </c>
      <c r="I2401" s="0" t="n">
        <v>0</v>
      </c>
      <c r="J2401" s="0" t="n">
        <v>0</v>
      </c>
      <c r="K2401" s="0" t="n">
        <v>1</v>
      </c>
      <c r="L2401" s="0" t="n">
        <v>3</v>
      </c>
      <c r="M2401" s="0" t="n">
        <v>0</v>
      </c>
      <c r="N2401" s="1" t="n">
        <f aca="false">IF(ISERROR(I2401/(I2401+J2401)),0,(I2401/(I2401+J2401)))</f>
        <v>0</v>
      </c>
      <c r="O2401" s="1" t="n">
        <f aca="false">IF(ISERROR(I2401/(I2401+K2401)),0,(I2401/(I2401+K2401)))</f>
        <v>0</v>
      </c>
      <c r="P2401" s="1" t="n">
        <f aca="false">IF(ISERROR((2*N2401*O2401)/(N2401+O2401)),0,(2*N2401*O2401)/(N2401+O2401))</f>
        <v>0</v>
      </c>
      <c r="Q2401" s="0" t="n">
        <f aca="false">L1789-M1789</f>
        <v>-2</v>
      </c>
      <c r="R2401" s="17" t="str">
        <f aca="false">VLOOKUP(A2401,s3_num_method!A2401:B4900,2,0)</f>
        <v>num+count</v>
      </c>
    </row>
    <row r="2402" customFormat="false" ht="12.8" hidden="false" customHeight="false" outlineLevel="0" collapsed="false">
      <c r="A2402" s="0" t="s">
        <v>8905</v>
      </c>
      <c r="B2402" s="0" t="s">
        <v>22</v>
      </c>
      <c r="C2402" s="0" t="s">
        <v>9</v>
      </c>
      <c r="E2402" s="0" t="s">
        <v>3</v>
      </c>
      <c r="F2402" s="0" t="s">
        <v>8906</v>
      </c>
      <c r="G2402" s="0" t="n">
        <v>1</v>
      </c>
      <c r="H2402" s="0" t="n">
        <v>1</v>
      </c>
      <c r="I2402" s="0" t="n">
        <v>1</v>
      </c>
      <c r="J2402" s="0" t="n">
        <v>0</v>
      </c>
      <c r="K2402" s="0" t="n">
        <v>0</v>
      </c>
      <c r="L2402" s="0" t="n">
        <v>3</v>
      </c>
      <c r="M2402" s="0" t="n">
        <v>2</v>
      </c>
      <c r="N2402" s="1" t="n">
        <f aca="false">IF(ISERROR(I2402/(I2402+J2402)),0,(I2402/(I2402+J2402)))</f>
        <v>1</v>
      </c>
      <c r="O2402" s="1" t="n">
        <f aca="false">IF(ISERROR(I2402/(I2402+K2402)),0,(I2402/(I2402+K2402)))</f>
        <v>1</v>
      </c>
      <c r="P2402" s="1" t="n">
        <f aca="false">IF(ISERROR((2*N2402*O2402)/(N2402+O2402)),0,(2*N2402*O2402)/(N2402+O2402))</f>
        <v>1</v>
      </c>
      <c r="Q2402" s="0" t="n">
        <f aca="false">L663-M663</f>
        <v>-3</v>
      </c>
      <c r="R2402" s="17" t="str">
        <f aca="false">VLOOKUP(A2402,s3_num_method!A2402:B4901,2,0)</f>
        <v>num</v>
      </c>
    </row>
    <row r="2403" customFormat="false" ht="12.8" hidden="false" customHeight="false" outlineLevel="0" collapsed="false">
      <c r="A2403" s="0" t="s">
        <v>8907</v>
      </c>
      <c r="B2403" s="0" t="s">
        <v>22</v>
      </c>
      <c r="C2403" s="0" t="s">
        <v>9</v>
      </c>
      <c r="E2403" s="0" t="s">
        <v>3</v>
      </c>
      <c r="F2403" s="0" t="s">
        <v>8908</v>
      </c>
      <c r="G2403" s="0" t="n">
        <v>2</v>
      </c>
      <c r="H2403" s="0" t="n">
        <v>0</v>
      </c>
      <c r="I2403" s="0" t="n">
        <v>0</v>
      </c>
      <c r="J2403" s="0" t="n">
        <v>0</v>
      </c>
      <c r="K2403" s="0" t="n">
        <v>2</v>
      </c>
      <c r="L2403" s="0" t="n">
        <v>5</v>
      </c>
      <c r="M2403" s="0" t="n">
        <v>0</v>
      </c>
      <c r="N2403" s="1" t="n">
        <f aca="false">IF(ISERROR(I2403/(I2403+J2403)),0,(I2403/(I2403+J2403)))</f>
        <v>0</v>
      </c>
      <c r="O2403" s="1" t="n">
        <f aca="false">IF(ISERROR(I2403/(I2403+K2403)),0,(I2403/(I2403+K2403)))</f>
        <v>0</v>
      </c>
      <c r="P2403" s="1" t="n">
        <f aca="false">IF(ISERROR((2*N2403*O2403)/(N2403+O2403)),0,(2*N2403*O2403)/(N2403+O2403))</f>
        <v>0</v>
      </c>
      <c r="Q2403" s="0" t="n">
        <f aca="false">L1130-M1130</f>
        <v>-21</v>
      </c>
      <c r="R2403" s="17" t="str">
        <f aca="false">VLOOKUP(A2403,s3_num_method!A2403:B4902,2,0)</f>
        <v>num+count</v>
      </c>
    </row>
    <row r="2404" customFormat="false" ht="12.8" hidden="false" customHeight="false" outlineLevel="0" collapsed="false">
      <c r="A2404" s="0" t="s">
        <v>8909</v>
      </c>
      <c r="B2404" s="0" t="s">
        <v>22</v>
      </c>
      <c r="C2404" s="0" t="s">
        <v>9</v>
      </c>
      <c r="E2404" s="0" t="s">
        <v>3</v>
      </c>
      <c r="F2404" s="0" t="s">
        <v>8910</v>
      </c>
      <c r="G2404" s="0" t="n">
        <v>1</v>
      </c>
      <c r="H2404" s="0" t="n">
        <v>0</v>
      </c>
      <c r="I2404" s="0" t="n">
        <v>0</v>
      </c>
      <c r="J2404" s="0" t="n">
        <v>0</v>
      </c>
      <c r="K2404" s="0" t="n">
        <v>1</v>
      </c>
      <c r="L2404" s="0" t="n">
        <v>12</v>
      </c>
      <c r="M2404" s="0" t="n">
        <v>0</v>
      </c>
      <c r="N2404" s="1" t="n">
        <f aca="false">IF(ISERROR(I2404/(I2404+J2404)),0,(I2404/(I2404+J2404)))</f>
        <v>0</v>
      </c>
      <c r="O2404" s="1" t="n">
        <f aca="false">IF(ISERROR(I2404/(I2404+K2404)),0,(I2404/(I2404+K2404)))</f>
        <v>0</v>
      </c>
      <c r="P2404" s="1" t="n">
        <f aca="false">IF(ISERROR((2*N2404*O2404)/(N2404+O2404)),0,(2*N2404*O2404)/(N2404+O2404))</f>
        <v>0</v>
      </c>
      <c r="Q2404" s="0" t="n">
        <f aca="false">L632-M632</f>
        <v>-3</v>
      </c>
      <c r="R2404" s="17" t="str">
        <f aca="false">VLOOKUP(A2404,s3_num_method!A2404:B4903,2,0)</f>
        <v>num+count</v>
      </c>
    </row>
    <row r="2405" customFormat="false" ht="12.8" hidden="false" customHeight="false" outlineLevel="0" collapsed="false">
      <c r="A2405" s="0" t="s">
        <v>8911</v>
      </c>
      <c r="B2405" s="0" t="s">
        <v>22</v>
      </c>
      <c r="C2405" s="0" t="s">
        <v>9</v>
      </c>
      <c r="E2405" s="0" t="s">
        <v>3</v>
      </c>
      <c r="F2405" s="0" t="s">
        <v>8912</v>
      </c>
      <c r="G2405" s="0" t="n">
        <v>1</v>
      </c>
      <c r="H2405" s="0" t="n">
        <v>1</v>
      </c>
      <c r="I2405" s="0" t="n">
        <v>1</v>
      </c>
      <c r="J2405" s="0" t="n">
        <v>0</v>
      </c>
      <c r="K2405" s="0" t="n">
        <v>0</v>
      </c>
      <c r="L2405" s="0" t="n">
        <v>1</v>
      </c>
      <c r="M2405" s="0" t="n">
        <v>0</v>
      </c>
      <c r="N2405" s="1" t="n">
        <f aca="false">IF(ISERROR(I2405/(I2405+J2405)),0,(I2405/(I2405+J2405)))</f>
        <v>1</v>
      </c>
      <c r="O2405" s="1" t="n">
        <f aca="false">IF(ISERROR(I2405/(I2405+K2405)),0,(I2405/(I2405+K2405)))</f>
        <v>1</v>
      </c>
      <c r="P2405" s="1" t="n">
        <f aca="false">IF(ISERROR((2*N2405*O2405)/(N2405+O2405)),0,(2*N2405*O2405)/(N2405+O2405))</f>
        <v>1</v>
      </c>
      <c r="Q2405" s="0" t="n">
        <f aca="false">L2265-M2265</f>
        <v>-10</v>
      </c>
      <c r="R2405" s="17" t="str">
        <f aca="false">VLOOKUP(A2405,s3_num_method!A2405:B4904,2,0)</f>
        <v>count</v>
      </c>
    </row>
    <row r="2406" customFormat="false" ht="12.8" hidden="false" customHeight="false" outlineLevel="0" collapsed="false">
      <c r="A2406" s="0" t="s">
        <v>8913</v>
      </c>
      <c r="B2406" s="0" t="s">
        <v>22</v>
      </c>
      <c r="C2406" s="0" t="s">
        <v>9</v>
      </c>
      <c r="E2406" s="0" t="s">
        <v>3</v>
      </c>
      <c r="F2406" s="0" t="s">
        <v>8914</v>
      </c>
      <c r="G2406" s="0" t="n">
        <v>1</v>
      </c>
      <c r="H2406" s="0" t="n">
        <v>0</v>
      </c>
      <c r="I2406" s="0" t="n">
        <v>0</v>
      </c>
      <c r="J2406" s="0" t="n">
        <v>0</v>
      </c>
      <c r="K2406" s="0" t="n">
        <v>1</v>
      </c>
      <c r="L2406" s="0" t="n">
        <v>5</v>
      </c>
      <c r="M2406" s="0" t="n">
        <v>0</v>
      </c>
      <c r="N2406" s="1" t="n">
        <f aca="false">IF(ISERROR(I2406/(I2406+J2406)),0,(I2406/(I2406+J2406)))</f>
        <v>0</v>
      </c>
      <c r="O2406" s="1" t="n">
        <f aca="false">IF(ISERROR(I2406/(I2406+K2406)),0,(I2406/(I2406+K2406)))</f>
        <v>0</v>
      </c>
      <c r="P2406" s="1" t="n">
        <f aca="false">IF(ISERROR((2*N2406*O2406)/(N2406+O2406)),0,(2*N2406*O2406)/(N2406+O2406))</f>
        <v>0</v>
      </c>
      <c r="Q2406" s="0" t="n">
        <f aca="false">L1272-M1272</f>
        <v>-8</v>
      </c>
      <c r="R2406" s="17" t="str">
        <f aca="false">VLOOKUP(A2406,s3_num_method!A2406:B4905,2,0)</f>
        <v>num+count</v>
      </c>
    </row>
    <row r="2407" customFormat="false" ht="12.8" hidden="false" customHeight="false" outlineLevel="0" collapsed="false">
      <c r="A2407" s="0" t="s">
        <v>8915</v>
      </c>
      <c r="B2407" s="0" t="s">
        <v>22</v>
      </c>
      <c r="C2407" s="0" t="s">
        <v>9</v>
      </c>
      <c r="E2407" s="0" t="s">
        <v>3</v>
      </c>
      <c r="F2407" s="0" t="s">
        <v>8916</v>
      </c>
      <c r="G2407" s="0" t="n">
        <v>1</v>
      </c>
      <c r="H2407" s="0" t="n">
        <v>1</v>
      </c>
      <c r="I2407" s="0" t="n">
        <v>1</v>
      </c>
      <c r="J2407" s="0" t="n">
        <v>0</v>
      </c>
      <c r="K2407" s="0" t="n">
        <v>0</v>
      </c>
      <c r="L2407" s="0" t="n">
        <v>6</v>
      </c>
      <c r="M2407" s="0" t="n">
        <v>5</v>
      </c>
      <c r="N2407" s="1" t="n">
        <f aca="false">IF(ISERROR(I2407/(I2407+J2407)),0,(I2407/(I2407+J2407)))</f>
        <v>1</v>
      </c>
      <c r="O2407" s="1" t="n">
        <f aca="false">IF(ISERROR(I2407/(I2407+K2407)),0,(I2407/(I2407+K2407)))</f>
        <v>1</v>
      </c>
      <c r="P2407" s="1" t="n">
        <f aca="false">IF(ISERROR((2*N2407*O2407)/(N2407+O2407)),0,(2*N2407*O2407)/(N2407+O2407))</f>
        <v>1</v>
      </c>
      <c r="Q2407" s="0" t="n">
        <f aca="false">L636-M636</f>
        <v>-10</v>
      </c>
      <c r="R2407" s="17" t="str">
        <f aca="false">VLOOKUP(A2407,s3_num_method!A2407:B4906,2,0)</f>
        <v>num</v>
      </c>
    </row>
    <row r="2408" customFormat="false" ht="12.8" hidden="false" customHeight="false" outlineLevel="0" collapsed="false">
      <c r="A2408" s="0" t="s">
        <v>8917</v>
      </c>
      <c r="B2408" s="0" t="s">
        <v>22</v>
      </c>
      <c r="C2408" s="0" t="s">
        <v>9</v>
      </c>
      <c r="E2408" s="0" t="s">
        <v>3</v>
      </c>
      <c r="F2408" s="0" t="s">
        <v>8918</v>
      </c>
      <c r="G2408" s="0" t="n">
        <v>1</v>
      </c>
      <c r="H2408" s="0" t="n">
        <v>1</v>
      </c>
      <c r="I2408" s="0" t="n">
        <v>1</v>
      </c>
      <c r="J2408" s="0" t="n">
        <v>0</v>
      </c>
      <c r="K2408" s="0" t="n">
        <v>0</v>
      </c>
      <c r="L2408" s="0" t="n">
        <v>1</v>
      </c>
      <c r="M2408" s="0" t="n">
        <v>0</v>
      </c>
      <c r="N2408" s="1" t="n">
        <f aca="false">IF(ISERROR(I2408/(I2408+J2408)),0,(I2408/(I2408+J2408)))</f>
        <v>1</v>
      </c>
      <c r="O2408" s="1" t="n">
        <f aca="false">IF(ISERROR(I2408/(I2408+K2408)),0,(I2408/(I2408+K2408)))</f>
        <v>1</v>
      </c>
      <c r="P2408" s="1" t="n">
        <f aca="false">IF(ISERROR((2*N2408*O2408)/(N2408+O2408)),0,(2*N2408*O2408)/(N2408+O2408))</f>
        <v>1</v>
      </c>
      <c r="Q2408" s="0" t="n">
        <f aca="false">L757-M757</f>
        <v>-5</v>
      </c>
      <c r="R2408" s="17" t="str">
        <f aca="false">VLOOKUP(A2408,s3_num_method!A2408:B4907,2,0)</f>
        <v>count</v>
      </c>
    </row>
    <row r="2409" customFormat="false" ht="12.8" hidden="false" customHeight="false" outlineLevel="0" collapsed="false">
      <c r="A2409" s="0" t="s">
        <v>8919</v>
      </c>
      <c r="B2409" s="0" t="s">
        <v>22</v>
      </c>
      <c r="C2409" s="0" t="s">
        <v>9</v>
      </c>
      <c r="E2409" s="0" t="s">
        <v>3</v>
      </c>
      <c r="F2409" s="0" t="s">
        <v>8920</v>
      </c>
      <c r="G2409" s="0" t="n">
        <v>1</v>
      </c>
      <c r="H2409" s="0" t="n">
        <v>1</v>
      </c>
      <c r="I2409" s="0" t="n">
        <v>1</v>
      </c>
      <c r="J2409" s="0" t="n">
        <v>0</v>
      </c>
      <c r="K2409" s="0" t="n">
        <v>0</v>
      </c>
      <c r="L2409" s="0" t="n">
        <v>4</v>
      </c>
      <c r="M2409" s="0" t="n">
        <v>4</v>
      </c>
      <c r="N2409" s="1" t="n">
        <f aca="false">IF(ISERROR(I2409/(I2409+J2409)),0,(I2409/(I2409+J2409)))</f>
        <v>1</v>
      </c>
      <c r="O2409" s="1" t="n">
        <f aca="false">IF(ISERROR(I2409/(I2409+K2409)),0,(I2409/(I2409+K2409)))</f>
        <v>1</v>
      </c>
      <c r="P2409" s="1" t="n">
        <f aca="false">IF(ISERROR((2*N2409*O2409)/(N2409+O2409)),0,(2*N2409*O2409)/(N2409+O2409))</f>
        <v>1</v>
      </c>
      <c r="Q2409" s="0" t="n">
        <f aca="false">L631-M631</f>
        <v>-10</v>
      </c>
      <c r="R2409" s="17" t="str">
        <f aca="false">VLOOKUP(A2409,s3_num_method!A2409:B4908,2,0)</f>
        <v>num</v>
      </c>
    </row>
    <row r="2410" customFormat="false" ht="12.8" hidden="false" customHeight="false" outlineLevel="0" collapsed="false">
      <c r="A2410" s="0" t="s">
        <v>8921</v>
      </c>
      <c r="B2410" s="0" t="s">
        <v>22</v>
      </c>
      <c r="C2410" s="0" t="s">
        <v>9</v>
      </c>
      <c r="E2410" s="0" t="s">
        <v>3</v>
      </c>
      <c r="F2410" s="0" t="s">
        <v>8922</v>
      </c>
      <c r="G2410" s="0" t="n">
        <v>5</v>
      </c>
      <c r="H2410" s="0" t="n">
        <v>1</v>
      </c>
      <c r="I2410" s="0" t="n">
        <v>1</v>
      </c>
      <c r="J2410" s="0" t="n">
        <v>0</v>
      </c>
      <c r="K2410" s="0" t="n">
        <v>4</v>
      </c>
      <c r="L2410" s="0" t="n">
        <v>9</v>
      </c>
      <c r="M2410" s="0" t="n">
        <v>9</v>
      </c>
      <c r="N2410" s="1" t="n">
        <f aca="false">IF(ISERROR(I2410/(I2410+J2410)),0,(I2410/(I2410+J2410)))</f>
        <v>1</v>
      </c>
      <c r="O2410" s="1" t="n">
        <f aca="false">IF(ISERROR(I2410/(I2410+K2410)),0,(I2410/(I2410+K2410)))</f>
        <v>0.2</v>
      </c>
      <c r="P2410" s="1" t="n">
        <f aca="false">IF(ISERROR((2*N2410*O2410)/(N2410+O2410)),0,(2*N2410*O2410)/(N2410+O2410))</f>
        <v>0.333333333333333</v>
      </c>
      <c r="Q2410" s="0" t="n">
        <f aca="false">L2183-M2183</f>
        <v>-2</v>
      </c>
      <c r="R2410" s="17" t="str">
        <f aca="false">VLOOKUP(A2410,s3_num_method!A2410:B4909,2,0)</f>
        <v>num</v>
      </c>
    </row>
    <row r="2411" customFormat="false" ht="12.8" hidden="false" customHeight="false" outlineLevel="0" collapsed="false">
      <c r="A2411" s="0" t="s">
        <v>8923</v>
      </c>
      <c r="B2411" s="0" t="s">
        <v>22</v>
      </c>
      <c r="C2411" s="0" t="s">
        <v>9</v>
      </c>
      <c r="E2411" s="0" t="s">
        <v>3</v>
      </c>
      <c r="F2411" s="0" t="s">
        <v>8924</v>
      </c>
      <c r="G2411" s="0" t="n">
        <v>3</v>
      </c>
      <c r="H2411" s="0" t="n">
        <v>2</v>
      </c>
      <c r="I2411" s="0" t="n">
        <v>2</v>
      </c>
      <c r="J2411" s="0" t="n">
        <v>0</v>
      </c>
      <c r="K2411" s="0" t="n">
        <v>1</v>
      </c>
      <c r="L2411" s="0" t="n">
        <v>2</v>
      </c>
      <c r="M2411" s="0" t="n">
        <v>2</v>
      </c>
      <c r="N2411" s="1" t="n">
        <f aca="false">IF(ISERROR(I2411/(I2411+J2411)),0,(I2411/(I2411+J2411)))</f>
        <v>1</v>
      </c>
      <c r="O2411" s="1" t="n">
        <f aca="false">IF(ISERROR(I2411/(I2411+K2411)),0,(I2411/(I2411+K2411)))</f>
        <v>0.666666666666667</v>
      </c>
      <c r="P2411" s="1" t="n">
        <f aca="false">IF(ISERROR((2*N2411*O2411)/(N2411+O2411)),0,(2*N2411*O2411)/(N2411+O2411))</f>
        <v>0.8</v>
      </c>
      <c r="Q2411" s="0" t="n">
        <f aca="false">L2184-M2184</f>
        <v>-16</v>
      </c>
      <c r="R2411" s="17" t="str">
        <f aca="false">VLOOKUP(A2411,s3_num_method!A2411:B4910,2,0)</f>
        <v>num</v>
      </c>
    </row>
    <row r="2412" customFormat="false" ht="12.8" hidden="false" customHeight="false" outlineLevel="0" collapsed="false">
      <c r="A2412" s="0" t="s">
        <v>8925</v>
      </c>
      <c r="B2412" s="0" t="s">
        <v>22</v>
      </c>
      <c r="C2412" s="0" t="s">
        <v>9</v>
      </c>
      <c r="E2412" s="0" t="s">
        <v>3</v>
      </c>
      <c r="F2412" s="0" t="s">
        <v>8926</v>
      </c>
      <c r="G2412" s="0" t="n">
        <v>1</v>
      </c>
      <c r="H2412" s="0" t="n">
        <v>0</v>
      </c>
      <c r="I2412" s="0" t="n">
        <v>0</v>
      </c>
      <c r="J2412" s="0" t="n">
        <v>0</v>
      </c>
      <c r="K2412" s="0" t="n">
        <v>1</v>
      </c>
      <c r="L2412" s="0" t="n">
        <v>1</v>
      </c>
      <c r="M2412" s="0" t="n">
        <v>0</v>
      </c>
      <c r="N2412" s="1" t="n">
        <f aca="false">IF(ISERROR(I2412/(I2412+J2412)),0,(I2412/(I2412+J2412)))</f>
        <v>0</v>
      </c>
      <c r="O2412" s="1" t="n">
        <f aca="false">IF(ISERROR(I2412/(I2412+K2412)),0,(I2412/(I2412+K2412)))</f>
        <v>0</v>
      </c>
      <c r="P2412" s="1" t="n">
        <f aca="false">IF(ISERROR((2*N2412*O2412)/(N2412+O2412)),0,(2*N2412*O2412)/(N2412+O2412))</f>
        <v>0</v>
      </c>
      <c r="Q2412" s="0" t="n">
        <f aca="false">L686-M686</f>
        <v>4</v>
      </c>
      <c r="R2412" s="17" t="str">
        <f aca="false">VLOOKUP(A2412,s3_num_method!A2412:B4911,2,0)</f>
        <v>num+count</v>
      </c>
    </row>
    <row r="2413" customFormat="false" ht="12.8" hidden="false" customHeight="false" outlineLevel="0" collapsed="false">
      <c r="A2413" s="0" t="s">
        <v>8927</v>
      </c>
      <c r="B2413" s="0" t="s">
        <v>22</v>
      </c>
      <c r="C2413" s="0" t="s">
        <v>9</v>
      </c>
      <c r="E2413" s="0" t="s">
        <v>3</v>
      </c>
      <c r="F2413" s="0" t="s">
        <v>8928</v>
      </c>
      <c r="G2413" s="0" t="n">
        <v>2</v>
      </c>
      <c r="H2413" s="0" t="n">
        <v>1</v>
      </c>
      <c r="I2413" s="0" t="n">
        <v>1</v>
      </c>
      <c r="J2413" s="0" t="n">
        <v>0</v>
      </c>
      <c r="K2413" s="0" t="n">
        <v>1</v>
      </c>
      <c r="L2413" s="0" t="n">
        <v>1</v>
      </c>
      <c r="M2413" s="0" t="n">
        <v>1</v>
      </c>
      <c r="N2413" s="1" t="n">
        <f aca="false">IF(ISERROR(I2413/(I2413+J2413)),0,(I2413/(I2413+J2413)))</f>
        <v>1</v>
      </c>
      <c r="O2413" s="1" t="n">
        <f aca="false">IF(ISERROR(I2413/(I2413+K2413)),0,(I2413/(I2413+K2413)))</f>
        <v>0.5</v>
      </c>
      <c r="P2413" s="1" t="n">
        <f aca="false">IF(ISERROR((2*N2413*O2413)/(N2413+O2413)),0,(2*N2413*O2413)/(N2413+O2413))</f>
        <v>0.666666666666667</v>
      </c>
      <c r="Q2413" s="0" t="n">
        <f aca="false">L2262-M2262</f>
        <v>14</v>
      </c>
      <c r="R2413" s="17" t="str">
        <f aca="false">VLOOKUP(A2413,s3_num_method!A2413:B4912,2,0)</f>
        <v>count</v>
      </c>
    </row>
    <row r="2414" customFormat="false" ht="12.8" hidden="false" customHeight="false" outlineLevel="0" collapsed="false">
      <c r="A2414" s="0" t="s">
        <v>8929</v>
      </c>
      <c r="B2414" s="0" t="s">
        <v>22</v>
      </c>
      <c r="C2414" s="0" t="s">
        <v>9</v>
      </c>
      <c r="E2414" s="0" t="s">
        <v>3</v>
      </c>
      <c r="F2414" s="0" t="s">
        <v>8930</v>
      </c>
      <c r="G2414" s="0" t="n">
        <v>2</v>
      </c>
      <c r="H2414" s="0" t="n">
        <v>1</v>
      </c>
      <c r="I2414" s="0" t="n">
        <v>1</v>
      </c>
      <c r="J2414" s="0" t="n">
        <v>0</v>
      </c>
      <c r="K2414" s="0" t="n">
        <v>1</v>
      </c>
      <c r="L2414" s="0" t="n">
        <v>8</v>
      </c>
      <c r="M2414" s="0" t="n">
        <v>10</v>
      </c>
      <c r="N2414" s="1" t="n">
        <f aca="false">IF(ISERROR(I2414/(I2414+J2414)),0,(I2414/(I2414+J2414)))</f>
        <v>1</v>
      </c>
      <c r="O2414" s="1" t="n">
        <f aca="false">IF(ISERROR(I2414/(I2414+K2414)),0,(I2414/(I2414+K2414)))</f>
        <v>0.5</v>
      </c>
      <c r="P2414" s="1" t="n">
        <f aca="false">IF(ISERROR((2*N2414*O2414)/(N2414+O2414)),0,(2*N2414*O2414)/(N2414+O2414))</f>
        <v>0.666666666666667</v>
      </c>
      <c r="Q2414" s="0" t="n">
        <f aca="false">L2169-M2169</f>
        <v>11</v>
      </c>
      <c r="R2414" s="17" t="str">
        <f aca="false">VLOOKUP(A2414,s3_num_method!A2414:B4913,2,0)</f>
        <v>num</v>
      </c>
    </row>
    <row r="2415" customFormat="false" ht="12.8" hidden="false" customHeight="false" outlineLevel="0" collapsed="false">
      <c r="A2415" s="0" t="s">
        <v>8931</v>
      </c>
      <c r="B2415" s="0" t="s">
        <v>22</v>
      </c>
      <c r="C2415" s="0" t="s">
        <v>9</v>
      </c>
      <c r="E2415" s="0" t="s">
        <v>3</v>
      </c>
      <c r="F2415" s="0" t="s">
        <v>8932</v>
      </c>
      <c r="G2415" s="0" t="n">
        <v>2</v>
      </c>
      <c r="H2415" s="0" t="n">
        <v>0</v>
      </c>
      <c r="I2415" s="0" t="n">
        <v>0</v>
      </c>
      <c r="J2415" s="0" t="n">
        <v>0</v>
      </c>
      <c r="K2415" s="0" t="n">
        <v>2</v>
      </c>
      <c r="L2415" s="0" t="n">
        <v>2</v>
      </c>
      <c r="M2415" s="0" t="n">
        <v>0</v>
      </c>
      <c r="N2415" s="1" t="n">
        <f aca="false">IF(ISERROR(I2415/(I2415+J2415)),0,(I2415/(I2415+J2415)))</f>
        <v>0</v>
      </c>
      <c r="O2415" s="1" t="n">
        <f aca="false">IF(ISERROR(I2415/(I2415+K2415)),0,(I2415/(I2415+K2415)))</f>
        <v>0</v>
      </c>
      <c r="P2415" s="1" t="n">
        <f aca="false">IF(ISERROR((2*N2415*O2415)/(N2415+O2415)),0,(2*N2415*O2415)/(N2415+O2415))</f>
        <v>0</v>
      </c>
      <c r="Q2415" s="0" t="n">
        <f aca="false">L662-M662</f>
        <v>-4</v>
      </c>
      <c r="R2415" s="17" t="str">
        <f aca="false">VLOOKUP(A2415,s3_num_method!A2415:B4914,2,0)</f>
        <v>num+count</v>
      </c>
    </row>
    <row r="2416" customFormat="false" ht="12.8" hidden="false" customHeight="false" outlineLevel="0" collapsed="false">
      <c r="A2416" s="0" t="s">
        <v>8933</v>
      </c>
      <c r="B2416" s="0" t="s">
        <v>22</v>
      </c>
      <c r="C2416" s="0" t="s">
        <v>9</v>
      </c>
      <c r="E2416" s="0" t="s">
        <v>3</v>
      </c>
      <c r="F2416" s="0" t="s">
        <v>8934</v>
      </c>
      <c r="G2416" s="0" t="n">
        <v>1</v>
      </c>
      <c r="H2416" s="0" t="n">
        <v>0</v>
      </c>
      <c r="I2416" s="0" t="n">
        <v>0</v>
      </c>
      <c r="J2416" s="0" t="n">
        <v>0</v>
      </c>
      <c r="K2416" s="0" t="n">
        <v>1</v>
      </c>
      <c r="L2416" s="0" t="n">
        <v>3</v>
      </c>
      <c r="M2416" s="0" t="n">
        <v>0</v>
      </c>
      <c r="N2416" s="1" t="n">
        <f aca="false">IF(ISERROR(I2416/(I2416+J2416)),0,(I2416/(I2416+J2416)))</f>
        <v>0</v>
      </c>
      <c r="O2416" s="1" t="n">
        <f aca="false">IF(ISERROR(I2416/(I2416+K2416)),0,(I2416/(I2416+K2416)))</f>
        <v>0</v>
      </c>
      <c r="P2416" s="1" t="n">
        <f aca="false">IF(ISERROR((2*N2416*O2416)/(N2416+O2416)),0,(2*N2416*O2416)/(N2416+O2416))</f>
        <v>0</v>
      </c>
      <c r="Q2416" s="0" t="n">
        <f aca="false">L2186-M2186</f>
        <v>-18</v>
      </c>
      <c r="R2416" s="17" t="str">
        <f aca="false">VLOOKUP(A2416,s3_num_method!A2416:B4915,2,0)</f>
        <v>num+count</v>
      </c>
    </row>
    <row r="2417" customFormat="false" ht="12.8" hidden="false" customHeight="false" outlineLevel="0" collapsed="false">
      <c r="A2417" s="0" t="s">
        <v>8935</v>
      </c>
      <c r="B2417" s="0" t="s">
        <v>22</v>
      </c>
      <c r="C2417" s="0" t="s">
        <v>9</v>
      </c>
      <c r="E2417" s="0" t="s">
        <v>3</v>
      </c>
      <c r="F2417" s="0" t="s">
        <v>8936</v>
      </c>
      <c r="G2417" s="0" t="n">
        <v>1</v>
      </c>
      <c r="H2417" s="0" t="n">
        <v>0</v>
      </c>
      <c r="I2417" s="0" t="n">
        <v>0</v>
      </c>
      <c r="J2417" s="0" t="n">
        <v>0</v>
      </c>
      <c r="K2417" s="0" t="n">
        <v>1</v>
      </c>
      <c r="L2417" s="0" t="n">
        <v>1</v>
      </c>
      <c r="M2417" s="0" t="n">
        <v>0</v>
      </c>
      <c r="N2417" s="1" t="n">
        <f aca="false">IF(ISERROR(I2417/(I2417+J2417)),0,(I2417/(I2417+J2417)))</f>
        <v>0</v>
      </c>
      <c r="O2417" s="1" t="n">
        <f aca="false">IF(ISERROR(I2417/(I2417+K2417)),0,(I2417/(I2417+K2417)))</f>
        <v>0</v>
      </c>
      <c r="P2417" s="1" t="n">
        <f aca="false">IF(ISERROR((2*N2417*O2417)/(N2417+O2417)),0,(2*N2417*O2417)/(N2417+O2417))</f>
        <v>0</v>
      </c>
      <c r="Q2417" s="0" t="n">
        <f aca="false">L693-M693</f>
        <v>14</v>
      </c>
      <c r="R2417" s="17" t="str">
        <f aca="false">VLOOKUP(A2417,s3_num_method!A2417:B4916,2,0)</f>
        <v>num+count</v>
      </c>
    </row>
    <row r="2418" customFormat="false" ht="12.8" hidden="false" customHeight="false" outlineLevel="0" collapsed="false">
      <c r="A2418" s="0" t="s">
        <v>8937</v>
      </c>
      <c r="B2418" s="0" t="s">
        <v>22</v>
      </c>
      <c r="C2418" s="0" t="s">
        <v>9</v>
      </c>
      <c r="E2418" s="0" t="s">
        <v>3</v>
      </c>
      <c r="F2418" s="0" t="s">
        <v>8938</v>
      </c>
      <c r="G2418" s="0" t="n">
        <v>1</v>
      </c>
      <c r="H2418" s="0" t="n">
        <v>0</v>
      </c>
      <c r="I2418" s="0" t="n">
        <v>0</v>
      </c>
      <c r="J2418" s="0" t="n">
        <v>0</v>
      </c>
      <c r="K2418" s="0" t="n">
        <v>1</v>
      </c>
      <c r="L2418" s="0" t="n">
        <v>4</v>
      </c>
      <c r="M2418" s="0" t="n">
        <v>0</v>
      </c>
      <c r="N2418" s="1" t="n">
        <f aca="false">IF(ISERROR(I2418/(I2418+J2418)),0,(I2418/(I2418+J2418)))</f>
        <v>0</v>
      </c>
      <c r="O2418" s="1" t="n">
        <f aca="false">IF(ISERROR(I2418/(I2418+K2418)),0,(I2418/(I2418+K2418)))</f>
        <v>0</v>
      </c>
      <c r="P2418" s="1" t="n">
        <f aca="false">IF(ISERROR((2*N2418*O2418)/(N2418+O2418)),0,(2*N2418*O2418)/(N2418+O2418))</f>
        <v>0</v>
      </c>
      <c r="Q2418" s="0" t="n">
        <f aca="false">L2242-M2242</f>
        <v>12</v>
      </c>
      <c r="R2418" s="17" t="str">
        <f aca="false">VLOOKUP(A2418,s3_num_method!A2418:B4917,2,0)</f>
        <v>num+count</v>
      </c>
    </row>
    <row r="2419" customFormat="false" ht="12.8" hidden="false" customHeight="false" outlineLevel="0" collapsed="false">
      <c r="A2419" s="0" t="s">
        <v>8939</v>
      </c>
      <c r="B2419" s="0" t="s">
        <v>22</v>
      </c>
      <c r="C2419" s="0" t="s">
        <v>9</v>
      </c>
      <c r="E2419" s="0" t="s">
        <v>3</v>
      </c>
      <c r="F2419" s="0" t="s">
        <v>8940</v>
      </c>
      <c r="G2419" s="0" t="n">
        <v>1</v>
      </c>
      <c r="H2419" s="0" t="n">
        <v>0</v>
      </c>
      <c r="I2419" s="0" t="n">
        <v>0</v>
      </c>
      <c r="J2419" s="0" t="n">
        <v>0</v>
      </c>
      <c r="K2419" s="0" t="n">
        <v>1</v>
      </c>
      <c r="L2419" s="0" t="n">
        <v>3</v>
      </c>
      <c r="M2419" s="0" t="n">
        <v>0</v>
      </c>
      <c r="N2419" s="1" t="n">
        <f aca="false">IF(ISERROR(I2419/(I2419+J2419)),0,(I2419/(I2419+J2419)))</f>
        <v>0</v>
      </c>
      <c r="O2419" s="1" t="n">
        <f aca="false">IF(ISERROR(I2419/(I2419+K2419)),0,(I2419/(I2419+K2419)))</f>
        <v>0</v>
      </c>
      <c r="P2419" s="1" t="n">
        <f aca="false">IF(ISERROR((2*N2419*O2419)/(N2419+O2419)),0,(2*N2419*O2419)/(N2419+O2419))</f>
        <v>0</v>
      </c>
      <c r="Q2419" s="0" t="n">
        <f aca="false">L2147-M2147</f>
        <v>-14</v>
      </c>
      <c r="R2419" s="17" t="str">
        <f aca="false">VLOOKUP(A2419,s3_num_method!A2419:B4918,2,0)</f>
        <v>num+count</v>
      </c>
    </row>
    <row r="2420" customFormat="false" ht="12.8" hidden="false" customHeight="false" outlineLevel="0" collapsed="false">
      <c r="A2420" s="0" t="s">
        <v>8941</v>
      </c>
      <c r="B2420" s="0" t="s">
        <v>22</v>
      </c>
      <c r="C2420" s="0" t="s">
        <v>9</v>
      </c>
      <c r="E2420" s="0" t="s">
        <v>3</v>
      </c>
      <c r="F2420" s="0" t="s">
        <v>8942</v>
      </c>
      <c r="G2420" s="0" t="n">
        <v>1</v>
      </c>
      <c r="H2420" s="0" t="n">
        <v>1</v>
      </c>
      <c r="I2420" s="0" t="n">
        <v>1</v>
      </c>
      <c r="J2420" s="0" t="n">
        <v>0</v>
      </c>
      <c r="K2420" s="0" t="n">
        <v>0</v>
      </c>
      <c r="L2420" s="0" t="n">
        <v>4</v>
      </c>
      <c r="M2420" s="0" t="n">
        <v>4</v>
      </c>
      <c r="N2420" s="1" t="n">
        <f aca="false">IF(ISERROR(I2420/(I2420+J2420)),0,(I2420/(I2420+J2420)))</f>
        <v>1</v>
      </c>
      <c r="O2420" s="1" t="n">
        <f aca="false">IF(ISERROR(I2420/(I2420+K2420)),0,(I2420/(I2420+K2420)))</f>
        <v>1</v>
      </c>
      <c r="P2420" s="1" t="n">
        <f aca="false">IF(ISERROR((2*N2420*O2420)/(N2420+O2420)),0,(2*N2420*O2420)/(N2420+O2420))</f>
        <v>1</v>
      </c>
      <c r="Q2420" s="0" t="n">
        <f aca="false">L2202-M2202</f>
        <v>-3</v>
      </c>
      <c r="R2420" s="17" t="str">
        <f aca="false">VLOOKUP(A2420,s3_num_method!A2420:B4919,2,0)</f>
        <v>num</v>
      </c>
    </row>
    <row r="2421" customFormat="false" ht="12.8" hidden="false" customHeight="false" outlineLevel="0" collapsed="false">
      <c r="A2421" s="0" t="s">
        <v>8943</v>
      </c>
      <c r="B2421" s="0" t="s">
        <v>22</v>
      </c>
      <c r="C2421" s="0" t="s">
        <v>9</v>
      </c>
      <c r="E2421" s="0" t="s">
        <v>3</v>
      </c>
      <c r="F2421" s="0" t="s">
        <v>8944</v>
      </c>
      <c r="G2421" s="0" t="n">
        <v>3</v>
      </c>
      <c r="H2421" s="0" t="n">
        <v>1</v>
      </c>
      <c r="I2421" s="0" t="n">
        <v>1</v>
      </c>
      <c r="J2421" s="0" t="n">
        <v>0</v>
      </c>
      <c r="K2421" s="0" t="n">
        <v>2</v>
      </c>
      <c r="L2421" s="0" t="n">
        <v>2</v>
      </c>
      <c r="M2421" s="0" t="n">
        <v>4</v>
      </c>
      <c r="N2421" s="1" t="n">
        <f aca="false">IF(ISERROR(I2421/(I2421+J2421)),0,(I2421/(I2421+J2421)))</f>
        <v>1</v>
      </c>
      <c r="O2421" s="1" t="n">
        <f aca="false">IF(ISERROR(I2421/(I2421+K2421)),0,(I2421/(I2421+K2421)))</f>
        <v>0.333333333333333</v>
      </c>
      <c r="P2421" s="1" t="n">
        <f aca="false">IF(ISERROR((2*N2421*O2421)/(N2421+O2421)),0,(2*N2421*O2421)/(N2421+O2421))</f>
        <v>0.5</v>
      </c>
      <c r="Q2421" s="0" t="n">
        <f aca="false">L2189-M2189</f>
        <v>41</v>
      </c>
      <c r="R2421" s="17" t="str">
        <f aca="false">VLOOKUP(A2421,s3_num_method!A2421:B4920,2,0)</f>
        <v>num</v>
      </c>
    </row>
    <row r="2422" customFormat="false" ht="12.8" hidden="false" customHeight="false" outlineLevel="0" collapsed="false">
      <c r="A2422" s="0" t="s">
        <v>8945</v>
      </c>
      <c r="B2422" s="0" t="s">
        <v>22</v>
      </c>
      <c r="C2422" s="0" t="s">
        <v>9</v>
      </c>
      <c r="E2422" s="0" t="s">
        <v>3</v>
      </c>
      <c r="F2422" s="0" t="s">
        <v>8946</v>
      </c>
      <c r="G2422" s="0" t="n">
        <v>1</v>
      </c>
      <c r="H2422" s="0" t="n">
        <v>1</v>
      </c>
      <c r="I2422" s="0" t="n">
        <v>1</v>
      </c>
      <c r="J2422" s="0" t="n">
        <v>0</v>
      </c>
      <c r="K2422" s="0" t="n">
        <v>0</v>
      </c>
      <c r="L2422" s="0" t="n">
        <v>1</v>
      </c>
      <c r="M2422" s="0" t="n">
        <v>0</v>
      </c>
      <c r="N2422" s="1" t="n">
        <f aca="false">IF(ISERROR(I2422/(I2422+J2422)),0,(I2422/(I2422+J2422)))</f>
        <v>1</v>
      </c>
      <c r="O2422" s="1" t="n">
        <f aca="false">IF(ISERROR(I2422/(I2422+K2422)),0,(I2422/(I2422+K2422)))</f>
        <v>1</v>
      </c>
      <c r="P2422" s="1" t="n">
        <f aca="false">IF(ISERROR((2*N2422*O2422)/(N2422+O2422)),0,(2*N2422*O2422)/(N2422+O2422))</f>
        <v>1</v>
      </c>
      <c r="Q2422" s="0" t="n">
        <f aca="false">L2210-M2210</f>
        <v>28</v>
      </c>
      <c r="R2422" s="17" t="str">
        <f aca="false">VLOOKUP(A2422,s3_num_method!A2422:B4921,2,0)</f>
        <v>count</v>
      </c>
    </row>
    <row r="2423" customFormat="false" ht="12.8" hidden="false" customHeight="false" outlineLevel="0" collapsed="false">
      <c r="A2423" s="0" t="s">
        <v>8947</v>
      </c>
      <c r="B2423" s="0" t="s">
        <v>22</v>
      </c>
      <c r="C2423" s="0" t="s">
        <v>9</v>
      </c>
      <c r="E2423" s="0" t="s">
        <v>3</v>
      </c>
      <c r="F2423" s="0" t="s">
        <v>8948</v>
      </c>
      <c r="G2423" s="0" t="n">
        <v>2</v>
      </c>
      <c r="H2423" s="0" t="n">
        <v>0</v>
      </c>
      <c r="I2423" s="0" t="n">
        <v>0</v>
      </c>
      <c r="J2423" s="0" t="n">
        <v>0</v>
      </c>
      <c r="K2423" s="0" t="n">
        <v>2</v>
      </c>
      <c r="L2423" s="0" t="n">
        <v>3</v>
      </c>
      <c r="M2423" s="0" t="n">
        <v>0</v>
      </c>
      <c r="N2423" s="1" t="n">
        <f aca="false">IF(ISERROR(I2423/(I2423+J2423)),0,(I2423/(I2423+J2423)))</f>
        <v>0</v>
      </c>
      <c r="O2423" s="1" t="n">
        <f aca="false">IF(ISERROR(I2423/(I2423+K2423)),0,(I2423/(I2423+K2423)))</f>
        <v>0</v>
      </c>
      <c r="P2423" s="1" t="n">
        <f aca="false">IF(ISERROR((2*N2423*O2423)/(N2423+O2423)),0,(2*N2423*O2423)/(N2423+O2423))</f>
        <v>0</v>
      </c>
      <c r="Q2423" s="0" t="n">
        <f aca="false">L701-M701</f>
        <v>2</v>
      </c>
      <c r="R2423" s="17" t="str">
        <f aca="false">VLOOKUP(A2423,s3_num_method!A2423:B4922,2,0)</f>
        <v>num+count</v>
      </c>
    </row>
    <row r="2424" customFormat="false" ht="12.8" hidden="false" customHeight="false" outlineLevel="0" collapsed="false">
      <c r="A2424" s="0" t="s">
        <v>8949</v>
      </c>
      <c r="B2424" s="0" t="s">
        <v>22</v>
      </c>
      <c r="C2424" s="0" t="s">
        <v>9</v>
      </c>
      <c r="E2424" s="0" t="s">
        <v>3</v>
      </c>
      <c r="F2424" s="0" t="s">
        <v>8950</v>
      </c>
      <c r="G2424" s="0" t="n">
        <v>2</v>
      </c>
      <c r="H2424" s="0" t="n">
        <v>2</v>
      </c>
      <c r="I2424" s="0" t="n">
        <v>2</v>
      </c>
      <c r="J2424" s="0" t="n">
        <v>0</v>
      </c>
      <c r="K2424" s="0" t="n">
        <v>0</v>
      </c>
      <c r="L2424" s="0" t="n">
        <v>7</v>
      </c>
      <c r="M2424" s="0" t="n">
        <v>8</v>
      </c>
      <c r="N2424" s="1" t="n">
        <f aca="false">IF(ISERROR(I2424/(I2424+J2424)),0,(I2424/(I2424+J2424)))</f>
        <v>1</v>
      </c>
      <c r="O2424" s="1" t="n">
        <f aca="false">IF(ISERROR(I2424/(I2424+K2424)),0,(I2424/(I2424+K2424)))</f>
        <v>1</v>
      </c>
      <c r="P2424" s="1" t="n">
        <f aca="false">IF(ISERROR((2*N2424*O2424)/(N2424+O2424)),0,(2*N2424*O2424)/(N2424+O2424))</f>
        <v>1</v>
      </c>
      <c r="Q2424" s="0" t="n">
        <f aca="false">L210-M210</f>
        <v>-59</v>
      </c>
      <c r="R2424" s="17" t="str">
        <f aca="false">VLOOKUP(A2424,s3_num_method!A2424:B4923,2,0)</f>
        <v>num+count</v>
      </c>
    </row>
    <row r="2425" customFormat="false" ht="12.8" hidden="false" customHeight="false" outlineLevel="0" collapsed="false">
      <c r="A2425" s="0" t="s">
        <v>8951</v>
      </c>
      <c r="B2425" s="0" t="s">
        <v>22</v>
      </c>
      <c r="C2425" s="0" t="s">
        <v>9</v>
      </c>
      <c r="E2425" s="0" t="s">
        <v>3</v>
      </c>
      <c r="F2425" s="0" t="s">
        <v>8952</v>
      </c>
      <c r="G2425" s="0" t="n">
        <v>1</v>
      </c>
      <c r="H2425" s="0" t="n">
        <v>1</v>
      </c>
      <c r="I2425" s="0" t="n">
        <v>1</v>
      </c>
      <c r="J2425" s="0" t="n">
        <v>0</v>
      </c>
      <c r="K2425" s="0" t="n">
        <v>0</v>
      </c>
      <c r="L2425" s="0" t="n">
        <v>1</v>
      </c>
      <c r="M2425" s="0" t="n">
        <v>3</v>
      </c>
      <c r="N2425" s="1" t="n">
        <f aca="false">IF(ISERROR(I2425/(I2425+J2425)),0,(I2425/(I2425+J2425)))</f>
        <v>1</v>
      </c>
      <c r="O2425" s="1" t="n">
        <f aca="false">IF(ISERROR(I2425/(I2425+K2425)),0,(I2425/(I2425+K2425)))</f>
        <v>1</v>
      </c>
      <c r="P2425" s="1" t="n">
        <f aca="false">IF(ISERROR((2*N2425*O2425)/(N2425+O2425)),0,(2*N2425*O2425)/(N2425+O2425))</f>
        <v>1</v>
      </c>
      <c r="Q2425" s="0" t="n">
        <f aca="false">L691-M691</f>
        <v>8</v>
      </c>
      <c r="R2425" s="17" t="str">
        <f aca="false">VLOOKUP(A2425,s3_num_method!A2425:B4924,2,0)</f>
        <v>num</v>
      </c>
    </row>
    <row r="2426" customFormat="false" ht="12.8" hidden="false" customHeight="false" outlineLevel="0" collapsed="false">
      <c r="A2426" s="0" t="s">
        <v>8953</v>
      </c>
      <c r="B2426" s="0" t="s">
        <v>22</v>
      </c>
      <c r="C2426" s="0" t="s">
        <v>9</v>
      </c>
      <c r="E2426" s="0" t="s">
        <v>3</v>
      </c>
      <c r="F2426" s="0" t="s">
        <v>8954</v>
      </c>
      <c r="G2426" s="0" t="n">
        <v>2</v>
      </c>
      <c r="H2426" s="0" t="n">
        <v>0</v>
      </c>
      <c r="I2426" s="0" t="n">
        <v>0</v>
      </c>
      <c r="J2426" s="0" t="n">
        <v>0</v>
      </c>
      <c r="K2426" s="0" t="n">
        <v>2</v>
      </c>
      <c r="L2426" s="0" t="n">
        <v>1</v>
      </c>
      <c r="M2426" s="0" t="n">
        <v>0</v>
      </c>
      <c r="N2426" s="1" t="n">
        <f aca="false">IF(ISERROR(I2426/(I2426+J2426)),0,(I2426/(I2426+J2426)))</f>
        <v>0</v>
      </c>
      <c r="O2426" s="1" t="n">
        <f aca="false">IF(ISERROR(I2426/(I2426+K2426)),0,(I2426/(I2426+K2426)))</f>
        <v>0</v>
      </c>
      <c r="P2426" s="1" t="n">
        <f aca="false">IF(ISERROR((2*N2426*O2426)/(N2426+O2426)),0,(2*N2426*O2426)/(N2426+O2426))</f>
        <v>0</v>
      </c>
      <c r="Q2426" s="0" t="n">
        <f aca="false">L658-M658</f>
        <v>-13</v>
      </c>
      <c r="R2426" s="17" t="str">
        <f aca="false">VLOOKUP(A2426,s3_num_method!A2426:B4925,2,0)</f>
        <v>num+count</v>
      </c>
    </row>
    <row r="2427" customFormat="false" ht="12.8" hidden="false" customHeight="false" outlineLevel="0" collapsed="false">
      <c r="A2427" s="0" t="s">
        <v>8955</v>
      </c>
      <c r="B2427" s="0" t="s">
        <v>22</v>
      </c>
      <c r="C2427" s="0" t="s">
        <v>9</v>
      </c>
      <c r="E2427" s="0" t="s">
        <v>3</v>
      </c>
      <c r="F2427" s="0" t="s">
        <v>8956</v>
      </c>
      <c r="G2427" s="0" t="n">
        <v>1</v>
      </c>
      <c r="H2427" s="0" t="n">
        <v>0</v>
      </c>
      <c r="I2427" s="0" t="n">
        <v>0</v>
      </c>
      <c r="J2427" s="0" t="n">
        <v>0</v>
      </c>
      <c r="K2427" s="0" t="n">
        <v>1</v>
      </c>
      <c r="L2427" s="0" t="n">
        <v>4</v>
      </c>
      <c r="M2427" s="0" t="n">
        <v>0</v>
      </c>
      <c r="N2427" s="1" t="n">
        <f aca="false">IF(ISERROR(I2427/(I2427+J2427)),0,(I2427/(I2427+J2427)))</f>
        <v>0</v>
      </c>
      <c r="O2427" s="1" t="n">
        <f aca="false">IF(ISERROR(I2427/(I2427+K2427)),0,(I2427/(I2427+K2427)))</f>
        <v>0</v>
      </c>
      <c r="P2427" s="1" t="n">
        <f aca="false">IF(ISERROR((2*N2427*O2427)/(N2427+O2427)),0,(2*N2427*O2427)/(N2427+O2427))</f>
        <v>0</v>
      </c>
      <c r="Q2427" s="0" t="n">
        <f aca="false">L672-M672</f>
        <v>-14</v>
      </c>
      <c r="R2427" s="17" t="str">
        <f aca="false">VLOOKUP(A2427,s3_num_method!A2427:B4926,2,0)</f>
        <v>num+count</v>
      </c>
    </row>
    <row r="2428" customFormat="false" ht="12.8" hidden="false" customHeight="false" outlineLevel="0" collapsed="false">
      <c r="A2428" s="0" t="s">
        <v>8957</v>
      </c>
      <c r="B2428" s="0" t="s">
        <v>22</v>
      </c>
      <c r="C2428" s="0" t="s">
        <v>9</v>
      </c>
      <c r="E2428" s="0" t="s">
        <v>3</v>
      </c>
      <c r="F2428" s="0" t="s">
        <v>8958</v>
      </c>
      <c r="G2428" s="0" t="n">
        <v>2</v>
      </c>
      <c r="H2428" s="0" t="n">
        <v>0</v>
      </c>
      <c r="I2428" s="0" t="n">
        <v>0</v>
      </c>
      <c r="J2428" s="0" t="n">
        <v>0</v>
      </c>
      <c r="K2428" s="0" t="n">
        <v>2</v>
      </c>
      <c r="L2428" s="0" t="n">
        <v>4</v>
      </c>
      <c r="M2428" s="0" t="n">
        <v>0</v>
      </c>
      <c r="N2428" s="1" t="n">
        <f aca="false">IF(ISERROR(I2428/(I2428+J2428)),0,(I2428/(I2428+J2428)))</f>
        <v>0</v>
      </c>
      <c r="O2428" s="1" t="n">
        <f aca="false">IF(ISERROR(I2428/(I2428+K2428)),0,(I2428/(I2428+K2428)))</f>
        <v>0</v>
      </c>
      <c r="P2428" s="1" t="n">
        <f aca="false">IF(ISERROR((2*N2428*O2428)/(N2428+O2428)),0,(2*N2428*O2428)/(N2428+O2428))</f>
        <v>0</v>
      </c>
      <c r="Q2428" s="0" t="n">
        <f aca="false">L2246-M2246</f>
        <v>-32</v>
      </c>
      <c r="R2428" s="17" t="str">
        <f aca="false">VLOOKUP(A2428,s3_num_method!A2428:B4927,2,0)</f>
        <v>num+count</v>
      </c>
    </row>
    <row r="2429" customFormat="false" ht="12.8" hidden="false" customHeight="false" outlineLevel="0" collapsed="false">
      <c r="A2429" s="0" t="s">
        <v>8959</v>
      </c>
      <c r="B2429" s="0" t="s">
        <v>22</v>
      </c>
      <c r="C2429" s="0" t="s">
        <v>9</v>
      </c>
      <c r="E2429" s="0" t="s">
        <v>3</v>
      </c>
      <c r="F2429" s="0" t="s">
        <v>8960</v>
      </c>
      <c r="G2429" s="0" t="n">
        <v>1</v>
      </c>
      <c r="H2429" s="0" t="n">
        <v>0</v>
      </c>
      <c r="I2429" s="0" t="n">
        <v>0</v>
      </c>
      <c r="J2429" s="0" t="n">
        <v>0</v>
      </c>
      <c r="K2429" s="0" t="n">
        <v>1</v>
      </c>
      <c r="L2429" s="0" t="n">
        <v>5</v>
      </c>
      <c r="M2429" s="0" t="n">
        <v>0</v>
      </c>
      <c r="N2429" s="1" t="n">
        <f aca="false">IF(ISERROR(I2429/(I2429+J2429)),0,(I2429/(I2429+J2429)))</f>
        <v>0</v>
      </c>
      <c r="O2429" s="1" t="n">
        <f aca="false">IF(ISERROR(I2429/(I2429+K2429)),0,(I2429/(I2429+K2429)))</f>
        <v>0</v>
      </c>
      <c r="P2429" s="1" t="n">
        <f aca="false">IF(ISERROR((2*N2429*O2429)/(N2429+O2429)),0,(2*N2429*O2429)/(N2429+O2429))</f>
        <v>0</v>
      </c>
      <c r="Q2429" s="0" t="n">
        <f aca="false">L739-M739</f>
        <v>-13</v>
      </c>
      <c r="R2429" s="17" t="str">
        <f aca="false">VLOOKUP(A2429,s3_num_method!A2429:B4928,2,0)</f>
        <v>num+count</v>
      </c>
    </row>
    <row r="2430" customFormat="false" ht="12.8" hidden="false" customHeight="false" outlineLevel="0" collapsed="false">
      <c r="A2430" s="0" t="s">
        <v>8961</v>
      </c>
      <c r="B2430" s="0" t="s">
        <v>22</v>
      </c>
      <c r="C2430" s="0" t="s">
        <v>9</v>
      </c>
      <c r="E2430" s="0" t="s">
        <v>3</v>
      </c>
      <c r="F2430" s="0" t="s">
        <v>8962</v>
      </c>
      <c r="G2430" s="0" t="n">
        <v>1</v>
      </c>
      <c r="H2430" s="0" t="n">
        <v>0</v>
      </c>
      <c r="I2430" s="0" t="n">
        <v>0</v>
      </c>
      <c r="J2430" s="0" t="n">
        <v>0</v>
      </c>
      <c r="K2430" s="0" t="n">
        <v>1</v>
      </c>
      <c r="L2430" s="0" t="n">
        <v>4</v>
      </c>
      <c r="M2430" s="0" t="n">
        <v>0</v>
      </c>
      <c r="N2430" s="1" t="n">
        <f aca="false">IF(ISERROR(I2430/(I2430+J2430)),0,(I2430/(I2430+J2430)))</f>
        <v>0</v>
      </c>
      <c r="O2430" s="1" t="n">
        <f aca="false">IF(ISERROR(I2430/(I2430+K2430)),0,(I2430/(I2430+K2430)))</f>
        <v>0</v>
      </c>
      <c r="P2430" s="1" t="n">
        <f aca="false">IF(ISERROR((2*N2430*O2430)/(N2430+O2430)),0,(2*N2430*O2430)/(N2430+O2430))</f>
        <v>0</v>
      </c>
      <c r="Q2430" s="0" t="n">
        <f aca="false">L1723-M1723</f>
        <v>-14</v>
      </c>
      <c r="R2430" s="17" t="str">
        <f aca="false">VLOOKUP(A2430,s3_num_method!A2430:B4929,2,0)</f>
        <v>num+count</v>
      </c>
    </row>
    <row r="2431" customFormat="false" ht="12.8" hidden="false" customHeight="false" outlineLevel="0" collapsed="false">
      <c r="A2431" s="0" t="s">
        <v>8963</v>
      </c>
      <c r="B2431" s="0" t="s">
        <v>22</v>
      </c>
      <c r="C2431" s="0" t="s">
        <v>9</v>
      </c>
      <c r="E2431" s="0" t="s">
        <v>3</v>
      </c>
      <c r="F2431" s="0" t="s">
        <v>8964</v>
      </c>
      <c r="G2431" s="0" t="n">
        <v>1</v>
      </c>
      <c r="H2431" s="0" t="n">
        <v>0</v>
      </c>
      <c r="I2431" s="0" t="n">
        <v>0</v>
      </c>
      <c r="J2431" s="0" t="n">
        <v>0</v>
      </c>
      <c r="K2431" s="0" t="n">
        <v>1</v>
      </c>
      <c r="L2431" s="0" t="n">
        <v>1</v>
      </c>
      <c r="M2431" s="0" t="n">
        <v>0</v>
      </c>
      <c r="N2431" s="1" t="n">
        <f aca="false">IF(ISERROR(I2431/(I2431+J2431)),0,(I2431/(I2431+J2431)))</f>
        <v>0</v>
      </c>
      <c r="O2431" s="1" t="n">
        <f aca="false">IF(ISERROR(I2431/(I2431+K2431)),0,(I2431/(I2431+K2431)))</f>
        <v>0</v>
      </c>
      <c r="P2431" s="1" t="n">
        <f aca="false">IF(ISERROR((2*N2431*O2431)/(N2431+O2431)),0,(2*N2431*O2431)/(N2431+O2431))</f>
        <v>0</v>
      </c>
      <c r="Q2431" s="0" t="n">
        <f aca="false">L2179-M2179</f>
        <v>13</v>
      </c>
      <c r="R2431" s="17" t="str">
        <f aca="false">VLOOKUP(A2431,s3_num_method!A2431:B4930,2,0)</f>
        <v>num+count</v>
      </c>
    </row>
    <row r="2432" customFormat="false" ht="12.8" hidden="false" customHeight="false" outlineLevel="0" collapsed="false">
      <c r="A2432" s="0" t="s">
        <v>8965</v>
      </c>
      <c r="B2432" s="0" t="s">
        <v>22</v>
      </c>
      <c r="C2432" s="0" t="s">
        <v>9</v>
      </c>
      <c r="E2432" s="0" t="s">
        <v>3</v>
      </c>
      <c r="F2432" s="0" t="s">
        <v>8966</v>
      </c>
      <c r="G2432" s="0" t="n">
        <v>3</v>
      </c>
      <c r="H2432" s="0" t="n">
        <v>0</v>
      </c>
      <c r="I2432" s="0" t="n">
        <v>0</v>
      </c>
      <c r="J2432" s="0" t="n">
        <v>0</v>
      </c>
      <c r="K2432" s="0" t="n">
        <v>3</v>
      </c>
      <c r="L2432" s="0" t="n">
        <v>2</v>
      </c>
      <c r="M2432" s="0" t="n">
        <v>0</v>
      </c>
      <c r="N2432" s="1" t="n">
        <f aca="false">IF(ISERROR(I2432/(I2432+J2432)),0,(I2432/(I2432+J2432)))</f>
        <v>0</v>
      </c>
      <c r="O2432" s="1" t="n">
        <f aca="false">IF(ISERROR(I2432/(I2432+K2432)),0,(I2432/(I2432+K2432)))</f>
        <v>0</v>
      </c>
      <c r="P2432" s="1" t="n">
        <f aca="false">IF(ISERROR((2*N2432*O2432)/(N2432+O2432)),0,(2*N2432*O2432)/(N2432+O2432))</f>
        <v>0</v>
      </c>
      <c r="Q2432" s="0" t="n">
        <f aca="false">L2220-M2220</f>
        <v>55</v>
      </c>
      <c r="R2432" s="17" t="str">
        <f aca="false">VLOOKUP(A2432,s3_num_method!A2432:B4931,2,0)</f>
        <v>num+count</v>
      </c>
    </row>
    <row r="2433" customFormat="false" ht="12.8" hidden="false" customHeight="false" outlineLevel="0" collapsed="false">
      <c r="A2433" s="0" t="s">
        <v>8967</v>
      </c>
      <c r="B2433" s="0" t="s">
        <v>22</v>
      </c>
      <c r="C2433" s="0" t="s">
        <v>9</v>
      </c>
      <c r="E2433" s="0" t="s">
        <v>3</v>
      </c>
      <c r="F2433" s="0" t="s">
        <v>8968</v>
      </c>
      <c r="G2433" s="0" t="n">
        <v>1</v>
      </c>
      <c r="H2433" s="0" t="n">
        <v>0</v>
      </c>
      <c r="I2433" s="0" t="n">
        <v>0</v>
      </c>
      <c r="J2433" s="0" t="n">
        <v>0</v>
      </c>
      <c r="K2433" s="0" t="n">
        <v>1</v>
      </c>
      <c r="L2433" s="0" t="n">
        <v>1</v>
      </c>
      <c r="M2433" s="0" t="n">
        <v>0</v>
      </c>
      <c r="N2433" s="1" t="n">
        <f aca="false">IF(ISERROR(I2433/(I2433+J2433)),0,(I2433/(I2433+J2433)))</f>
        <v>0</v>
      </c>
      <c r="O2433" s="1" t="n">
        <f aca="false">IF(ISERROR(I2433/(I2433+K2433)),0,(I2433/(I2433+K2433)))</f>
        <v>0</v>
      </c>
      <c r="P2433" s="1" t="n">
        <f aca="false">IF(ISERROR((2*N2433*O2433)/(N2433+O2433)),0,(2*N2433*O2433)/(N2433+O2433))</f>
        <v>0</v>
      </c>
      <c r="Q2433" s="0" t="n">
        <f aca="false">L666-M666</f>
        <v>9</v>
      </c>
      <c r="R2433" s="17" t="str">
        <f aca="false">VLOOKUP(A2433,s3_num_method!A2433:B4932,2,0)</f>
        <v>num+count</v>
      </c>
    </row>
    <row r="2434" customFormat="false" ht="12.8" hidden="false" customHeight="false" outlineLevel="0" collapsed="false">
      <c r="A2434" s="0" t="s">
        <v>8969</v>
      </c>
      <c r="B2434" s="0" t="s">
        <v>22</v>
      </c>
      <c r="C2434" s="0" t="s">
        <v>9</v>
      </c>
      <c r="E2434" s="0" t="s">
        <v>3</v>
      </c>
      <c r="F2434" s="0" t="s">
        <v>8970</v>
      </c>
      <c r="G2434" s="0" t="n">
        <v>3</v>
      </c>
      <c r="H2434" s="0" t="n">
        <v>2</v>
      </c>
      <c r="I2434" s="0" t="n">
        <v>2</v>
      </c>
      <c r="J2434" s="0" t="n">
        <v>0</v>
      </c>
      <c r="K2434" s="0" t="n">
        <v>1</v>
      </c>
      <c r="L2434" s="0" t="n">
        <v>6</v>
      </c>
      <c r="M2434" s="0" t="n">
        <v>7</v>
      </c>
      <c r="N2434" s="1" t="n">
        <f aca="false">IF(ISERROR(I2434/(I2434+J2434)),0,(I2434/(I2434+J2434)))</f>
        <v>1</v>
      </c>
      <c r="O2434" s="1" t="n">
        <f aca="false">IF(ISERROR(I2434/(I2434+K2434)),0,(I2434/(I2434+K2434)))</f>
        <v>0.666666666666667</v>
      </c>
      <c r="P2434" s="1" t="n">
        <f aca="false">IF(ISERROR((2*N2434*O2434)/(N2434+O2434)),0,(2*N2434*O2434)/(N2434+O2434))</f>
        <v>0.8</v>
      </c>
      <c r="Q2434" s="0" t="n">
        <f aca="false">L654-M654</f>
        <v>-18</v>
      </c>
      <c r="R2434" s="17" t="str">
        <f aca="false">VLOOKUP(A2434,s3_num_method!A2434:B4933,2,0)</f>
        <v>num+count</v>
      </c>
    </row>
    <row r="2435" customFormat="false" ht="12.8" hidden="false" customHeight="false" outlineLevel="0" collapsed="false">
      <c r="A2435" s="0" t="s">
        <v>8971</v>
      </c>
      <c r="B2435" s="0" t="s">
        <v>22</v>
      </c>
      <c r="C2435" s="0" t="s">
        <v>9</v>
      </c>
      <c r="E2435" s="0" t="s">
        <v>3</v>
      </c>
      <c r="F2435" s="0" t="s">
        <v>8972</v>
      </c>
      <c r="G2435" s="0" t="n">
        <v>1</v>
      </c>
      <c r="H2435" s="0" t="n">
        <v>1</v>
      </c>
      <c r="I2435" s="0" t="n">
        <v>1</v>
      </c>
      <c r="J2435" s="0" t="n">
        <v>0</v>
      </c>
      <c r="K2435" s="0" t="n">
        <v>0</v>
      </c>
      <c r="L2435" s="0" t="n">
        <v>4</v>
      </c>
      <c r="M2435" s="0" t="n">
        <v>4</v>
      </c>
      <c r="N2435" s="1" t="n">
        <f aca="false">IF(ISERROR(I2435/(I2435+J2435)),0,(I2435/(I2435+J2435)))</f>
        <v>1</v>
      </c>
      <c r="O2435" s="1" t="n">
        <f aca="false">IF(ISERROR(I2435/(I2435+K2435)),0,(I2435/(I2435+K2435)))</f>
        <v>1</v>
      </c>
      <c r="P2435" s="1" t="n">
        <f aca="false">IF(ISERROR((2*N2435*O2435)/(N2435+O2435)),0,(2*N2435*O2435)/(N2435+O2435))</f>
        <v>1</v>
      </c>
      <c r="Q2435" s="0" t="n">
        <f aca="false">L2266-M2266</f>
        <v>9</v>
      </c>
      <c r="R2435" s="17" t="str">
        <f aca="false">VLOOKUP(A2435,s3_num_method!A2435:B4934,2,0)</f>
        <v>num</v>
      </c>
    </row>
    <row r="2436" customFormat="false" ht="12.8" hidden="false" customHeight="false" outlineLevel="0" collapsed="false">
      <c r="A2436" s="0" t="s">
        <v>8973</v>
      </c>
      <c r="B2436" s="0" t="s">
        <v>22</v>
      </c>
      <c r="C2436" s="0" t="s">
        <v>9</v>
      </c>
      <c r="E2436" s="0" t="s">
        <v>3</v>
      </c>
      <c r="F2436" s="0" t="s">
        <v>8974</v>
      </c>
      <c r="G2436" s="0" t="n">
        <v>1</v>
      </c>
      <c r="H2436" s="0" t="n">
        <v>1</v>
      </c>
      <c r="I2436" s="0" t="n">
        <v>1</v>
      </c>
      <c r="J2436" s="0" t="n">
        <v>0</v>
      </c>
      <c r="K2436" s="0" t="n">
        <v>0</v>
      </c>
      <c r="L2436" s="0" t="n">
        <v>5</v>
      </c>
      <c r="M2436" s="0" t="n">
        <v>5</v>
      </c>
      <c r="N2436" s="1" t="n">
        <f aca="false">IF(ISERROR(I2436/(I2436+J2436)),0,(I2436/(I2436+J2436)))</f>
        <v>1</v>
      </c>
      <c r="O2436" s="1" t="n">
        <f aca="false">IF(ISERROR(I2436/(I2436+K2436)),0,(I2436/(I2436+K2436)))</f>
        <v>1</v>
      </c>
      <c r="P2436" s="1" t="n">
        <f aca="false">IF(ISERROR((2*N2436*O2436)/(N2436+O2436)),0,(2*N2436*O2436)/(N2436+O2436))</f>
        <v>1</v>
      </c>
      <c r="Q2436" s="0" t="n">
        <f aca="false">L2245-M2245</f>
        <v>10</v>
      </c>
      <c r="R2436" s="17" t="str">
        <f aca="false">VLOOKUP(A2436,s3_num_method!A2436:B4935,2,0)</f>
        <v>num</v>
      </c>
    </row>
    <row r="2437" customFormat="false" ht="12.8" hidden="false" customHeight="false" outlineLevel="0" collapsed="false">
      <c r="A2437" s="0" t="s">
        <v>8975</v>
      </c>
      <c r="B2437" s="0" t="s">
        <v>22</v>
      </c>
      <c r="C2437" s="0" t="s">
        <v>9</v>
      </c>
      <c r="E2437" s="0" t="s">
        <v>3</v>
      </c>
      <c r="F2437" s="0" t="s">
        <v>8976</v>
      </c>
      <c r="G2437" s="0" t="n">
        <v>2</v>
      </c>
      <c r="H2437" s="0" t="n">
        <v>0</v>
      </c>
      <c r="I2437" s="0" t="n">
        <v>0</v>
      </c>
      <c r="J2437" s="0" t="n">
        <v>0</v>
      </c>
      <c r="K2437" s="0" t="n">
        <v>2</v>
      </c>
      <c r="L2437" s="0" t="n">
        <v>5</v>
      </c>
      <c r="M2437" s="0" t="n">
        <v>0</v>
      </c>
      <c r="N2437" s="1" t="n">
        <f aca="false">IF(ISERROR(I2437/(I2437+J2437)),0,(I2437/(I2437+J2437)))</f>
        <v>0</v>
      </c>
      <c r="O2437" s="1" t="n">
        <f aca="false">IF(ISERROR(I2437/(I2437+K2437)),0,(I2437/(I2437+K2437)))</f>
        <v>0</v>
      </c>
      <c r="P2437" s="1" t="n">
        <f aca="false">IF(ISERROR((2*N2437*O2437)/(N2437+O2437)),0,(2*N2437*O2437)/(N2437+O2437))</f>
        <v>0</v>
      </c>
      <c r="Q2437" s="0" t="n">
        <f aca="false">L2178-M2178</f>
        <v>-16</v>
      </c>
      <c r="R2437" s="17" t="str">
        <f aca="false">VLOOKUP(A2437,s3_num_method!A2437:B4936,2,0)</f>
        <v>num+count</v>
      </c>
    </row>
    <row r="2438" customFormat="false" ht="12.8" hidden="false" customHeight="false" outlineLevel="0" collapsed="false">
      <c r="A2438" s="0" t="s">
        <v>8977</v>
      </c>
      <c r="B2438" s="0" t="s">
        <v>22</v>
      </c>
      <c r="C2438" s="0" t="s">
        <v>9</v>
      </c>
      <c r="E2438" s="0" t="s">
        <v>3</v>
      </c>
      <c r="F2438" s="0" t="s">
        <v>8978</v>
      </c>
      <c r="G2438" s="0" t="n">
        <v>2</v>
      </c>
      <c r="H2438" s="0" t="n">
        <v>0</v>
      </c>
      <c r="I2438" s="0" t="n">
        <v>0</v>
      </c>
      <c r="J2438" s="0" t="n">
        <v>0</v>
      </c>
      <c r="K2438" s="0" t="n">
        <v>2</v>
      </c>
      <c r="L2438" s="0" t="n">
        <v>2</v>
      </c>
      <c r="M2438" s="0" t="n">
        <v>0</v>
      </c>
      <c r="N2438" s="1" t="n">
        <f aca="false">IF(ISERROR(I2438/(I2438+J2438)),0,(I2438/(I2438+J2438)))</f>
        <v>0</v>
      </c>
      <c r="O2438" s="1" t="n">
        <f aca="false">IF(ISERROR(I2438/(I2438+K2438)),0,(I2438/(I2438+K2438)))</f>
        <v>0</v>
      </c>
      <c r="P2438" s="1" t="n">
        <f aca="false">IF(ISERROR((2*N2438*O2438)/(N2438+O2438)),0,(2*N2438*O2438)/(N2438+O2438))</f>
        <v>0</v>
      </c>
      <c r="Q2438" s="0" t="n">
        <f aca="false">L2233-M2233</f>
        <v>35</v>
      </c>
      <c r="R2438" s="17" t="str">
        <f aca="false">VLOOKUP(A2438,s3_num_method!A2438:B4937,2,0)</f>
        <v>num+count</v>
      </c>
    </row>
    <row r="2439" customFormat="false" ht="12.8" hidden="false" customHeight="false" outlineLevel="0" collapsed="false">
      <c r="A2439" s="0" t="s">
        <v>8979</v>
      </c>
      <c r="B2439" s="0" t="s">
        <v>22</v>
      </c>
      <c r="C2439" s="0" t="s">
        <v>9</v>
      </c>
      <c r="E2439" s="0" t="s">
        <v>3</v>
      </c>
      <c r="F2439" s="0" t="s">
        <v>8980</v>
      </c>
      <c r="G2439" s="0" t="n">
        <v>2</v>
      </c>
      <c r="H2439" s="0" t="n">
        <v>0</v>
      </c>
      <c r="I2439" s="0" t="n">
        <v>0</v>
      </c>
      <c r="J2439" s="0" t="n">
        <v>0</v>
      </c>
      <c r="K2439" s="0" t="n">
        <v>2</v>
      </c>
      <c r="L2439" s="0" t="n">
        <v>1</v>
      </c>
      <c r="M2439" s="0" t="n">
        <v>0</v>
      </c>
      <c r="N2439" s="1" t="n">
        <f aca="false">IF(ISERROR(I2439/(I2439+J2439)),0,(I2439/(I2439+J2439)))</f>
        <v>0</v>
      </c>
      <c r="O2439" s="1" t="n">
        <f aca="false">IF(ISERROR(I2439/(I2439+K2439)),0,(I2439/(I2439+K2439)))</f>
        <v>0</v>
      </c>
      <c r="P2439" s="1" t="n">
        <f aca="false">IF(ISERROR((2*N2439*O2439)/(N2439+O2439)),0,(2*N2439*O2439)/(N2439+O2439))</f>
        <v>0</v>
      </c>
      <c r="Q2439" s="0" t="n">
        <f aca="false">L2239-M2239</f>
        <v>27</v>
      </c>
      <c r="R2439" s="17" t="str">
        <f aca="false">VLOOKUP(A2439,s3_num_method!A2439:B4938,2,0)</f>
        <v>num+count</v>
      </c>
    </row>
    <row r="2440" customFormat="false" ht="12.8" hidden="false" customHeight="false" outlineLevel="0" collapsed="false">
      <c r="A2440" s="0" t="s">
        <v>8981</v>
      </c>
      <c r="B2440" s="0" t="s">
        <v>22</v>
      </c>
      <c r="C2440" s="0" t="s">
        <v>9</v>
      </c>
      <c r="E2440" s="0" t="s">
        <v>3</v>
      </c>
      <c r="F2440" s="0" t="s">
        <v>8982</v>
      </c>
      <c r="G2440" s="0" t="n">
        <v>2</v>
      </c>
      <c r="H2440" s="0" t="n">
        <v>2</v>
      </c>
      <c r="I2440" s="0" t="n">
        <v>2</v>
      </c>
      <c r="J2440" s="0" t="n">
        <v>0</v>
      </c>
      <c r="K2440" s="0" t="n">
        <v>0</v>
      </c>
      <c r="L2440" s="0" t="n">
        <v>3</v>
      </c>
      <c r="M2440" s="0" t="n">
        <v>3</v>
      </c>
      <c r="N2440" s="1" t="n">
        <f aca="false">IF(ISERROR(I2440/(I2440+J2440)),0,(I2440/(I2440+J2440)))</f>
        <v>1</v>
      </c>
      <c r="O2440" s="1" t="n">
        <f aca="false">IF(ISERROR(I2440/(I2440+K2440)),0,(I2440/(I2440+K2440)))</f>
        <v>1</v>
      </c>
      <c r="P2440" s="1" t="n">
        <f aca="false">IF(ISERROR((2*N2440*O2440)/(N2440+O2440)),0,(2*N2440*O2440)/(N2440+O2440))</f>
        <v>1</v>
      </c>
      <c r="Q2440" s="0" t="n">
        <f aca="false">L2190-M2190</f>
        <v>-79</v>
      </c>
      <c r="R2440" s="17" t="str">
        <f aca="false">VLOOKUP(A2440,s3_num_method!A2440:B4939,2,0)</f>
        <v>num+count</v>
      </c>
    </row>
    <row r="2441" customFormat="false" ht="12.8" hidden="false" customHeight="false" outlineLevel="0" collapsed="false">
      <c r="A2441" s="0" t="s">
        <v>8983</v>
      </c>
      <c r="B2441" s="0" t="s">
        <v>22</v>
      </c>
      <c r="C2441" s="0" t="s">
        <v>9</v>
      </c>
      <c r="E2441" s="0" t="s">
        <v>3</v>
      </c>
      <c r="F2441" s="0" t="s">
        <v>8984</v>
      </c>
      <c r="G2441" s="0" t="n">
        <v>1</v>
      </c>
      <c r="H2441" s="0" t="n">
        <v>0</v>
      </c>
      <c r="I2441" s="0" t="n">
        <v>0</v>
      </c>
      <c r="J2441" s="0" t="n">
        <v>0</v>
      </c>
      <c r="K2441" s="0" t="n">
        <v>1</v>
      </c>
      <c r="L2441" s="0" t="n">
        <v>1</v>
      </c>
      <c r="M2441" s="0" t="n">
        <v>0</v>
      </c>
      <c r="N2441" s="1" t="n">
        <f aca="false">IF(ISERROR(I2441/(I2441+J2441)),0,(I2441/(I2441+J2441)))</f>
        <v>0</v>
      </c>
      <c r="O2441" s="1" t="n">
        <f aca="false">IF(ISERROR(I2441/(I2441+K2441)),0,(I2441/(I2441+K2441)))</f>
        <v>0</v>
      </c>
      <c r="P2441" s="1" t="n">
        <f aca="false">IF(ISERROR((2*N2441*O2441)/(N2441+O2441)),0,(2*N2441*O2441)/(N2441+O2441))</f>
        <v>0</v>
      </c>
      <c r="Q2441" s="0" t="n">
        <f aca="false">L2171-M2171</f>
        <v>26</v>
      </c>
      <c r="R2441" s="17" t="str">
        <f aca="false">VLOOKUP(A2441,s3_num_method!A2441:B4940,2,0)</f>
        <v>num+count</v>
      </c>
    </row>
    <row r="2442" customFormat="false" ht="12.8" hidden="false" customHeight="false" outlineLevel="0" collapsed="false">
      <c r="A2442" s="0" t="s">
        <v>8985</v>
      </c>
      <c r="B2442" s="0" t="s">
        <v>22</v>
      </c>
      <c r="C2442" s="0" t="s">
        <v>9</v>
      </c>
      <c r="E2442" s="0" t="s">
        <v>3</v>
      </c>
      <c r="F2442" s="0" t="s">
        <v>8986</v>
      </c>
      <c r="G2442" s="0" t="n">
        <v>2</v>
      </c>
      <c r="H2442" s="0" t="n">
        <v>1</v>
      </c>
      <c r="I2442" s="0" t="n">
        <v>1</v>
      </c>
      <c r="J2442" s="0" t="n">
        <v>0</v>
      </c>
      <c r="K2442" s="0" t="n">
        <v>1</v>
      </c>
      <c r="L2442" s="0" t="n">
        <v>4</v>
      </c>
      <c r="M2442" s="0" t="n">
        <v>1</v>
      </c>
      <c r="N2442" s="1" t="n">
        <f aca="false">IF(ISERROR(I2442/(I2442+J2442)),0,(I2442/(I2442+J2442)))</f>
        <v>1</v>
      </c>
      <c r="O2442" s="1" t="n">
        <f aca="false">IF(ISERROR(I2442/(I2442+K2442)),0,(I2442/(I2442+K2442)))</f>
        <v>0.5</v>
      </c>
      <c r="P2442" s="1" t="n">
        <f aca="false">IF(ISERROR((2*N2442*O2442)/(N2442+O2442)),0,(2*N2442*O2442)/(N2442+O2442))</f>
        <v>0.666666666666667</v>
      </c>
      <c r="Q2442" s="0" t="n">
        <f aca="false">L2221-M2221</f>
        <v>29</v>
      </c>
      <c r="R2442" s="17" t="str">
        <f aca="false">VLOOKUP(A2442,s3_num_method!A2442:B4941,2,0)</f>
        <v>num</v>
      </c>
    </row>
    <row r="2443" customFormat="false" ht="12.8" hidden="false" customHeight="false" outlineLevel="0" collapsed="false">
      <c r="A2443" s="0" t="s">
        <v>8987</v>
      </c>
      <c r="B2443" s="0" t="s">
        <v>22</v>
      </c>
      <c r="C2443" s="0" t="s">
        <v>9</v>
      </c>
      <c r="E2443" s="0" t="s">
        <v>3</v>
      </c>
      <c r="F2443" s="0" t="s">
        <v>8988</v>
      </c>
      <c r="G2443" s="0" t="n">
        <v>1</v>
      </c>
      <c r="H2443" s="0" t="n">
        <v>0</v>
      </c>
      <c r="I2443" s="0" t="n">
        <v>0</v>
      </c>
      <c r="J2443" s="0" t="n">
        <v>0</v>
      </c>
      <c r="K2443" s="0" t="n">
        <v>1</v>
      </c>
      <c r="L2443" s="0" t="n">
        <v>2</v>
      </c>
      <c r="M2443" s="0" t="n">
        <v>0</v>
      </c>
      <c r="N2443" s="1" t="n">
        <f aca="false">IF(ISERROR(I2443/(I2443+J2443)),0,(I2443/(I2443+J2443)))</f>
        <v>0</v>
      </c>
      <c r="O2443" s="1" t="n">
        <f aca="false">IF(ISERROR(I2443/(I2443+K2443)),0,(I2443/(I2443+K2443)))</f>
        <v>0</v>
      </c>
      <c r="P2443" s="1" t="n">
        <f aca="false">IF(ISERROR((2*N2443*O2443)/(N2443+O2443)),0,(2*N2443*O2443)/(N2443+O2443))</f>
        <v>0</v>
      </c>
      <c r="Q2443" s="0" t="n">
        <f aca="false">L2261-M2261</f>
        <v>-8</v>
      </c>
      <c r="R2443" s="17" t="str">
        <f aca="false">VLOOKUP(A2443,s3_num_method!A2443:B4942,2,0)</f>
        <v>num+count</v>
      </c>
    </row>
    <row r="2444" customFormat="false" ht="12.8" hidden="false" customHeight="false" outlineLevel="0" collapsed="false">
      <c r="A2444" s="0" t="s">
        <v>8989</v>
      </c>
      <c r="B2444" s="0" t="s">
        <v>22</v>
      </c>
      <c r="C2444" s="0" t="s">
        <v>9</v>
      </c>
      <c r="E2444" s="0" t="s">
        <v>3</v>
      </c>
      <c r="F2444" s="0" t="s">
        <v>8990</v>
      </c>
      <c r="G2444" s="0" t="n">
        <v>2</v>
      </c>
      <c r="H2444" s="0" t="n">
        <v>0</v>
      </c>
      <c r="I2444" s="0" t="n">
        <v>0</v>
      </c>
      <c r="J2444" s="0" t="n">
        <v>0</v>
      </c>
      <c r="K2444" s="0" t="n">
        <v>2</v>
      </c>
      <c r="L2444" s="0" t="n">
        <v>5</v>
      </c>
      <c r="M2444" s="0" t="n">
        <v>0</v>
      </c>
      <c r="N2444" s="1" t="n">
        <f aca="false">IF(ISERROR(I2444/(I2444+J2444)),0,(I2444/(I2444+J2444)))</f>
        <v>0</v>
      </c>
      <c r="O2444" s="1" t="n">
        <f aca="false">IF(ISERROR(I2444/(I2444+K2444)),0,(I2444/(I2444+K2444)))</f>
        <v>0</v>
      </c>
      <c r="P2444" s="1" t="n">
        <f aca="false">IF(ISERROR((2*N2444*O2444)/(N2444+O2444)),0,(2*N2444*O2444)/(N2444+O2444))</f>
        <v>0</v>
      </c>
      <c r="Q2444" s="0" t="n">
        <f aca="false">L645-M645</f>
        <v>-15</v>
      </c>
      <c r="R2444" s="17" t="str">
        <f aca="false">VLOOKUP(A2444,s3_num_method!A2444:B4943,2,0)</f>
        <v>num+count</v>
      </c>
    </row>
    <row r="2445" customFormat="false" ht="12.8" hidden="false" customHeight="false" outlineLevel="0" collapsed="false">
      <c r="A2445" s="0" t="s">
        <v>8991</v>
      </c>
      <c r="B2445" s="0" t="s">
        <v>22</v>
      </c>
      <c r="C2445" s="0" t="s">
        <v>9</v>
      </c>
      <c r="E2445" s="0" t="s">
        <v>3</v>
      </c>
      <c r="F2445" s="0" t="s">
        <v>8992</v>
      </c>
      <c r="G2445" s="0" t="n">
        <v>1</v>
      </c>
      <c r="H2445" s="0" t="n">
        <v>0</v>
      </c>
      <c r="I2445" s="0" t="n">
        <v>0</v>
      </c>
      <c r="J2445" s="0" t="n">
        <v>0</v>
      </c>
      <c r="K2445" s="0" t="n">
        <v>1</v>
      </c>
      <c r="L2445" s="0" t="n">
        <v>1</v>
      </c>
      <c r="M2445" s="0" t="n">
        <v>0</v>
      </c>
      <c r="N2445" s="1" t="n">
        <f aca="false">IF(ISERROR(I2445/(I2445+J2445)),0,(I2445/(I2445+J2445)))</f>
        <v>0</v>
      </c>
      <c r="O2445" s="1" t="n">
        <f aca="false">IF(ISERROR(I2445/(I2445+K2445)),0,(I2445/(I2445+K2445)))</f>
        <v>0</v>
      </c>
      <c r="P2445" s="1" t="n">
        <f aca="false">IF(ISERROR((2*N2445*O2445)/(N2445+O2445)),0,(2*N2445*O2445)/(N2445+O2445))</f>
        <v>0</v>
      </c>
      <c r="Q2445" s="0" t="n">
        <f aca="false">L2175-M2175</f>
        <v>52</v>
      </c>
      <c r="R2445" s="17" t="str">
        <f aca="false">VLOOKUP(A2445,s3_num_method!A2445:B4944,2,0)</f>
        <v>num+count</v>
      </c>
    </row>
    <row r="2446" customFormat="false" ht="12.8" hidden="false" customHeight="false" outlineLevel="0" collapsed="false">
      <c r="A2446" s="0" t="s">
        <v>8993</v>
      </c>
      <c r="B2446" s="0" t="s">
        <v>22</v>
      </c>
      <c r="C2446" s="0" t="s">
        <v>9</v>
      </c>
      <c r="E2446" s="0" t="s">
        <v>3</v>
      </c>
      <c r="F2446" s="0" t="s">
        <v>8994</v>
      </c>
      <c r="G2446" s="0" t="n">
        <v>1</v>
      </c>
      <c r="H2446" s="0" t="n">
        <v>0</v>
      </c>
      <c r="I2446" s="0" t="n">
        <v>0</v>
      </c>
      <c r="J2446" s="0" t="n">
        <v>0</v>
      </c>
      <c r="K2446" s="0" t="n">
        <v>1</v>
      </c>
      <c r="L2446" s="0" t="n">
        <v>4</v>
      </c>
      <c r="M2446" s="0" t="n">
        <v>0</v>
      </c>
      <c r="N2446" s="1" t="n">
        <f aca="false">IF(ISERROR(I2446/(I2446+J2446)),0,(I2446/(I2446+J2446)))</f>
        <v>0</v>
      </c>
      <c r="O2446" s="1" t="n">
        <f aca="false">IF(ISERROR(I2446/(I2446+K2446)),0,(I2446/(I2446+K2446)))</f>
        <v>0</v>
      </c>
      <c r="P2446" s="1" t="n">
        <f aca="false">IF(ISERROR((2*N2446*O2446)/(N2446+O2446)),0,(2*N2446*O2446)/(N2446+O2446))</f>
        <v>0</v>
      </c>
      <c r="Q2446" s="0" t="n">
        <f aca="false">L2255-M2255</f>
        <v>16</v>
      </c>
      <c r="R2446" s="17" t="str">
        <f aca="false">VLOOKUP(A2446,s3_num_method!A2446:B4945,2,0)</f>
        <v>num+count</v>
      </c>
    </row>
    <row r="2447" customFormat="false" ht="12.8" hidden="false" customHeight="false" outlineLevel="0" collapsed="false">
      <c r="A2447" s="0" t="s">
        <v>8995</v>
      </c>
      <c r="B2447" s="0" t="s">
        <v>22</v>
      </c>
      <c r="C2447" s="0" t="s">
        <v>9</v>
      </c>
      <c r="E2447" s="0" t="s">
        <v>3</v>
      </c>
      <c r="F2447" s="0" t="s">
        <v>8996</v>
      </c>
      <c r="G2447" s="0" t="n">
        <v>1</v>
      </c>
      <c r="H2447" s="0" t="n">
        <v>0</v>
      </c>
      <c r="I2447" s="0" t="n">
        <v>0</v>
      </c>
      <c r="J2447" s="0" t="n">
        <v>0</v>
      </c>
      <c r="K2447" s="0" t="n">
        <v>1</v>
      </c>
      <c r="L2447" s="0" t="n">
        <v>1</v>
      </c>
      <c r="M2447" s="0" t="n">
        <v>0</v>
      </c>
      <c r="N2447" s="1" t="n">
        <f aca="false">IF(ISERROR(I2447/(I2447+J2447)),0,(I2447/(I2447+J2447)))</f>
        <v>0</v>
      </c>
      <c r="O2447" s="1" t="n">
        <f aca="false">IF(ISERROR(I2447/(I2447+K2447)),0,(I2447/(I2447+K2447)))</f>
        <v>0</v>
      </c>
      <c r="P2447" s="1" t="n">
        <f aca="false">IF(ISERROR((2*N2447*O2447)/(N2447+O2447)),0,(2*N2447*O2447)/(N2447+O2447))</f>
        <v>0</v>
      </c>
      <c r="Q2447" s="0" t="n">
        <f aca="false">L650-M650</f>
        <v>-19</v>
      </c>
      <c r="R2447" s="17" t="str">
        <f aca="false">VLOOKUP(A2447,s3_num_method!A2447:B4946,2,0)</f>
        <v>num+count</v>
      </c>
    </row>
    <row r="2448" customFormat="false" ht="12.8" hidden="false" customHeight="false" outlineLevel="0" collapsed="false">
      <c r="A2448" s="0" t="s">
        <v>8997</v>
      </c>
      <c r="B2448" s="0" t="s">
        <v>22</v>
      </c>
      <c r="C2448" s="0" t="s">
        <v>9</v>
      </c>
      <c r="E2448" s="0" t="s">
        <v>3</v>
      </c>
      <c r="F2448" s="0" t="s">
        <v>8998</v>
      </c>
      <c r="G2448" s="0" t="n">
        <v>4</v>
      </c>
      <c r="H2448" s="0" t="n">
        <v>3</v>
      </c>
      <c r="I2448" s="0" t="n">
        <v>3</v>
      </c>
      <c r="J2448" s="0" t="n">
        <v>0</v>
      </c>
      <c r="K2448" s="0" t="n">
        <v>1</v>
      </c>
      <c r="L2448" s="0" t="n">
        <v>3</v>
      </c>
      <c r="M2448" s="0" t="n">
        <v>5</v>
      </c>
      <c r="N2448" s="1" t="n">
        <f aca="false">IF(ISERROR(I2448/(I2448+J2448)),0,(I2448/(I2448+J2448)))</f>
        <v>1</v>
      </c>
      <c r="O2448" s="1" t="n">
        <f aca="false">IF(ISERROR(I2448/(I2448+K2448)),0,(I2448/(I2448+K2448)))</f>
        <v>0.75</v>
      </c>
      <c r="P2448" s="1" t="n">
        <f aca="false">IF(ISERROR((2*N2448*O2448)/(N2448+O2448)),0,(2*N2448*O2448)/(N2448+O2448))</f>
        <v>0.857142857142857</v>
      </c>
      <c r="Q2448" s="0" t="n">
        <f aca="false">L703-M703</f>
        <v>1</v>
      </c>
      <c r="R2448" s="17" t="str">
        <f aca="false">VLOOKUP(A2448,s3_num_method!A2448:B4947,2,0)</f>
        <v>num+count</v>
      </c>
    </row>
    <row r="2449" customFormat="false" ht="12.8" hidden="false" customHeight="false" outlineLevel="0" collapsed="false">
      <c r="A2449" s="0" t="s">
        <v>8999</v>
      </c>
      <c r="B2449" s="0" t="s">
        <v>22</v>
      </c>
      <c r="D2449" s="0" t="s">
        <v>27</v>
      </c>
      <c r="E2449" s="0" t="s">
        <v>33</v>
      </c>
      <c r="F2449" s="0" t="s">
        <v>9000</v>
      </c>
      <c r="G2449" s="0" t="n">
        <v>1</v>
      </c>
      <c r="H2449" s="0" t="n">
        <v>8</v>
      </c>
      <c r="I2449" s="0" t="n">
        <v>1</v>
      </c>
      <c r="J2449" s="0" t="n">
        <v>7</v>
      </c>
      <c r="K2449" s="0" t="n">
        <v>0</v>
      </c>
      <c r="L2449" s="0" t="n">
        <v>0</v>
      </c>
      <c r="M2449" s="0" t="n">
        <v>11</v>
      </c>
      <c r="N2449" s="1" t="n">
        <f aca="false">IF(ISERROR(I2449/(I2449+J2449)),0,(I2449/(I2449+J2449)))</f>
        <v>0.125</v>
      </c>
      <c r="O2449" s="1" t="n">
        <f aca="false">IF(ISERROR(I2449/(I2449+K2449)),0,(I2449/(I2449+K2449)))</f>
        <v>1</v>
      </c>
      <c r="P2449" s="1" t="n">
        <f aca="false">IF(ISERROR((2*N2449*O2449)/(N2449+O2449)),0,(2*N2449*O2449)/(N2449+O2449))</f>
        <v>0.222222222222222</v>
      </c>
      <c r="Q2449" s="0" t="n">
        <f aca="false">L2182-M2182</f>
        <v>-50</v>
      </c>
      <c r="R2449" s="17" t="str">
        <f aca="false">VLOOKUP(A2449,s3_num_method!A2449:B4948,2,0)</f>
        <v>num+count</v>
      </c>
    </row>
    <row r="2450" customFormat="false" ht="12.8" hidden="false" customHeight="false" outlineLevel="0" collapsed="false">
      <c r="A2450" s="0" t="s">
        <v>9001</v>
      </c>
      <c r="B2450" s="0" t="s">
        <v>22</v>
      </c>
      <c r="D2450" s="0" t="s">
        <v>27</v>
      </c>
      <c r="E2450" s="0" t="s">
        <v>33</v>
      </c>
      <c r="F2450" s="0" t="s">
        <v>9002</v>
      </c>
      <c r="G2450" s="0" t="n">
        <v>3</v>
      </c>
      <c r="H2450" s="0" t="n">
        <v>2</v>
      </c>
      <c r="I2450" s="0" t="n">
        <v>2</v>
      </c>
      <c r="J2450" s="0" t="n">
        <v>0</v>
      </c>
      <c r="K2450" s="0" t="n">
        <v>1</v>
      </c>
      <c r="L2450" s="0" t="n">
        <v>0</v>
      </c>
      <c r="M2450" s="0" t="n">
        <v>9</v>
      </c>
      <c r="N2450" s="1" t="n">
        <f aca="false">IF(ISERROR(I2450/(I2450+J2450)),0,(I2450/(I2450+J2450)))</f>
        <v>1</v>
      </c>
      <c r="O2450" s="1" t="n">
        <f aca="false">IF(ISERROR(I2450/(I2450+K2450)),0,(I2450/(I2450+K2450)))</f>
        <v>0.666666666666667</v>
      </c>
      <c r="P2450" s="1" t="n">
        <f aca="false">IF(ISERROR((2*N2450*O2450)/(N2450+O2450)),0,(2*N2450*O2450)/(N2450+O2450))</f>
        <v>0.8</v>
      </c>
      <c r="Q2450" s="0" t="n">
        <f aca="false">L630-M630</f>
        <v>3</v>
      </c>
      <c r="R2450" s="17" t="str">
        <f aca="false">VLOOKUP(A2450,s3_num_method!A2450:B4949,2,0)</f>
        <v>num</v>
      </c>
    </row>
    <row r="2451" customFormat="false" ht="12.8" hidden="false" customHeight="false" outlineLevel="0" collapsed="false">
      <c r="A2451" s="0" t="s">
        <v>9003</v>
      </c>
      <c r="B2451" s="0" t="s">
        <v>22</v>
      </c>
      <c r="D2451" s="0" t="s">
        <v>27</v>
      </c>
      <c r="E2451" s="0" t="s">
        <v>33</v>
      </c>
      <c r="F2451" s="0" t="s">
        <v>9004</v>
      </c>
      <c r="G2451" s="0" t="n">
        <v>6</v>
      </c>
      <c r="H2451" s="0" t="n">
        <v>3</v>
      </c>
      <c r="I2451" s="0" t="n">
        <v>3</v>
      </c>
      <c r="J2451" s="0" t="n">
        <v>0</v>
      </c>
      <c r="K2451" s="0" t="n">
        <v>3</v>
      </c>
      <c r="L2451" s="0" t="n">
        <v>1</v>
      </c>
      <c r="M2451" s="0" t="n">
        <v>9</v>
      </c>
      <c r="N2451" s="1" t="n">
        <f aca="false">IF(ISERROR(I2451/(I2451+J2451)),0,(I2451/(I2451+J2451)))</f>
        <v>1</v>
      </c>
      <c r="O2451" s="1" t="n">
        <f aca="false">IF(ISERROR(I2451/(I2451+K2451)),0,(I2451/(I2451+K2451)))</f>
        <v>0.5</v>
      </c>
      <c r="P2451" s="1" t="n">
        <f aca="false">IF(ISERROR((2*N2451*O2451)/(N2451+O2451)),0,(2*N2451*O2451)/(N2451+O2451))</f>
        <v>0.666666666666667</v>
      </c>
      <c r="Q2451" s="0" t="n">
        <f aca="false">L2231-M2231</f>
        <v>-13</v>
      </c>
      <c r="R2451" s="17" t="str">
        <f aca="false">VLOOKUP(A2451,s3_num_method!A2451:B4950,2,0)</f>
        <v>num+count</v>
      </c>
    </row>
    <row r="2452" customFormat="false" ht="12.8" hidden="false" customHeight="false" outlineLevel="0" collapsed="false">
      <c r="A2452" s="0" t="s">
        <v>9005</v>
      </c>
      <c r="B2452" s="0" t="s">
        <v>22</v>
      </c>
      <c r="D2452" s="0" t="s">
        <v>27</v>
      </c>
      <c r="E2452" s="0" t="s">
        <v>33</v>
      </c>
      <c r="F2452" s="0" t="s">
        <v>9006</v>
      </c>
      <c r="G2452" s="0" t="n">
        <v>2</v>
      </c>
      <c r="H2452" s="0" t="n">
        <v>1</v>
      </c>
      <c r="I2452" s="0" t="n">
        <v>1</v>
      </c>
      <c r="J2452" s="0" t="n">
        <v>0</v>
      </c>
      <c r="K2452" s="0" t="n">
        <v>1</v>
      </c>
      <c r="L2452" s="0" t="n">
        <v>1</v>
      </c>
      <c r="M2452" s="0" t="n">
        <v>5</v>
      </c>
      <c r="N2452" s="1" t="n">
        <f aca="false">IF(ISERROR(I2452/(I2452+J2452)),0,(I2452/(I2452+J2452)))</f>
        <v>1</v>
      </c>
      <c r="O2452" s="1" t="n">
        <f aca="false">IF(ISERROR(I2452/(I2452+K2452)),0,(I2452/(I2452+K2452)))</f>
        <v>0.5</v>
      </c>
      <c r="P2452" s="1" t="n">
        <f aca="false">IF(ISERROR((2*N2452*O2452)/(N2452+O2452)),0,(2*N2452*O2452)/(N2452+O2452))</f>
        <v>0.666666666666667</v>
      </c>
      <c r="Q2452" s="0" t="n">
        <f aca="false">L695-M695</f>
        <v>9</v>
      </c>
      <c r="R2452" s="17" t="str">
        <f aca="false">VLOOKUP(A2452,s3_num_method!A2452:B4951,2,0)</f>
        <v>num</v>
      </c>
    </row>
    <row r="2453" customFormat="false" ht="12.8" hidden="false" customHeight="false" outlineLevel="0" collapsed="false">
      <c r="A2453" s="0" t="s">
        <v>9007</v>
      </c>
      <c r="B2453" s="0" t="s">
        <v>22</v>
      </c>
      <c r="D2453" s="0" t="s">
        <v>27</v>
      </c>
      <c r="E2453" s="0" t="s">
        <v>33</v>
      </c>
      <c r="F2453" s="0" t="s">
        <v>9008</v>
      </c>
      <c r="G2453" s="0" t="n">
        <v>3</v>
      </c>
      <c r="H2453" s="0" t="n">
        <v>11</v>
      </c>
      <c r="I2453" s="0" t="n">
        <v>2</v>
      </c>
      <c r="J2453" s="0" t="n">
        <v>9</v>
      </c>
      <c r="K2453" s="0" t="n">
        <v>1</v>
      </c>
      <c r="L2453" s="0" t="n">
        <v>0</v>
      </c>
      <c r="M2453" s="0" t="n">
        <v>7</v>
      </c>
      <c r="N2453" s="1" t="n">
        <f aca="false">IF(ISERROR(I2453/(I2453+J2453)),0,(I2453/(I2453+J2453)))</f>
        <v>0.181818181818182</v>
      </c>
      <c r="O2453" s="1" t="n">
        <f aca="false">IF(ISERROR(I2453/(I2453+K2453)),0,(I2453/(I2453+K2453)))</f>
        <v>0.666666666666667</v>
      </c>
      <c r="P2453" s="1" t="n">
        <f aca="false">IF(ISERROR((2*N2453*O2453)/(N2453+O2453)),0,(2*N2453*O2453)/(N2453+O2453))</f>
        <v>0.285714285714286</v>
      </c>
      <c r="Q2453" s="0" t="n">
        <f aca="false">L2185-M2185</f>
        <v>24</v>
      </c>
      <c r="R2453" s="17" t="str">
        <f aca="false">VLOOKUP(A2453,s3_num_method!A2453:B4952,2,0)</f>
        <v>num+count</v>
      </c>
    </row>
    <row r="2454" customFormat="false" ht="12.8" hidden="false" customHeight="false" outlineLevel="0" collapsed="false">
      <c r="A2454" s="0" t="s">
        <v>9009</v>
      </c>
      <c r="B2454" s="0" t="s">
        <v>22</v>
      </c>
      <c r="D2454" s="0" t="s">
        <v>27</v>
      </c>
      <c r="E2454" s="0" t="s">
        <v>33</v>
      </c>
      <c r="F2454" s="0" t="s">
        <v>9010</v>
      </c>
      <c r="G2454" s="0" t="n">
        <v>8</v>
      </c>
      <c r="H2454" s="0" t="n">
        <v>3</v>
      </c>
      <c r="I2454" s="0" t="n">
        <v>3</v>
      </c>
      <c r="J2454" s="0" t="n">
        <v>0</v>
      </c>
      <c r="K2454" s="0" t="n">
        <v>5</v>
      </c>
      <c r="L2454" s="0" t="n">
        <v>0</v>
      </c>
      <c r="M2454" s="0" t="n">
        <v>4</v>
      </c>
      <c r="N2454" s="1" t="n">
        <f aca="false">IF(ISERROR(I2454/(I2454+J2454)),0,(I2454/(I2454+J2454)))</f>
        <v>1</v>
      </c>
      <c r="O2454" s="1" t="n">
        <f aca="false">IF(ISERROR(I2454/(I2454+K2454)),0,(I2454/(I2454+K2454)))</f>
        <v>0.375</v>
      </c>
      <c r="P2454" s="1" t="n">
        <f aca="false">IF(ISERROR((2*N2454*O2454)/(N2454+O2454)),0,(2*N2454*O2454)/(N2454+O2454))</f>
        <v>0.545454545454545</v>
      </c>
      <c r="Q2454" s="0" t="n">
        <f aca="false">L2194-M2194</f>
        <v>86</v>
      </c>
      <c r="R2454" s="17" t="str">
        <f aca="false">VLOOKUP(A2454,s3_num_method!A2454:B4953,2,0)</f>
        <v>num+count</v>
      </c>
    </row>
    <row r="2455" customFormat="false" ht="12.8" hidden="false" customHeight="false" outlineLevel="0" collapsed="false">
      <c r="A2455" s="0" t="s">
        <v>9011</v>
      </c>
      <c r="B2455" s="0" t="s">
        <v>22</v>
      </c>
      <c r="D2455" s="0" t="s">
        <v>27</v>
      </c>
      <c r="E2455" s="0" t="s">
        <v>33</v>
      </c>
      <c r="F2455" s="0" t="s">
        <v>9012</v>
      </c>
      <c r="G2455" s="0" t="n">
        <v>7</v>
      </c>
      <c r="H2455" s="0" t="n">
        <v>19</v>
      </c>
      <c r="I2455" s="0" t="n">
        <v>5</v>
      </c>
      <c r="J2455" s="0" t="n">
        <v>14</v>
      </c>
      <c r="K2455" s="0" t="n">
        <v>2</v>
      </c>
      <c r="L2455" s="0" t="n">
        <v>1</v>
      </c>
      <c r="M2455" s="0" t="n">
        <v>44</v>
      </c>
      <c r="N2455" s="1" t="n">
        <f aca="false">IF(ISERROR(I2455/(I2455+J2455)),0,(I2455/(I2455+J2455)))</f>
        <v>0.263157894736842</v>
      </c>
      <c r="O2455" s="1" t="n">
        <f aca="false">IF(ISERROR(I2455/(I2455+K2455)),0,(I2455/(I2455+K2455)))</f>
        <v>0.714285714285714</v>
      </c>
      <c r="P2455" s="1" t="n">
        <f aca="false">IF(ISERROR((2*N2455*O2455)/(N2455+O2455)),0,(2*N2455*O2455)/(N2455+O2455))</f>
        <v>0.384615384615385</v>
      </c>
      <c r="Q2455" s="0" t="n">
        <f aca="false">L678-M678</f>
        <v>-40</v>
      </c>
      <c r="R2455" s="17" t="str">
        <f aca="false">VLOOKUP(A2455,s3_num_method!A2455:B4954,2,0)</f>
        <v>num+count</v>
      </c>
    </row>
    <row r="2456" customFormat="false" ht="12.8" hidden="false" customHeight="false" outlineLevel="0" collapsed="false">
      <c r="A2456" s="0" t="s">
        <v>9013</v>
      </c>
      <c r="B2456" s="0" t="s">
        <v>22</v>
      </c>
      <c r="D2456" s="0" t="s">
        <v>27</v>
      </c>
      <c r="E2456" s="0" t="s">
        <v>33</v>
      </c>
      <c r="F2456" s="0" t="s">
        <v>9014</v>
      </c>
      <c r="G2456" s="0" t="n">
        <v>5</v>
      </c>
      <c r="H2456" s="0" t="n">
        <v>2</v>
      </c>
      <c r="I2456" s="0" t="n">
        <v>2</v>
      </c>
      <c r="J2456" s="0" t="n">
        <v>0</v>
      </c>
      <c r="K2456" s="0" t="n">
        <v>3</v>
      </c>
      <c r="L2456" s="0" t="n">
        <v>1</v>
      </c>
      <c r="M2456" s="0" t="n">
        <v>4</v>
      </c>
      <c r="N2456" s="1" t="n">
        <f aca="false">IF(ISERROR(I2456/(I2456+J2456)),0,(I2456/(I2456+J2456)))</f>
        <v>1</v>
      </c>
      <c r="O2456" s="1" t="n">
        <f aca="false">IF(ISERROR(I2456/(I2456+K2456)),0,(I2456/(I2456+K2456)))</f>
        <v>0.4</v>
      </c>
      <c r="P2456" s="1" t="n">
        <f aca="false">IF(ISERROR((2*N2456*O2456)/(N2456+O2456)),0,(2*N2456*O2456)/(N2456+O2456))</f>
        <v>0.571428571428571</v>
      </c>
      <c r="Q2456" s="0" t="n">
        <f aca="false">L2212-M2212</f>
        <v>-58</v>
      </c>
      <c r="R2456" s="17" t="str">
        <f aca="false">VLOOKUP(A2456,s3_num_method!A2456:B4955,2,0)</f>
        <v>num+count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56"/>
  <sheetViews>
    <sheetView windowProtection="false" showFormulas="false" showGridLines="true" showRowColHeaders="true" showZeros="true" rightToLeft="false" tabSelected="false" showOutlineSymbols="true" defaultGridColor="true" view="normal" topLeftCell="A2434" colorId="64" zoomScale="100" zoomScaleNormal="100" zoomScalePageLayoutView="100" workbookViewId="0">
      <selection pane="topLeft" activeCell="B1" activeCellId="1" sqref="A599:R599 B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4093</v>
      </c>
      <c r="B1" s="0" t="s">
        <v>9015</v>
      </c>
    </row>
    <row r="2" customFormat="false" ht="12.8" hidden="false" customHeight="false" outlineLevel="0" collapsed="false">
      <c r="A2" s="0" t="s">
        <v>4095</v>
      </c>
      <c r="B2" s="0" t="s">
        <v>9015</v>
      </c>
    </row>
    <row r="3" customFormat="false" ht="12.8" hidden="false" customHeight="false" outlineLevel="0" collapsed="false">
      <c r="A3" s="0" t="s">
        <v>4097</v>
      </c>
      <c r="B3" s="0" t="s">
        <v>9015</v>
      </c>
    </row>
    <row r="4" customFormat="false" ht="12.8" hidden="false" customHeight="false" outlineLevel="0" collapsed="false">
      <c r="A4" s="0" t="s">
        <v>4099</v>
      </c>
      <c r="B4" s="0" t="s">
        <v>9015</v>
      </c>
    </row>
    <row r="5" customFormat="false" ht="12.8" hidden="false" customHeight="false" outlineLevel="0" collapsed="false">
      <c r="A5" s="0" t="s">
        <v>4101</v>
      </c>
      <c r="B5" s="0" t="s">
        <v>9015</v>
      </c>
    </row>
    <row r="6" customFormat="false" ht="12.8" hidden="false" customHeight="false" outlineLevel="0" collapsed="false">
      <c r="A6" s="0" t="s">
        <v>4103</v>
      </c>
      <c r="B6" s="0" t="s">
        <v>9016</v>
      </c>
    </row>
    <row r="7" customFormat="false" ht="12.8" hidden="false" customHeight="false" outlineLevel="0" collapsed="false">
      <c r="A7" s="0" t="s">
        <v>4105</v>
      </c>
      <c r="B7" s="0" t="s">
        <v>9015</v>
      </c>
    </row>
    <row r="8" customFormat="false" ht="12.8" hidden="false" customHeight="false" outlineLevel="0" collapsed="false">
      <c r="A8" s="0" t="s">
        <v>4107</v>
      </c>
      <c r="B8" s="0" t="s">
        <v>9015</v>
      </c>
    </row>
    <row r="9" customFormat="false" ht="12.8" hidden="false" customHeight="false" outlineLevel="0" collapsed="false">
      <c r="A9" s="0" t="s">
        <v>4109</v>
      </c>
      <c r="B9" s="0" t="s">
        <v>9015</v>
      </c>
    </row>
    <row r="10" customFormat="false" ht="12.8" hidden="false" customHeight="false" outlineLevel="0" collapsed="false">
      <c r="A10" s="0" t="s">
        <v>4111</v>
      </c>
      <c r="B10" s="0" t="s">
        <v>9015</v>
      </c>
    </row>
    <row r="11" customFormat="false" ht="12.8" hidden="false" customHeight="false" outlineLevel="0" collapsed="false">
      <c r="A11" s="0" t="s">
        <v>4113</v>
      </c>
      <c r="B11" s="0" t="s">
        <v>9015</v>
      </c>
    </row>
    <row r="12" customFormat="false" ht="12.8" hidden="false" customHeight="false" outlineLevel="0" collapsed="false">
      <c r="A12" s="0" t="s">
        <v>4115</v>
      </c>
      <c r="B12" s="0" t="s">
        <v>9015</v>
      </c>
    </row>
    <row r="13" customFormat="false" ht="12.8" hidden="false" customHeight="false" outlineLevel="0" collapsed="false">
      <c r="A13" s="0" t="s">
        <v>4117</v>
      </c>
      <c r="B13" s="0" t="s">
        <v>9015</v>
      </c>
    </row>
    <row r="14" customFormat="false" ht="12.8" hidden="false" customHeight="false" outlineLevel="0" collapsed="false">
      <c r="A14" s="0" t="s">
        <v>4119</v>
      </c>
      <c r="B14" s="0" t="s">
        <v>9015</v>
      </c>
    </row>
    <row r="15" customFormat="false" ht="12.8" hidden="false" customHeight="false" outlineLevel="0" collapsed="false">
      <c r="A15" s="0" t="s">
        <v>4121</v>
      </c>
      <c r="B15" s="0" t="s">
        <v>9015</v>
      </c>
    </row>
    <row r="16" customFormat="false" ht="12.8" hidden="false" customHeight="false" outlineLevel="0" collapsed="false">
      <c r="A16" s="0" t="s">
        <v>4123</v>
      </c>
      <c r="B16" s="0" t="s">
        <v>9015</v>
      </c>
    </row>
    <row r="17" customFormat="false" ht="12.8" hidden="false" customHeight="false" outlineLevel="0" collapsed="false">
      <c r="A17" s="0" t="s">
        <v>4125</v>
      </c>
      <c r="B17" s="0" t="s">
        <v>9015</v>
      </c>
    </row>
    <row r="18" customFormat="false" ht="12.8" hidden="false" customHeight="false" outlineLevel="0" collapsed="false">
      <c r="A18" s="0" t="s">
        <v>4127</v>
      </c>
      <c r="B18" s="0" t="s">
        <v>9015</v>
      </c>
    </row>
    <row r="19" customFormat="false" ht="12.8" hidden="false" customHeight="false" outlineLevel="0" collapsed="false">
      <c r="A19" s="0" t="s">
        <v>4129</v>
      </c>
      <c r="B19" s="0" t="s">
        <v>9015</v>
      </c>
    </row>
    <row r="20" customFormat="false" ht="12.8" hidden="false" customHeight="false" outlineLevel="0" collapsed="false">
      <c r="A20" s="0" t="s">
        <v>4131</v>
      </c>
      <c r="B20" s="0" t="s">
        <v>9015</v>
      </c>
    </row>
    <row r="21" customFormat="false" ht="12.8" hidden="false" customHeight="false" outlineLevel="0" collapsed="false">
      <c r="A21" s="0" t="s">
        <v>4133</v>
      </c>
      <c r="B21" s="0" t="s">
        <v>9015</v>
      </c>
    </row>
    <row r="22" customFormat="false" ht="12.8" hidden="false" customHeight="false" outlineLevel="0" collapsed="false">
      <c r="A22" s="0" t="s">
        <v>4135</v>
      </c>
      <c r="B22" s="0" t="s">
        <v>9015</v>
      </c>
    </row>
    <row r="23" customFormat="false" ht="12.8" hidden="false" customHeight="false" outlineLevel="0" collapsed="false">
      <c r="A23" s="0" t="s">
        <v>4138</v>
      </c>
      <c r="B23" s="0" t="s">
        <v>9017</v>
      </c>
    </row>
    <row r="24" customFormat="false" ht="12.8" hidden="false" customHeight="false" outlineLevel="0" collapsed="false">
      <c r="A24" s="0" t="s">
        <v>4141</v>
      </c>
      <c r="B24" s="0" t="s">
        <v>9015</v>
      </c>
    </row>
    <row r="25" customFormat="false" ht="12.8" hidden="false" customHeight="false" outlineLevel="0" collapsed="false">
      <c r="A25" s="0" t="s">
        <v>4144</v>
      </c>
      <c r="B25" s="0" t="s">
        <v>9017</v>
      </c>
    </row>
    <row r="26" customFormat="false" ht="12.8" hidden="false" customHeight="false" outlineLevel="0" collapsed="false">
      <c r="A26" s="0" t="s">
        <v>4147</v>
      </c>
      <c r="B26" s="0" t="s">
        <v>9017</v>
      </c>
    </row>
    <row r="27" customFormat="false" ht="12.8" hidden="false" customHeight="false" outlineLevel="0" collapsed="false">
      <c r="A27" s="0" t="s">
        <v>4150</v>
      </c>
      <c r="B27" s="0" t="s">
        <v>9015</v>
      </c>
    </row>
    <row r="28" customFormat="false" ht="12.8" hidden="false" customHeight="false" outlineLevel="0" collapsed="false">
      <c r="A28" s="0" t="s">
        <v>4153</v>
      </c>
      <c r="B28" s="0" t="s">
        <v>9015</v>
      </c>
    </row>
    <row r="29" customFormat="false" ht="12.8" hidden="false" customHeight="false" outlineLevel="0" collapsed="false">
      <c r="A29" s="0" t="s">
        <v>4156</v>
      </c>
      <c r="B29" s="0" t="s">
        <v>9015</v>
      </c>
    </row>
    <row r="30" customFormat="false" ht="12.8" hidden="false" customHeight="false" outlineLevel="0" collapsed="false">
      <c r="A30" s="0" t="s">
        <v>4159</v>
      </c>
      <c r="B30" s="0" t="s">
        <v>9015</v>
      </c>
    </row>
    <row r="31" customFormat="false" ht="12.8" hidden="false" customHeight="false" outlineLevel="0" collapsed="false">
      <c r="A31" s="0" t="s">
        <v>4162</v>
      </c>
      <c r="B31" s="0" t="s">
        <v>9016</v>
      </c>
    </row>
    <row r="32" customFormat="false" ht="12.8" hidden="false" customHeight="false" outlineLevel="0" collapsed="false">
      <c r="A32" s="0" t="s">
        <v>4165</v>
      </c>
      <c r="B32" s="0" t="s">
        <v>9015</v>
      </c>
    </row>
    <row r="33" customFormat="false" ht="12.8" hidden="false" customHeight="false" outlineLevel="0" collapsed="false">
      <c r="A33" s="0" t="s">
        <v>4167</v>
      </c>
      <c r="B33" s="0" t="s">
        <v>9015</v>
      </c>
    </row>
    <row r="34" customFormat="false" ht="12.8" hidden="false" customHeight="false" outlineLevel="0" collapsed="false">
      <c r="A34" s="0" t="s">
        <v>4169</v>
      </c>
      <c r="B34" s="0" t="s">
        <v>9015</v>
      </c>
    </row>
    <row r="35" customFormat="false" ht="12.8" hidden="false" customHeight="false" outlineLevel="0" collapsed="false">
      <c r="A35" s="0" t="s">
        <v>4171</v>
      </c>
      <c r="B35" s="0" t="s">
        <v>9017</v>
      </c>
    </row>
    <row r="36" customFormat="false" ht="12.8" hidden="false" customHeight="false" outlineLevel="0" collapsed="false">
      <c r="A36" s="0" t="s">
        <v>4173</v>
      </c>
      <c r="B36" s="0" t="s">
        <v>9016</v>
      </c>
    </row>
    <row r="37" customFormat="false" ht="12.8" hidden="false" customHeight="false" outlineLevel="0" collapsed="false">
      <c r="A37" s="0" t="s">
        <v>4175</v>
      </c>
      <c r="B37" s="0" t="s">
        <v>9015</v>
      </c>
    </row>
    <row r="38" customFormat="false" ht="12.8" hidden="false" customHeight="false" outlineLevel="0" collapsed="false">
      <c r="A38" s="0" t="s">
        <v>4177</v>
      </c>
      <c r="B38" s="0" t="s">
        <v>9015</v>
      </c>
    </row>
    <row r="39" customFormat="false" ht="12.8" hidden="false" customHeight="false" outlineLevel="0" collapsed="false">
      <c r="A39" s="0" t="s">
        <v>4179</v>
      </c>
      <c r="B39" s="0" t="s">
        <v>9015</v>
      </c>
    </row>
    <row r="40" customFormat="false" ht="12.8" hidden="false" customHeight="false" outlineLevel="0" collapsed="false">
      <c r="A40" s="0" t="s">
        <v>4181</v>
      </c>
      <c r="B40" s="0" t="s">
        <v>9017</v>
      </c>
    </row>
    <row r="41" customFormat="false" ht="12.8" hidden="false" customHeight="false" outlineLevel="0" collapsed="false">
      <c r="A41" s="0" t="s">
        <v>4183</v>
      </c>
      <c r="B41" s="0" t="s">
        <v>9015</v>
      </c>
    </row>
    <row r="42" customFormat="false" ht="12.8" hidden="false" customHeight="false" outlineLevel="0" collapsed="false">
      <c r="A42" s="0" t="s">
        <v>4185</v>
      </c>
      <c r="B42" s="0" t="s">
        <v>9017</v>
      </c>
    </row>
    <row r="43" customFormat="false" ht="12.8" hidden="false" customHeight="false" outlineLevel="0" collapsed="false">
      <c r="A43" s="0" t="s">
        <v>4187</v>
      </c>
      <c r="B43" s="0" t="s">
        <v>9015</v>
      </c>
    </row>
    <row r="44" customFormat="false" ht="12.8" hidden="false" customHeight="false" outlineLevel="0" collapsed="false">
      <c r="A44" s="0" t="s">
        <v>4189</v>
      </c>
      <c r="B44" s="0" t="s">
        <v>9015</v>
      </c>
    </row>
    <row r="45" customFormat="false" ht="12.8" hidden="false" customHeight="false" outlineLevel="0" collapsed="false">
      <c r="A45" s="0" t="s">
        <v>4191</v>
      </c>
      <c r="B45" s="0" t="s">
        <v>9015</v>
      </c>
    </row>
    <row r="46" customFormat="false" ht="12.8" hidden="false" customHeight="false" outlineLevel="0" collapsed="false">
      <c r="A46" s="0" t="s">
        <v>4193</v>
      </c>
      <c r="B46" s="0" t="s">
        <v>9015</v>
      </c>
    </row>
    <row r="47" customFormat="false" ht="12.8" hidden="false" customHeight="false" outlineLevel="0" collapsed="false">
      <c r="A47" s="0" t="s">
        <v>4195</v>
      </c>
      <c r="B47" s="0" t="s">
        <v>9015</v>
      </c>
    </row>
    <row r="48" customFormat="false" ht="12.8" hidden="false" customHeight="false" outlineLevel="0" collapsed="false">
      <c r="A48" s="0" t="s">
        <v>4197</v>
      </c>
      <c r="B48" s="0" t="s">
        <v>9015</v>
      </c>
    </row>
    <row r="49" customFormat="false" ht="12.8" hidden="false" customHeight="false" outlineLevel="0" collapsed="false">
      <c r="A49" s="0" t="s">
        <v>4199</v>
      </c>
      <c r="B49" s="0" t="s">
        <v>9017</v>
      </c>
    </row>
    <row r="50" customFormat="false" ht="12.8" hidden="false" customHeight="false" outlineLevel="0" collapsed="false">
      <c r="A50" s="0" t="s">
        <v>4201</v>
      </c>
      <c r="B50" s="0" t="s">
        <v>9015</v>
      </c>
    </row>
    <row r="51" customFormat="false" ht="12.8" hidden="false" customHeight="false" outlineLevel="0" collapsed="false">
      <c r="A51" s="0" t="s">
        <v>4203</v>
      </c>
      <c r="B51" s="0" t="s">
        <v>9015</v>
      </c>
    </row>
    <row r="52" customFormat="false" ht="12.8" hidden="false" customHeight="false" outlineLevel="0" collapsed="false">
      <c r="A52" s="0" t="s">
        <v>4205</v>
      </c>
      <c r="B52" s="0" t="s">
        <v>9015</v>
      </c>
    </row>
    <row r="53" customFormat="false" ht="12.8" hidden="false" customHeight="false" outlineLevel="0" collapsed="false">
      <c r="A53" s="0" t="s">
        <v>4207</v>
      </c>
      <c r="B53" s="0" t="s">
        <v>9015</v>
      </c>
    </row>
    <row r="54" customFormat="false" ht="12.8" hidden="false" customHeight="false" outlineLevel="0" collapsed="false">
      <c r="A54" s="0" t="s">
        <v>4209</v>
      </c>
      <c r="B54" s="0" t="s">
        <v>9015</v>
      </c>
    </row>
    <row r="55" customFormat="false" ht="12.8" hidden="false" customHeight="false" outlineLevel="0" collapsed="false">
      <c r="A55" s="0" t="s">
        <v>4211</v>
      </c>
      <c r="B55" s="0" t="s">
        <v>9017</v>
      </c>
    </row>
    <row r="56" customFormat="false" ht="12.8" hidden="false" customHeight="false" outlineLevel="0" collapsed="false">
      <c r="A56" s="0" t="s">
        <v>4213</v>
      </c>
      <c r="B56" s="0" t="s">
        <v>9015</v>
      </c>
    </row>
    <row r="57" customFormat="false" ht="12.8" hidden="false" customHeight="false" outlineLevel="0" collapsed="false">
      <c r="A57" s="0" t="s">
        <v>4215</v>
      </c>
      <c r="B57" s="0" t="s">
        <v>9015</v>
      </c>
    </row>
    <row r="58" customFormat="false" ht="12.8" hidden="false" customHeight="false" outlineLevel="0" collapsed="false">
      <c r="A58" s="0" t="s">
        <v>4217</v>
      </c>
      <c r="B58" s="0" t="s">
        <v>9015</v>
      </c>
    </row>
    <row r="59" customFormat="false" ht="12.8" hidden="false" customHeight="false" outlineLevel="0" collapsed="false">
      <c r="A59" s="0" t="s">
        <v>4219</v>
      </c>
      <c r="B59" s="0" t="s">
        <v>9015</v>
      </c>
    </row>
    <row r="60" customFormat="false" ht="12.8" hidden="false" customHeight="false" outlineLevel="0" collapsed="false">
      <c r="A60" s="0" t="s">
        <v>4221</v>
      </c>
      <c r="B60" s="0" t="s">
        <v>9015</v>
      </c>
    </row>
    <row r="61" customFormat="false" ht="12.8" hidden="false" customHeight="false" outlineLevel="0" collapsed="false">
      <c r="A61" s="0" t="s">
        <v>4223</v>
      </c>
      <c r="B61" s="0" t="s">
        <v>9017</v>
      </c>
    </row>
    <row r="62" customFormat="false" ht="12.8" hidden="false" customHeight="false" outlineLevel="0" collapsed="false">
      <c r="A62" s="0" t="s">
        <v>4225</v>
      </c>
      <c r="B62" s="0" t="s">
        <v>9015</v>
      </c>
    </row>
    <row r="63" customFormat="false" ht="12.8" hidden="false" customHeight="false" outlineLevel="0" collapsed="false">
      <c r="A63" s="0" t="s">
        <v>4227</v>
      </c>
      <c r="B63" s="0" t="s">
        <v>9015</v>
      </c>
    </row>
    <row r="64" customFormat="false" ht="12.8" hidden="false" customHeight="false" outlineLevel="0" collapsed="false">
      <c r="A64" s="0" t="s">
        <v>4229</v>
      </c>
      <c r="B64" s="0" t="s">
        <v>9017</v>
      </c>
    </row>
    <row r="65" customFormat="false" ht="12.8" hidden="false" customHeight="false" outlineLevel="0" collapsed="false">
      <c r="A65" s="0" t="s">
        <v>4231</v>
      </c>
      <c r="B65" s="0" t="s">
        <v>9017</v>
      </c>
    </row>
    <row r="66" customFormat="false" ht="12.8" hidden="false" customHeight="false" outlineLevel="0" collapsed="false">
      <c r="A66" s="0" t="s">
        <v>4233</v>
      </c>
      <c r="B66" s="0" t="s">
        <v>9015</v>
      </c>
    </row>
    <row r="67" customFormat="false" ht="12.8" hidden="false" customHeight="false" outlineLevel="0" collapsed="false">
      <c r="A67" s="0" t="s">
        <v>4235</v>
      </c>
      <c r="B67" s="0" t="s">
        <v>9015</v>
      </c>
    </row>
    <row r="68" customFormat="false" ht="12.8" hidden="false" customHeight="false" outlineLevel="0" collapsed="false">
      <c r="A68" s="0" t="s">
        <v>4237</v>
      </c>
      <c r="B68" s="0" t="s">
        <v>9015</v>
      </c>
    </row>
    <row r="69" customFormat="false" ht="12.8" hidden="false" customHeight="false" outlineLevel="0" collapsed="false">
      <c r="A69" s="0" t="s">
        <v>4239</v>
      </c>
      <c r="B69" s="0" t="s">
        <v>9016</v>
      </c>
    </row>
    <row r="70" customFormat="false" ht="12.8" hidden="false" customHeight="false" outlineLevel="0" collapsed="false">
      <c r="A70" s="0" t="s">
        <v>4241</v>
      </c>
      <c r="B70" s="0" t="s">
        <v>9015</v>
      </c>
    </row>
    <row r="71" customFormat="false" ht="12.8" hidden="false" customHeight="false" outlineLevel="0" collapsed="false">
      <c r="A71" s="0" t="s">
        <v>4243</v>
      </c>
      <c r="B71" s="0" t="s">
        <v>9016</v>
      </c>
    </row>
    <row r="72" customFormat="false" ht="12.8" hidden="false" customHeight="false" outlineLevel="0" collapsed="false">
      <c r="A72" s="0" t="s">
        <v>4245</v>
      </c>
      <c r="B72" s="0" t="s">
        <v>9015</v>
      </c>
    </row>
    <row r="73" customFormat="false" ht="12.8" hidden="false" customHeight="false" outlineLevel="0" collapsed="false">
      <c r="A73" s="0" t="s">
        <v>4247</v>
      </c>
      <c r="B73" s="0" t="s">
        <v>9016</v>
      </c>
    </row>
    <row r="74" customFormat="false" ht="12.8" hidden="false" customHeight="false" outlineLevel="0" collapsed="false">
      <c r="A74" s="0" t="s">
        <v>4249</v>
      </c>
      <c r="B74" s="0" t="s">
        <v>9016</v>
      </c>
    </row>
    <row r="75" customFormat="false" ht="12.8" hidden="false" customHeight="false" outlineLevel="0" collapsed="false">
      <c r="A75" s="0" t="s">
        <v>4251</v>
      </c>
      <c r="B75" s="0" t="s">
        <v>9017</v>
      </c>
    </row>
    <row r="76" customFormat="false" ht="12.8" hidden="false" customHeight="false" outlineLevel="0" collapsed="false">
      <c r="A76" s="0" t="s">
        <v>4253</v>
      </c>
      <c r="B76" s="0" t="s">
        <v>9016</v>
      </c>
    </row>
    <row r="77" customFormat="false" ht="12.8" hidden="false" customHeight="false" outlineLevel="0" collapsed="false">
      <c r="A77" s="0" t="s">
        <v>4255</v>
      </c>
      <c r="B77" s="0" t="s">
        <v>9015</v>
      </c>
    </row>
    <row r="78" customFormat="false" ht="12.8" hidden="false" customHeight="false" outlineLevel="0" collapsed="false">
      <c r="A78" s="0" t="s">
        <v>4257</v>
      </c>
      <c r="B78" s="0" t="s">
        <v>9015</v>
      </c>
    </row>
    <row r="79" customFormat="false" ht="12.8" hidden="false" customHeight="false" outlineLevel="0" collapsed="false">
      <c r="A79" s="0" t="s">
        <v>4259</v>
      </c>
      <c r="B79" s="0" t="s">
        <v>9015</v>
      </c>
    </row>
    <row r="80" customFormat="false" ht="12.8" hidden="false" customHeight="false" outlineLevel="0" collapsed="false">
      <c r="A80" s="0" t="s">
        <v>4261</v>
      </c>
      <c r="B80" s="0" t="s">
        <v>9015</v>
      </c>
    </row>
    <row r="81" customFormat="false" ht="12.8" hidden="false" customHeight="false" outlineLevel="0" collapsed="false">
      <c r="A81" s="0" t="s">
        <v>4263</v>
      </c>
      <c r="B81" s="0" t="s">
        <v>9017</v>
      </c>
    </row>
    <row r="82" customFormat="false" ht="12.8" hidden="false" customHeight="false" outlineLevel="0" collapsed="false">
      <c r="A82" s="0" t="s">
        <v>4265</v>
      </c>
      <c r="B82" s="0" t="s">
        <v>9017</v>
      </c>
    </row>
    <row r="83" customFormat="false" ht="12.8" hidden="false" customHeight="false" outlineLevel="0" collapsed="false">
      <c r="A83" s="0" t="s">
        <v>4267</v>
      </c>
      <c r="B83" s="0" t="s">
        <v>9016</v>
      </c>
    </row>
    <row r="84" customFormat="false" ht="12.8" hidden="false" customHeight="false" outlineLevel="0" collapsed="false">
      <c r="A84" s="0" t="s">
        <v>4269</v>
      </c>
      <c r="B84" s="0" t="s">
        <v>9017</v>
      </c>
    </row>
    <row r="85" customFormat="false" ht="12.8" hidden="false" customHeight="false" outlineLevel="0" collapsed="false">
      <c r="A85" s="0" t="s">
        <v>4271</v>
      </c>
      <c r="B85" s="0" t="s">
        <v>9015</v>
      </c>
    </row>
    <row r="86" customFormat="false" ht="12.8" hidden="false" customHeight="false" outlineLevel="0" collapsed="false">
      <c r="A86" s="0" t="s">
        <v>4273</v>
      </c>
      <c r="B86" s="0" t="s">
        <v>9015</v>
      </c>
    </row>
    <row r="87" customFormat="false" ht="12.8" hidden="false" customHeight="false" outlineLevel="0" collapsed="false">
      <c r="A87" s="0" t="s">
        <v>4275</v>
      </c>
      <c r="B87" s="0" t="s">
        <v>9016</v>
      </c>
    </row>
    <row r="88" customFormat="false" ht="12.8" hidden="false" customHeight="false" outlineLevel="0" collapsed="false">
      <c r="A88" s="0" t="s">
        <v>4277</v>
      </c>
      <c r="B88" s="0" t="s">
        <v>9015</v>
      </c>
    </row>
    <row r="89" customFormat="false" ht="12.8" hidden="false" customHeight="false" outlineLevel="0" collapsed="false">
      <c r="A89" s="0" t="s">
        <v>4279</v>
      </c>
      <c r="B89" s="0" t="s">
        <v>9017</v>
      </c>
    </row>
    <row r="90" customFormat="false" ht="12.8" hidden="false" customHeight="false" outlineLevel="0" collapsed="false">
      <c r="A90" s="0" t="s">
        <v>4281</v>
      </c>
      <c r="B90" s="0" t="s">
        <v>9015</v>
      </c>
    </row>
    <row r="91" customFormat="false" ht="12.8" hidden="false" customHeight="false" outlineLevel="0" collapsed="false">
      <c r="A91" s="0" t="s">
        <v>4283</v>
      </c>
      <c r="B91" s="0" t="s">
        <v>9017</v>
      </c>
    </row>
    <row r="92" customFormat="false" ht="12.8" hidden="false" customHeight="false" outlineLevel="0" collapsed="false">
      <c r="A92" s="0" t="s">
        <v>4285</v>
      </c>
      <c r="B92" s="0" t="s">
        <v>9016</v>
      </c>
    </row>
    <row r="93" customFormat="false" ht="12.8" hidden="false" customHeight="false" outlineLevel="0" collapsed="false">
      <c r="A93" s="0" t="s">
        <v>4287</v>
      </c>
      <c r="B93" s="0" t="s">
        <v>9015</v>
      </c>
    </row>
    <row r="94" customFormat="false" ht="12.8" hidden="false" customHeight="false" outlineLevel="0" collapsed="false">
      <c r="A94" s="0" t="s">
        <v>4289</v>
      </c>
      <c r="B94" s="0" t="s">
        <v>9017</v>
      </c>
    </row>
    <row r="95" customFormat="false" ht="12.8" hidden="false" customHeight="false" outlineLevel="0" collapsed="false">
      <c r="A95" s="0" t="s">
        <v>4291</v>
      </c>
      <c r="B95" s="0" t="s">
        <v>9017</v>
      </c>
    </row>
    <row r="96" customFormat="false" ht="12.8" hidden="false" customHeight="false" outlineLevel="0" collapsed="false">
      <c r="A96" s="0" t="s">
        <v>4293</v>
      </c>
      <c r="B96" s="0" t="s">
        <v>9016</v>
      </c>
    </row>
    <row r="97" customFormat="false" ht="12.8" hidden="false" customHeight="false" outlineLevel="0" collapsed="false">
      <c r="A97" s="0" t="s">
        <v>4295</v>
      </c>
      <c r="B97" s="0" t="s">
        <v>9016</v>
      </c>
    </row>
    <row r="98" customFormat="false" ht="12.8" hidden="false" customHeight="false" outlineLevel="0" collapsed="false">
      <c r="A98" s="0" t="s">
        <v>4297</v>
      </c>
      <c r="B98" s="0" t="s">
        <v>9016</v>
      </c>
    </row>
    <row r="99" customFormat="false" ht="12.8" hidden="false" customHeight="false" outlineLevel="0" collapsed="false">
      <c r="A99" s="0" t="s">
        <v>4299</v>
      </c>
      <c r="B99" s="0" t="s">
        <v>9015</v>
      </c>
    </row>
    <row r="100" customFormat="false" ht="12.8" hidden="false" customHeight="false" outlineLevel="0" collapsed="false">
      <c r="A100" s="0" t="s">
        <v>4301</v>
      </c>
      <c r="B100" s="0" t="s">
        <v>9017</v>
      </c>
    </row>
    <row r="101" customFormat="false" ht="12.8" hidden="false" customHeight="false" outlineLevel="0" collapsed="false">
      <c r="A101" s="0" t="s">
        <v>4303</v>
      </c>
      <c r="B101" s="0" t="s">
        <v>9017</v>
      </c>
    </row>
    <row r="102" customFormat="false" ht="12.8" hidden="false" customHeight="false" outlineLevel="0" collapsed="false">
      <c r="A102" s="0" t="s">
        <v>4305</v>
      </c>
      <c r="B102" s="0" t="s">
        <v>9016</v>
      </c>
    </row>
    <row r="103" customFormat="false" ht="12.8" hidden="false" customHeight="false" outlineLevel="0" collapsed="false">
      <c r="A103" s="0" t="s">
        <v>4307</v>
      </c>
      <c r="B103" s="0" t="s">
        <v>9017</v>
      </c>
    </row>
    <row r="104" customFormat="false" ht="12.8" hidden="false" customHeight="false" outlineLevel="0" collapsed="false">
      <c r="A104" s="0" t="s">
        <v>4309</v>
      </c>
      <c r="B104" s="0" t="s">
        <v>9016</v>
      </c>
    </row>
    <row r="105" customFormat="false" ht="12.8" hidden="false" customHeight="false" outlineLevel="0" collapsed="false">
      <c r="A105" s="0" t="s">
        <v>4311</v>
      </c>
      <c r="B105" s="0" t="s">
        <v>9017</v>
      </c>
    </row>
    <row r="106" customFormat="false" ht="12.8" hidden="false" customHeight="false" outlineLevel="0" collapsed="false">
      <c r="A106" s="0" t="s">
        <v>4313</v>
      </c>
      <c r="B106" s="0" t="s">
        <v>9016</v>
      </c>
    </row>
    <row r="107" customFormat="false" ht="12.8" hidden="false" customHeight="false" outlineLevel="0" collapsed="false">
      <c r="A107" s="0" t="s">
        <v>4315</v>
      </c>
      <c r="B107" s="0" t="s">
        <v>9015</v>
      </c>
    </row>
    <row r="108" customFormat="false" ht="12.8" hidden="false" customHeight="false" outlineLevel="0" collapsed="false">
      <c r="A108" s="0" t="s">
        <v>4317</v>
      </c>
      <c r="B108" s="0" t="s">
        <v>9016</v>
      </c>
    </row>
    <row r="109" customFormat="false" ht="12.8" hidden="false" customHeight="false" outlineLevel="0" collapsed="false">
      <c r="A109" s="0" t="s">
        <v>4319</v>
      </c>
      <c r="B109" s="0" t="s">
        <v>9015</v>
      </c>
    </row>
    <row r="110" customFormat="false" ht="12.8" hidden="false" customHeight="false" outlineLevel="0" collapsed="false">
      <c r="A110" s="0" t="s">
        <v>4321</v>
      </c>
      <c r="B110" s="0" t="s">
        <v>9017</v>
      </c>
    </row>
    <row r="111" customFormat="false" ht="12.8" hidden="false" customHeight="false" outlineLevel="0" collapsed="false">
      <c r="A111" s="0" t="s">
        <v>4323</v>
      </c>
      <c r="B111" s="0" t="s">
        <v>9016</v>
      </c>
    </row>
    <row r="112" customFormat="false" ht="12.8" hidden="false" customHeight="false" outlineLevel="0" collapsed="false">
      <c r="A112" s="0" t="s">
        <v>4325</v>
      </c>
      <c r="B112" s="0" t="s">
        <v>9016</v>
      </c>
    </row>
    <row r="113" customFormat="false" ht="12.8" hidden="false" customHeight="false" outlineLevel="0" collapsed="false">
      <c r="A113" s="0" t="s">
        <v>4327</v>
      </c>
      <c r="B113" s="0" t="s">
        <v>9015</v>
      </c>
    </row>
    <row r="114" customFormat="false" ht="12.8" hidden="false" customHeight="false" outlineLevel="0" collapsed="false">
      <c r="A114" s="0" t="s">
        <v>4329</v>
      </c>
      <c r="B114" s="0" t="s">
        <v>9016</v>
      </c>
    </row>
    <row r="115" customFormat="false" ht="12.8" hidden="false" customHeight="false" outlineLevel="0" collapsed="false">
      <c r="A115" s="0" t="s">
        <v>4331</v>
      </c>
      <c r="B115" s="0" t="s">
        <v>9015</v>
      </c>
    </row>
    <row r="116" customFormat="false" ht="12.8" hidden="false" customHeight="false" outlineLevel="0" collapsed="false">
      <c r="A116" s="0" t="s">
        <v>4333</v>
      </c>
      <c r="B116" s="0" t="s">
        <v>9017</v>
      </c>
    </row>
    <row r="117" customFormat="false" ht="12.8" hidden="false" customHeight="false" outlineLevel="0" collapsed="false">
      <c r="A117" s="0" t="s">
        <v>4335</v>
      </c>
      <c r="B117" s="0" t="s">
        <v>9015</v>
      </c>
    </row>
    <row r="118" customFormat="false" ht="12.8" hidden="false" customHeight="false" outlineLevel="0" collapsed="false">
      <c r="A118" s="0" t="s">
        <v>4337</v>
      </c>
      <c r="B118" s="0" t="s">
        <v>9017</v>
      </c>
    </row>
    <row r="119" customFormat="false" ht="12.8" hidden="false" customHeight="false" outlineLevel="0" collapsed="false">
      <c r="A119" s="0" t="s">
        <v>4339</v>
      </c>
      <c r="B119" s="0" t="s">
        <v>9015</v>
      </c>
    </row>
    <row r="120" customFormat="false" ht="12.8" hidden="false" customHeight="false" outlineLevel="0" collapsed="false">
      <c r="A120" s="0" t="s">
        <v>4341</v>
      </c>
      <c r="B120" s="0" t="s">
        <v>9015</v>
      </c>
    </row>
    <row r="121" customFormat="false" ht="12.8" hidden="false" customHeight="false" outlineLevel="0" collapsed="false">
      <c r="A121" s="0" t="s">
        <v>4343</v>
      </c>
      <c r="B121" s="0" t="s">
        <v>9016</v>
      </c>
    </row>
    <row r="122" customFormat="false" ht="12.8" hidden="false" customHeight="false" outlineLevel="0" collapsed="false">
      <c r="A122" s="0" t="s">
        <v>4345</v>
      </c>
      <c r="B122" s="0" t="s">
        <v>9015</v>
      </c>
    </row>
    <row r="123" customFormat="false" ht="12.8" hidden="false" customHeight="false" outlineLevel="0" collapsed="false">
      <c r="A123" s="0" t="s">
        <v>4347</v>
      </c>
      <c r="B123" s="0" t="s">
        <v>9017</v>
      </c>
    </row>
    <row r="124" customFormat="false" ht="12.8" hidden="false" customHeight="false" outlineLevel="0" collapsed="false">
      <c r="A124" s="0" t="s">
        <v>4349</v>
      </c>
      <c r="B124" s="0" t="s">
        <v>9017</v>
      </c>
    </row>
    <row r="125" customFormat="false" ht="12.8" hidden="false" customHeight="false" outlineLevel="0" collapsed="false">
      <c r="A125" s="0" t="s">
        <v>4351</v>
      </c>
      <c r="B125" s="0" t="s">
        <v>9015</v>
      </c>
    </row>
    <row r="126" customFormat="false" ht="12.8" hidden="false" customHeight="false" outlineLevel="0" collapsed="false">
      <c r="A126" s="0" t="s">
        <v>4353</v>
      </c>
      <c r="B126" s="0" t="s">
        <v>9016</v>
      </c>
    </row>
    <row r="127" customFormat="false" ht="12.8" hidden="false" customHeight="false" outlineLevel="0" collapsed="false">
      <c r="A127" s="0" t="s">
        <v>4355</v>
      </c>
      <c r="B127" s="0" t="s">
        <v>9015</v>
      </c>
    </row>
    <row r="128" customFormat="false" ht="12.8" hidden="false" customHeight="false" outlineLevel="0" collapsed="false">
      <c r="A128" s="0" t="s">
        <v>4357</v>
      </c>
      <c r="B128" s="0" t="s">
        <v>9017</v>
      </c>
    </row>
    <row r="129" customFormat="false" ht="12.8" hidden="false" customHeight="false" outlineLevel="0" collapsed="false">
      <c r="A129" s="0" t="s">
        <v>4359</v>
      </c>
      <c r="B129" s="0" t="s">
        <v>9017</v>
      </c>
    </row>
    <row r="130" customFormat="false" ht="12.8" hidden="false" customHeight="false" outlineLevel="0" collapsed="false">
      <c r="A130" s="0" t="s">
        <v>4361</v>
      </c>
      <c r="B130" s="0" t="s">
        <v>9015</v>
      </c>
    </row>
    <row r="131" customFormat="false" ht="12.8" hidden="false" customHeight="false" outlineLevel="0" collapsed="false">
      <c r="A131" s="0" t="s">
        <v>4363</v>
      </c>
      <c r="B131" s="0" t="s">
        <v>9017</v>
      </c>
    </row>
    <row r="132" customFormat="false" ht="12.8" hidden="false" customHeight="false" outlineLevel="0" collapsed="false">
      <c r="A132" s="0" t="s">
        <v>4365</v>
      </c>
      <c r="B132" s="0" t="s">
        <v>9015</v>
      </c>
    </row>
    <row r="133" customFormat="false" ht="12.8" hidden="false" customHeight="false" outlineLevel="0" collapsed="false">
      <c r="A133" s="0" t="s">
        <v>4367</v>
      </c>
      <c r="B133" s="0" t="s">
        <v>9016</v>
      </c>
    </row>
    <row r="134" customFormat="false" ht="12.8" hidden="false" customHeight="false" outlineLevel="0" collapsed="false">
      <c r="A134" s="0" t="s">
        <v>4369</v>
      </c>
      <c r="B134" s="0" t="s">
        <v>9017</v>
      </c>
    </row>
    <row r="135" customFormat="false" ht="12.8" hidden="false" customHeight="false" outlineLevel="0" collapsed="false">
      <c r="A135" s="0" t="s">
        <v>4371</v>
      </c>
      <c r="B135" s="0" t="s">
        <v>9015</v>
      </c>
    </row>
    <row r="136" customFormat="false" ht="12.8" hidden="false" customHeight="false" outlineLevel="0" collapsed="false">
      <c r="A136" s="0" t="s">
        <v>4373</v>
      </c>
      <c r="B136" s="0" t="s">
        <v>9015</v>
      </c>
    </row>
    <row r="137" customFormat="false" ht="12.8" hidden="false" customHeight="false" outlineLevel="0" collapsed="false">
      <c r="A137" s="0" t="s">
        <v>4375</v>
      </c>
      <c r="B137" s="0" t="s">
        <v>9016</v>
      </c>
    </row>
    <row r="138" customFormat="false" ht="12.8" hidden="false" customHeight="false" outlineLevel="0" collapsed="false">
      <c r="A138" s="0" t="s">
        <v>4377</v>
      </c>
      <c r="B138" s="0" t="s">
        <v>9017</v>
      </c>
    </row>
    <row r="139" customFormat="false" ht="12.8" hidden="false" customHeight="false" outlineLevel="0" collapsed="false">
      <c r="A139" s="0" t="s">
        <v>4379</v>
      </c>
      <c r="B139" s="0" t="s">
        <v>9017</v>
      </c>
    </row>
    <row r="140" customFormat="false" ht="12.8" hidden="false" customHeight="false" outlineLevel="0" collapsed="false">
      <c r="A140" s="0" t="s">
        <v>4381</v>
      </c>
      <c r="B140" s="0" t="s">
        <v>9015</v>
      </c>
    </row>
    <row r="141" customFormat="false" ht="12.8" hidden="false" customHeight="false" outlineLevel="0" collapsed="false">
      <c r="A141" s="0" t="s">
        <v>4383</v>
      </c>
      <c r="B141" s="0" t="s">
        <v>9015</v>
      </c>
    </row>
    <row r="142" customFormat="false" ht="12.8" hidden="false" customHeight="false" outlineLevel="0" collapsed="false">
      <c r="A142" s="0" t="s">
        <v>4385</v>
      </c>
      <c r="B142" s="0" t="s">
        <v>9017</v>
      </c>
    </row>
    <row r="143" customFormat="false" ht="12.8" hidden="false" customHeight="false" outlineLevel="0" collapsed="false">
      <c r="A143" s="0" t="s">
        <v>4387</v>
      </c>
      <c r="B143" s="0" t="s">
        <v>9016</v>
      </c>
    </row>
    <row r="144" customFormat="false" ht="12.8" hidden="false" customHeight="false" outlineLevel="0" collapsed="false">
      <c r="A144" s="0" t="s">
        <v>4389</v>
      </c>
      <c r="B144" s="0" t="s">
        <v>9017</v>
      </c>
    </row>
    <row r="145" customFormat="false" ht="12.8" hidden="false" customHeight="false" outlineLevel="0" collapsed="false">
      <c r="A145" s="0" t="s">
        <v>4391</v>
      </c>
      <c r="B145" s="0" t="s">
        <v>9015</v>
      </c>
    </row>
    <row r="146" customFormat="false" ht="12.8" hidden="false" customHeight="false" outlineLevel="0" collapsed="false">
      <c r="A146" s="0" t="s">
        <v>4393</v>
      </c>
      <c r="B146" s="0" t="s">
        <v>9017</v>
      </c>
    </row>
    <row r="147" customFormat="false" ht="12.8" hidden="false" customHeight="false" outlineLevel="0" collapsed="false">
      <c r="A147" s="0" t="s">
        <v>4395</v>
      </c>
      <c r="B147" s="0" t="s">
        <v>9015</v>
      </c>
    </row>
    <row r="148" customFormat="false" ht="12.8" hidden="false" customHeight="false" outlineLevel="0" collapsed="false">
      <c r="A148" s="0" t="s">
        <v>4397</v>
      </c>
      <c r="B148" s="0" t="s">
        <v>9015</v>
      </c>
    </row>
    <row r="149" customFormat="false" ht="12.8" hidden="false" customHeight="false" outlineLevel="0" collapsed="false">
      <c r="A149" s="0" t="s">
        <v>4399</v>
      </c>
      <c r="B149" s="0" t="s">
        <v>9016</v>
      </c>
    </row>
    <row r="150" customFormat="false" ht="12.8" hidden="false" customHeight="false" outlineLevel="0" collapsed="false">
      <c r="A150" s="0" t="s">
        <v>4401</v>
      </c>
      <c r="B150" s="0" t="s">
        <v>9015</v>
      </c>
    </row>
    <row r="151" customFormat="false" ht="12.8" hidden="false" customHeight="false" outlineLevel="0" collapsed="false">
      <c r="A151" s="0" t="s">
        <v>4403</v>
      </c>
      <c r="B151" s="0" t="s">
        <v>9017</v>
      </c>
    </row>
    <row r="152" customFormat="false" ht="12.8" hidden="false" customHeight="false" outlineLevel="0" collapsed="false">
      <c r="A152" s="0" t="s">
        <v>4405</v>
      </c>
      <c r="B152" s="0" t="s">
        <v>9016</v>
      </c>
    </row>
    <row r="153" customFormat="false" ht="12.8" hidden="false" customHeight="false" outlineLevel="0" collapsed="false">
      <c r="A153" s="0" t="s">
        <v>4407</v>
      </c>
      <c r="B153" s="0" t="s">
        <v>9016</v>
      </c>
    </row>
    <row r="154" customFormat="false" ht="12.8" hidden="false" customHeight="false" outlineLevel="0" collapsed="false">
      <c r="A154" s="0" t="s">
        <v>4409</v>
      </c>
      <c r="B154" s="0" t="s">
        <v>9017</v>
      </c>
    </row>
    <row r="155" customFormat="false" ht="12.8" hidden="false" customHeight="false" outlineLevel="0" collapsed="false">
      <c r="A155" s="0" t="s">
        <v>4411</v>
      </c>
      <c r="B155" s="0" t="s">
        <v>9017</v>
      </c>
    </row>
    <row r="156" customFormat="false" ht="12.8" hidden="false" customHeight="false" outlineLevel="0" collapsed="false">
      <c r="A156" s="0" t="s">
        <v>4413</v>
      </c>
      <c r="B156" s="0" t="s">
        <v>9016</v>
      </c>
    </row>
    <row r="157" customFormat="false" ht="12.8" hidden="false" customHeight="false" outlineLevel="0" collapsed="false">
      <c r="A157" s="0" t="s">
        <v>4415</v>
      </c>
      <c r="B157" s="0" t="s">
        <v>9017</v>
      </c>
    </row>
    <row r="158" customFormat="false" ht="12.8" hidden="false" customHeight="false" outlineLevel="0" collapsed="false">
      <c r="A158" s="0" t="s">
        <v>4417</v>
      </c>
      <c r="B158" s="0" t="s">
        <v>9015</v>
      </c>
    </row>
    <row r="159" customFormat="false" ht="12.8" hidden="false" customHeight="false" outlineLevel="0" collapsed="false">
      <c r="A159" s="0" t="s">
        <v>4419</v>
      </c>
      <c r="B159" s="0" t="s">
        <v>9017</v>
      </c>
    </row>
    <row r="160" customFormat="false" ht="12.8" hidden="false" customHeight="false" outlineLevel="0" collapsed="false">
      <c r="A160" s="0" t="s">
        <v>4421</v>
      </c>
      <c r="B160" s="0" t="s">
        <v>9017</v>
      </c>
    </row>
    <row r="161" customFormat="false" ht="12.8" hidden="false" customHeight="false" outlineLevel="0" collapsed="false">
      <c r="A161" s="0" t="s">
        <v>4423</v>
      </c>
      <c r="B161" s="0" t="s">
        <v>9017</v>
      </c>
    </row>
    <row r="162" customFormat="false" ht="12.8" hidden="false" customHeight="false" outlineLevel="0" collapsed="false">
      <c r="A162" s="0" t="s">
        <v>4425</v>
      </c>
      <c r="B162" s="0" t="s">
        <v>9017</v>
      </c>
    </row>
    <row r="163" customFormat="false" ht="12.8" hidden="false" customHeight="false" outlineLevel="0" collapsed="false">
      <c r="A163" s="0" t="s">
        <v>4427</v>
      </c>
      <c r="B163" s="0" t="s">
        <v>9017</v>
      </c>
    </row>
    <row r="164" customFormat="false" ht="12.8" hidden="false" customHeight="false" outlineLevel="0" collapsed="false">
      <c r="A164" s="0" t="s">
        <v>4429</v>
      </c>
      <c r="B164" s="0" t="s">
        <v>9015</v>
      </c>
    </row>
    <row r="165" customFormat="false" ht="12.8" hidden="false" customHeight="false" outlineLevel="0" collapsed="false">
      <c r="A165" s="0" t="s">
        <v>4431</v>
      </c>
      <c r="B165" s="0" t="s">
        <v>9015</v>
      </c>
    </row>
    <row r="166" customFormat="false" ht="12.8" hidden="false" customHeight="false" outlineLevel="0" collapsed="false">
      <c r="A166" s="0" t="s">
        <v>4433</v>
      </c>
      <c r="B166" s="0" t="s">
        <v>9016</v>
      </c>
    </row>
    <row r="167" customFormat="false" ht="12.8" hidden="false" customHeight="false" outlineLevel="0" collapsed="false">
      <c r="A167" s="0" t="s">
        <v>4435</v>
      </c>
      <c r="B167" s="0" t="s">
        <v>9016</v>
      </c>
    </row>
    <row r="168" customFormat="false" ht="12.8" hidden="false" customHeight="false" outlineLevel="0" collapsed="false">
      <c r="A168" s="0" t="s">
        <v>4437</v>
      </c>
      <c r="B168" s="0" t="s">
        <v>9017</v>
      </c>
    </row>
    <row r="169" customFormat="false" ht="12.8" hidden="false" customHeight="false" outlineLevel="0" collapsed="false">
      <c r="A169" s="0" t="s">
        <v>4439</v>
      </c>
      <c r="B169" s="0" t="s">
        <v>9016</v>
      </c>
    </row>
    <row r="170" customFormat="false" ht="12.8" hidden="false" customHeight="false" outlineLevel="0" collapsed="false">
      <c r="A170" s="0" t="s">
        <v>4441</v>
      </c>
      <c r="B170" s="0" t="s">
        <v>9017</v>
      </c>
    </row>
    <row r="171" customFormat="false" ht="12.8" hidden="false" customHeight="false" outlineLevel="0" collapsed="false">
      <c r="A171" s="0" t="s">
        <v>4443</v>
      </c>
      <c r="B171" s="0" t="s">
        <v>9016</v>
      </c>
    </row>
    <row r="172" customFormat="false" ht="12.8" hidden="false" customHeight="false" outlineLevel="0" collapsed="false">
      <c r="A172" s="0" t="s">
        <v>4445</v>
      </c>
      <c r="B172" s="0" t="s">
        <v>9017</v>
      </c>
    </row>
    <row r="173" customFormat="false" ht="12.8" hidden="false" customHeight="false" outlineLevel="0" collapsed="false">
      <c r="A173" s="0" t="s">
        <v>4447</v>
      </c>
      <c r="B173" s="0" t="s">
        <v>9016</v>
      </c>
    </row>
    <row r="174" customFormat="false" ht="12.8" hidden="false" customHeight="false" outlineLevel="0" collapsed="false">
      <c r="A174" s="0" t="s">
        <v>4449</v>
      </c>
      <c r="B174" s="0" t="s">
        <v>9015</v>
      </c>
    </row>
    <row r="175" customFormat="false" ht="12.8" hidden="false" customHeight="false" outlineLevel="0" collapsed="false">
      <c r="A175" s="0" t="s">
        <v>4451</v>
      </c>
      <c r="B175" s="0" t="s">
        <v>9017</v>
      </c>
    </row>
    <row r="176" customFormat="false" ht="12.8" hidden="false" customHeight="false" outlineLevel="0" collapsed="false">
      <c r="A176" s="0" t="s">
        <v>4453</v>
      </c>
      <c r="B176" s="0" t="s">
        <v>9017</v>
      </c>
    </row>
    <row r="177" customFormat="false" ht="12.8" hidden="false" customHeight="false" outlineLevel="0" collapsed="false">
      <c r="A177" s="0" t="s">
        <v>4455</v>
      </c>
      <c r="B177" s="0" t="s">
        <v>9016</v>
      </c>
    </row>
    <row r="178" customFormat="false" ht="12.8" hidden="false" customHeight="false" outlineLevel="0" collapsed="false">
      <c r="A178" s="0" t="s">
        <v>4457</v>
      </c>
      <c r="B178" s="0" t="s">
        <v>9015</v>
      </c>
    </row>
    <row r="179" customFormat="false" ht="12.8" hidden="false" customHeight="false" outlineLevel="0" collapsed="false">
      <c r="A179" s="0" t="s">
        <v>4459</v>
      </c>
      <c r="B179" s="0" t="s">
        <v>9015</v>
      </c>
    </row>
    <row r="180" customFormat="false" ht="12.8" hidden="false" customHeight="false" outlineLevel="0" collapsed="false">
      <c r="A180" s="0" t="s">
        <v>4461</v>
      </c>
      <c r="B180" s="0" t="s">
        <v>9017</v>
      </c>
    </row>
    <row r="181" customFormat="false" ht="12.8" hidden="false" customHeight="false" outlineLevel="0" collapsed="false">
      <c r="A181" s="0" t="s">
        <v>4463</v>
      </c>
      <c r="B181" s="0" t="s">
        <v>9015</v>
      </c>
    </row>
    <row r="182" customFormat="false" ht="12.8" hidden="false" customHeight="false" outlineLevel="0" collapsed="false">
      <c r="A182" s="0" t="s">
        <v>4465</v>
      </c>
      <c r="B182" s="0" t="s">
        <v>9017</v>
      </c>
    </row>
    <row r="183" customFormat="false" ht="12.8" hidden="false" customHeight="false" outlineLevel="0" collapsed="false">
      <c r="A183" s="0" t="s">
        <v>4467</v>
      </c>
      <c r="B183" s="0" t="s">
        <v>9015</v>
      </c>
    </row>
    <row r="184" customFormat="false" ht="12.8" hidden="false" customHeight="false" outlineLevel="0" collapsed="false">
      <c r="A184" s="0" t="s">
        <v>4469</v>
      </c>
      <c r="B184" s="0" t="s">
        <v>9016</v>
      </c>
    </row>
    <row r="185" customFormat="false" ht="12.8" hidden="false" customHeight="false" outlineLevel="0" collapsed="false">
      <c r="A185" s="0" t="s">
        <v>4471</v>
      </c>
      <c r="B185" s="0" t="s">
        <v>9015</v>
      </c>
    </row>
    <row r="186" customFormat="false" ht="12.8" hidden="false" customHeight="false" outlineLevel="0" collapsed="false">
      <c r="A186" s="0" t="s">
        <v>4473</v>
      </c>
      <c r="B186" s="0" t="s">
        <v>9016</v>
      </c>
    </row>
    <row r="187" customFormat="false" ht="12.8" hidden="false" customHeight="false" outlineLevel="0" collapsed="false">
      <c r="A187" s="0" t="s">
        <v>4475</v>
      </c>
      <c r="B187" s="0" t="s">
        <v>9016</v>
      </c>
    </row>
    <row r="188" customFormat="false" ht="12.8" hidden="false" customHeight="false" outlineLevel="0" collapsed="false">
      <c r="A188" s="0" t="s">
        <v>4477</v>
      </c>
      <c r="B188" s="0" t="s">
        <v>9017</v>
      </c>
    </row>
    <row r="189" customFormat="false" ht="12.8" hidden="false" customHeight="false" outlineLevel="0" collapsed="false">
      <c r="A189" s="0" t="s">
        <v>4479</v>
      </c>
      <c r="B189" s="0" t="s">
        <v>9015</v>
      </c>
    </row>
    <row r="190" customFormat="false" ht="12.8" hidden="false" customHeight="false" outlineLevel="0" collapsed="false">
      <c r="A190" s="0" t="s">
        <v>4481</v>
      </c>
      <c r="B190" s="0" t="s">
        <v>9015</v>
      </c>
    </row>
    <row r="191" customFormat="false" ht="12.8" hidden="false" customHeight="false" outlineLevel="0" collapsed="false">
      <c r="A191" s="0" t="s">
        <v>4483</v>
      </c>
      <c r="B191" s="0" t="s">
        <v>9017</v>
      </c>
    </row>
    <row r="192" customFormat="false" ht="12.8" hidden="false" customHeight="false" outlineLevel="0" collapsed="false">
      <c r="A192" s="0" t="s">
        <v>4485</v>
      </c>
      <c r="B192" s="0" t="s">
        <v>9015</v>
      </c>
    </row>
    <row r="193" customFormat="false" ht="12.8" hidden="false" customHeight="false" outlineLevel="0" collapsed="false">
      <c r="A193" s="0" t="s">
        <v>4487</v>
      </c>
      <c r="B193" s="0" t="s">
        <v>9016</v>
      </c>
    </row>
    <row r="194" customFormat="false" ht="12.8" hidden="false" customHeight="false" outlineLevel="0" collapsed="false">
      <c r="A194" s="0" t="s">
        <v>4489</v>
      </c>
      <c r="B194" s="0" t="s">
        <v>9016</v>
      </c>
    </row>
    <row r="195" customFormat="false" ht="12.8" hidden="false" customHeight="false" outlineLevel="0" collapsed="false">
      <c r="A195" s="0" t="s">
        <v>4491</v>
      </c>
      <c r="B195" s="0" t="s">
        <v>9015</v>
      </c>
    </row>
    <row r="196" customFormat="false" ht="12.8" hidden="false" customHeight="false" outlineLevel="0" collapsed="false">
      <c r="A196" s="0" t="s">
        <v>4493</v>
      </c>
      <c r="B196" s="0" t="s">
        <v>9015</v>
      </c>
    </row>
    <row r="197" customFormat="false" ht="12.8" hidden="false" customHeight="false" outlineLevel="0" collapsed="false">
      <c r="A197" s="0" t="s">
        <v>4495</v>
      </c>
      <c r="B197" s="0" t="s">
        <v>9015</v>
      </c>
    </row>
    <row r="198" customFormat="false" ht="12.8" hidden="false" customHeight="false" outlineLevel="0" collapsed="false">
      <c r="A198" s="0" t="s">
        <v>4497</v>
      </c>
      <c r="B198" s="0" t="s">
        <v>9015</v>
      </c>
    </row>
    <row r="199" customFormat="false" ht="12.8" hidden="false" customHeight="false" outlineLevel="0" collapsed="false">
      <c r="A199" s="0" t="s">
        <v>4499</v>
      </c>
      <c r="B199" s="0" t="s">
        <v>9015</v>
      </c>
    </row>
    <row r="200" customFormat="false" ht="12.8" hidden="false" customHeight="false" outlineLevel="0" collapsed="false">
      <c r="A200" s="0" t="s">
        <v>4501</v>
      </c>
      <c r="B200" s="0" t="s">
        <v>9016</v>
      </c>
    </row>
    <row r="201" customFormat="false" ht="12.8" hidden="false" customHeight="false" outlineLevel="0" collapsed="false">
      <c r="A201" s="0" t="s">
        <v>4503</v>
      </c>
      <c r="B201" s="0" t="s">
        <v>9015</v>
      </c>
    </row>
    <row r="202" customFormat="false" ht="12.8" hidden="false" customHeight="false" outlineLevel="0" collapsed="false">
      <c r="A202" s="0" t="s">
        <v>4505</v>
      </c>
      <c r="B202" s="0" t="s">
        <v>9015</v>
      </c>
    </row>
    <row r="203" customFormat="false" ht="12.8" hidden="false" customHeight="false" outlineLevel="0" collapsed="false">
      <c r="A203" s="0" t="s">
        <v>4507</v>
      </c>
      <c r="B203" s="0" t="s">
        <v>9015</v>
      </c>
    </row>
    <row r="204" customFormat="false" ht="12.8" hidden="false" customHeight="false" outlineLevel="0" collapsed="false">
      <c r="A204" s="0" t="s">
        <v>4509</v>
      </c>
      <c r="B204" s="0" t="s">
        <v>9017</v>
      </c>
    </row>
    <row r="205" customFormat="false" ht="12.8" hidden="false" customHeight="false" outlineLevel="0" collapsed="false">
      <c r="A205" s="0" t="s">
        <v>4511</v>
      </c>
      <c r="B205" s="0" t="s">
        <v>9015</v>
      </c>
    </row>
    <row r="206" customFormat="false" ht="12.8" hidden="false" customHeight="false" outlineLevel="0" collapsed="false">
      <c r="A206" s="0" t="s">
        <v>4513</v>
      </c>
      <c r="B206" s="0" t="s">
        <v>9017</v>
      </c>
    </row>
    <row r="207" customFormat="false" ht="12.8" hidden="false" customHeight="false" outlineLevel="0" collapsed="false">
      <c r="A207" s="0" t="s">
        <v>4515</v>
      </c>
      <c r="B207" s="0" t="s">
        <v>9016</v>
      </c>
    </row>
    <row r="208" customFormat="false" ht="12.8" hidden="false" customHeight="false" outlineLevel="0" collapsed="false">
      <c r="A208" s="0" t="s">
        <v>4517</v>
      </c>
      <c r="B208" s="0" t="s">
        <v>9015</v>
      </c>
    </row>
    <row r="209" customFormat="false" ht="12.8" hidden="false" customHeight="false" outlineLevel="0" collapsed="false">
      <c r="A209" s="0" t="s">
        <v>4519</v>
      </c>
      <c r="B209" s="0" t="s">
        <v>9016</v>
      </c>
    </row>
    <row r="210" customFormat="false" ht="12.8" hidden="false" customHeight="false" outlineLevel="0" collapsed="false">
      <c r="A210" s="0" t="s">
        <v>4521</v>
      </c>
      <c r="B210" s="0" t="s">
        <v>9015</v>
      </c>
    </row>
    <row r="211" customFormat="false" ht="12.8" hidden="false" customHeight="false" outlineLevel="0" collapsed="false">
      <c r="A211" s="0" t="s">
        <v>4523</v>
      </c>
      <c r="B211" s="0" t="s">
        <v>9015</v>
      </c>
    </row>
    <row r="212" customFormat="false" ht="12.8" hidden="false" customHeight="false" outlineLevel="0" collapsed="false">
      <c r="A212" s="0" t="s">
        <v>4525</v>
      </c>
      <c r="B212" s="0" t="s">
        <v>9016</v>
      </c>
    </row>
    <row r="213" customFormat="false" ht="12.8" hidden="false" customHeight="false" outlineLevel="0" collapsed="false">
      <c r="A213" s="0" t="s">
        <v>4527</v>
      </c>
      <c r="B213" s="0" t="s">
        <v>9015</v>
      </c>
    </row>
    <row r="214" customFormat="false" ht="12.8" hidden="false" customHeight="false" outlineLevel="0" collapsed="false">
      <c r="A214" s="0" t="s">
        <v>4529</v>
      </c>
      <c r="B214" s="0" t="s">
        <v>9016</v>
      </c>
    </row>
    <row r="215" customFormat="false" ht="12.8" hidden="false" customHeight="false" outlineLevel="0" collapsed="false">
      <c r="A215" s="0" t="s">
        <v>4531</v>
      </c>
      <c r="B215" s="0" t="s">
        <v>9015</v>
      </c>
    </row>
    <row r="216" customFormat="false" ht="12.8" hidden="false" customHeight="false" outlineLevel="0" collapsed="false">
      <c r="A216" s="0" t="s">
        <v>4533</v>
      </c>
      <c r="B216" s="0" t="s">
        <v>9015</v>
      </c>
    </row>
    <row r="217" customFormat="false" ht="12.8" hidden="false" customHeight="false" outlineLevel="0" collapsed="false">
      <c r="A217" s="0" t="s">
        <v>4535</v>
      </c>
      <c r="B217" s="0" t="s">
        <v>9015</v>
      </c>
    </row>
    <row r="218" customFormat="false" ht="12.8" hidden="false" customHeight="false" outlineLevel="0" collapsed="false">
      <c r="A218" s="0" t="s">
        <v>4537</v>
      </c>
      <c r="B218" s="0" t="s">
        <v>9015</v>
      </c>
    </row>
    <row r="219" customFormat="false" ht="12.8" hidden="false" customHeight="false" outlineLevel="0" collapsed="false">
      <c r="A219" s="0" t="s">
        <v>4539</v>
      </c>
      <c r="B219" s="0" t="s">
        <v>9015</v>
      </c>
    </row>
    <row r="220" customFormat="false" ht="12.8" hidden="false" customHeight="false" outlineLevel="0" collapsed="false">
      <c r="A220" s="0" t="s">
        <v>4541</v>
      </c>
      <c r="B220" s="0" t="s">
        <v>9016</v>
      </c>
    </row>
    <row r="221" customFormat="false" ht="12.8" hidden="false" customHeight="false" outlineLevel="0" collapsed="false">
      <c r="A221" s="0" t="s">
        <v>4543</v>
      </c>
      <c r="B221" s="0" t="s">
        <v>9016</v>
      </c>
    </row>
    <row r="222" customFormat="false" ht="12.8" hidden="false" customHeight="false" outlineLevel="0" collapsed="false">
      <c r="A222" s="0" t="s">
        <v>4545</v>
      </c>
      <c r="B222" s="0" t="s">
        <v>9015</v>
      </c>
    </row>
    <row r="223" customFormat="false" ht="12.8" hidden="false" customHeight="false" outlineLevel="0" collapsed="false">
      <c r="A223" s="0" t="s">
        <v>4547</v>
      </c>
      <c r="B223" s="0" t="s">
        <v>9015</v>
      </c>
    </row>
    <row r="224" customFormat="false" ht="12.8" hidden="false" customHeight="false" outlineLevel="0" collapsed="false">
      <c r="A224" s="0" t="s">
        <v>4549</v>
      </c>
      <c r="B224" s="0" t="s">
        <v>9015</v>
      </c>
    </row>
    <row r="225" customFormat="false" ht="12.8" hidden="false" customHeight="false" outlineLevel="0" collapsed="false">
      <c r="A225" s="0" t="s">
        <v>4551</v>
      </c>
      <c r="B225" s="0" t="s">
        <v>9017</v>
      </c>
    </row>
    <row r="226" customFormat="false" ht="12.8" hidden="false" customHeight="false" outlineLevel="0" collapsed="false">
      <c r="A226" s="0" t="s">
        <v>4553</v>
      </c>
      <c r="B226" s="0" t="s">
        <v>9015</v>
      </c>
    </row>
    <row r="227" customFormat="false" ht="12.8" hidden="false" customHeight="false" outlineLevel="0" collapsed="false">
      <c r="A227" s="0" t="s">
        <v>4555</v>
      </c>
      <c r="B227" s="0" t="s">
        <v>9015</v>
      </c>
    </row>
    <row r="228" customFormat="false" ht="12.8" hidden="false" customHeight="false" outlineLevel="0" collapsed="false">
      <c r="A228" s="0" t="s">
        <v>4557</v>
      </c>
      <c r="B228" s="0" t="s">
        <v>9017</v>
      </c>
    </row>
    <row r="229" customFormat="false" ht="12.8" hidden="false" customHeight="false" outlineLevel="0" collapsed="false">
      <c r="A229" s="0" t="s">
        <v>4559</v>
      </c>
      <c r="B229" s="0" t="s">
        <v>9015</v>
      </c>
    </row>
    <row r="230" customFormat="false" ht="12.8" hidden="false" customHeight="false" outlineLevel="0" collapsed="false">
      <c r="A230" s="0" t="s">
        <v>4561</v>
      </c>
      <c r="B230" s="0" t="s">
        <v>9015</v>
      </c>
    </row>
    <row r="231" customFormat="false" ht="12.8" hidden="false" customHeight="false" outlineLevel="0" collapsed="false">
      <c r="A231" s="0" t="s">
        <v>4563</v>
      </c>
      <c r="B231" s="0" t="s">
        <v>9015</v>
      </c>
    </row>
    <row r="232" customFormat="false" ht="12.8" hidden="false" customHeight="false" outlineLevel="0" collapsed="false">
      <c r="A232" s="0" t="s">
        <v>4565</v>
      </c>
      <c r="B232" s="0" t="s">
        <v>9017</v>
      </c>
    </row>
    <row r="233" customFormat="false" ht="12.8" hidden="false" customHeight="false" outlineLevel="0" collapsed="false">
      <c r="A233" s="0" t="s">
        <v>4567</v>
      </c>
      <c r="B233" s="0" t="s">
        <v>9015</v>
      </c>
    </row>
    <row r="234" customFormat="false" ht="12.8" hidden="false" customHeight="false" outlineLevel="0" collapsed="false">
      <c r="A234" s="0" t="s">
        <v>4569</v>
      </c>
      <c r="B234" s="0" t="s">
        <v>9015</v>
      </c>
    </row>
    <row r="235" customFormat="false" ht="12.8" hidden="false" customHeight="false" outlineLevel="0" collapsed="false">
      <c r="A235" s="0" t="s">
        <v>4571</v>
      </c>
      <c r="B235" s="0" t="s">
        <v>9015</v>
      </c>
    </row>
    <row r="236" customFormat="false" ht="12.8" hidden="false" customHeight="false" outlineLevel="0" collapsed="false">
      <c r="A236" s="0" t="s">
        <v>4573</v>
      </c>
      <c r="B236" s="0" t="s">
        <v>9015</v>
      </c>
    </row>
    <row r="237" customFormat="false" ht="12.8" hidden="false" customHeight="false" outlineLevel="0" collapsed="false">
      <c r="A237" s="0" t="s">
        <v>4575</v>
      </c>
      <c r="B237" s="0" t="s">
        <v>9015</v>
      </c>
    </row>
    <row r="238" customFormat="false" ht="12.8" hidden="false" customHeight="false" outlineLevel="0" collapsed="false">
      <c r="A238" s="0" t="s">
        <v>4577</v>
      </c>
      <c r="B238" s="0" t="s">
        <v>9015</v>
      </c>
    </row>
    <row r="239" customFormat="false" ht="12.8" hidden="false" customHeight="false" outlineLevel="0" collapsed="false">
      <c r="A239" s="0" t="s">
        <v>4579</v>
      </c>
      <c r="B239" s="0" t="s">
        <v>9015</v>
      </c>
    </row>
    <row r="240" customFormat="false" ht="12.8" hidden="false" customHeight="false" outlineLevel="0" collapsed="false">
      <c r="A240" s="0" t="s">
        <v>4581</v>
      </c>
      <c r="B240" s="0" t="s">
        <v>9017</v>
      </c>
    </row>
    <row r="241" customFormat="false" ht="12.8" hidden="false" customHeight="false" outlineLevel="0" collapsed="false">
      <c r="A241" s="0" t="s">
        <v>4583</v>
      </c>
      <c r="B241" s="0" t="s">
        <v>9017</v>
      </c>
    </row>
    <row r="242" customFormat="false" ht="12.8" hidden="false" customHeight="false" outlineLevel="0" collapsed="false">
      <c r="A242" s="0" t="s">
        <v>4585</v>
      </c>
      <c r="B242" s="0" t="s">
        <v>9015</v>
      </c>
    </row>
    <row r="243" customFormat="false" ht="12.8" hidden="false" customHeight="false" outlineLevel="0" collapsed="false">
      <c r="A243" s="0" t="s">
        <v>4587</v>
      </c>
      <c r="B243" s="0" t="s">
        <v>9015</v>
      </c>
    </row>
    <row r="244" customFormat="false" ht="12.8" hidden="false" customHeight="false" outlineLevel="0" collapsed="false">
      <c r="A244" s="0" t="s">
        <v>4589</v>
      </c>
      <c r="B244" s="0" t="s">
        <v>9015</v>
      </c>
    </row>
    <row r="245" customFormat="false" ht="12.8" hidden="false" customHeight="false" outlineLevel="0" collapsed="false">
      <c r="A245" s="0" t="s">
        <v>4591</v>
      </c>
      <c r="B245" s="0" t="s">
        <v>9016</v>
      </c>
    </row>
    <row r="246" customFormat="false" ht="12.8" hidden="false" customHeight="false" outlineLevel="0" collapsed="false">
      <c r="A246" s="0" t="s">
        <v>4593</v>
      </c>
      <c r="B246" s="0" t="s">
        <v>9015</v>
      </c>
    </row>
    <row r="247" customFormat="false" ht="12.8" hidden="false" customHeight="false" outlineLevel="0" collapsed="false">
      <c r="A247" s="0" t="s">
        <v>4595</v>
      </c>
      <c r="B247" s="0" t="s">
        <v>9015</v>
      </c>
    </row>
    <row r="248" customFormat="false" ht="12.8" hidden="false" customHeight="false" outlineLevel="0" collapsed="false">
      <c r="A248" s="0" t="s">
        <v>4597</v>
      </c>
      <c r="B248" s="0" t="s">
        <v>9015</v>
      </c>
    </row>
    <row r="249" customFormat="false" ht="12.8" hidden="false" customHeight="false" outlineLevel="0" collapsed="false">
      <c r="A249" s="0" t="s">
        <v>4599</v>
      </c>
      <c r="B249" s="0" t="s">
        <v>9015</v>
      </c>
    </row>
    <row r="250" customFormat="false" ht="12.8" hidden="false" customHeight="false" outlineLevel="0" collapsed="false">
      <c r="A250" s="0" t="s">
        <v>4601</v>
      </c>
      <c r="B250" s="0" t="s">
        <v>9015</v>
      </c>
    </row>
    <row r="251" customFormat="false" ht="12.8" hidden="false" customHeight="false" outlineLevel="0" collapsed="false">
      <c r="A251" s="0" t="s">
        <v>4603</v>
      </c>
      <c r="B251" s="0" t="s">
        <v>9015</v>
      </c>
    </row>
    <row r="252" customFormat="false" ht="12.8" hidden="false" customHeight="false" outlineLevel="0" collapsed="false">
      <c r="A252" s="0" t="s">
        <v>4605</v>
      </c>
      <c r="B252" s="0" t="s">
        <v>9015</v>
      </c>
    </row>
    <row r="253" customFormat="false" ht="12.8" hidden="false" customHeight="false" outlineLevel="0" collapsed="false">
      <c r="A253" s="0" t="s">
        <v>4607</v>
      </c>
      <c r="B253" s="0" t="s">
        <v>9015</v>
      </c>
    </row>
    <row r="254" customFormat="false" ht="12.8" hidden="false" customHeight="false" outlineLevel="0" collapsed="false">
      <c r="A254" s="0" t="s">
        <v>4609</v>
      </c>
      <c r="B254" s="0" t="s">
        <v>9015</v>
      </c>
    </row>
    <row r="255" customFormat="false" ht="12.8" hidden="false" customHeight="false" outlineLevel="0" collapsed="false">
      <c r="A255" s="0" t="s">
        <v>4611</v>
      </c>
      <c r="B255" s="0" t="s">
        <v>9015</v>
      </c>
    </row>
    <row r="256" customFormat="false" ht="12.8" hidden="false" customHeight="false" outlineLevel="0" collapsed="false">
      <c r="A256" s="0" t="s">
        <v>4613</v>
      </c>
      <c r="B256" s="0" t="s">
        <v>9017</v>
      </c>
    </row>
    <row r="257" customFormat="false" ht="12.8" hidden="false" customHeight="false" outlineLevel="0" collapsed="false">
      <c r="A257" s="0" t="s">
        <v>4615</v>
      </c>
      <c r="B257" s="0" t="s">
        <v>9015</v>
      </c>
    </row>
    <row r="258" customFormat="false" ht="12.8" hidden="false" customHeight="false" outlineLevel="0" collapsed="false">
      <c r="A258" s="0" t="s">
        <v>4617</v>
      </c>
      <c r="B258" s="0" t="s">
        <v>9015</v>
      </c>
    </row>
    <row r="259" customFormat="false" ht="12.8" hidden="false" customHeight="false" outlineLevel="0" collapsed="false">
      <c r="A259" s="0" t="s">
        <v>4619</v>
      </c>
      <c r="B259" s="0" t="s">
        <v>9015</v>
      </c>
    </row>
    <row r="260" customFormat="false" ht="12.8" hidden="false" customHeight="false" outlineLevel="0" collapsed="false">
      <c r="A260" s="0" t="s">
        <v>4621</v>
      </c>
      <c r="B260" s="0" t="s">
        <v>9015</v>
      </c>
    </row>
    <row r="261" customFormat="false" ht="12.8" hidden="false" customHeight="false" outlineLevel="0" collapsed="false">
      <c r="A261" s="0" t="s">
        <v>4623</v>
      </c>
      <c r="B261" s="0" t="s">
        <v>9015</v>
      </c>
    </row>
    <row r="262" customFormat="false" ht="12.8" hidden="false" customHeight="false" outlineLevel="0" collapsed="false">
      <c r="A262" s="0" t="s">
        <v>4625</v>
      </c>
      <c r="B262" s="0" t="s">
        <v>9015</v>
      </c>
    </row>
    <row r="263" customFormat="false" ht="12.8" hidden="false" customHeight="false" outlineLevel="0" collapsed="false">
      <c r="A263" s="0" t="s">
        <v>4627</v>
      </c>
      <c r="B263" s="0" t="s">
        <v>9015</v>
      </c>
    </row>
    <row r="264" customFormat="false" ht="12.8" hidden="false" customHeight="false" outlineLevel="0" collapsed="false">
      <c r="A264" s="0" t="s">
        <v>4629</v>
      </c>
      <c r="B264" s="0" t="s">
        <v>9015</v>
      </c>
    </row>
    <row r="265" customFormat="false" ht="12.8" hidden="false" customHeight="false" outlineLevel="0" collapsed="false">
      <c r="A265" s="0" t="s">
        <v>4631</v>
      </c>
      <c r="B265" s="0" t="s">
        <v>9017</v>
      </c>
    </row>
    <row r="266" customFormat="false" ht="12.8" hidden="false" customHeight="false" outlineLevel="0" collapsed="false">
      <c r="A266" s="0" t="s">
        <v>4633</v>
      </c>
      <c r="B266" s="0" t="s">
        <v>9016</v>
      </c>
    </row>
    <row r="267" customFormat="false" ht="12.8" hidden="false" customHeight="false" outlineLevel="0" collapsed="false">
      <c r="A267" s="0" t="s">
        <v>4635</v>
      </c>
      <c r="B267" s="0" t="s">
        <v>9017</v>
      </c>
    </row>
    <row r="268" customFormat="false" ht="12.8" hidden="false" customHeight="false" outlineLevel="0" collapsed="false">
      <c r="A268" s="0" t="s">
        <v>4637</v>
      </c>
      <c r="B268" s="0" t="s">
        <v>9017</v>
      </c>
    </row>
    <row r="269" customFormat="false" ht="12.8" hidden="false" customHeight="false" outlineLevel="0" collapsed="false">
      <c r="A269" s="0" t="s">
        <v>4639</v>
      </c>
      <c r="B269" s="0" t="s">
        <v>9015</v>
      </c>
    </row>
    <row r="270" customFormat="false" ht="12.8" hidden="false" customHeight="false" outlineLevel="0" collapsed="false">
      <c r="A270" s="0" t="s">
        <v>4641</v>
      </c>
      <c r="B270" s="0" t="s">
        <v>9015</v>
      </c>
    </row>
    <row r="271" customFormat="false" ht="12.8" hidden="false" customHeight="false" outlineLevel="0" collapsed="false">
      <c r="A271" s="0" t="s">
        <v>4643</v>
      </c>
      <c r="B271" s="0" t="s">
        <v>9016</v>
      </c>
    </row>
    <row r="272" customFormat="false" ht="12.8" hidden="false" customHeight="false" outlineLevel="0" collapsed="false">
      <c r="A272" s="0" t="s">
        <v>4645</v>
      </c>
      <c r="B272" s="0" t="s">
        <v>9016</v>
      </c>
    </row>
    <row r="273" customFormat="false" ht="12.8" hidden="false" customHeight="false" outlineLevel="0" collapsed="false">
      <c r="A273" s="0" t="s">
        <v>4647</v>
      </c>
      <c r="B273" s="0" t="s">
        <v>9016</v>
      </c>
    </row>
    <row r="274" customFormat="false" ht="12.8" hidden="false" customHeight="false" outlineLevel="0" collapsed="false">
      <c r="A274" s="0" t="s">
        <v>4649</v>
      </c>
      <c r="B274" s="0" t="s">
        <v>9016</v>
      </c>
    </row>
    <row r="275" customFormat="false" ht="12.8" hidden="false" customHeight="false" outlineLevel="0" collapsed="false">
      <c r="A275" s="0" t="s">
        <v>4651</v>
      </c>
      <c r="B275" s="0" t="s">
        <v>9017</v>
      </c>
    </row>
    <row r="276" customFormat="false" ht="12.8" hidden="false" customHeight="false" outlineLevel="0" collapsed="false">
      <c r="A276" s="0" t="s">
        <v>4653</v>
      </c>
      <c r="B276" s="0" t="s">
        <v>9016</v>
      </c>
    </row>
    <row r="277" customFormat="false" ht="12.8" hidden="false" customHeight="false" outlineLevel="0" collapsed="false">
      <c r="A277" s="0" t="s">
        <v>4655</v>
      </c>
      <c r="B277" s="0" t="s">
        <v>9016</v>
      </c>
    </row>
    <row r="278" customFormat="false" ht="12.8" hidden="false" customHeight="false" outlineLevel="0" collapsed="false">
      <c r="A278" s="0" t="s">
        <v>4657</v>
      </c>
      <c r="B278" s="0" t="s">
        <v>9015</v>
      </c>
    </row>
    <row r="279" customFormat="false" ht="12.8" hidden="false" customHeight="false" outlineLevel="0" collapsed="false">
      <c r="A279" s="0" t="s">
        <v>4659</v>
      </c>
      <c r="B279" s="0" t="s">
        <v>9017</v>
      </c>
    </row>
    <row r="280" customFormat="false" ht="12.8" hidden="false" customHeight="false" outlineLevel="0" collapsed="false">
      <c r="A280" s="0" t="s">
        <v>4661</v>
      </c>
      <c r="B280" s="0" t="s">
        <v>9017</v>
      </c>
    </row>
    <row r="281" customFormat="false" ht="12.8" hidden="false" customHeight="false" outlineLevel="0" collapsed="false">
      <c r="A281" s="0" t="s">
        <v>4663</v>
      </c>
      <c r="B281" s="0" t="s">
        <v>9017</v>
      </c>
    </row>
    <row r="282" customFormat="false" ht="12.8" hidden="false" customHeight="false" outlineLevel="0" collapsed="false">
      <c r="A282" s="0" t="s">
        <v>4665</v>
      </c>
      <c r="B282" s="0" t="s">
        <v>9017</v>
      </c>
    </row>
    <row r="283" customFormat="false" ht="12.8" hidden="false" customHeight="false" outlineLevel="0" collapsed="false">
      <c r="A283" s="0" t="s">
        <v>4667</v>
      </c>
      <c r="B283" s="0" t="s">
        <v>9016</v>
      </c>
    </row>
    <row r="284" customFormat="false" ht="12.8" hidden="false" customHeight="false" outlineLevel="0" collapsed="false">
      <c r="A284" s="0" t="s">
        <v>4669</v>
      </c>
      <c r="B284" s="0" t="s">
        <v>9016</v>
      </c>
    </row>
    <row r="285" customFormat="false" ht="12.8" hidden="false" customHeight="false" outlineLevel="0" collapsed="false">
      <c r="A285" s="0" t="s">
        <v>4671</v>
      </c>
      <c r="B285" s="0" t="s">
        <v>9015</v>
      </c>
    </row>
    <row r="286" customFormat="false" ht="12.8" hidden="false" customHeight="false" outlineLevel="0" collapsed="false">
      <c r="A286" s="0" t="s">
        <v>4673</v>
      </c>
      <c r="B286" s="0" t="s">
        <v>9016</v>
      </c>
    </row>
    <row r="287" customFormat="false" ht="12.8" hidden="false" customHeight="false" outlineLevel="0" collapsed="false">
      <c r="A287" s="0" t="s">
        <v>4675</v>
      </c>
      <c r="B287" s="0" t="s">
        <v>9015</v>
      </c>
    </row>
    <row r="288" customFormat="false" ht="12.8" hidden="false" customHeight="false" outlineLevel="0" collapsed="false">
      <c r="A288" s="0" t="s">
        <v>4677</v>
      </c>
      <c r="B288" s="0" t="s">
        <v>9017</v>
      </c>
    </row>
    <row r="289" customFormat="false" ht="12.8" hidden="false" customHeight="false" outlineLevel="0" collapsed="false">
      <c r="A289" s="0" t="s">
        <v>4679</v>
      </c>
      <c r="B289" s="0" t="s">
        <v>9016</v>
      </c>
    </row>
    <row r="290" customFormat="false" ht="12.8" hidden="false" customHeight="false" outlineLevel="0" collapsed="false">
      <c r="A290" s="0" t="s">
        <v>4681</v>
      </c>
      <c r="B290" s="0" t="s">
        <v>9017</v>
      </c>
    </row>
    <row r="291" customFormat="false" ht="12.8" hidden="false" customHeight="false" outlineLevel="0" collapsed="false">
      <c r="A291" s="0" t="s">
        <v>4683</v>
      </c>
      <c r="B291" s="0" t="s">
        <v>9017</v>
      </c>
    </row>
    <row r="292" customFormat="false" ht="12.8" hidden="false" customHeight="false" outlineLevel="0" collapsed="false">
      <c r="A292" s="0" t="s">
        <v>4685</v>
      </c>
      <c r="B292" s="0" t="s">
        <v>9015</v>
      </c>
    </row>
    <row r="293" customFormat="false" ht="12.8" hidden="false" customHeight="false" outlineLevel="0" collapsed="false">
      <c r="A293" s="0" t="s">
        <v>4687</v>
      </c>
      <c r="B293" s="0" t="s">
        <v>9017</v>
      </c>
    </row>
    <row r="294" customFormat="false" ht="12.8" hidden="false" customHeight="false" outlineLevel="0" collapsed="false">
      <c r="A294" s="0" t="s">
        <v>4689</v>
      </c>
      <c r="B294" s="0" t="s">
        <v>9016</v>
      </c>
    </row>
    <row r="295" customFormat="false" ht="12.8" hidden="false" customHeight="false" outlineLevel="0" collapsed="false">
      <c r="A295" s="0" t="s">
        <v>4691</v>
      </c>
      <c r="B295" s="0" t="s">
        <v>9016</v>
      </c>
    </row>
    <row r="296" customFormat="false" ht="12.8" hidden="false" customHeight="false" outlineLevel="0" collapsed="false">
      <c r="A296" s="0" t="s">
        <v>4693</v>
      </c>
      <c r="B296" s="0" t="s">
        <v>9017</v>
      </c>
    </row>
    <row r="297" customFormat="false" ht="12.8" hidden="false" customHeight="false" outlineLevel="0" collapsed="false">
      <c r="A297" s="0" t="s">
        <v>4695</v>
      </c>
      <c r="B297" s="0" t="s">
        <v>9017</v>
      </c>
    </row>
    <row r="298" customFormat="false" ht="12.8" hidden="false" customHeight="false" outlineLevel="0" collapsed="false">
      <c r="A298" s="0" t="s">
        <v>4697</v>
      </c>
      <c r="B298" s="0" t="s">
        <v>9016</v>
      </c>
    </row>
    <row r="299" customFormat="false" ht="12.8" hidden="false" customHeight="false" outlineLevel="0" collapsed="false">
      <c r="A299" s="0" t="s">
        <v>4699</v>
      </c>
      <c r="B299" s="0" t="s">
        <v>9016</v>
      </c>
    </row>
    <row r="300" customFormat="false" ht="12.8" hidden="false" customHeight="false" outlineLevel="0" collapsed="false">
      <c r="A300" s="0" t="s">
        <v>4701</v>
      </c>
      <c r="B300" s="0" t="s">
        <v>9016</v>
      </c>
    </row>
    <row r="301" customFormat="false" ht="12.8" hidden="false" customHeight="false" outlineLevel="0" collapsed="false">
      <c r="A301" s="0" t="s">
        <v>4703</v>
      </c>
      <c r="B301" s="0" t="s">
        <v>9016</v>
      </c>
    </row>
    <row r="302" customFormat="false" ht="12.8" hidden="false" customHeight="false" outlineLevel="0" collapsed="false">
      <c r="A302" s="0" t="s">
        <v>4705</v>
      </c>
      <c r="B302" s="0" t="s">
        <v>9017</v>
      </c>
    </row>
    <row r="303" customFormat="false" ht="12.8" hidden="false" customHeight="false" outlineLevel="0" collapsed="false">
      <c r="A303" s="0" t="s">
        <v>4707</v>
      </c>
      <c r="B303" s="0" t="s">
        <v>9016</v>
      </c>
    </row>
    <row r="304" customFormat="false" ht="12.8" hidden="false" customHeight="false" outlineLevel="0" collapsed="false">
      <c r="A304" s="0" t="s">
        <v>4709</v>
      </c>
      <c r="B304" s="0" t="s">
        <v>9017</v>
      </c>
    </row>
    <row r="305" customFormat="false" ht="12.8" hidden="false" customHeight="false" outlineLevel="0" collapsed="false">
      <c r="A305" s="0" t="s">
        <v>4711</v>
      </c>
      <c r="B305" s="0" t="s">
        <v>9017</v>
      </c>
    </row>
    <row r="306" customFormat="false" ht="12.8" hidden="false" customHeight="false" outlineLevel="0" collapsed="false">
      <c r="A306" s="0" t="s">
        <v>4713</v>
      </c>
      <c r="B306" s="0" t="s">
        <v>9015</v>
      </c>
    </row>
    <row r="307" customFormat="false" ht="12.8" hidden="false" customHeight="false" outlineLevel="0" collapsed="false">
      <c r="A307" s="0" t="s">
        <v>4715</v>
      </c>
      <c r="B307" s="0" t="s">
        <v>9016</v>
      </c>
    </row>
    <row r="308" customFormat="false" ht="12.8" hidden="false" customHeight="false" outlineLevel="0" collapsed="false">
      <c r="A308" s="0" t="s">
        <v>4717</v>
      </c>
      <c r="B308" s="0" t="s">
        <v>9015</v>
      </c>
    </row>
    <row r="309" customFormat="false" ht="12.8" hidden="false" customHeight="false" outlineLevel="0" collapsed="false">
      <c r="A309" s="0" t="s">
        <v>4719</v>
      </c>
      <c r="B309" s="0" t="s">
        <v>9016</v>
      </c>
    </row>
    <row r="310" customFormat="false" ht="12.8" hidden="false" customHeight="false" outlineLevel="0" collapsed="false">
      <c r="A310" s="0" t="s">
        <v>4721</v>
      </c>
      <c r="B310" s="0" t="s">
        <v>9017</v>
      </c>
    </row>
    <row r="311" customFormat="false" ht="12.8" hidden="false" customHeight="false" outlineLevel="0" collapsed="false">
      <c r="A311" s="0" t="s">
        <v>4723</v>
      </c>
      <c r="B311" s="0" t="s">
        <v>9016</v>
      </c>
    </row>
    <row r="312" customFormat="false" ht="12.8" hidden="false" customHeight="false" outlineLevel="0" collapsed="false">
      <c r="A312" s="0" t="s">
        <v>4725</v>
      </c>
      <c r="B312" s="0" t="s">
        <v>9015</v>
      </c>
    </row>
    <row r="313" customFormat="false" ht="12.8" hidden="false" customHeight="false" outlineLevel="0" collapsed="false">
      <c r="A313" s="0" t="s">
        <v>4727</v>
      </c>
      <c r="B313" s="0" t="s">
        <v>9017</v>
      </c>
    </row>
    <row r="314" customFormat="false" ht="12.8" hidden="false" customHeight="false" outlineLevel="0" collapsed="false">
      <c r="A314" s="0" t="s">
        <v>4729</v>
      </c>
      <c r="B314" s="0" t="s">
        <v>9015</v>
      </c>
    </row>
    <row r="315" customFormat="false" ht="12.8" hidden="false" customHeight="false" outlineLevel="0" collapsed="false">
      <c r="A315" s="0" t="s">
        <v>4731</v>
      </c>
      <c r="B315" s="0" t="s">
        <v>9016</v>
      </c>
    </row>
    <row r="316" customFormat="false" ht="12.8" hidden="false" customHeight="false" outlineLevel="0" collapsed="false">
      <c r="A316" s="0" t="s">
        <v>4733</v>
      </c>
      <c r="B316" s="0" t="s">
        <v>9017</v>
      </c>
    </row>
    <row r="317" customFormat="false" ht="12.8" hidden="false" customHeight="false" outlineLevel="0" collapsed="false">
      <c r="A317" s="0" t="s">
        <v>4735</v>
      </c>
      <c r="B317" s="0" t="s">
        <v>9017</v>
      </c>
    </row>
    <row r="318" customFormat="false" ht="12.8" hidden="false" customHeight="false" outlineLevel="0" collapsed="false">
      <c r="A318" s="0" t="s">
        <v>4737</v>
      </c>
      <c r="B318" s="0" t="s">
        <v>9015</v>
      </c>
    </row>
    <row r="319" customFormat="false" ht="12.8" hidden="false" customHeight="false" outlineLevel="0" collapsed="false">
      <c r="A319" s="0" t="s">
        <v>4739</v>
      </c>
      <c r="B319" s="0" t="s">
        <v>9017</v>
      </c>
    </row>
    <row r="320" customFormat="false" ht="12.8" hidden="false" customHeight="false" outlineLevel="0" collapsed="false">
      <c r="A320" s="0" t="s">
        <v>4741</v>
      </c>
      <c r="B320" s="0" t="s">
        <v>9016</v>
      </c>
    </row>
    <row r="321" customFormat="false" ht="12.8" hidden="false" customHeight="false" outlineLevel="0" collapsed="false">
      <c r="A321" s="0" t="s">
        <v>4743</v>
      </c>
      <c r="B321" s="0" t="s">
        <v>9015</v>
      </c>
    </row>
    <row r="322" customFormat="false" ht="12.8" hidden="false" customHeight="false" outlineLevel="0" collapsed="false">
      <c r="A322" s="0" t="s">
        <v>4745</v>
      </c>
      <c r="B322" s="0" t="s">
        <v>9017</v>
      </c>
    </row>
    <row r="323" customFormat="false" ht="12.8" hidden="false" customHeight="false" outlineLevel="0" collapsed="false">
      <c r="A323" s="0" t="s">
        <v>4747</v>
      </c>
      <c r="B323" s="0" t="s">
        <v>9016</v>
      </c>
    </row>
    <row r="324" customFormat="false" ht="12.8" hidden="false" customHeight="false" outlineLevel="0" collapsed="false">
      <c r="A324" s="0" t="s">
        <v>4749</v>
      </c>
      <c r="B324" s="0" t="s">
        <v>9015</v>
      </c>
    </row>
    <row r="325" customFormat="false" ht="12.8" hidden="false" customHeight="false" outlineLevel="0" collapsed="false">
      <c r="A325" s="0" t="s">
        <v>4751</v>
      </c>
      <c r="B325" s="0" t="s">
        <v>9015</v>
      </c>
    </row>
    <row r="326" customFormat="false" ht="12.8" hidden="false" customHeight="false" outlineLevel="0" collapsed="false">
      <c r="A326" s="0" t="s">
        <v>4753</v>
      </c>
      <c r="B326" s="0" t="s">
        <v>9017</v>
      </c>
    </row>
    <row r="327" customFormat="false" ht="12.8" hidden="false" customHeight="false" outlineLevel="0" collapsed="false">
      <c r="A327" s="0" t="s">
        <v>4755</v>
      </c>
      <c r="B327" s="0" t="s">
        <v>9015</v>
      </c>
    </row>
    <row r="328" customFormat="false" ht="12.8" hidden="false" customHeight="false" outlineLevel="0" collapsed="false">
      <c r="A328" s="0" t="s">
        <v>4757</v>
      </c>
      <c r="B328" s="0" t="s">
        <v>9017</v>
      </c>
    </row>
    <row r="329" customFormat="false" ht="12.8" hidden="false" customHeight="false" outlineLevel="0" collapsed="false">
      <c r="A329" s="0" t="s">
        <v>4759</v>
      </c>
      <c r="B329" s="0" t="s">
        <v>9015</v>
      </c>
    </row>
    <row r="330" customFormat="false" ht="12.8" hidden="false" customHeight="false" outlineLevel="0" collapsed="false">
      <c r="A330" s="0" t="s">
        <v>4761</v>
      </c>
      <c r="B330" s="0" t="s">
        <v>9015</v>
      </c>
    </row>
    <row r="331" customFormat="false" ht="12.8" hidden="false" customHeight="false" outlineLevel="0" collapsed="false">
      <c r="A331" s="0" t="s">
        <v>4763</v>
      </c>
      <c r="B331" s="0" t="s">
        <v>9015</v>
      </c>
    </row>
    <row r="332" customFormat="false" ht="12.8" hidden="false" customHeight="false" outlineLevel="0" collapsed="false">
      <c r="A332" s="0" t="s">
        <v>4765</v>
      </c>
      <c r="B332" s="0" t="s">
        <v>9017</v>
      </c>
    </row>
    <row r="333" customFormat="false" ht="12.8" hidden="false" customHeight="false" outlineLevel="0" collapsed="false">
      <c r="A333" s="0" t="s">
        <v>4767</v>
      </c>
      <c r="B333" s="0" t="s">
        <v>9015</v>
      </c>
    </row>
    <row r="334" customFormat="false" ht="12.8" hidden="false" customHeight="false" outlineLevel="0" collapsed="false">
      <c r="A334" s="0" t="s">
        <v>4769</v>
      </c>
      <c r="B334" s="0" t="s">
        <v>9016</v>
      </c>
    </row>
    <row r="335" customFormat="false" ht="12.8" hidden="false" customHeight="false" outlineLevel="0" collapsed="false">
      <c r="A335" s="0" t="s">
        <v>4771</v>
      </c>
      <c r="B335" s="0" t="s">
        <v>9017</v>
      </c>
    </row>
    <row r="336" customFormat="false" ht="12.8" hidden="false" customHeight="false" outlineLevel="0" collapsed="false">
      <c r="A336" s="0" t="s">
        <v>4773</v>
      </c>
      <c r="B336" s="0" t="s">
        <v>9015</v>
      </c>
    </row>
    <row r="337" customFormat="false" ht="12.8" hidden="false" customHeight="false" outlineLevel="0" collapsed="false">
      <c r="A337" s="0" t="s">
        <v>4775</v>
      </c>
      <c r="B337" s="0" t="s">
        <v>9016</v>
      </c>
    </row>
    <row r="338" customFormat="false" ht="12.8" hidden="false" customHeight="false" outlineLevel="0" collapsed="false">
      <c r="A338" s="0" t="s">
        <v>4777</v>
      </c>
      <c r="B338" s="0" t="s">
        <v>9016</v>
      </c>
    </row>
    <row r="339" customFormat="false" ht="12.8" hidden="false" customHeight="false" outlineLevel="0" collapsed="false">
      <c r="A339" s="0" t="s">
        <v>4779</v>
      </c>
      <c r="B339" s="0" t="s">
        <v>9016</v>
      </c>
    </row>
    <row r="340" customFormat="false" ht="12.8" hidden="false" customHeight="false" outlineLevel="0" collapsed="false">
      <c r="A340" s="0" t="s">
        <v>4781</v>
      </c>
      <c r="B340" s="0" t="s">
        <v>9015</v>
      </c>
    </row>
    <row r="341" customFormat="false" ht="12.8" hidden="false" customHeight="false" outlineLevel="0" collapsed="false">
      <c r="A341" s="0" t="s">
        <v>4783</v>
      </c>
      <c r="B341" s="0" t="s">
        <v>9017</v>
      </c>
    </row>
    <row r="342" customFormat="false" ht="12.8" hidden="false" customHeight="false" outlineLevel="0" collapsed="false">
      <c r="A342" s="0" t="s">
        <v>4785</v>
      </c>
      <c r="B342" s="0" t="s">
        <v>9015</v>
      </c>
    </row>
    <row r="343" customFormat="false" ht="12.8" hidden="false" customHeight="false" outlineLevel="0" collapsed="false">
      <c r="A343" s="0" t="s">
        <v>4787</v>
      </c>
      <c r="B343" s="0" t="s">
        <v>9015</v>
      </c>
    </row>
    <row r="344" customFormat="false" ht="12.8" hidden="false" customHeight="false" outlineLevel="0" collapsed="false">
      <c r="A344" s="0" t="s">
        <v>4789</v>
      </c>
      <c r="B344" s="0" t="s">
        <v>9016</v>
      </c>
    </row>
    <row r="345" customFormat="false" ht="12.8" hidden="false" customHeight="false" outlineLevel="0" collapsed="false">
      <c r="A345" s="0" t="s">
        <v>4791</v>
      </c>
      <c r="B345" s="0" t="s">
        <v>9015</v>
      </c>
    </row>
    <row r="346" customFormat="false" ht="12.8" hidden="false" customHeight="false" outlineLevel="0" collapsed="false">
      <c r="A346" s="0" t="s">
        <v>4793</v>
      </c>
      <c r="B346" s="0" t="s">
        <v>9017</v>
      </c>
    </row>
    <row r="347" customFormat="false" ht="12.8" hidden="false" customHeight="false" outlineLevel="0" collapsed="false">
      <c r="A347" s="0" t="s">
        <v>4795</v>
      </c>
      <c r="B347" s="0" t="s">
        <v>9016</v>
      </c>
    </row>
    <row r="348" customFormat="false" ht="12.8" hidden="false" customHeight="false" outlineLevel="0" collapsed="false">
      <c r="A348" s="0" t="s">
        <v>4797</v>
      </c>
      <c r="B348" s="0" t="s">
        <v>9015</v>
      </c>
    </row>
    <row r="349" customFormat="false" ht="12.8" hidden="false" customHeight="false" outlineLevel="0" collapsed="false">
      <c r="A349" s="0" t="s">
        <v>4799</v>
      </c>
      <c r="B349" s="0" t="s">
        <v>9015</v>
      </c>
    </row>
    <row r="350" customFormat="false" ht="12.8" hidden="false" customHeight="false" outlineLevel="0" collapsed="false">
      <c r="A350" s="0" t="s">
        <v>4801</v>
      </c>
      <c r="B350" s="0" t="s">
        <v>9017</v>
      </c>
    </row>
    <row r="351" customFormat="false" ht="12.8" hidden="false" customHeight="false" outlineLevel="0" collapsed="false">
      <c r="A351" s="0" t="s">
        <v>4803</v>
      </c>
      <c r="B351" s="0" t="s">
        <v>9015</v>
      </c>
    </row>
    <row r="352" customFormat="false" ht="12.8" hidden="false" customHeight="false" outlineLevel="0" collapsed="false">
      <c r="A352" s="0" t="s">
        <v>4805</v>
      </c>
      <c r="B352" s="0" t="s">
        <v>9015</v>
      </c>
    </row>
    <row r="353" customFormat="false" ht="12.8" hidden="false" customHeight="false" outlineLevel="0" collapsed="false">
      <c r="A353" s="0" t="s">
        <v>4807</v>
      </c>
      <c r="B353" s="0" t="s">
        <v>9017</v>
      </c>
    </row>
    <row r="354" customFormat="false" ht="12.8" hidden="false" customHeight="false" outlineLevel="0" collapsed="false">
      <c r="A354" s="0" t="s">
        <v>4809</v>
      </c>
      <c r="B354" s="0" t="s">
        <v>9015</v>
      </c>
    </row>
    <row r="355" customFormat="false" ht="12.8" hidden="false" customHeight="false" outlineLevel="0" collapsed="false">
      <c r="A355" s="0" t="s">
        <v>4811</v>
      </c>
      <c r="B355" s="0" t="s">
        <v>9016</v>
      </c>
    </row>
    <row r="356" customFormat="false" ht="12.8" hidden="false" customHeight="false" outlineLevel="0" collapsed="false">
      <c r="A356" s="0" t="s">
        <v>4813</v>
      </c>
      <c r="B356" s="0" t="s">
        <v>9015</v>
      </c>
    </row>
    <row r="357" customFormat="false" ht="12.8" hidden="false" customHeight="false" outlineLevel="0" collapsed="false">
      <c r="A357" s="0" t="s">
        <v>4815</v>
      </c>
      <c r="B357" s="0" t="s">
        <v>9017</v>
      </c>
    </row>
    <row r="358" customFormat="false" ht="12.8" hidden="false" customHeight="false" outlineLevel="0" collapsed="false">
      <c r="A358" s="0" t="s">
        <v>4817</v>
      </c>
      <c r="B358" s="0" t="s">
        <v>9017</v>
      </c>
    </row>
    <row r="359" customFormat="false" ht="12.8" hidden="false" customHeight="false" outlineLevel="0" collapsed="false">
      <c r="A359" s="0" t="s">
        <v>4819</v>
      </c>
      <c r="B359" s="0" t="s">
        <v>9017</v>
      </c>
    </row>
    <row r="360" customFormat="false" ht="12.8" hidden="false" customHeight="false" outlineLevel="0" collapsed="false">
      <c r="A360" s="0" t="s">
        <v>4821</v>
      </c>
      <c r="B360" s="0" t="s">
        <v>9016</v>
      </c>
    </row>
    <row r="361" customFormat="false" ht="12.8" hidden="false" customHeight="false" outlineLevel="0" collapsed="false">
      <c r="A361" s="0" t="s">
        <v>4823</v>
      </c>
      <c r="B361" s="0" t="s">
        <v>9016</v>
      </c>
    </row>
    <row r="362" customFormat="false" ht="12.8" hidden="false" customHeight="false" outlineLevel="0" collapsed="false">
      <c r="A362" s="0" t="s">
        <v>4825</v>
      </c>
      <c r="B362" s="0" t="s">
        <v>9017</v>
      </c>
    </row>
    <row r="363" customFormat="false" ht="12.8" hidden="false" customHeight="false" outlineLevel="0" collapsed="false">
      <c r="A363" s="0" t="s">
        <v>4827</v>
      </c>
      <c r="B363" s="0" t="s">
        <v>9017</v>
      </c>
    </row>
    <row r="364" customFormat="false" ht="12.8" hidden="false" customHeight="false" outlineLevel="0" collapsed="false">
      <c r="A364" s="0" t="s">
        <v>4829</v>
      </c>
      <c r="B364" s="0" t="s">
        <v>9017</v>
      </c>
    </row>
    <row r="365" customFormat="false" ht="12.8" hidden="false" customHeight="false" outlineLevel="0" collapsed="false">
      <c r="A365" s="0" t="s">
        <v>4831</v>
      </c>
      <c r="B365" s="0" t="s">
        <v>9015</v>
      </c>
    </row>
    <row r="366" customFormat="false" ht="12.8" hidden="false" customHeight="false" outlineLevel="0" collapsed="false">
      <c r="A366" s="0" t="s">
        <v>4833</v>
      </c>
      <c r="B366" s="0" t="s">
        <v>9016</v>
      </c>
    </row>
    <row r="367" customFormat="false" ht="12.8" hidden="false" customHeight="false" outlineLevel="0" collapsed="false">
      <c r="A367" s="0" t="s">
        <v>4835</v>
      </c>
      <c r="B367" s="0" t="s">
        <v>9017</v>
      </c>
    </row>
    <row r="368" customFormat="false" ht="12.8" hidden="false" customHeight="false" outlineLevel="0" collapsed="false">
      <c r="A368" s="0" t="s">
        <v>4837</v>
      </c>
      <c r="B368" s="0" t="s">
        <v>9017</v>
      </c>
    </row>
    <row r="369" customFormat="false" ht="12.8" hidden="false" customHeight="false" outlineLevel="0" collapsed="false">
      <c r="A369" s="0" t="s">
        <v>4839</v>
      </c>
      <c r="B369" s="0" t="s">
        <v>9016</v>
      </c>
    </row>
    <row r="370" customFormat="false" ht="12.8" hidden="false" customHeight="false" outlineLevel="0" collapsed="false">
      <c r="A370" s="0" t="s">
        <v>4841</v>
      </c>
      <c r="B370" s="0" t="s">
        <v>9015</v>
      </c>
    </row>
    <row r="371" customFormat="false" ht="12.8" hidden="false" customHeight="false" outlineLevel="0" collapsed="false">
      <c r="A371" s="0" t="s">
        <v>4843</v>
      </c>
      <c r="B371" s="0" t="s">
        <v>9017</v>
      </c>
    </row>
    <row r="372" customFormat="false" ht="12.8" hidden="false" customHeight="false" outlineLevel="0" collapsed="false">
      <c r="A372" s="0" t="s">
        <v>4845</v>
      </c>
      <c r="B372" s="0" t="s">
        <v>9015</v>
      </c>
    </row>
    <row r="373" customFormat="false" ht="12.8" hidden="false" customHeight="false" outlineLevel="0" collapsed="false">
      <c r="A373" s="0" t="s">
        <v>4847</v>
      </c>
      <c r="B373" s="0" t="s">
        <v>9017</v>
      </c>
    </row>
    <row r="374" customFormat="false" ht="12.8" hidden="false" customHeight="false" outlineLevel="0" collapsed="false">
      <c r="A374" s="0" t="s">
        <v>4849</v>
      </c>
      <c r="B374" s="0" t="s">
        <v>9017</v>
      </c>
    </row>
    <row r="375" customFormat="false" ht="12.8" hidden="false" customHeight="false" outlineLevel="0" collapsed="false">
      <c r="A375" s="0" t="s">
        <v>4851</v>
      </c>
      <c r="B375" s="0" t="s">
        <v>9017</v>
      </c>
    </row>
    <row r="376" customFormat="false" ht="12.8" hidden="false" customHeight="false" outlineLevel="0" collapsed="false">
      <c r="A376" s="0" t="s">
        <v>4853</v>
      </c>
      <c r="B376" s="0" t="s">
        <v>9015</v>
      </c>
    </row>
    <row r="377" customFormat="false" ht="12.8" hidden="false" customHeight="false" outlineLevel="0" collapsed="false">
      <c r="A377" s="0" t="s">
        <v>4855</v>
      </c>
      <c r="B377" s="0" t="s">
        <v>9015</v>
      </c>
    </row>
    <row r="378" customFormat="false" ht="12.8" hidden="false" customHeight="false" outlineLevel="0" collapsed="false">
      <c r="A378" s="0" t="s">
        <v>4857</v>
      </c>
      <c r="B378" s="0" t="s">
        <v>9015</v>
      </c>
    </row>
    <row r="379" customFormat="false" ht="12.8" hidden="false" customHeight="false" outlineLevel="0" collapsed="false">
      <c r="A379" s="0" t="s">
        <v>4859</v>
      </c>
      <c r="B379" s="0" t="s">
        <v>9017</v>
      </c>
    </row>
    <row r="380" customFormat="false" ht="12.8" hidden="false" customHeight="false" outlineLevel="0" collapsed="false">
      <c r="A380" s="0" t="s">
        <v>4861</v>
      </c>
      <c r="B380" s="0" t="s">
        <v>9016</v>
      </c>
    </row>
    <row r="381" customFormat="false" ht="12.8" hidden="false" customHeight="false" outlineLevel="0" collapsed="false">
      <c r="A381" s="0" t="s">
        <v>4863</v>
      </c>
      <c r="B381" s="0" t="s">
        <v>9017</v>
      </c>
    </row>
    <row r="382" customFormat="false" ht="12.8" hidden="false" customHeight="false" outlineLevel="0" collapsed="false">
      <c r="A382" s="0" t="s">
        <v>4865</v>
      </c>
      <c r="B382" s="0" t="s">
        <v>9016</v>
      </c>
    </row>
    <row r="383" customFormat="false" ht="12.8" hidden="false" customHeight="false" outlineLevel="0" collapsed="false">
      <c r="A383" s="0" t="s">
        <v>4867</v>
      </c>
      <c r="B383" s="0" t="s">
        <v>9017</v>
      </c>
    </row>
    <row r="384" customFormat="false" ht="12.8" hidden="false" customHeight="false" outlineLevel="0" collapsed="false">
      <c r="A384" s="0" t="s">
        <v>4869</v>
      </c>
      <c r="B384" s="0" t="s">
        <v>9015</v>
      </c>
    </row>
    <row r="385" customFormat="false" ht="12.8" hidden="false" customHeight="false" outlineLevel="0" collapsed="false">
      <c r="A385" s="0" t="s">
        <v>4871</v>
      </c>
      <c r="B385" s="0" t="s">
        <v>9015</v>
      </c>
    </row>
    <row r="386" customFormat="false" ht="12.8" hidden="false" customHeight="false" outlineLevel="0" collapsed="false">
      <c r="A386" s="0" t="s">
        <v>4873</v>
      </c>
      <c r="B386" s="0" t="s">
        <v>9017</v>
      </c>
    </row>
    <row r="387" customFormat="false" ht="12.8" hidden="false" customHeight="false" outlineLevel="0" collapsed="false">
      <c r="A387" s="0" t="s">
        <v>4875</v>
      </c>
      <c r="B387" s="0" t="s">
        <v>9016</v>
      </c>
    </row>
    <row r="388" customFormat="false" ht="12.8" hidden="false" customHeight="false" outlineLevel="0" collapsed="false">
      <c r="A388" s="0" t="s">
        <v>4877</v>
      </c>
      <c r="B388" s="0" t="s">
        <v>9015</v>
      </c>
    </row>
    <row r="389" customFormat="false" ht="12.8" hidden="false" customHeight="false" outlineLevel="0" collapsed="false">
      <c r="A389" s="0" t="s">
        <v>4879</v>
      </c>
      <c r="B389" s="0" t="s">
        <v>9016</v>
      </c>
    </row>
    <row r="390" customFormat="false" ht="12.8" hidden="false" customHeight="false" outlineLevel="0" collapsed="false">
      <c r="A390" s="0" t="s">
        <v>4881</v>
      </c>
      <c r="B390" s="0" t="s">
        <v>9015</v>
      </c>
    </row>
    <row r="391" customFormat="false" ht="12.8" hidden="false" customHeight="false" outlineLevel="0" collapsed="false">
      <c r="A391" s="0" t="s">
        <v>4883</v>
      </c>
      <c r="B391" s="0" t="s">
        <v>9015</v>
      </c>
    </row>
    <row r="392" customFormat="false" ht="12.8" hidden="false" customHeight="false" outlineLevel="0" collapsed="false">
      <c r="A392" s="0" t="s">
        <v>4885</v>
      </c>
      <c r="B392" s="0" t="s">
        <v>9016</v>
      </c>
    </row>
    <row r="393" customFormat="false" ht="12.8" hidden="false" customHeight="false" outlineLevel="0" collapsed="false">
      <c r="A393" s="0" t="s">
        <v>4887</v>
      </c>
      <c r="B393" s="0" t="s">
        <v>9015</v>
      </c>
    </row>
    <row r="394" customFormat="false" ht="12.8" hidden="false" customHeight="false" outlineLevel="0" collapsed="false">
      <c r="A394" s="0" t="s">
        <v>4889</v>
      </c>
      <c r="B394" s="0" t="s">
        <v>9016</v>
      </c>
    </row>
    <row r="395" customFormat="false" ht="12.8" hidden="false" customHeight="false" outlineLevel="0" collapsed="false">
      <c r="A395" s="0" t="s">
        <v>4891</v>
      </c>
      <c r="B395" s="0" t="s">
        <v>9015</v>
      </c>
    </row>
    <row r="396" customFormat="false" ht="12.8" hidden="false" customHeight="false" outlineLevel="0" collapsed="false">
      <c r="A396" s="0" t="s">
        <v>4893</v>
      </c>
      <c r="B396" s="0" t="s">
        <v>9016</v>
      </c>
    </row>
    <row r="397" customFormat="false" ht="12.8" hidden="false" customHeight="false" outlineLevel="0" collapsed="false">
      <c r="A397" s="0" t="s">
        <v>4895</v>
      </c>
      <c r="B397" s="0" t="s">
        <v>9015</v>
      </c>
    </row>
    <row r="398" customFormat="false" ht="12.8" hidden="false" customHeight="false" outlineLevel="0" collapsed="false">
      <c r="A398" s="0" t="s">
        <v>4897</v>
      </c>
      <c r="B398" s="0" t="s">
        <v>9016</v>
      </c>
    </row>
    <row r="399" customFormat="false" ht="12.8" hidden="false" customHeight="false" outlineLevel="0" collapsed="false">
      <c r="A399" s="0" t="s">
        <v>4899</v>
      </c>
      <c r="B399" s="0" t="s">
        <v>9015</v>
      </c>
    </row>
    <row r="400" customFormat="false" ht="12.8" hidden="false" customHeight="false" outlineLevel="0" collapsed="false">
      <c r="A400" s="0" t="s">
        <v>4901</v>
      </c>
      <c r="B400" s="0" t="s">
        <v>9015</v>
      </c>
    </row>
    <row r="401" customFormat="false" ht="12.8" hidden="false" customHeight="false" outlineLevel="0" collapsed="false">
      <c r="A401" s="0" t="s">
        <v>4903</v>
      </c>
      <c r="B401" s="0" t="s">
        <v>9017</v>
      </c>
    </row>
    <row r="402" customFormat="false" ht="12.8" hidden="false" customHeight="false" outlineLevel="0" collapsed="false">
      <c r="A402" s="0" t="s">
        <v>4905</v>
      </c>
      <c r="B402" s="0" t="s">
        <v>9015</v>
      </c>
    </row>
    <row r="403" customFormat="false" ht="12.8" hidden="false" customHeight="false" outlineLevel="0" collapsed="false">
      <c r="A403" s="0" t="s">
        <v>4907</v>
      </c>
      <c r="B403" s="0" t="s">
        <v>9015</v>
      </c>
    </row>
    <row r="404" customFormat="false" ht="12.8" hidden="false" customHeight="false" outlineLevel="0" collapsed="false">
      <c r="A404" s="0" t="s">
        <v>4909</v>
      </c>
      <c r="B404" s="0" t="s">
        <v>9017</v>
      </c>
    </row>
    <row r="405" customFormat="false" ht="12.8" hidden="false" customHeight="false" outlineLevel="0" collapsed="false">
      <c r="A405" s="0" t="s">
        <v>4911</v>
      </c>
      <c r="B405" s="0" t="s">
        <v>9016</v>
      </c>
    </row>
    <row r="406" customFormat="false" ht="12.8" hidden="false" customHeight="false" outlineLevel="0" collapsed="false">
      <c r="A406" s="0" t="s">
        <v>4913</v>
      </c>
      <c r="B406" s="0" t="s">
        <v>9017</v>
      </c>
    </row>
    <row r="407" customFormat="false" ht="12.8" hidden="false" customHeight="false" outlineLevel="0" collapsed="false">
      <c r="A407" s="0" t="s">
        <v>4915</v>
      </c>
      <c r="B407" s="0" t="s">
        <v>9016</v>
      </c>
    </row>
    <row r="408" customFormat="false" ht="12.8" hidden="false" customHeight="false" outlineLevel="0" collapsed="false">
      <c r="A408" s="0" t="s">
        <v>4917</v>
      </c>
      <c r="B408" s="0" t="s">
        <v>9015</v>
      </c>
    </row>
    <row r="409" customFormat="false" ht="12.8" hidden="false" customHeight="false" outlineLevel="0" collapsed="false">
      <c r="A409" s="0" t="s">
        <v>4919</v>
      </c>
      <c r="B409" s="0" t="s">
        <v>9015</v>
      </c>
    </row>
    <row r="410" customFormat="false" ht="12.8" hidden="false" customHeight="false" outlineLevel="0" collapsed="false">
      <c r="A410" s="0" t="s">
        <v>4921</v>
      </c>
      <c r="B410" s="0" t="s">
        <v>9016</v>
      </c>
    </row>
    <row r="411" customFormat="false" ht="12.8" hidden="false" customHeight="false" outlineLevel="0" collapsed="false">
      <c r="A411" s="0" t="s">
        <v>4923</v>
      </c>
      <c r="B411" s="0" t="s">
        <v>9016</v>
      </c>
    </row>
    <row r="412" customFormat="false" ht="12.8" hidden="false" customHeight="false" outlineLevel="0" collapsed="false">
      <c r="A412" s="0" t="s">
        <v>4925</v>
      </c>
      <c r="B412" s="0" t="s">
        <v>9017</v>
      </c>
    </row>
    <row r="413" customFormat="false" ht="12.8" hidden="false" customHeight="false" outlineLevel="0" collapsed="false">
      <c r="A413" s="0" t="s">
        <v>4927</v>
      </c>
      <c r="B413" s="0" t="s">
        <v>9017</v>
      </c>
    </row>
    <row r="414" customFormat="false" ht="12.8" hidden="false" customHeight="false" outlineLevel="0" collapsed="false">
      <c r="A414" s="0" t="s">
        <v>4929</v>
      </c>
      <c r="B414" s="0" t="s">
        <v>9015</v>
      </c>
    </row>
    <row r="415" customFormat="false" ht="12.8" hidden="false" customHeight="false" outlineLevel="0" collapsed="false">
      <c r="A415" s="0" t="s">
        <v>4931</v>
      </c>
      <c r="B415" s="0" t="s">
        <v>9015</v>
      </c>
    </row>
    <row r="416" customFormat="false" ht="12.8" hidden="false" customHeight="false" outlineLevel="0" collapsed="false">
      <c r="A416" s="0" t="s">
        <v>4933</v>
      </c>
      <c r="B416" s="0" t="s">
        <v>9016</v>
      </c>
    </row>
    <row r="417" customFormat="false" ht="12.8" hidden="false" customHeight="false" outlineLevel="0" collapsed="false">
      <c r="A417" s="0" t="s">
        <v>4935</v>
      </c>
      <c r="B417" s="0" t="s">
        <v>9016</v>
      </c>
    </row>
    <row r="418" customFormat="false" ht="12.8" hidden="false" customHeight="false" outlineLevel="0" collapsed="false">
      <c r="A418" s="0" t="s">
        <v>4937</v>
      </c>
      <c r="B418" s="0" t="s">
        <v>9017</v>
      </c>
    </row>
    <row r="419" customFormat="false" ht="12.8" hidden="false" customHeight="false" outlineLevel="0" collapsed="false">
      <c r="A419" s="0" t="s">
        <v>4939</v>
      </c>
      <c r="B419" s="0" t="s">
        <v>9015</v>
      </c>
    </row>
    <row r="420" customFormat="false" ht="12.8" hidden="false" customHeight="false" outlineLevel="0" collapsed="false">
      <c r="A420" s="0" t="s">
        <v>4941</v>
      </c>
      <c r="B420" s="0" t="s">
        <v>9017</v>
      </c>
    </row>
    <row r="421" customFormat="false" ht="12.8" hidden="false" customHeight="false" outlineLevel="0" collapsed="false">
      <c r="A421" s="0" t="s">
        <v>4943</v>
      </c>
      <c r="B421" s="0" t="s">
        <v>9017</v>
      </c>
    </row>
    <row r="422" customFormat="false" ht="12.8" hidden="false" customHeight="false" outlineLevel="0" collapsed="false">
      <c r="A422" s="0" t="s">
        <v>4945</v>
      </c>
      <c r="B422" s="0" t="s">
        <v>9015</v>
      </c>
    </row>
    <row r="423" customFormat="false" ht="12.8" hidden="false" customHeight="false" outlineLevel="0" collapsed="false">
      <c r="A423" s="0" t="s">
        <v>4947</v>
      </c>
      <c r="B423" s="0" t="s">
        <v>9015</v>
      </c>
    </row>
    <row r="424" customFormat="false" ht="12.8" hidden="false" customHeight="false" outlineLevel="0" collapsed="false">
      <c r="A424" s="0" t="s">
        <v>4949</v>
      </c>
      <c r="B424" s="0" t="s">
        <v>9015</v>
      </c>
    </row>
    <row r="425" customFormat="false" ht="12.8" hidden="false" customHeight="false" outlineLevel="0" collapsed="false">
      <c r="A425" s="0" t="s">
        <v>4951</v>
      </c>
      <c r="B425" s="0" t="s">
        <v>9016</v>
      </c>
    </row>
    <row r="426" customFormat="false" ht="12.8" hidden="false" customHeight="false" outlineLevel="0" collapsed="false">
      <c r="A426" s="0" t="s">
        <v>4953</v>
      </c>
      <c r="B426" s="0" t="s">
        <v>9015</v>
      </c>
    </row>
    <row r="427" customFormat="false" ht="12.8" hidden="false" customHeight="false" outlineLevel="0" collapsed="false">
      <c r="A427" s="0" t="s">
        <v>4955</v>
      </c>
      <c r="B427" s="0" t="s">
        <v>9015</v>
      </c>
    </row>
    <row r="428" customFormat="false" ht="12.8" hidden="false" customHeight="false" outlineLevel="0" collapsed="false">
      <c r="A428" s="0" t="s">
        <v>4957</v>
      </c>
      <c r="B428" s="0" t="s">
        <v>9016</v>
      </c>
    </row>
    <row r="429" customFormat="false" ht="12.8" hidden="false" customHeight="false" outlineLevel="0" collapsed="false">
      <c r="A429" s="0" t="s">
        <v>4959</v>
      </c>
      <c r="B429" s="0" t="s">
        <v>9015</v>
      </c>
    </row>
    <row r="430" customFormat="false" ht="12.8" hidden="false" customHeight="false" outlineLevel="0" collapsed="false">
      <c r="A430" s="0" t="s">
        <v>4961</v>
      </c>
      <c r="B430" s="0" t="s">
        <v>9017</v>
      </c>
    </row>
    <row r="431" customFormat="false" ht="12.8" hidden="false" customHeight="false" outlineLevel="0" collapsed="false">
      <c r="A431" s="0" t="s">
        <v>4963</v>
      </c>
      <c r="B431" s="0" t="s">
        <v>9015</v>
      </c>
    </row>
    <row r="432" customFormat="false" ht="12.8" hidden="false" customHeight="false" outlineLevel="0" collapsed="false">
      <c r="A432" s="0" t="s">
        <v>4965</v>
      </c>
      <c r="B432" s="0" t="s">
        <v>9017</v>
      </c>
    </row>
    <row r="433" customFormat="false" ht="12.8" hidden="false" customHeight="false" outlineLevel="0" collapsed="false">
      <c r="A433" s="0" t="s">
        <v>4967</v>
      </c>
      <c r="B433" s="0" t="s">
        <v>9017</v>
      </c>
    </row>
    <row r="434" customFormat="false" ht="12.8" hidden="false" customHeight="false" outlineLevel="0" collapsed="false">
      <c r="A434" s="0" t="s">
        <v>4969</v>
      </c>
      <c r="B434" s="0" t="s">
        <v>9016</v>
      </c>
    </row>
    <row r="435" customFormat="false" ht="12.8" hidden="false" customHeight="false" outlineLevel="0" collapsed="false">
      <c r="A435" s="0" t="s">
        <v>4971</v>
      </c>
      <c r="B435" s="0" t="s">
        <v>9015</v>
      </c>
    </row>
    <row r="436" customFormat="false" ht="12.8" hidden="false" customHeight="false" outlineLevel="0" collapsed="false">
      <c r="A436" s="0" t="s">
        <v>4973</v>
      </c>
      <c r="B436" s="0" t="s">
        <v>9015</v>
      </c>
    </row>
    <row r="437" customFormat="false" ht="12.8" hidden="false" customHeight="false" outlineLevel="0" collapsed="false">
      <c r="A437" s="0" t="s">
        <v>4975</v>
      </c>
      <c r="B437" s="0" t="s">
        <v>9015</v>
      </c>
    </row>
    <row r="438" customFormat="false" ht="12.8" hidden="false" customHeight="false" outlineLevel="0" collapsed="false">
      <c r="A438" s="0" t="s">
        <v>4977</v>
      </c>
      <c r="B438" s="0" t="s">
        <v>9016</v>
      </c>
    </row>
    <row r="439" customFormat="false" ht="12.8" hidden="false" customHeight="false" outlineLevel="0" collapsed="false">
      <c r="A439" s="0" t="s">
        <v>4979</v>
      </c>
      <c r="B439" s="0" t="s">
        <v>9017</v>
      </c>
    </row>
    <row r="440" customFormat="false" ht="12.8" hidden="false" customHeight="false" outlineLevel="0" collapsed="false">
      <c r="A440" s="0" t="s">
        <v>4981</v>
      </c>
      <c r="B440" s="0" t="s">
        <v>9017</v>
      </c>
    </row>
    <row r="441" customFormat="false" ht="12.8" hidden="false" customHeight="false" outlineLevel="0" collapsed="false">
      <c r="A441" s="0" t="s">
        <v>4983</v>
      </c>
      <c r="B441" s="0" t="s">
        <v>9015</v>
      </c>
    </row>
    <row r="442" customFormat="false" ht="12.8" hidden="false" customHeight="false" outlineLevel="0" collapsed="false">
      <c r="A442" s="0" t="s">
        <v>4985</v>
      </c>
      <c r="B442" s="0" t="s">
        <v>9015</v>
      </c>
    </row>
    <row r="443" customFormat="false" ht="12.8" hidden="false" customHeight="false" outlineLevel="0" collapsed="false">
      <c r="A443" s="0" t="s">
        <v>4987</v>
      </c>
      <c r="B443" s="0" t="s">
        <v>9015</v>
      </c>
    </row>
    <row r="444" customFormat="false" ht="12.8" hidden="false" customHeight="false" outlineLevel="0" collapsed="false">
      <c r="A444" s="0" t="s">
        <v>4989</v>
      </c>
      <c r="B444" s="0" t="s">
        <v>9016</v>
      </c>
    </row>
    <row r="445" customFormat="false" ht="12.8" hidden="false" customHeight="false" outlineLevel="0" collapsed="false">
      <c r="A445" s="0" t="s">
        <v>4991</v>
      </c>
      <c r="B445" s="0" t="s">
        <v>9015</v>
      </c>
    </row>
    <row r="446" customFormat="false" ht="12.8" hidden="false" customHeight="false" outlineLevel="0" collapsed="false">
      <c r="A446" s="0" t="s">
        <v>4993</v>
      </c>
      <c r="B446" s="0" t="s">
        <v>9017</v>
      </c>
    </row>
    <row r="447" customFormat="false" ht="12.8" hidden="false" customHeight="false" outlineLevel="0" collapsed="false">
      <c r="A447" s="0" t="s">
        <v>4995</v>
      </c>
      <c r="B447" s="0" t="s">
        <v>9015</v>
      </c>
    </row>
    <row r="448" customFormat="false" ht="12.8" hidden="false" customHeight="false" outlineLevel="0" collapsed="false">
      <c r="A448" s="0" t="s">
        <v>4997</v>
      </c>
      <c r="B448" s="0" t="s">
        <v>9017</v>
      </c>
    </row>
    <row r="449" customFormat="false" ht="12.8" hidden="false" customHeight="false" outlineLevel="0" collapsed="false">
      <c r="A449" s="0" t="s">
        <v>4999</v>
      </c>
      <c r="B449" s="0" t="s">
        <v>9015</v>
      </c>
    </row>
    <row r="450" customFormat="false" ht="12.8" hidden="false" customHeight="false" outlineLevel="0" collapsed="false">
      <c r="A450" s="0" t="s">
        <v>5001</v>
      </c>
      <c r="B450" s="0" t="s">
        <v>9017</v>
      </c>
    </row>
    <row r="451" customFormat="false" ht="12.8" hidden="false" customHeight="false" outlineLevel="0" collapsed="false">
      <c r="A451" s="0" t="s">
        <v>5003</v>
      </c>
      <c r="B451" s="0" t="s">
        <v>9017</v>
      </c>
    </row>
    <row r="452" customFormat="false" ht="12.8" hidden="false" customHeight="false" outlineLevel="0" collapsed="false">
      <c r="A452" s="0" t="s">
        <v>5005</v>
      </c>
      <c r="B452" s="0" t="s">
        <v>9015</v>
      </c>
    </row>
    <row r="453" customFormat="false" ht="12.8" hidden="false" customHeight="false" outlineLevel="0" collapsed="false">
      <c r="A453" s="0" t="s">
        <v>5007</v>
      </c>
      <c r="B453" s="0" t="s">
        <v>9015</v>
      </c>
    </row>
    <row r="454" customFormat="false" ht="12.8" hidden="false" customHeight="false" outlineLevel="0" collapsed="false">
      <c r="A454" s="0" t="s">
        <v>5009</v>
      </c>
      <c r="B454" s="0" t="s">
        <v>9015</v>
      </c>
    </row>
    <row r="455" customFormat="false" ht="12.8" hidden="false" customHeight="false" outlineLevel="0" collapsed="false">
      <c r="A455" s="0" t="s">
        <v>5011</v>
      </c>
      <c r="B455" s="0" t="s">
        <v>9015</v>
      </c>
    </row>
    <row r="456" customFormat="false" ht="12.8" hidden="false" customHeight="false" outlineLevel="0" collapsed="false">
      <c r="A456" s="0" t="s">
        <v>5013</v>
      </c>
      <c r="B456" s="0" t="s">
        <v>9016</v>
      </c>
    </row>
    <row r="457" customFormat="false" ht="12.8" hidden="false" customHeight="false" outlineLevel="0" collapsed="false">
      <c r="A457" s="0" t="s">
        <v>5015</v>
      </c>
      <c r="B457" s="0" t="s">
        <v>9015</v>
      </c>
    </row>
    <row r="458" customFormat="false" ht="12.8" hidden="false" customHeight="false" outlineLevel="0" collapsed="false">
      <c r="A458" s="0" t="s">
        <v>5017</v>
      </c>
      <c r="B458" s="0" t="s">
        <v>9017</v>
      </c>
    </row>
    <row r="459" customFormat="false" ht="12.8" hidden="false" customHeight="false" outlineLevel="0" collapsed="false">
      <c r="A459" s="0" t="s">
        <v>5019</v>
      </c>
      <c r="B459" s="0" t="s">
        <v>9017</v>
      </c>
    </row>
    <row r="460" customFormat="false" ht="12.8" hidden="false" customHeight="false" outlineLevel="0" collapsed="false">
      <c r="A460" s="0" t="s">
        <v>5021</v>
      </c>
      <c r="B460" s="0" t="s">
        <v>9017</v>
      </c>
    </row>
    <row r="461" customFormat="false" ht="12.8" hidden="false" customHeight="false" outlineLevel="0" collapsed="false">
      <c r="A461" s="0" t="s">
        <v>5023</v>
      </c>
      <c r="B461" s="0" t="s">
        <v>9016</v>
      </c>
    </row>
    <row r="462" customFormat="false" ht="12.8" hidden="false" customHeight="false" outlineLevel="0" collapsed="false">
      <c r="A462" s="0" t="s">
        <v>5025</v>
      </c>
      <c r="B462" s="0" t="s">
        <v>9016</v>
      </c>
    </row>
    <row r="463" customFormat="false" ht="12.8" hidden="false" customHeight="false" outlineLevel="0" collapsed="false">
      <c r="A463" s="0" t="s">
        <v>5027</v>
      </c>
      <c r="B463" s="0" t="s">
        <v>9017</v>
      </c>
    </row>
    <row r="464" customFormat="false" ht="12.8" hidden="false" customHeight="false" outlineLevel="0" collapsed="false">
      <c r="A464" s="0" t="s">
        <v>5029</v>
      </c>
      <c r="B464" s="0" t="s">
        <v>9015</v>
      </c>
    </row>
    <row r="465" customFormat="false" ht="12.8" hidden="false" customHeight="false" outlineLevel="0" collapsed="false">
      <c r="A465" s="0" t="s">
        <v>5031</v>
      </c>
      <c r="B465" s="0" t="s">
        <v>9017</v>
      </c>
    </row>
    <row r="466" customFormat="false" ht="12.8" hidden="false" customHeight="false" outlineLevel="0" collapsed="false">
      <c r="A466" s="0" t="s">
        <v>5033</v>
      </c>
      <c r="B466" s="0" t="s">
        <v>9017</v>
      </c>
    </row>
    <row r="467" customFormat="false" ht="12.8" hidden="false" customHeight="false" outlineLevel="0" collapsed="false">
      <c r="A467" s="0" t="s">
        <v>5035</v>
      </c>
      <c r="B467" s="0" t="s">
        <v>9016</v>
      </c>
    </row>
    <row r="468" customFormat="false" ht="12.8" hidden="false" customHeight="false" outlineLevel="0" collapsed="false">
      <c r="A468" s="0" t="s">
        <v>5037</v>
      </c>
      <c r="B468" s="0" t="s">
        <v>9016</v>
      </c>
    </row>
    <row r="469" customFormat="false" ht="12.8" hidden="false" customHeight="false" outlineLevel="0" collapsed="false">
      <c r="A469" s="0" t="s">
        <v>5039</v>
      </c>
      <c r="B469" s="0" t="s">
        <v>9017</v>
      </c>
    </row>
    <row r="470" customFormat="false" ht="12.8" hidden="false" customHeight="false" outlineLevel="0" collapsed="false">
      <c r="A470" s="0" t="s">
        <v>5041</v>
      </c>
      <c r="B470" s="0" t="s">
        <v>9016</v>
      </c>
    </row>
    <row r="471" customFormat="false" ht="12.8" hidden="false" customHeight="false" outlineLevel="0" collapsed="false">
      <c r="A471" s="0" t="s">
        <v>5043</v>
      </c>
      <c r="B471" s="0" t="s">
        <v>9015</v>
      </c>
    </row>
    <row r="472" customFormat="false" ht="12.8" hidden="false" customHeight="false" outlineLevel="0" collapsed="false">
      <c r="A472" s="0" t="s">
        <v>5045</v>
      </c>
      <c r="B472" s="0" t="s">
        <v>9015</v>
      </c>
    </row>
    <row r="473" customFormat="false" ht="12.8" hidden="false" customHeight="false" outlineLevel="0" collapsed="false">
      <c r="A473" s="0" t="s">
        <v>5047</v>
      </c>
      <c r="B473" s="0" t="s">
        <v>9017</v>
      </c>
    </row>
    <row r="474" customFormat="false" ht="12.8" hidden="false" customHeight="false" outlineLevel="0" collapsed="false">
      <c r="A474" s="0" t="s">
        <v>5049</v>
      </c>
      <c r="B474" s="0" t="s">
        <v>9017</v>
      </c>
    </row>
    <row r="475" customFormat="false" ht="12.8" hidden="false" customHeight="false" outlineLevel="0" collapsed="false">
      <c r="A475" s="0" t="s">
        <v>5051</v>
      </c>
      <c r="B475" s="0" t="s">
        <v>9015</v>
      </c>
    </row>
    <row r="476" customFormat="false" ht="12.8" hidden="false" customHeight="false" outlineLevel="0" collapsed="false">
      <c r="A476" s="0" t="s">
        <v>5053</v>
      </c>
      <c r="B476" s="0" t="s">
        <v>9015</v>
      </c>
    </row>
    <row r="477" customFormat="false" ht="12.8" hidden="false" customHeight="false" outlineLevel="0" collapsed="false">
      <c r="A477" s="0" t="s">
        <v>5055</v>
      </c>
      <c r="B477" s="0" t="s">
        <v>9015</v>
      </c>
    </row>
    <row r="478" customFormat="false" ht="12.8" hidden="false" customHeight="false" outlineLevel="0" collapsed="false">
      <c r="A478" s="0" t="s">
        <v>5057</v>
      </c>
      <c r="B478" s="0" t="s">
        <v>9015</v>
      </c>
    </row>
    <row r="479" customFormat="false" ht="12.8" hidden="false" customHeight="false" outlineLevel="0" collapsed="false">
      <c r="A479" s="0" t="s">
        <v>5059</v>
      </c>
      <c r="B479" s="0" t="s">
        <v>9015</v>
      </c>
    </row>
    <row r="480" customFormat="false" ht="12.8" hidden="false" customHeight="false" outlineLevel="0" collapsed="false">
      <c r="A480" s="0" t="s">
        <v>5061</v>
      </c>
      <c r="B480" s="0" t="s">
        <v>9015</v>
      </c>
    </row>
    <row r="481" customFormat="false" ht="12.8" hidden="false" customHeight="false" outlineLevel="0" collapsed="false">
      <c r="A481" s="0" t="s">
        <v>5063</v>
      </c>
      <c r="B481" s="0" t="s">
        <v>9015</v>
      </c>
    </row>
    <row r="482" customFormat="false" ht="12.8" hidden="false" customHeight="false" outlineLevel="0" collapsed="false">
      <c r="A482" s="0" t="s">
        <v>5065</v>
      </c>
      <c r="B482" s="0" t="s">
        <v>9015</v>
      </c>
    </row>
    <row r="483" customFormat="false" ht="12.8" hidden="false" customHeight="false" outlineLevel="0" collapsed="false">
      <c r="A483" s="0" t="s">
        <v>5067</v>
      </c>
      <c r="B483" s="0" t="s">
        <v>9017</v>
      </c>
    </row>
    <row r="484" customFormat="false" ht="12.8" hidden="false" customHeight="false" outlineLevel="0" collapsed="false">
      <c r="A484" s="0" t="s">
        <v>5069</v>
      </c>
      <c r="B484" s="0" t="s">
        <v>9016</v>
      </c>
    </row>
    <row r="485" customFormat="false" ht="12.8" hidden="false" customHeight="false" outlineLevel="0" collapsed="false">
      <c r="A485" s="0" t="s">
        <v>5071</v>
      </c>
      <c r="B485" s="0" t="s">
        <v>9015</v>
      </c>
    </row>
    <row r="486" customFormat="false" ht="12.8" hidden="false" customHeight="false" outlineLevel="0" collapsed="false">
      <c r="A486" s="0" t="s">
        <v>5073</v>
      </c>
      <c r="B486" s="0" t="s">
        <v>9016</v>
      </c>
    </row>
    <row r="487" customFormat="false" ht="12.8" hidden="false" customHeight="false" outlineLevel="0" collapsed="false">
      <c r="A487" s="0" t="s">
        <v>5075</v>
      </c>
      <c r="B487" s="0" t="s">
        <v>9016</v>
      </c>
    </row>
    <row r="488" customFormat="false" ht="12.8" hidden="false" customHeight="false" outlineLevel="0" collapsed="false">
      <c r="A488" s="0" t="s">
        <v>5077</v>
      </c>
      <c r="B488" s="0" t="s">
        <v>9016</v>
      </c>
    </row>
    <row r="489" customFormat="false" ht="12.8" hidden="false" customHeight="false" outlineLevel="0" collapsed="false">
      <c r="A489" s="0" t="s">
        <v>5079</v>
      </c>
      <c r="B489" s="0" t="s">
        <v>9015</v>
      </c>
    </row>
    <row r="490" customFormat="false" ht="12.8" hidden="false" customHeight="false" outlineLevel="0" collapsed="false">
      <c r="A490" s="0" t="s">
        <v>5081</v>
      </c>
      <c r="B490" s="0" t="s">
        <v>9017</v>
      </c>
    </row>
    <row r="491" customFormat="false" ht="12.8" hidden="false" customHeight="false" outlineLevel="0" collapsed="false">
      <c r="A491" s="0" t="s">
        <v>5083</v>
      </c>
      <c r="B491" s="0" t="s">
        <v>9015</v>
      </c>
    </row>
    <row r="492" customFormat="false" ht="12.8" hidden="false" customHeight="false" outlineLevel="0" collapsed="false">
      <c r="A492" s="0" t="s">
        <v>5085</v>
      </c>
      <c r="B492" s="0" t="s">
        <v>9015</v>
      </c>
    </row>
    <row r="493" customFormat="false" ht="12.8" hidden="false" customHeight="false" outlineLevel="0" collapsed="false">
      <c r="A493" s="0" t="s">
        <v>5087</v>
      </c>
      <c r="B493" s="0" t="s">
        <v>9015</v>
      </c>
    </row>
    <row r="494" customFormat="false" ht="12.8" hidden="false" customHeight="false" outlineLevel="0" collapsed="false">
      <c r="A494" s="0" t="s">
        <v>5089</v>
      </c>
      <c r="B494" s="0" t="s">
        <v>9015</v>
      </c>
    </row>
    <row r="495" customFormat="false" ht="12.8" hidden="false" customHeight="false" outlineLevel="0" collapsed="false">
      <c r="A495" s="0" t="s">
        <v>5091</v>
      </c>
      <c r="B495" s="0" t="s">
        <v>9015</v>
      </c>
    </row>
    <row r="496" customFormat="false" ht="12.8" hidden="false" customHeight="false" outlineLevel="0" collapsed="false">
      <c r="A496" s="0" t="s">
        <v>5093</v>
      </c>
      <c r="B496" s="0" t="s">
        <v>9015</v>
      </c>
    </row>
    <row r="497" customFormat="false" ht="12.8" hidden="false" customHeight="false" outlineLevel="0" collapsed="false">
      <c r="A497" s="0" t="s">
        <v>5095</v>
      </c>
      <c r="B497" s="0" t="s">
        <v>9016</v>
      </c>
    </row>
    <row r="498" customFormat="false" ht="12.8" hidden="false" customHeight="false" outlineLevel="0" collapsed="false">
      <c r="A498" s="0" t="s">
        <v>5097</v>
      </c>
      <c r="B498" s="0" t="s">
        <v>9015</v>
      </c>
    </row>
    <row r="499" customFormat="false" ht="12.8" hidden="false" customHeight="false" outlineLevel="0" collapsed="false">
      <c r="A499" s="0" t="s">
        <v>5099</v>
      </c>
      <c r="B499" s="0" t="s">
        <v>9015</v>
      </c>
    </row>
    <row r="500" customFormat="false" ht="12.8" hidden="false" customHeight="false" outlineLevel="0" collapsed="false">
      <c r="A500" s="0" t="s">
        <v>5101</v>
      </c>
      <c r="B500" s="0" t="s">
        <v>9015</v>
      </c>
    </row>
    <row r="501" customFormat="false" ht="12.8" hidden="false" customHeight="false" outlineLevel="0" collapsed="false">
      <c r="A501" s="0" t="s">
        <v>5103</v>
      </c>
      <c r="B501" s="0" t="s">
        <v>9017</v>
      </c>
    </row>
    <row r="502" customFormat="false" ht="12.8" hidden="false" customHeight="false" outlineLevel="0" collapsed="false">
      <c r="A502" s="0" t="s">
        <v>5105</v>
      </c>
      <c r="B502" s="0" t="s">
        <v>9017</v>
      </c>
    </row>
    <row r="503" customFormat="false" ht="12.8" hidden="false" customHeight="false" outlineLevel="0" collapsed="false">
      <c r="A503" s="0" t="s">
        <v>5107</v>
      </c>
      <c r="B503" s="0" t="s">
        <v>9015</v>
      </c>
    </row>
    <row r="504" customFormat="false" ht="12.8" hidden="false" customHeight="false" outlineLevel="0" collapsed="false">
      <c r="A504" s="0" t="s">
        <v>5109</v>
      </c>
      <c r="B504" s="0" t="s">
        <v>9015</v>
      </c>
    </row>
    <row r="505" customFormat="false" ht="12.8" hidden="false" customHeight="false" outlineLevel="0" collapsed="false">
      <c r="A505" s="0" t="s">
        <v>5111</v>
      </c>
      <c r="B505" s="0" t="s">
        <v>9017</v>
      </c>
    </row>
    <row r="506" customFormat="false" ht="12.8" hidden="false" customHeight="false" outlineLevel="0" collapsed="false">
      <c r="A506" s="0" t="s">
        <v>5113</v>
      </c>
      <c r="B506" s="0" t="s">
        <v>9017</v>
      </c>
    </row>
    <row r="507" customFormat="false" ht="12.8" hidden="false" customHeight="false" outlineLevel="0" collapsed="false">
      <c r="A507" s="0" t="s">
        <v>5115</v>
      </c>
      <c r="B507" s="0" t="s">
        <v>9015</v>
      </c>
    </row>
    <row r="508" customFormat="false" ht="12.8" hidden="false" customHeight="false" outlineLevel="0" collapsed="false">
      <c r="A508" s="0" t="s">
        <v>5117</v>
      </c>
      <c r="B508" s="0" t="s">
        <v>9017</v>
      </c>
    </row>
    <row r="509" customFormat="false" ht="12.8" hidden="false" customHeight="false" outlineLevel="0" collapsed="false">
      <c r="A509" s="0" t="s">
        <v>5119</v>
      </c>
      <c r="B509" s="0" t="s">
        <v>9015</v>
      </c>
    </row>
    <row r="510" customFormat="false" ht="12.8" hidden="false" customHeight="false" outlineLevel="0" collapsed="false">
      <c r="A510" s="0" t="s">
        <v>5121</v>
      </c>
      <c r="B510" s="0" t="s">
        <v>9017</v>
      </c>
    </row>
    <row r="511" customFormat="false" ht="12.8" hidden="false" customHeight="false" outlineLevel="0" collapsed="false">
      <c r="A511" s="0" t="s">
        <v>5123</v>
      </c>
      <c r="B511" s="0" t="s">
        <v>9015</v>
      </c>
    </row>
    <row r="512" customFormat="false" ht="12.8" hidden="false" customHeight="false" outlineLevel="0" collapsed="false">
      <c r="A512" s="0" t="s">
        <v>5125</v>
      </c>
      <c r="B512" s="0" t="s">
        <v>9015</v>
      </c>
    </row>
    <row r="513" customFormat="false" ht="12.8" hidden="false" customHeight="false" outlineLevel="0" collapsed="false">
      <c r="A513" s="0" t="s">
        <v>5127</v>
      </c>
      <c r="B513" s="0" t="s">
        <v>9016</v>
      </c>
    </row>
    <row r="514" customFormat="false" ht="12.8" hidden="false" customHeight="false" outlineLevel="0" collapsed="false">
      <c r="A514" s="0" t="s">
        <v>5129</v>
      </c>
      <c r="B514" s="0" t="s">
        <v>9015</v>
      </c>
    </row>
    <row r="515" customFormat="false" ht="12.8" hidden="false" customHeight="false" outlineLevel="0" collapsed="false">
      <c r="A515" s="0" t="s">
        <v>5131</v>
      </c>
      <c r="B515" s="0" t="s">
        <v>9017</v>
      </c>
    </row>
    <row r="516" customFormat="false" ht="12.8" hidden="false" customHeight="false" outlineLevel="0" collapsed="false">
      <c r="A516" s="0" t="s">
        <v>5133</v>
      </c>
      <c r="B516" s="0" t="s">
        <v>9015</v>
      </c>
    </row>
    <row r="517" customFormat="false" ht="12.8" hidden="false" customHeight="false" outlineLevel="0" collapsed="false">
      <c r="A517" s="0" t="s">
        <v>5135</v>
      </c>
      <c r="B517" s="0" t="s">
        <v>9015</v>
      </c>
    </row>
    <row r="518" customFormat="false" ht="12.8" hidden="false" customHeight="false" outlineLevel="0" collapsed="false">
      <c r="A518" s="0" t="s">
        <v>5137</v>
      </c>
      <c r="B518" s="0" t="s">
        <v>9017</v>
      </c>
    </row>
    <row r="519" customFormat="false" ht="12.8" hidden="false" customHeight="false" outlineLevel="0" collapsed="false">
      <c r="A519" s="0" t="s">
        <v>5139</v>
      </c>
      <c r="B519" s="0" t="s">
        <v>9015</v>
      </c>
    </row>
    <row r="520" customFormat="false" ht="12.8" hidden="false" customHeight="false" outlineLevel="0" collapsed="false">
      <c r="A520" s="0" t="s">
        <v>5141</v>
      </c>
      <c r="B520" s="0" t="s">
        <v>9016</v>
      </c>
    </row>
    <row r="521" customFormat="false" ht="12.8" hidden="false" customHeight="false" outlineLevel="0" collapsed="false">
      <c r="A521" s="0" t="s">
        <v>5143</v>
      </c>
      <c r="B521" s="0" t="s">
        <v>9016</v>
      </c>
    </row>
    <row r="522" customFormat="false" ht="12.8" hidden="false" customHeight="false" outlineLevel="0" collapsed="false">
      <c r="A522" s="0" t="s">
        <v>5145</v>
      </c>
      <c r="B522" s="0" t="s">
        <v>9017</v>
      </c>
    </row>
    <row r="523" customFormat="false" ht="12.8" hidden="false" customHeight="false" outlineLevel="0" collapsed="false">
      <c r="A523" s="0" t="s">
        <v>5147</v>
      </c>
      <c r="B523" s="0" t="s">
        <v>9017</v>
      </c>
    </row>
    <row r="524" customFormat="false" ht="12.8" hidden="false" customHeight="false" outlineLevel="0" collapsed="false">
      <c r="A524" s="0" t="s">
        <v>5149</v>
      </c>
      <c r="B524" s="0" t="s">
        <v>9016</v>
      </c>
    </row>
    <row r="525" customFormat="false" ht="12.8" hidden="false" customHeight="false" outlineLevel="0" collapsed="false">
      <c r="A525" s="0" t="s">
        <v>5151</v>
      </c>
      <c r="B525" s="0" t="s">
        <v>9016</v>
      </c>
    </row>
    <row r="526" customFormat="false" ht="12.8" hidden="false" customHeight="false" outlineLevel="0" collapsed="false">
      <c r="A526" s="0" t="s">
        <v>5153</v>
      </c>
      <c r="B526" s="0" t="s">
        <v>9015</v>
      </c>
    </row>
    <row r="527" customFormat="false" ht="12.8" hidden="false" customHeight="false" outlineLevel="0" collapsed="false">
      <c r="A527" s="0" t="s">
        <v>5155</v>
      </c>
      <c r="B527" s="0" t="s">
        <v>9016</v>
      </c>
    </row>
    <row r="528" customFormat="false" ht="12.8" hidden="false" customHeight="false" outlineLevel="0" collapsed="false">
      <c r="A528" s="0" t="s">
        <v>5157</v>
      </c>
      <c r="B528" s="0" t="s">
        <v>9015</v>
      </c>
    </row>
    <row r="529" customFormat="false" ht="12.8" hidden="false" customHeight="false" outlineLevel="0" collapsed="false">
      <c r="A529" s="0" t="s">
        <v>5159</v>
      </c>
      <c r="B529" s="0" t="s">
        <v>9017</v>
      </c>
    </row>
    <row r="530" customFormat="false" ht="12.8" hidden="false" customHeight="false" outlineLevel="0" collapsed="false">
      <c r="A530" s="0" t="s">
        <v>5161</v>
      </c>
      <c r="B530" s="0" t="s">
        <v>9017</v>
      </c>
    </row>
    <row r="531" customFormat="false" ht="12.8" hidden="false" customHeight="false" outlineLevel="0" collapsed="false">
      <c r="A531" s="0" t="s">
        <v>5163</v>
      </c>
      <c r="B531" s="0" t="s">
        <v>9016</v>
      </c>
    </row>
    <row r="532" customFormat="false" ht="12.8" hidden="false" customHeight="false" outlineLevel="0" collapsed="false">
      <c r="A532" s="0" t="s">
        <v>5165</v>
      </c>
      <c r="B532" s="0" t="s">
        <v>9017</v>
      </c>
    </row>
    <row r="533" customFormat="false" ht="12.8" hidden="false" customHeight="false" outlineLevel="0" collapsed="false">
      <c r="A533" s="0" t="s">
        <v>5167</v>
      </c>
      <c r="B533" s="0" t="s">
        <v>9015</v>
      </c>
    </row>
    <row r="534" customFormat="false" ht="12.8" hidden="false" customHeight="false" outlineLevel="0" collapsed="false">
      <c r="A534" s="0" t="s">
        <v>5169</v>
      </c>
      <c r="B534" s="0" t="s">
        <v>9015</v>
      </c>
    </row>
    <row r="535" customFormat="false" ht="12.8" hidden="false" customHeight="false" outlineLevel="0" collapsed="false">
      <c r="A535" s="0" t="s">
        <v>5171</v>
      </c>
      <c r="B535" s="0" t="s">
        <v>9016</v>
      </c>
    </row>
    <row r="536" customFormat="false" ht="12.8" hidden="false" customHeight="false" outlineLevel="0" collapsed="false">
      <c r="A536" s="0" t="s">
        <v>5173</v>
      </c>
      <c r="B536" s="0" t="s">
        <v>9016</v>
      </c>
    </row>
    <row r="537" customFormat="false" ht="12.8" hidden="false" customHeight="false" outlineLevel="0" collapsed="false">
      <c r="A537" s="0" t="s">
        <v>5175</v>
      </c>
      <c r="B537" s="0" t="s">
        <v>9015</v>
      </c>
    </row>
    <row r="538" customFormat="false" ht="12.8" hidden="false" customHeight="false" outlineLevel="0" collapsed="false">
      <c r="A538" s="0" t="s">
        <v>5177</v>
      </c>
      <c r="B538" s="0" t="s">
        <v>9015</v>
      </c>
    </row>
    <row r="539" customFormat="false" ht="12.8" hidden="false" customHeight="false" outlineLevel="0" collapsed="false">
      <c r="A539" s="0" t="s">
        <v>5179</v>
      </c>
      <c r="B539" s="0" t="s">
        <v>9016</v>
      </c>
    </row>
    <row r="540" customFormat="false" ht="12.8" hidden="false" customHeight="false" outlineLevel="0" collapsed="false">
      <c r="A540" s="0" t="s">
        <v>5181</v>
      </c>
      <c r="B540" s="0" t="s">
        <v>9015</v>
      </c>
    </row>
    <row r="541" customFormat="false" ht="12.8" hidden="false" customHeight="false" outlineLevel="0" collapsed="false">
      <c r="A541" s="0" t="s">
        <v>5183</v>
      </c>
      <c r="B541" s="0" t="s">
        <v>9015</v>
      </c>
    </row>
    <row r="542" customFormat="false" ht="12.8" hidden="false" customHeight="false" outlineLevel="0" collapsed="false">
      <c r="A542" s="0" t="s">
        <v>5185</v>
      </c>
      <c r="B542" s="0" t="s">
        <v>9015</v>
      </c>
    </row>
    <row r="543" customFormat="false" ht="12.8" hidden="false" customHeight="false" outlineLevel="0" collapsed="false">
      <c r="A543" s="0" t="s">
        <v>5187</v>
      </c>
      <c r="B543" s="0" t="s">
        <v>9015</v>
      </c>
    </row>
    <row r="544" customFormat="false" ht="12.8" hidden="false" customHeight="false" outlineLevel="0" collapsed="false">
      <c r="A544" s="0" t="s">
        <v>5189</v>
      </c>
      <c r="B544" s="0" t="s">
        <v>9015</v>
      </c>
    </row>
    <row r="545" customFormat="false" ht="12.8" hidden="false" customHeight="false" outlineLevel="0" collapsed="false">
      <c r="A545" s="0" t="s">
        <v>5191</v>
      </c>
      <c r="B545" s="0" t="s">
        <v>9015</v>
      </c>
    </row>
    <row r="546" customFormat="false" ht="12.8" hidden="false" customHeight="false" outlineLevel="0" collapsed="false">
      <c r="A546" s="0" t="s">
        <v>5193</v>
      </c>
      <c r="B546" s="0" t="s">
        <v>9015</v>
      </c>
    </row>
    <row r="547" customFormat="false" ht="12.8" hidden="false" customHeight="false" outlineLevel="0" collapsed="false">
      <c r="A547" s="0" t="s">
        <v>5195</v>
      </c>
      <c r="B547" s="0" t="s">
        <v>9015</v>
      </c>
    </row>
    <row r="548" customFormat="false" ht="12.8" hidden="false" customHeight="false" outlineLevel="0" collapsed="false">
      <c r="A548" s="0" t="s">
        <v>5197</v>
      </c>
      <c r="B548" s="0" t="s">
        <v>9015</v>
      </c>
    </row>
    <row r="549" customFormat="false" ht="12.8" hidden="false" customHeight="false" outlineLevel="0" collapsed="false">
      <c r="A549" s="0" t="s">
        <v>5199</v>
      </c>
      <c r="B549" s="0" t="s">
        <v>9015</v>
      </c>
    </row>
    <row r="550" customFormat="false" ht="12.8" hidden="false" customHeight="false" outlineLevel="0" collapsed="false">
      <c r="A550" s="0" t="s">
        <v>5201</v>
      </c>
      <c r="B550" s="0" t="s">
        <v>9015</v>
      </c>
    </row>
    <row r="551" customFormat="false" ht="12.8" hidden="false" customHeight="false" outlineLevel="0" collapsed="false">
      <c r="A551" s="0" t="s">
        <v>5203</v>
      </c>
      <c r="B551" s="0" t="s">
        <v>9015</v>
      </c>
    </row>
    <row r="552" customFormat="false" ht="12.8" hidden="false" customHeight="false" outlineLevel="0" collapsed="false">
      <c r="A552" s="0" t="s">
        <v>5205</v>
      </c>
      <c r="B552" s="0" t="s">
        <v>9015</v>
      </c>
    </row>
    <row r="553" customFormat="false" ht="12.8" hidden="false" customHeight="false" outlineLevel="0" collapsed="false">
      <c r="A553" s="0" t="s">
        <v>5207</v>
      </c>
      <c r="B553" s="0" t="s">
        <v>9015</v>
      </c>
    </row>
    <row r="554" customFormat="false" ht="12.8" hidden="false" customHeight="false" outlineLevel="0" collapsed="false">
      <c r="A554" s="0" t="s">
        <v>5209</v>
      </c>
      <c r="B554" s="0" t="s">
        <v>9015</v>
      </c>
    </row>
    <row r="555" customFormat="false" ht="12.8" hidden="false" customHeight="false" outlineLevel="0" collapsed="false">
      <c r="A555" s="0" t="s">
        <v>5211</v>
      </c>
      <c r="B555" s="0" t="s">
        <v>9015</v>
      </c>
    </row>
    <row r="556" customFormat="false" ht="12.8" hidden="false" customHeight="false" outlineLevel="0" collapsed="false">
      <c r="A556" s="0" t="s">
        <v>5213</v>
      </c>
      <c r="B556" s="0" t="s">
        <v>9015</v>
      </c>
    </row>
    <row r="557" customFormat="false" ht="12.8" hidden="false" customHeight="false" outlineLevel="0" collapsed="false">
      <c r="A557" s="0" t="s">
        <v>5215</v>
      </c>
      <c r="B557" s="0" t="s">
        <v>9015</v>
      </c>
    </row>
    <row r="558" customFormat="false" ht="12.8" hidden="false" customHeight="false" outlineLevel="0" collapsed="false">
      <c r="A558" s="0" t="s">
        <v>5217</v>
      </c>
      <c r="B558" s="0" t="s">
        <v>9015</v>
      </c>
    </row>
    <row r="559" customFormat="false" ht="12.8" hidden="false" customHeight="false" outlineLevel="0" collapsed="false">
      <c r="A559" s="0" t="s">
        <v>5219</v>
      </c>
      <c r="B559" s="0" t="s">
        <v>9015</v>
      </c>
    </row>
    <row r="560" customFormat="false" ht="12.8" hidden="false" customHeight="false" outlineLevel="0" collapsed="false">
      <c r="A560" s="0" t="s">
        <v>5221</v>
      </c>
      <c r="B560" s="0" t="s">
        <v>9015</v>
      </c>
    </row>
    <row r="561" customFormat="false" ht="12.8" hidden="false" customHeight="false" outlineLevel="0" collapsed="false">
      <c r="A561" s="0" t="s">
        <v>5223</v>
      </c>
      <c r="B561" s="0" t="s">
        <v>9015</v>
      </c>
    </row>
    <row r="562" customFormat="false" ht="12.8" hidden="false" customHeight="false" outlineLevel="0" collapsed="false">
      <c r="A562" s="0" t="s">
        <v>5225</v>
      </c>
      <c r="B562" s="0" t="s">
        <v>9015</v>
      </c>
    </row>
    <row r="563" customFormat="false" ht="12.8" hidden="false" customHeight="false" outlineLevel="0" collapsed="false">
      <c r="A563" s="0" t="s">
        <v>5227</v>
      </c>
      <c r="B563" s="0" t="s">
        <v>9015</v>
      </c>
    </row>
    <row r="564" customFormat="false" ht="12.8" hidden="false" customHeight="false" outlineLevel="0" collapsed="false">
      <c r="A564" s="0" t="s">
        <v>5229</v>
      </c>
      <c r="B564" s="0" t="s">
        <v>9015</v>
      </c>
    </row>
    <row r="565" customFormat="false" ht="12.8" hidden="false" customHeight="false" outlineLevel="0" collapsed="false">
      <c r="A565" s="0" t="s">
        <v>5231</v>
      </c>
      <c r="B565" s="0" t="s">
        <v>9015</v>
      </c>
    </row>
    <row r="566" customFormat="false" ht="12.8" hidden="false" customHeight="false" outlineLevel="0" collapsed="false">
      <c r="A566" s="0" t="s">
        <v>5233</v>
      </c>
      <c r="B566" s="0" t="s">
        <v>9015</v>
      </c>
    </row>
    <row r="567" customFormat="false" ht="12.8" hidden="false" customHeight="false" outlineLevel="0" collapsed="false">
      <c r="A567" s="0" t="s">
        <v>5235</v>
      </c>
      <c r="B567" s="0" t="s">
        <v>9015</v>
      </c>
    </row>
    <row r="568" customFormat="false" ht="12.8" hidden="false" customHeight="false" outlineLevel="0" collapsed="false">
      <c r="A568" s="0" t="s">
        <v>5237</v>
      </c>
      <c r="B568" s="0" t="s">
        <v>9015</v>
      </c>
    </row>
    <row r="569" customFormat="false" ht="12.8" hidden="false" customHeight="false" outlineLevel="0" collapsed="false">
      <c r="A569" s="0" t="s">
        <v>5239</v>
      </c>
      <c r="B569" s="0" t="s">
        <v>9015</v>
      </c>
    </row>
    <row r="570" customFormat="false" ht="12.8" hidden="false" customHeight="false" outlineLevel="0" collapsed="false">
      <c r="A570" s="0" t="s">
        <v>5241</v>
      </c>
      <c r="B570" s="0" t="s">
        <v>9015</v>
      </c>
    </row>
    <row r="571" customFormat="false" ht="12.8" hidden="false" customHeight="false" outlineLevel="0" collapsed="false">
      <c r="A571" s="0" t="s">
        <v>5243</v>
      </c>
      <c r="B571" s="0" t="s">
        <v>9015</v>
      </c>
    </row>
    <row r="572" customFormat="false" ht="12.8" hidden="false" customHeight="false" outlineLevel="0" collapsed="false">
      <c r="A572" s="0" t="s">
        <v>5245</v>
      </c>
      <c r="B572" s="0" t="s">
        <v>9015</v>
      </c>
    </row>
    <row r="573" customFormat="false" ht="12.8" hidden="false" customHeight="false" outlineLevel="0" collapsed="false">
      <c r="A573" s="0" t="s">
        <v>5247</v>
      </c>
      <c r="B573" s="0" t="s">
        <v>9015</v>
      </c>
    </row>
    <row r="574" customFormat="false" ht="12.8" hidden="false" customHeight="false" outlineLevel="0" collapsed="false">
      <c r="A574" s="0" t="s">
        <v>5249</v>
      </c>
      <c r="B574" s="0" t="s">
        <v>9015</v>
      </c>
    </row>
    <row r="575" customFormat="false" ht="12.8" hidden="false" customHeight="false" outlineLevel="0" collapsed="false">
      <c r="A575" s="0" t="s">
        <v>5251</v>
      </c>
      <c r="B575" s="0" t="s">
        <v>9015</v>
      </c>
    </row>
    <row r="576" customFormat="false" ht="12.8" hidden="false" customHeight="false" outlineLevel="0" collapsed="false">
      <c r="A576" s="0" t="s">
        <v>5253</v>
      </c>
      <c r="B576" s="0" t="s">
        <v>9015</v>
      </c>
    </row>
    <row r="577" customFormat="false" ht="12.8" hidden="false" customHeight="false" outlineLevel="0" collapsed="false">
      <c r="A577" s="0" t="s">
        <v>5255</v>
      </c>
      <c r="B577" s="0" t="s">
        <v>9015</v>
      </c>
    </row>
    <row r="578" customFormat="false" ht="12.8" hidden="false" customHeight="false" outlineLevel="0" collapsed="false">
      <c r="A578" s="0" t="s">
        <v>5257</v>
      </c>
      <c r="B578" s="0" t="s">
        <v>9015</v>
      </c>
    </row>
    <row r="579" customFormat="false" ht="12.8" hidden="false" customHeight="false" outlineLevel="0" collapsed="false">
      <c r="A579" s="0" t="s">
        <v>5259</v>
      </c>
      <c r="B579" s="0" t="s">
        <v>9015</v>
      </c>
    </row>
    <row r="580" customFormat="false" ht="12.8" hidden="false" customHeight="false" outlineLevel="0" collapsed="false">
      <c r="A580" s="0" t="s">
        <v>5261</v>
      </c>
      <c r="B580" s="0" t="s">
        <v>9015</v>
      </c>
    </row>
    <row r="581" customFormat="false" ht="12.8" hidden="false" customHeight="false" outlineLevel="0" collapsed="false">
      <c r="A581" s="0" t="s">
        <v>5263</v>
      </c>
      <c r="B581" s="0" t="s">
        <v>9015</v>
      </c>
    </row>
    <row r="582" customFormat="false" ht="12.8" hidden="false" customHeight="false" outlineLevel="0" collapsed="false">
      <c r="A582" s="0" t="s">
        <v>5265</v>
      </c>
      <c r="B582" s="0" t="s">
        <v>9015</v>
      </c>
    </row>
    <row r="583" customFormat="false" ht="12.8" hidden="false" customHeight="false" outlineLevel="0" collapsed="false">
      <c r="A583" s="0" t="s">
        <v>5267</v>
      </c>
      <c r="B583" s="0" t="s">
        <v>9015</v>
      </c>
    </row>
    <row r="584" customFormat="false" ht="12.8" hidden="false" customHeight="false" outlineLevel="0" collapsed="false">
      <c r="A584" s="0" t="s">
        <v>5269</v>
      </c>
      <c r="B584" s="0" t="s">
        <v>9015</v>
      </c>
    </row>
    <row r="585" customFormat="false" ht="12.8" hidden="false" customHeight="false" outlineLevel="0" collapsed="false">
      <c r="A585" s="0" t="s">
        <v>5271</v>
      </c>
      <c r="B585" s="0" t="s">
        <v>9015</v>
      </c>
    </row>
    <row r="586" customFormat="false" ht="12.8" hidden="false" customHeight="false" outlineLevel="0" collapsed="false">
      <c r="A586" s="0" t="s">
        <v>5273</v>
      </c>
      <c r="B586" s="0" t="s">
        <v>9015</v>
      </c>
    </row>
    <row r="587" customFormat="false" ht="12.8" hidden="false" customHeight="false" outlineLevel="0" collapsed="false">
      <c r="A587" s="0" t="s">
        <v>5275</v>
      </c>
      <c r="B587" s="0" t="s">
        <v>9015</v>
      </c>
    </row>
    <row r="588" customFormat="false" ht="12.8" hidden="false" customHeight="false" outlineLevel="0" collapsed="false">
      <c r="A588" s="0" t="s">
        <v>5277</v>
      </c>
      <c r="B588" s="0" t="s">
        <v>9015</v>
      </c>
    </row>
    <row r="589" customFormat="false" ht="12.8" hidden="false" customHeight="false" outlineLevel="0" collapsed="false">
      <c r="A589" s="0" t="s">
        <v>5279</v>
      </c>
      <c r="B589" s="0" t="s">
        <v>9015</v>
      </c>
    </row>
    <row r="590" customFormat="false" ht="12.8" hidden="false" customHeight="false" outlineLevel="0" collapsed="false">
      <c r="A590" s="0" t="s">
        <v>5281</v>
      </c>
      <c r="B590" s="0" t="s">
        <v>9015</v>
      </c>
    </row>
    <row r="591" customFormat="false" ht="12.8" hidden="false" customHeight="false" outlineLevel="0" collapsed="false">
      <c r="A591" s="0" t="s">
        <v>5283</v>
      </c>
      <c r="B591" s="0" t="s">
        <v>9017</v>
      </c>
    </row>
    <row r="592" customFormat="false" ht="12.8" hidden="false" customHeight="false" outlineLevel="0" collapsed="false">
      <c r="A592" s="0" t="s">
        <v>5285</v>
      </c>
      <c r="B592" s="0" t="s">
        <v>9015</v>
      </c>
    </row>
    <row r="593" customFormat="false" ht="12.8" hidden="false" customHeight="false" outlineLevel="0" collapsed="false">
      <c r="A593" s="0" t="s">
        <v>5287</v>
      </c>
      <c r="B593" s="0" t="s">
        <v>9016</v>
      </c>
    </row>
    <row r="594" customFormat="false" ht="12.8" hidden="false" customHeight="false" outlineLevel="0" collapsed="false">
      <c r="A594" s="0" t="s">
        <v>5289</v>
      </c>
      <c r="B594" s="0" t="s">
        <v>9015</v>
      </c>
    </row>
    <row r="595" customFormat="false" ht="12.8" hidden="false" customHeight="false" outlineLevel="0" collapsed="false">
      <c r="A595" s="0" t="s">
        <v>5291</v>
      </c>
      <c r="B595" s="0" t="s">
        <v>9015</v>
      </c>
    </row>
    <row r="596" customFormat="false" ht="12.8" hidden="false" customHeight="false" outlineLevel="0" collapsed="false">
      <c r="A596" s="0" t="s">
        <v>5293</v>
      </c>
      <c r="B596" s="0" t="s">
        <v>9015</v>
      </c>
    </row>
    <row r="597" customFormat="false" ht="12.8" hidden="false" customHeight="false" outlineLevel="0" collapsed="false">
      <c r="A597" s="0" t="s">
        <v>5295</v>
      </c>
      <c r="B597" s="0" t="s">
        <v>9015</v>
      </c>
    </row>
    <row r="598" customFormat="false" ht="12.8" hidden="false" customHeight="false" outlineLevel="0" collapsed="false">
      <c r="A598" s="0" t="s">
        <v>5297</v>
      </c>
      <c r="B598" s="0" t="s">
        <v>9015</v>
      </c>
    </row>
    <row r="599" customFormat="false" ht="12.8" hidden="false" customHeight="false" outlineLevel="0" collapsed="false">
      <c r="A599" s="0" t="s">
        <v>5299</v>
      </c>
      <c r="B599" s="0" t="s">
        <v>9015</v>
      </c>
    </row>
    <row r="600" customFormat="false" ht="12.8" hidden="false" customHeight="false" outlineLevel="0" collapsed="false">
      <c r="A600" s="0" t="s">
        <v>5301</v>
      </c>
      <c r="B600" s="0" t="s">
        <v>9015</v>
      </c>
    </row>
    <row r="601" customFormat="false" ht="12.8" hidden="false" customHeight="false" outlineLevel="0" collapsed="false">
      <c r="A601" s="0" t="s">
        <v>5303</v>
      </c>
      <c r="B601" s="0" t="s">
        <v>9015</v>
      </c>
    </row>
    <row r="602" customFormat="false" ht="12.8" hidden="false" customHeight="false" outlineLevel="0" collapsed="false">
      <c r="A602" s="0" t="s">
        <v>5305</v>
      </c>
      <c r="B602" s="0" t="s">
        <v>9015</v>
      </c>
    </row>
    <row r="603" customFormat="false" ht="12.8" hidden="false" customHeight="false" outlineLevel="0" collapsed="false">
      <c r="A603" s="0" t="s">
        <v>5307</v>
      </c>
      <c r="B603" s="0" t="s">
        <v>9015</v>
      </c>
    </row>
    <row r="604" customFormat="false" ht="12.8" hidden="false" customHeight="false" outlineLevel="0" collapsed="false">
      <c r="A604" s="0" t="s">
        <v>5309</v>
      </c>
      <c r="B604" s="0" t="s">
        <v>9015</v>
      </c>
    </row>
    <row r="605" customFormat="false" ht="12.8" hidden="false" customHeight="false" outlineLevel="0" collapsed="false">
      <c r="A605" s="0" t="s">
        <v>5311</v>
      </c>
      <c r="B605" s="0" t="s">
        <v>9015</v>
      </c>
    </row>
    <row r="606" customFormat="false" ht="12.8" hidden="false" customHeight="false" outlineLevel="0" collapsed="false">
      <c r="A606" s="0" t="s">
        <v>5313</v>
      </c>
      <c r="B606" s="0" t="s">
        <v>9015</v>
      </c>
    </row>
    <row r="607" customFormat="false" ht="12.8" hidden="false" customHeight="false" outlineLevel="0" collapsed="false">
      <c r="A607" s="0" t="s">
        <v>5315</v>
      </c>
      <c r="B607" s="0" t="s">
        <v>9015</v>
      </c>
    </row>
    <row r="608" customFormat="false" ht="12.8" hidden="false" customHeight="false" outlineLevel="0" collapsed="false">
      <c r="A608" s="0" t="s">
        <v>5317</v>
      </c>
      <c r="B608" s="0" t="s">
        <v>9015</v>
      </c>
    </row>
    <row r="609" customFormat="false" ht="12.8" hidden="false" customHeight="false" outlineLevel="0" collapsed="false">
      <c r="A609" s="0" t="s">
        <v>5319</v>
      </c>
      <c r="B609" s="0" t="s">
        <v>9015</v>
      </c>
    </row>
    <row r="610" customFormat="false" ht="12.8" hidden="false" customHeight="false" outlineLevel="0" collapsed="false">
      <c r="A610" s="0" t="s">
        <v>5321</v>
      </c>
      <c r="B610" s="0" t="s">
        <v>9015</v>
      </c>
    </row>
    <row r="611" customFormat="false" ht="12.8" hidden="false" customHeight="false" outlineLevel="0" collapsed="false">
      <c r="A611" s="0" t="s">
        <v>5323</v>
      </c>
      <c r="B611" s="0" t="s">
        <v>9015</v>
      </c>
    </row>
    <row r="612" customFormat="false" ht="12.8" hidden="false" customHeight="false" outlineLevel="0" collapsed="false">
      <c r="A612" s="0" t="s">
        <v>5325</v>
      </c>
      <c r="B612" s="0" t="s">
        <v>9015</v>
      </c>
    </row>
    <row r="613" customFormat="false" ht="12.8" hidden="false" customHeight="false" outlineLevel="0" collapsed="false">
      <c r="A613" s="0" t="s">
        <v>5327</v>
      </c>
      <c r="B613" s="0" t="s">
        <v>9015</v>
      </c>
    </row>
    <row r="614" customFormat="false" ht="12.8" hidden="false" customHeight="false" outlineLevel="0" collapsed="false">
      <c r="A614" s="0" t="s">
        <v>5329</v>
      </c>
      <c r="B614" s="0" t="s">
        <v>9015</v>
      </c>
    </row>
    <row r="615" customFormat="false" ht="12.8" hidden="false" customHeight="false" outlineLevel="0" collapsed="false">
      <c r="A615" s="0" t="s">
        <v>5331</v>
      </c>
      <c r="B615" s="0" t="s">
        <v>9015</v>
      </c>
    </row>
    <row r="616" customFormat="false" ht="12.8" hidden="false" customHeight="false" outlineLevel="0" collapsed="false">
      <c r="A616" s="0" t="s">
        <v>5333</v>
      </c>
      <c r="B616" s="0" t="s">
        <v>9015</v>
      </c>
    </row>
    <row r="617" customFormat="false" ht="12.8" hidden="false" customHeight="false" outlineLevel="0" collapsed="false">
      <c r="A617" s="0" t="s">
        <v>5335</v>
      </c>
      <c r="B617" s="0" t="s">
        <v>9015</v>
      </c>
    </row>
    <row r="618" customFormat="false" ht="12.8" hidden="false" customHeight="false" outlineLevel="0" collapsed="false">
      <c r="A618" s="0" t="s">
        <v>5337</v>
      </c>
      <c r="B618" s="0" t="s">
        <v>9015</v>
      </c>
    </row>
    <row r="619" customFormat="false" ht="12.8" hidden="false" customHeight="false" outlineLevel="0" collapsed="false">
      <c r="A619" s="0" t="s">
        <v>5339</v>
      </c>
      <c r="B619" s="0" t="s">
        <v>9015</v>
      </c>
    </row>
    <row r="620" customFormat="false" ht="12.8" hidden="false" customHeight="false" outlineLevel="0" collapsed="false">
      <c r="A620" s="0" t="s">
        <v>5341</v>
      </c>
      <c r="B620" s="0" t="s">
        <v>9015</v>
      </c>
    </row>
    <row r="621" customFormat="false" ht="12.8" hidden="false" customHeight="false" outlineLevel="0" collapsed="false">
      <c r="A621" s="0" t="s">
        <v>5343</v>
      </c>
      <c r="B621" s="0" t="s">
        <v>9015</v>
      </c>
    </row>
    <row r="622" customFormat="false" ht="12.8" hidden="false" customHeight="false" outlineLevel="0" collapsed="false">
      <c r="A622" s="0" t="s">
        <v>5345</v>
      </c>
      <c r="B622" s="0" t="s">
        <v>9017</v>
      </c>
    </row>
    <row r="623" customFormat="false" ht="12.8" hidden="false" customHeight="false" outlineLevel="0" collapsed="false">
      <c r="A623" s="0" t="s">
        <v>5347</v>
      </c>
      <c r="B623" s="0" t="s">
        <v>9015</v>
      </c>
    </row>
    <row r="624" customFormat="false" ht="12.8" hidden="false" customHeight="false" outlineLevel="0" collapsed="false">
      <c r="A624" s="0" t="s">
        <v>5349</v>
      </c>
      <c r="B624" s="0" t="s">
        <v>9015</v>
      </c>
    </row>
    <row r="625" customFormat="false" ht="12.8" hidden="false" customHeight="false" outlineLevel="0" collapsed="false">
      <c r="A625" s="0" t="s">
        <v>5351</v>
      </c>
      <c r="B625" s="0" t="s">
        <v>9015</v>
      </c>
    </row>
    <row r="626" customFormat="false" ht="12.8" hidden="false" customHeight="false" outlineLevel="0" collapsed="false">
      <c r="A626" s="0" t="s">
        <v>5353</v>
      </c>
      <c r="B626" s="0" t="s">
        <v>9015</v>
      </c>
    </row>
    <row r="627" customFormat="false" ht="12.8" hidden="false" customHeight="false" outlineLevel="0" collapsed="false">
      <c r="A627" s="0" t="s">
        <v>5355</v>
      </c>
      <c r="B627" s="0" t="s">
        <v>9015</v>
      </c>
    </row>
    <row r="628" customFormat="false" ht="12.8" hidden="false" customHeight="false" outlineLevel="0" collapsed="false">
      <c r="A628" s="0" t="s">
        <v>5357</v>
      </c>
      <c r="B628" s="0" t="s">
        <v>9015</v>
      </c>
    </row>
    <row r="629" customFormat="false" ht="12.8" hidden="false" customHeight="false" outlineLevel="0" collapsed="false">
      <c r="A629" s="0" t="s">
        <v>5359</v>
      </c>
      <c r="B629" s="0" t="s">
        <v>9015</v>
      </c>
    </row>
    <row r="630" customFormat="false" ht="12.8" hidden="false" customHeight="false" outlineLevel="0" collapsed="false">
      <c r="A630" s="0" t="s">
        <v>5361</v>
      </c>
      <c r="B630" s="0" t="s">
        <v>9015</v>
      </c>
    </row>
    <row r="631" customFormat="false" ht="12.8" hidden="false" customHeight="false" outlineLevel="0" collapsed="false">
      <c r="A631" s="0" t="s">
        <v>5363</v>
      </c>
      <c r="B631" s="0" t="s">
        <v>9015</v>
      </c>
    </row>
    <row r="632" customFormat="false" ht="12.8" hidden="false" customHeight="false" outlineLevel="0" collapsed="false">
      <c r="A632" s="0" t="s">
        <v>5365</v>
      </c>
      <c r="B632" s="0" t="s">
        <v>9015</v>
      </c>
    </row>
    <row r="633" customFormat="false" ht="12.8" hidden="false" customHeight="false" outlineLevel="0" collapsed="false">
      <c r="A633" s="0" t="s">
        <v>5367</v>
      </c>
      <c r="B633" s="0" t="s">
        <v>9017</v>
      </c>
    </row>
    <row r="634" customFormat="false" ht="12.8" hidden="false" customHeight="false" outlineLevel="0" collapsed="false">
      <c r="A634" s="0" t="s">
        <v>5369</v>
      </c>
      <c r="B634" s="0" t="s">
        <v>9015</v>
      </c>
    </row>
    <row r="635" customFormat="false" ht="12.8" hidden="false" customHeight="false" outlineLevel="0" collapsed="false">
      <c r="A635" s="0" t="s">
        <v>5371</v>
      </c>
      <c r="B635" s="0" t="s">
        <v>9015</v>
      </c>
    </row>
    <row r="636" customFormat="false" ht="12.8" hidden="false" customHeight="false" outlineLevel="0" collapsed="false">
      <c r="A636" s="0" t="s">
        <v>5373</v>
      </c>
      <c r="B636" s="0" t="s">
        <v>9015</v>
      </c>
    </row>
    <row r="637" customFormat="false" ht="12.8" hidden="false" customHeight="false" outlineLevel="0" collapsed="false">
      <c r="A637" s="0" t="s">
        <v>5375</v>
      </c>
      <c r="B637" s="0" t="s">
        <v>9015</v>
      </c>
    </row>
    <row r="638" customFormat="false" ht="12.8" hidden="false" customHeight="false" outlineLevel="0" collapsed="false">
      <c r="A638" s="0" t="s">
        <v>5377</v>
      </c>
      <c r="B638" s="0" t="s">
        <v>9015</v>
      </c>
    </row>
    <row r="639" customFormat="false" ht="12.8" hidden="false" customHeight="false" outlineLevel="0" collapsed="false">
      <c r="A639" s="0" t="s">
        <v>5379</v>
      </c>
      <c r="B639" s="0" t="s">
        <v>9015</v>
      </c>
    </row>
    <row r="640" customFormat="false" ht="12.8" hidden="false" customHeight="false" outlineLevel="0" collapsed="false">
      <c r="A640" s="0" t="s">
        <v>5381</v>
      </c>
      <c r="B640" s="0" t="s">
        <v>9015</v>
      </c>
    </row>
    <row r="641" customFormat="false" ht="12.8" hidden="false" customHeight="false" outlineLevel="0" collapsed="false">
      <c r="A641" s="0" t="s">
        <v>5383</v>
      </c>
      <c r="B641" s="0" t="s">
        <v>9015</v>
      </c>
    </row>
    <row r="642" customFormat="false" ht="12.8" hidden="false" customHeight="false" outlineLevel="0" collapsed="false">
      <c r="A642" s="0" t="s">
        <v>5385</v>
      </c>
      <c r="B642" s="0" t="s">
        <v>9015</v>
      </c>
    </row>
    <row r="643" customFormat="false" ht="12.8" hidden="false" customHeight="false" outlineLevel="0" collapsed="false">
      <c r="A643" s="0" t="s">
        <v>5387</v>
      </c>
      <c r="B643" s="0" t="s">
        <v>9015</v>
      </c>
    </row>
    <row r="644" customFormat="false" ht="12.8" hidden="false" customHeight="false" outlineLevel="0" collapsed="false">
      <c r="A644" s="0" t="s">
        <v>5389</v>
      </c>
      <c r="B644" s="0" t="s">
        <v>9015</v>
      </c>
    </row>
    <row r="645" customFormat="false" ht="12.8" hidden="false" customHeight="false" outlineLevel="0" collapsed="false">
      <c r="A645" s="0" t="s">
        <v>5391</v>
      </c>
      <c r="B645" s="0" t="s">
        <v>9015</v>
      </c>
    </row>
    <row r="646" customFormat="false" ht="12.8" hidden="false" customHeight="false" outlineLevel="0" collapsed="false">
      <c r="A646" s="0" t="s">
        <v>5393</v>
      </c>
      <c r="B646" s="0" t="s">
        <v>9015</v>
      </c>
    </row>
    <row r="647" customFormat="false" ht="12.8" hidden="false" customHeight="false" outlineLevel="0" collapsed="false">
      <c r="A647" s="0" t="s">
        <v>5395</v>
      </c>
      <c r="B647" s="0" t="s">
        <v>9015</v>
      </c>
    </row>
    <row r="648" customFormat="false" ht="12.8" hidden="false" customHeight="false" outlineLevel="0" collapsed="false">
      <c r="A648" s="0" t="s">
        <v>5397</v>
      </c>
      <c r="B648" s="0" t="s">
        <v>9015</v>
      </c>
    </row>
    <row r="649" customFormat="false" ht="12.8" hidden="false" customHeight="false" outlineLevel="0" collapsed="false">
      <c r="A649" s="0" t="s">
        <v>5399</v>
      </c>
      <c r="B649" s="0" t="s">
        <v>9015</v>
      </c>
    </row>
    <row r="650" customFormat="false" ht="12.8" hidden="false" customHeight="false" outlineLevel="0" collapsed="false">
      <c r="A650" s="0" t="s">
        <v>5401</v>
      </c>
      <c r="B650" s="0" t="s">
        <v>9015</v>
      </c>
    </row>
    <row r="651" customFormat="false" ht="12.8" hidden="false" customHeight="false" outlineLevel="0" collapsed="false">
      <c r="A651" s="0" t="s">
        <v>5403</v>
      </c>
      <c r="B651" s="0" t="s">
        <v>9015</v>
      </c>
    </row>
    <row r="652" customFormat="false" ht="12.8" hidden="false" customHeight="false" outlineLevel="0" collapsed="false">
      <c r="A652" s="0" t="s">
        <v>5405</v>
      </c>
      <c r="B652" s="0" t="s">
        <v>9015</v>
      </c>
    </row>
    <row r="653" customFormat="false" ht="12.8" hidden="false" customHeight="false" outlineLevel="0" collapsed="false">
      <c r="A653" s="0" t="s">
        <v>5407</v>
      </c>
      <c r="B653" s="0" t="s">
        <v>9016</v>
      </c>
    </row>
    <row r="654" customFormat="false" ht="12.8" hidden="false" customHeight="false" outlineLevel="0" collapsed="false">
      <c r="A654" s="0" t="s">
        <v>5409</v>
      </c>
      <c r="B654" s="0" t="s">
        <v>9015</v>
      </c>
    </row>
    <row r="655" customFormat="false" ht="12.8" hidden="false" customHeight="false" outlineLevel="0" collapsed="false">
      <c r="A655" s="0" t="s">
        <v>5411</v>
      </c>
      <c r="B655" s="0" t="s">
        <v>9015</v>
      </c>
    </row>
    <row r="656" customFormat="false" ht="12.8" hidden="false" customHeight="false" outlineLevel="0" collapsed="false">
      <c r="A656" s="0" t="s">
        <v>5413</v>
      </c>
      <c r="B656" s="0" t="s">
        <v>9017</v>
      </c>
    </row>
    <row r="657" customFormat="false" ht="12.8" hidden="false" customHeight="false" outlineLevel="0" collapsed="false">
      <c r="A657" s="0" t="s">
        <v>5415</v>
      </c>
      <c r="B657" s="0" t="s">
        <v>9015</v>
      </c>
    </row>
    <row r="658" customFormat="false" ht="12.8" hidden="false" customHeight="false" outlineLevel="0" collapsed="false">
      <c r="A658" s="0" t="s">
        <v>5417</v>
      </c>
      <c r="B658" s="0" t="s">
        <v>9015</v>
      </c>
    </row>
    <row r="659" customFormat="false" ht="12.8" hidden="false" customHeight="false" outlineLevel="0" collapsed="false">
      <c r="A659" s="0" t="s">
        <v>5419</v>
      </c>
      <c r="B659" s="0" t="s">
        <v>9015</v>
      </c>
    </row>
    <row r="660" customFormat="false" ht="12.8" hidden="false" customHeight="false" outlineLevel="0" collapsed="false">
      <c r="A660" s="0" t="s">
        <v>5421</v>
      </c>
      <c r="B660" s="0" t="s">
        <v>9015</v>
      </c>
    </row>
    <row r="661" customFormat="false" ht="12.8" hidden="false" customHeight="false" outlineLevel="0" collapsed="false">
      <c r="A661" s="0" t="s">
        <v>5423</v>
      </c>
      <c r="B661" s="0" t="s">
        <v>9015</v>
      </c>
    </row>
    <row r="662" customFormat="false" ht="12.8" hidden="false" customHeight="false" outlineLevel="0" collapsed="false">
      <c r="A662" s="0" t="s">
        <v>5425</v>
      </c>
      <c r="B662" s="0" t="s">
        <v>9015</v>
      </c>
    </row>
    <row r="663" customFormat="false" ht="12.8" hidden="false" customHeight="false" outlineLevel="0" collapsed="false">
      <c r="A663" s="0" t="s">
        <v>5427</v>
      </c>
      <c r="B663" s="0" t="s">
        <v>9015</v>
      </c>
    </row>
    <row r="664" customFormat="false" ht="12.8" hidden="false" customHeight="false" outlineLevel="0" collapsed="false">
      <c r="A664" s="0" t="s">
        <v>5429</v>
      </c>
      <c r="B664" s="0" t="s">
        <v>9015</v>
      </c>
    </row>
    <row r="665" customFormat="false" ht="12.8" hidden="false" customHeight="false" outlineLevel="0" collapsed="false">
      <c r="A665" s="0" t="s">
        <v>5431</v>
      </c>
      <c r="B665" s="0" t="s">
        <v>9015</v>
      </c>
    </row>
    <row r="666" customFormat="false" ht="12.8" hidden="false" customHeight="false" outlineLevel="0" collapsed="false">
      <c r="A666" s="0" t="s">
        <v>5433</v>
      </c>
      <c r="B666" s="0" t="s">
        <v>9015</v>
      </c>
    </row>
    <row r="667" customFormat="false" ht="12.8" hidden="false" customHeight="false" outlineLevel="0" collapsed="false">
      <c r="A667" s="0" t="s">
        <v>5435</v>
      </c>
      <c r="B667" s="0" t="s">
        <v>9015</v>
      </c>
    </row>
    <row r="668" customFormat="false" ht="12.8" hidden="false" customHeight="false" outlineLevel="0" collapsed="false">
      <c r="A668" s="0" t="s">
        <v>5437</v>
      </c>
      <c r="B668" s="0" t="s">
        <v>9015</v>
      </c>
    </row>
    <row r="669" customFormat="false" ht="12.8" hidden="false" customHeight="false" outlineLevel="0" collapsed="false">
      <c r="A669" s="0" t="s">
        <v>5439</v>
      </c>
      <c r="B669" s="0" t="s">
        <v>9016</v>
      </c>
    </row>
    <row r="670" customFormat="false" ht="12.8" hidden="false" customHeight="false" outlineLevel="0" collapsed="false">
      <c r="A670" s="0" t="s">
        <v>5441</v>
      </c>
      <c r="B670" s="0" t="s">
        <v>9015</v>
      </c>
    </row>
    <row r="671" customFormat="false" ht="12.8" hidden="false" customHeight="false" outlineLevel="0" collapsed="false">
      <c r="A671" s="0" t="s">
        <v>5443</v>
      </c>
      <c r="B671" s="0" t="s">
        <v>9015</v>
      </c>
    </row>
    <row r="672" customFormat="false" ht="12.8" hidden="false" customHeight="false" outlineLevel="0" collapsed="false">
      <c r="A672" s="0" t="s">
        <v>5445</v>
      </c>
      <c r="B672" s="0" t="s">
        <v>9015</v>
      </c>
    </row>
    <row r="673" customFormat="false" ht="12.8" hidden="false" customHeight="false" outlineLevel="0" collapsed="false">
      <c r="A673" s="0" t="s">
        <v>5447</v>
      </c>
      <c r="B673" s="0" t="s">
        <v>9015</v>
      </c>
    </row>
    <row r="674" customFormat="false" ht="12.8" hidden="false" customHeight="false" outlineLevel="0" collapsed="false">
      <c r="A674" s="0" t="s">
        <v>5449</v>
      </c>
      <c r="B674" s="0" t="s">
        <v>9015</v>
      </c>
    </row>
    <row r="675" customFormat="false" ht="12.8" hidden="false" customHeight="false" outlineLevel="0" collapsed="false">
      <c r="A675" s="0" t="s">
        <v>5451</v>
      </c>
      <c r="B675" s="0" t="s">
        <v>9015</v>
      </c>
    </row>
    <row r="676" customFormat="false" ht="12.8" hidden="false" customHeight="false" outlineLevel="0" collapsed="false">
      <c r="A676" s="0" t="s">
        <v>5453</v>
      </c>
      <c r="B676" s="0" t="s">
        <v>9016</v>
      </c>
    </row>
    <row r="677" customFormat="false" ht="12.8" hidden="false" customHeight="false" outlineLevel="0" collapsed="false">
      <c r="A677" s="0" t="s">
        <v>5455</v>
      </c>
      <c r="B677" s="0" t="s">
        <v>9015</v>
      </c>
    </row>
    <row r="678" customFormat="false" ht="12.8" hidden="false" customHeight="false" outlineLevel="0" collapsed="false">
      <c r="A678" s="0" t="s">
        <v>5457</v>
      </c>
      <c r="B678" s="0" t="s">
        <v>9015</v>
      </c>
    </row>
    <row r="679" customFormat="false" ht="12.8" hidden="false" customHeight="false" outlineLevel="0" collapsed="false">
      <c r="A679" s="0" t="s">
        <v>5459</v>
      </c>
      <c r="B679" s="0" t="s">
        <v>9015</v>
      </c>
    </row>
    <row r="680" customFormat="false" ht="12.8" hidden="false" customHeight="false" outlineLevel="0" collapsed="false">
      <c r="A680" s="0" t="s">
        <v>5461</v>
      </c>
      <c r="B680" s="0" t="s">
        <v>9016</v>
      </c>
    </row>
    <row r="681" customFormat="false" ht="12.8" hidden="false" customHeight="false" outlineLevel="0" collapsed="false">
      <c r="A681" s="0" t="s">
        <v>5463</v>
      </c>
      <c r="B681" s="0" t="s">
        <v>9015</v>
      </c>
    </row>
    <row r="682" customFormat="false" ht="12.8" hidden="false" customHeight="false" outlineLevel="0" collapsed="false">
      <c r="A682" s="0" t="s">
        <v>5465</v>
      </c>
      <c r="B682" s="0" t="s">
        <v>9015</v>
      </c>
    </row>
    <row r="683" customFormat="false" ht="12.8" hidden="false" customHeight="false" outlineLevel="0" collapsed="false">
      <c r="A683" s="0" t="s">
        <v>5467</v>
      </c>
      <c r="B683" s="0" t="s">
        <v>9015</v>
      </c>
    </row>
    <row r="684" customFormat="false" ht="12.8" hidden="false" customHeight="false" outlineLevel="0" collapsed="false">
      <c r="A684" s="0" t="s">
        <v>5469</v>
      </c>
      <c r="B684" s="0" t="s">
        <v>9015</v>
      </c>
    </row>
    <row r="685" customFormat="false" ht="12.8" hidden="false" customHeight="false" outlineLevel="0" collapsed="false">
      <c r="A685" s="0" t="s">
        <v>5471</v>
      </c>
      <c r="B685" s="0" t="s">
        <v>9016</v>
      </c>
    </row>
    <row r="686" customFormat="false" ht="12.8" hidden="false" customHeight="false" outlineLevel="0" collapsed="false">
      <c r="A686" s="0" t="s">
        <v>5473</v>
      </c>
      <c r="B686" s="0" t="s">
        <v>9015</v>
      </c>
    </row>
    <row r="687" customFormat="false" ht="12.8" hidden="false" customHeight="false" outlineLevel="0" collapsed="false">
      <c r="A687" s="0" t="s">
        <v>5475</v>
      </c>
      <c r="B687" s="0" t="s">
        <v>9015</v>
      </c>
    </row>
    <row r="688" customFormat="false" ht="12.8" hidden="false" customHeight="false" outlineLevel="0" collapsed="false">
      <c r="A688" s="0" t="s">
        <v>5477</v>
      </c>
      <c r="B688" s="0" t="s">
        <v>9016</v>
      </c>
    </row>
    <row r="689" customFormat="false" ht="12.8" hidden="false" customHeight="false" outlineLevel="0" collapsed="false">
      <c r="A689" s="0" t="s">
        <v>5479</v>
      </c>
      <c r="B689" s="0" t="s">
        <v>9017</v>
      </c>
    </row>
    <row r="690" customFormat="false" ht="12.8" hidden="false" customHeight="false" outlineLevel="0" collapsed="false">
      <c r="A690" s="0" t="s">
        <v>5481</v>
      </c>
      <c r="B690" s="0" t="s">
        <v>9015</v>
      </c>
    </row>
    <row r="691" customFormat="false" ht="12.8" hidden="false" customHeight="false" outlineLevel="0" collapsed="false">
      <c r="A691" s="0" t="s">
        <v>5483</v>
      </c>
      <c r="B691" s="0" t="s">
        <v>9015</v>
      </c>
    </row>
    <row r="692" customFormat="false" ht="12.8" hidden="false" customHeight="false" outlineLevel="0" collapsed="false">
      <c r="A692" s="0" t="s">
        <v>5485</v>
      </c>
      <c r="B692" s="0" t="s">
        <v>9016</v>
      </c>
    </row>
    <row r="693" customFormat="false" ht="12.8" hidden="false" customHeight="false" outlineLevel="0" collapsed="false">
      <c r="A693" s="0" t="s">
        <v>5487</v>
      </c>
      <c r="B693" s="0" t="s">
        <v>9015</v>
      </c>
    </row>
    <row r="694" customFormat="false" ht="12.8" hidden="false" customHeight="false" outlineLevel="0" collapsed="false">
      <c r="A694" s="0" t="s">
        <v>5489</v>
      </c>
      <c r="B694" s="0" t="s">
        <v>9015</v>
      </c>
    </row>
    <row r="695" customFormat="false" ht="12.8" hidden="false" customHeight="false" outlineLevel="0" collapsed="false">
      <c r="A695" s="0" t="s">
        <v>5491</v>
      </c>
      <c r="B695" s="0" t="s">
        <v>9015</v>
      </c>
    </row>
    <row r="696" customFormat="false" ht="12.8" hidden="false" customHeight="false" outlineLevel="0" collapsed="false">
      <c r="A696" s="0" t="s">
        <v>5493</v>
      </c>
      <c r="B696" s="0" t="s">
        <v>9015</v>
      </c>
    </row>
    <row r="697" customFormat="false" ht="12.8" hidden="false" customHeight="false" outlineLevel="0" collapsed="false">
      <c r="A697" s="0" t="s">
        <v>5495</v>
      </c>
      <c r="B697" s="0" t="s">
        <v>9015</v>
      </c>
    </row>
    <row r="698" customFormat="false" ht="12.8" hidden="false" customHeight="false" outlineLevel="0" collapsed="false">
      <c r="A698" s="0" t="s">
        <v>5497</v>
      </c>
      <c r="B698" s="0" t="s">
        <v>9017</v>
      </c>
    </row>
    <row r="699" customFormat="false" ht="12.8" hidden="false" customHeight="false" outlineLevel="0" collapsed="false">
      <c r="A699" s="0" t="s">
        <v>5499</v>
      </c>
      <c r="B699" s="0" t="s">
        <v>9016</v>
      </c>
    </row>
    <row r="700" customFormat="false" ht="12.8" hidden="false" customHeight="false" outlineLevel="0" collapsed="false">
      <c r="A700" s="0" t="s">
        <v>5501</v>
      </c>
      <c r="B700" s="0" t="s">
        <v>9015</v>
      </c>
    </row>
    <row r="701" customFormat="false" ht="12.8" hidden="false" customHeight="false" outlineLevel="0" collapsed="false">
      <c r="A701" s="0" t="s">
        <v>5503</v>
      </c>
      <c r="B701" s="0" t="s">
        <v>9015</v>
      </c>
    </row>
    <row r="702" customFormat="false" ht="12.8" hidden="false" customHeight="false" outlineLevel="0" collapsed="false">
      <c r="A702" s="0" t="s">
        <v>5505</v>
      </c>
      <c r="B702" s="0" t="s">
        <v>9015</v>
      </c>
    </row>
    <row r="703" customFormat="false" ht="12.8" hidden="false" customHeight="false" outlineLevel="0" collapsed="false">
      <c r="A703" s="0" t="s">
        <v>5507</v>
      </c>
      <c r="B703" s="0" t="s">
        <v>9015</v>
      </c>
    </row>
    <row r="704" customFormat="false" ht="12.8" hidden="false" customHeight="false" outlineLevel="0" collapsed="false">
      <c r="A704" s="0" t="s">
        <v>5509</v>
      </c>
      <c r="B704" s="0" t="s">
        <v>9015</v>
      </c>
    </row>
    <row r="705" customFormat="false" ht="12.8" hidden="false" customHeight="false" outlineLevel="0" collapsed="false">
      <c r="A705" s="0" t="s">
        <v>5511</v>
      </c>
      <c r="B705" s="0" t="s">
        <v>9017</v>
      </c>
    </row>
    <row r="706" customFormat="false" ht="12.8" hidden="false" customHeight="false" outlineLevel="0" collapsed="false">
      <c r="A706" s="0" t="s">
        <v>5513</v>
      </c>
      <c r="B706" s="0" t="s">
        <v>9015</v>
      </c>
    </row>
    <row r="707" customFormat="false" ht="12.8" hidden="false" customHeight="false" outlineLevel="0" collapsed="false">
      <c r="A707" s="0" t="s">
        <v>5515</v>
      </c>
      <c r="B707" s="0" t="s">
        <v>9016</v>
      </c>
    </row>
    <row r="708" customFormat="false" ht="12.8" hidden="false" customHeight="false" outlineLevel="0" collapsed="false">
      <c r="A708" s="0" t="s">
        <v>5517</v>
      </c>
      <c r="B708" s="0" t="s">
        <v>9015</v>
      </c>
    </row>
    <row r="709" customFormat="false" ht="12.8" hidden="false" customHeight="false" outlineLevel="0" collapsed="false">
      <c r="A709" s="0" t="s">
        <v>5519</v>
      </c>
      <c r="B709" s="0" t="s">
        <v>9015</v>
      </c>
    </row>
    <row r="710" customFormat="false" ht="12.8" hidden="false" customHeight="false" outlineLevel="0" collapsed="false">
      <c r="A710" s="0" t="s">
        <v>5521</v>
      </c>
      <c r="B710" s="0" t="s">
        <v>9016</v>
      </c>
    </row>
    <row r="711" customFormat="false" ht="12.8" hidden="false" customHeight="false" outlineLevel="0" collapsed="false">
      <c r="A711" s="0" t="s">
        <v>5523</v>
      </c>
      <c r="B711" s="0" t="s">
        <v>9015</v>
      </c>
    </row>
    <row r="712" customFormat="false" ht="12.8" hidden="false" customHeight="false" outlineLevel="0" collapsed="false">
      <c r="A712" s="0" t="s">
        <v>5525</v>
      </c>
      <c r="B712" s="0" t="s">
        <v>9015</v>
      </c>
    </row>
    <row r="713" customFormat="false" ht="12.8" hidden="false" customHeight="false" outlineLevel="0" collapsed="false">
      <c r="A713" s="0" t="s">
        <v>5527</v>
      </c>
      <c r="B713" s="0" t="s">
        <v>9015</v>
      </c>
    </row>
    <row r="714" customFormat="false" ht="12.8" hidden="false" customHeight="false" outlineLevel="0" collapsed="false">
      <c r="A714" s="0" t="s">
        <v>5529</v>
      </c>
      <c r="B714" s="0" t="s">
        <v>9015</v>
      </c>
    </row>
    <row r="715" customFormat="false" ht="12.8" hidden="false" customHeight="false" outlineLevel="0" collapsed="false">
      <c r="A715" s="0" t="s">
        <v>5531</v>
      </c>
      <c r="B715" s="0" t="s">
        <v>9015</v>
      </c>
    </row>
    <row r="716" customFormat="false" ht="12.8" hidden="false" customHeight="false" outlineLevel="0" collapsed="false">
      <c r="A716" s="0" t="s">
        <v>5533</v>
      </c>
      <c r="B716" s="0" t="s">
        <v>9015</v>
      </c>
    </row>
    <row r="717" customFormat="false" ht="12.8" hidden="false" customHeight="false" outlineLevel="0" collapsed="false">
      <c r="A717" s="0" t="s">
        <v>5535</v>
      </c>
      <c r="B717" s="0" t="s">
        <v>9015</v>
      </c>
    </row>
    <row r="718" customFormat="false" ht="12.8" hidden="false" customHeight="false" outlineLevel="0" collapsed="false">
      <c r="A718" s="0" t="s">
        <v>5537</v>
      </c>
      <c r="B718" s="0" t="s">
        <v>9015</v>
      </c>
    </row>
    <row r="719" customFormat="false" ht="12.8" hidden="false" customHeight="false" outlineLevel="0" collapsed="false">
      <c r="A719" s="0" t="s">
        <v>5539</v>
      </c>
      <c r="B719" s="0" t="s">
        <v>9015</v>
      </c>
    </row>
    <row r="720" customFormat="false" ht="12.8" hidden="false" customHeight="false" outlineLevel="0" collapsed="false">
      <c r="A720" s="0" t="s">
        <v>5541</v>
      </c>
      <c r="B720" s="0" t="s">
        <v>9016</v>
      </c>
    </row>
    <row r="721" customFormat="false" ht="12.8" hidden="false" customHeight="false" outlineLevel="0" collapsed="false">
      <c r="A721" s="0" t="s">
        <v>5543</v>
      </c>
      <c r="B721" s="0" t="s">
        <v>9015</v>
      </c>
    </row>
    <row r="722" customFormat="false" ht="12.8" hidden="false" customHeight="false" outlineLevel="0" collapsed="false">
      <c r="A722" s="0" t="s">
        <v>5545</v>
      </c>
      <c r="B722" s="0" t="s">
        <v>9015</v>
      </c>
    </row>
    <row r="723" customFormat="false" ht="12.8" hidden="false" customHeight="false" outlineLevel="0" collapsed="false">
      <c r="A723" s="0" t="s">
        <v>5547</v>
      </c>
      <c r="B723" s="0" t="s">
        <v>9015</v>
      </c>
    </row>
    <row r="724" customFormat="false" ht="12.8" hidden="false" customHeight="false" outlineLevel="0" collapsed="false">
      <c r="A724" s="0" t="s">
        <v>5549</v>
      </c>
      <c r="B724" s="0" t="s">
        <v>9015</v>
      </c>
    </row>
    <row r="725" customFormat="false" ht="12.8" hidden="false" customHeight="false" outlineLevel="0" collapsed="false">
      <c r="A725" s="0" t="s">
        <v>5551</v>
      </c>
      <c r="B725" s="0" t="s">
        <v>9015</v>
      </c>
    </row>
    <row r="726" customFormat="false" ht="12.8" hidden="false" customHeight="false" outlineLevel="0" collapsed="false">
      <c r="A726" s="0" t="s">
        <v>5553</v>
      </c>
      <c r="B726" s="0" t="s">
        <v>9015</v>
      </c>
    </row>
    <row r="727" customFormat="false" ht="12.8" hidden="false" customHeight="false" outlineLevel="0" collapsed="false">
      <c r="A727" s="0" t="s">
        <v>5555</v>
      </c>
      <c r="B727" s="0" t="s">
        <v>9015</v>
      </c>
    </row>
    <row r="728" customFormat="false" ht="12.8" hidden="false" customHeight="false" outlineLevel="0" collapsed="false">
      <c r="A728" s="0" t="s">
        <v>5557</v>
      </c>
      <c r="B728" s="0" t="s">
        <v>9015</v>
      </c>
    </row>
    <row r="729" customFormat="false" ht="12.8" hidden="false" customHeight="false" outlineLevel="0" collapsed="false">
      <c r="A729" s="0" t="s">
        <v>5559</v>
      </c>
      <c r="B729" s="0" t="s">
        <v>9016</v>
      </c>
    </row>
    <row r="730" customFormat="false" ht="12.8" hidden="false" customHeight="false" outlineLevel="0" collapsed="false">
      <c r="A730" s="0" t="s">
        <v>5561</v>
      </c>
      <c r="B730" s="0" t="s">
        <v>9015</v>
      </c>
    </row>
    <row r="731" customFormat="false" ht="12.8" hidden="false" customHeight="false" outlineLevel="0" collapsed="false">
      <c r="A731" s="0" t="s">
        <v>5563</v>
      </c>
      <c r="B731" s="0" t="s">
        <v>9015</v>
      </c>
    </row>
    <row r="732" customFormat="false" ht="12.8" hidden="false" customHeight="false" outlineLevel="0" collapsed="false">
      <c r="A732" s="0" t="s">
        <v>5565</v>
      </c>
      <c r="B732" s="0" t="s">
        <v>9016</v>
      </c>
    </row>
    <row r="733" customFormat="false" ht="12.8" hidden="false" customHeight="false" outlineLevel="0" collapsed="false">
      <c r="A733" s="0" t="s">
        <v>5567</v>
      </c>
      <c r="B733" s="0" t="s">
        <v>9017</v>
      </c>
    </row>
    <row r="734" customFormat="false" ht="12.8" hidden="false" customHeight="false" outlineLevel="0" collapsed="false">
      <c r="A734" s="0" t="s">
        <v>5569</v>
      </c>
      <c r="B734" s="0" t="s">
        <v>9015</v>
      </c>
    </row>
    <row r="735" customFormat="false" ht="12.8" hidden="false" customHeight="false" outlineLevel="0" collapsed="false">
      <c r="A735" s="0" t="s">
        <v>5571</v>
      </c>
      <c r="B735" s="0" t="s">
        <v>9016</v>
      </c>
    </row>
    <row r="736" customFormat="false" ht="12.8" hidden="false" customHeight="false" outlineLevel="0" collapsed="false">
      <c r="A736" s="0" t="s">
        <v>5573</v>
      </c>
      <c r="B736" s="0" t="s">
        <v>9015</v>
      </c>
    </row>
    <row r="737" customFormat="false" ht="12.8" hidden="false" customHeight="false" outlineLevel="0" collapsed="false">
      <c r="A737" s="0" t="s">
        <v>5575</v>
      </c>
      <c r="B737" s="0" t="s">
        <v>9016</v>
      </c>
    </row>
    <row r="738" customFormat="false" ht="12.8" hidden="false" customHeight="false" outlineLevel="0" collapsed="false">
      <c r="A738" s="0" t="s">
        <v>5577</v>
      </c>
      <c r="B738" s="0" t="s">
        <v>9015</v>
      </c>
    </row>
    <row r="739" customFormat="false" ht="12.8" hidden="false" customHeight="false" outlineLevel="0" collapsed="false">
      <c r="A739" s="0" t="s">
        <v>5579</v>
      </c>
      <c r="B739" s="0" t="s">
        <v>9015</v>
      </c>
    </row>
    <row r="740" customFormat="false" ht="12.8" hidden="false" customHeight="false" outlineLevel="0" collapsed="false">
      <c r="A740" s="0" t="s">
        <v>5581</v>
      </c>
      <c r="B740" s="0" t="s">
        <v>9017</v>
      </c>
    </row>
    <row r="741" customFormat="false" ht="12.8" hidden="false" customHeight="false" outlineLevel="0" collapsed="false">
      <c r="A741" s="0" t="s">
        <v>5583</v>
      </c>
      <c r="B741" s="0" t="s">
        <v>9015</v>
      </c>
    </row>
    <row r="742" customFormat="false" ht="12.8" hidden="false" customHeight="false" outlineLevel="0" collapsed="false">
      <c r="A742" s="0" t="s">
        <v>5585</v>
      </c>
      <c r="B742" s="0" t="s">
        <v>9015</v>
      </c>
    </row>
    <row r="743" customFormat="false" ht="12.8" hidden="false" customHeight="false" outlineLevel="0" collapsed="false">
      <c r="A743" s="0" t="s">
        <v>5587</v>
      </c>
      <c r="B743" s="0" t="s">
        <v>9016</v>
      </c>
    </row>
    <row r="744" customFormat="false" ht="12.8" hidden="false" customHeight="false" outlineLevel="0" collapsed="false">
      <c r="A744" s="0" t="s">
        <v>5589</v>
      </c>
      <c r="B744" s="0" t="s">
        <v>9015</v>
      </c>
    </row>
    <row r="745" customFormat="false" ht="12.8" hidden="false" customHeight="false" outlineLevel="0" collapsed="false">
      <c r="A745" s="0" t="s">
        <v>5591</v>
      </c>
      <c r="B745" s="0" t="s">
        <v>9015</v>
      </c>
    </row>
    <row r="746" customFormat="false" ht="12.8" hidden="false" customHeight="false" outlineLevel="0" collapsed="false">
      <c r="A746" s="0" t="s">
        <v>5593</v>
      </c>
      <c r="B746" s="0" t="s">
        <v>9016</v>
      </c>
    </row>
    <row r="747" customFormat="false" ht="12.8" hidden="false" customHeight="false" outlineLevel="0" collapsed="false">
      <c r="A747" s="0" t="s">
        <v>5595</v>
      </c>
      <c r="B747" s="0" t="s">
        <v>9015</v>
      </c>
    </row>
    <row r="748" customFormat="false" ht="12.8" hidden="false" customHeight="false" outlineLevel="0" collapsed="false">
      <c r="A748" s="0" t="s">
        <v>5597</v>
      </c>
      <c r="B748" s="0" t="s">
        <v>9016</v>
      </c>
    </row>
    <row r="749" customFormat="false" ht="12.8" hidden="false" customHeight="false" outlineLevel="0" collapsed="false">
      <c r="A749" s="0" t="s">
        <v>5599</v>
      </c>
      <c r="B749" s="0" t="s">
        <v>9015</v>
      </c>
    </row>
    <row r="750" customFormat="false" ht="12.8" hidden="false" customHeight="false" outlineLevel="0" collapsed="false">
      <c r="A750" s="0" t="s">
        <v>5601</v>
      </c>
      <c r="B750" s="0" t="s">
        <v>9015</v>
      </c>
    </row>
    <row r="751" customFormat="false" ht="12.8" hidden="false" customHeight="false" outlineLevel="0" collapsed="false">
      <c r="A751" s="0" t="s">
        <v>5603</v>
      </c>
      <c r="B751" s="0" t="s">
        <v>9015</v>
      </c>
    </row>
    <row r="752" customFormat="false" ht="12.8" hidden="false" customHeight="false" outlineLevel="0" collapsed="false">
      <c r="A752" s="0" t="s">
        <v>5605</v>
      </c>
      <c r="B752" s="0" t="s">
        <v>9015</v>
      </c>
    </row>
    <row r="753" customFormat="false" ht="12.8" hidden="false" customHeight="false" outlineLevel="0" collapsed="false">
      <c r="A753" s="0" t="s">
        <v>5607</v>
      </c>
      <c r="B753" s="0" t="s">
        <v>9016</v>
      </c>
    </row>
    <row r="754" customFormat="false" ht="12.8" hidden="false" customHeight="false" outlineLevel="0" collapsed="false">
      <c r="A754" s="0" t="s">
        <v>5609</v>
      </c>
      <c r="B754" s="0" t="s">
        <v>9015</v>
      </c>
    </row>
    <row r="755" customFormat="false" ht="12.8" hidden="false" customHeight="false" outlineLevel="0" collapsed="false">
      <c r="A755" s="0" t="s">
        <v>5611</v>
      </c>
      <c r="B755" s="0" t="s">
        <v>9015</v>
      </c>
    </row>
    <row r="756" customFormat="false" ht="12.8" hidden="false" customHeight="false" outlineLevel="0" collapsed="false">
      <c r="A756" s="0" t="s">
        <v>5613</v>
      </c>
      <c r="B756" s="0" t="s">
        <v>9015</v>
      </c>
    </row>
    <row r="757" customFormat="false" ht="12.8" hidden="false" customHeight="false" outlineLevel="0" collapsed="false">
      <c r="A757" s="0" t="s">
        <v>5615</v>
      </c>
      <c r="B757" s="0" t="s">
        <v>9015</v>
      </c>
    </row>
    <row r="758" customFormat="false" ht="12.8" hidden="false" customHeight="false" outlineLevel="0" collapsed="false">
      <c r="A758" s="0" t="s">
        <v>5617</v>
      </c>
      <c r="B758" s="0" t="s">
        <v>9016</v>
      </c>
    </row>
    <row r="759" customFormat="false" ht="12.8" hidden="false" customHeight="false" outlineLevel="0" collapsed="false">
      <c r="A759" s="0" t="s">
        <v>5619</v>
      </c>
      <c r="B759" s="0" t="s">
        <v>9017</v>
      </c>
    </row>
    <row r="760" customFormat="false" ht="12.8" hidden="false" customHeight="false" outlineLevel="0" collapsed="false">
      <c r="A760" s="0" t="s">
        <v>5621</v>
      </c>
      <c r="B760" s="0" t="s">
        <v>9015</v>
      </c>
    </row>
    <row r="761" customFormat="false" ht="12.8" hidden="false" customHeight="false" outlineLevel="0" collapsed="false">
      <c r="A761" s="0" t="s">
        <v>5623</v>
      </c>
      <c r="B761" s="0" t="s">
        <v>9016</v>
      </c>
    </row>
    <row r="762" customFormat="false" ht="12.8" hidden="false" customHeight="false" outlineLevel="0" collapsed="false">
      <c r="A762" s="0" t="s">
        <v>5625</v>
      </c>
      <c r="B762" s="0" t="s">
        <v>9015</v>
      </c>
    </row>
    <row r="763" customFormat="false" ht="12.8" hidden="false" customHeight="false" outlineLevel="0" collapsed="false">
      <c r="A763" s="0" t="s">
        <v>5627</v>
      </c>
      <c r="B763" s="0" t="s">
        <v>9015</v>
      </c>
    </row>
    <row r="764" customFormat="false" ht="12.8" hidden="false" customHeight="false" outlineLevel="0" collapsed="false">
      <c r="A764" s="0" t="s">
        <v>5629</v>
      </c>
      <c r="B764" s="0" t="s">
        <v>9015</v>
      </c>
    </row>
    <row r="765" customFormat="false" ht="12.8" hidden="false" customHeight="false" outlineLevel="0" collapsed="false">
      <c r="A765" s="0" t="s">
        <v>5631</v>
      </c>
      <c r="B765" s="0" t="s">
        <v>9015</v>
      </c>
    </row>
    <row r="766" customFormat="false" ht="12.8" hidden="false" customHeight="false" outlineLevel="0" collapsed="false">
      <c r="A766" s="0" t="s">
        <v>5633</v>
      </c>
      <c r="B766" s="0" t="s">
        <v>9016</v>
      </c>
    </row>
    <row r="767" customFormat="false" ht="12.8" hidden="false" customHeight="false" outlineLevel="0" collapsed="false">
      <c r="A767" s="0" t="s">
        <v>5635</v>
      </c>
      <c r="B767" s="0" t="s">
        <v>9016</v>
      </c>
    </row>
    <row r="768" customFormat="false" ht="12.8" hidden="false" customHeight="false" outlineLevel="0" collapsed="false">
      <c r="A768" s="0" t="s">
        <v>5637</v>
      </c>
      <c r="B768" s="0" t="s">
        <v>9016</v>
      </c>
    </row>
    <row r="769" customFormat="false" ht="12.8" hidden="false" customHeight="false" outlineLevel="0" collapsed="false">
      <c r="A769" s="0" t="s">
        <v>5639</v>
      </c>
      <c r="B769" s="0" t="s">
        <v>9015</v>
      </c>
    </row>
    <row r="770" customFormat="false" ht="12.8" hidden="false" customHeight="false" outlineLevel="0" collapsed="false">
      <c r="A770" s="0" t="s">
        <v>5641</v>
      </c>
      <c r="B770" s="0" t="s">
        <v>9015</v>
      </c>
    </row>
    <row r="771" customFormat="false" ht="12.8" hidden="false" customHeight="false" outlineLevel="0" collapsed="false">
      <c r="A771" s="0" t="s">
        <v>5643</v>
      </c>
      <c r="B771" s="0" t="s">
        <v>9015</v>
      </c>
    </row>
    <row r="772" customFormat="false" ht="12.8" hidden="false" customHeight="false" outlineLevel="0" collapsed="false">
      <c r="A772" s="0" t="s">
        <v>5645</v>
      </c>
      <c r="B772" s="0" t="s">
        <v>9015</v>
      </c>
    </row>
    <row r="773" customFormat="false" ht="12.8" hidden="false" customHeight="false" outlineLevel="0" collapsed="false">
      <c r="A773" s="0" t="s">
        <v>5647</v>
      </c>
      <c r="B773" s="0" t="s">
        <v>9015</v>
      </c>
    </row>
    <row r="774" customFormat="false" ht="12.8" hidden="false" customHeight="false" outlineLevel="0" collapsed="false">
      <c r="A774" s="0" t="s">
        <v>5649</v>
      </c>
      <c r="B774" s="0" t="s">
        <v>9017</v>
      </c>
    </row>
    <row r="775" customFormat="false" ht="12.8" hidden="false" customHeight="false" outlineLevel="0" collapsed="false">
      <c r="A775" s="0" t="s">
        <v>5651</v>
      </c>
      <c r="B775" s="0" t="s">
        <v>9016</v>
      </c>
    </row>
    <row r="776" customFormat="false" ht="12.8" hidden="false" customHeight="false" outlineLevel="0" collapsed="false">
      <c r="A776" s="0" t="s">
        <v>5653</v>
      </c>
      <c r="B776" s="0" t="s">
        <v>9015</v>
      </c>
    </row>
    <row r="777" customFormat="false" ht="12.8" hidden="false" customHeight="false" outlineLevel="0" collapsed="false">
      <c r="A777" s="0" t="s">
        <v>5655</v>
      </c>
      <c r="B777" s="0" t="s">
        <v>9015</v>
      </c>
    </row>
    <row r="778" customFormat="false" ht="12.8" hidden="false" customHeight="false" outlineLevel="0" collapsed="false">
      <c r="A778" s="0" t="s">
        <v>5657</v>
      </c>
      <c r="B778" s="0" t="s">
        <v>9017</v>
      </c>
    </row>
    <row r="779" customFormat="false" ht="12.8" hidden="false" customHeight="false" outlineLevel="0" collapsed="false">
      <c r="A779" s="0" t="s">
        <v>5659</v>
      </c>
      <c r="B779" s="0" t="s">
        <v>9016</v>
      </c>
    </row>
    <row r="780" customFormat="false" ht="12.8" hidden="false" customHeight="false" outlineLevel="0" collapsed="false">
      <c r="A780" s="0" t="s">
        <v>5661</v>
      </c>
      <c r="B780" s="0" t="s">
        <v>9015</v>
      </c>
    </row>
    <row r="781" customFormat="false" ht="12.8" hidden="false" customHeight="false" outlineLevel="0" collapsed="false">
      <c r="A781" s="0" t="s">
        <v>5663</v>
      </c>
      <c r="B781" s="0" t="s">
        <v>9015</v>
      </c>
    </row>
    <row r="782" customFormat="false" ht="12.8" hidden="false" customHeight="false" outlineLevel="0" collapsed="false">
      <c r="A782" s="0" t="s">
        <v>5665</v>
      </c>
      <c r="B782" s="0" t="s">
        <v>9015</v>
      </c>
    </row>
    <row r="783" customFormat="false" ht="12.8" hidden="false" customHeight="false" outlineLevel="0" collapsed="false">
      <c r="A783" s="0" t="s">
        <v>5667</v>
      </c>
      <c r="B783" s="0" t="s">
        <v>9015</v>
      </c>
    </row>
    <row r="784" customFormat="false" ht="12.8" hidden="false" customHeight="false" outlineLevel="0" collapsed="false">
      <c r="A784" s="0" t="s">
        <v>5669</v>
      </c>
      <c r="B784" s="0" t="s">
        <v>9015</v>
      </c>
    </row>
    <row r="785" customFormat="false" ht="12.8" hidden="false" customHeight="false" outlineLevel="0" collapsed="false">
      <c r="A785" s="0" t="s">
        <v>5671</v>
      </c>
      <c r="B785" s="0" t="s">
        <v>9017</v>
      </c>
    </row>
    <row r="786" customFormat="false" ht="12.8" hidden="false" customHeight="false" outlineLevel="0" collapsed="false">
      <c r="A786" s="0" t="s">
        <v>5673</v>
      </c>
      <c r="B786" s="0" t="s">
        <v>9015</v>
      </c>
    </row>
    <row r="787" customFormat="false" ht="12.8" hidden="false" customHeight="false" outlineLevel="0" collapsed="false">
      <c r="A787" s="0" t="s">
        <v>5675</v>
      </c>
      <c r="B787" s="0" t="s">
        <v>9015</v>
      </c>
    </row>
    <row r="788" customFormat="false" ht="12.8" hidden="false" customHeight="false" outlineLevel="0" collapsed="false">
      <c r="A788" s="0" t="s">
        <v>5677</v>
      </c>
      <c r="B788" s="0" t="s">
        <v>9015</v>
      </c>
    </row>
    <row r="789" customFormat="false" ht="12.8" hidden="false" customHeight="false" outlineLevel="0" collapsed="false">
      <c r="A789" s="0" t="s">
        <v>5679</v>
      </c>
      <c r="B789" s="0" t="s">
        <v>9015</v>
      </c>
    </row>
    <row r="790" customFormat="false" ht="12.8" hidden="false" customHeight="false" outlineLevel="0" collapsed="false">
      <c r="A790" s="0" t="s">
        <v>5681</v>
      </c>
      <c r="B790" s="0" t="s">
        <v>9015</v>
      </c>
    </row>
    <row r="791" customFormat="false" ht="12.8" hidden="false" customHeight="false" outlineLevel="0" collapsed="false">
      <c r="A791" s="0" t="s">
        <v>5683</v>
      </c>
      <c r="B791" s="0" t="s">
        <v>9017</v>
      </c>
    </row>
    <row r="792" customFormat="false" ht="12.8" hidden="false" customHeight="false" outlineLevel="0" collapsed="false">
      <c r="A792" s="0" t="s">
        <v>5685</v>
      </c>
      <c r="B792" s="0" t="s">
        <v>9015</v>
      </c>
    </row>
    <row r="793" customFormat="false" ht="12.8" hidden="false" customHeight="false" outlineLevel="0" collapsed="false">
      <c r="A793" s="0" t="s">
        <v>5687</v>
      </c>
      <c r="B793" s="0" t="s">
        <v>9015</v>
      </c>
    </row>
    <row r="794" customFormat="false" ht="12.8" hidden="false" customHeight="false" outlineLevel="0" collapsed="false">
      <c r="A794" s="0" t="s">
        <v>5689</v>
      </c>
      <c r="B794" s="0" t="s">
        <v>9015</v>
      </c>
    </row>
    <row r="795" customFormat="false" ht="12.8" hidden="false" customHeight="false" outlineLevel="0" collapsed="false">
      <c r="A795" s="0" t="s">
        <v>5691</v>
      </c>
      <c r="B795" s="0" t="s">
        <v>9015</v>
      </c>
    </row>
    <row r="796" customFormat="false" ht="12.8" hidden="false" customHeight="false" outlineLevel="0" collapsed="false">
      <c r="A796" s="0" t="s">
        <v>5693</v>
      </c>
      <c r="B796" s="0" t="s">
        <v>9015</v>
      </c>
    </row>
    <row r="797" customFormat="false" ht="12.8" hidden="false" customHeight="false" outlineLevel="0" collapsed="false">
      <c r="A797" s="0" t="s">
        <v>5695</v>
      </c>
      <c r="B797" s="0" t="s">
        <v>9015</v>
      </c>
    </row>
    <row r="798" customFormat="false" ht="12.8" hidden="false" customHeight="false" outlineLevel="0" collapsed="false">
      <c r="A798" s="0" t="s">
        <v>5697</v>
      </c>
      <c r="B798" s="0" t="s">
        <v>9017</v>
      </c>
    </row>
    <row r="799" customFormat="false" ht="12.8" hidden="false" customHeight="false" outlineLevel="0" collapsed="false">
      <c r="A799" s="0" t="s">
        <v>5699</v>
      </c>
      <c r="B799" s="0" t="s">
        <v>9015</v>
      </c>
    </row>
    <row r="800" customFormat="false" ht="12.8" hidden="false" customHeight="false" outlineLevel="0" collapsed="false">
      <c r="A800" s="0" t="s">
        <v>5701</v>
      </c>
      <c r="B800" s="0" t="s">
        <v>9015</v>
      </c>
    </row>
    <row r="801" customFormat="false" ht="12.8" hidden="false" customHeight="false" outlineLevel="0" collapsed="false">
      <c r="A801" s="0" t="s">
        <v>5703</v>
      </c>
      <c r="B801" s="0" t="s">
        <v>9015</v>
      </c>
    </row>
    <row r="802" customFormat="false" ht="12.8" hidden="false" customHeight="false" outlineLevel="0" collapsed="false">
      <c r="A802" s="0" t="s">
        <v>5705</v>
      </c>
      <c r="B802" s="0" t="s">
        <v>9015</v>
      </c>
    </row>
    <row r="803" customFormat="false" ht="12.8" hidden="false" customHeight="false" outlineLevel="0" collapsed="false">
      <c r="A803" s="0" t="s">
        <v>5707</v>
      </c>
      <c r="B803" s="0" t="s">
        <v>9017</v>
      </c>
    </row>
    <row r="804" customFormat="false" ht="12.8" hidden="false" customHeight="false" outlineLevel="0" collapsed="false">
      <c r="A804" s="0" t="s">
        <v>5709</v>
      </c>
      <c r="B804" s="0" t="s">
        <v>9015</v>
      </c>
    </row>
    <row r="805" customFormat="false" ht="12.8" hidden="false" customHeight="false" outlineLevel="0" collapsed="false">
      <c r="A805" s="0" t="s">
        <v>5711</v>
      </c>
      <c r="B805" s="0" t="s">
        <v>9015</v>
      </c>
    </row>
    <row r="806" customFormat="false" ht="12.8" hidden="false" customHeight="false" outlineLevel="0" collapsed="false">
      <c r="A806" s="0" t="s">
        <v>5713</v>
      </c>
      <c r="B806" s="0" t="s">
        <v>9015</v>
      </c>
    </row>
    <row r="807" customFormat="false" ht="12.8" hidden="false" customHeight="false" outlineLevel="0" collapsed="false">
      <c r="A807" s="0" t="s">
        <v>5715</v>
      </c>
      <c r="B807" s="0" t="s">
        <v>9015</v>
      </c>
    </row>
    <row r="808" customFormat="false" ht="12.8" hidden="false" customHeight="false" outlineLevel="0" collapsed="false">
      <c r="A808" s="0" t="s">
        <v>5717</v>
      </c>
      <c r="B808" s="0" t="s">
        <v>9015</v>
      </c>
    </row>
    <row r="809" customFormat="false" ht="12.8" hidden="false" customHeight="false" outlineLevel="0" collapsed="false">
      <c r="A809" s="0" t="s">
        <v>5719</v>
      </c>
      <c r="B809" s="0" t="s">
        <v>9016</v>
      </c>
    </row>
    <row r="810" customFormat="false" ht="12.8" hidden="false" customHeight="false" outlineLevel="0" collapsed="false">
      <c r="A810" s="0" t="s">
        <v>5721</v>
      </c>
      <c r="B810" s="0" t="s">
        <v>9015</v>
      </c>
    </row>
    <row r="811" customFormat="false" ht="12.8" hidden="false" customHeight="false" outlineLevel="0" collapsed="false">
      <c r="A811" s="0" t="s">
        <v>5723</v>
      </c>
      <c r="B811" s="0" t="s">
        <v>9015</v>
      </c>
    </row>
    <row r="812" customFormat="false" ht="12.8" hidden="false" customHeight="false" outlineLevel="0" collapsed="false">
      <c r="A812" s="0" t="s">
        <v>5725</v>
      </c>
      <c r="B812" s="0" t="s">
        <v>9015</v>
      </c>
    </row>
    <row r="813" customFormat="false" ht="12.8" hidden="false" customHeight="false" outlineLevel="0" collapsed="false">
      <c r="A813" s="0" t="s">
        <v>5727</v>
      </c>
      <c r="B813" s="0" t="s">
        <v>9016</v>
      </c>
    </row>
    <row r="814" customFormat="false" ht="12.8" hidden="false" customHeight="false" outlineLevel="0" collapsed="false">
      <c r="A814" s="0" t="s">
        <v>5729</v>
      </c>
      <c r="B814" s="0" t="s">
        <v>9015</v>
      </c>
    </row>
    <row r="815" customFormat="false" ht="12.8" hidden="false" customHeight="false" outlineLevel="0" collapsed="false">
      <c r="A815" s="0" t="s">
        <v>5731</v>
      </c>
      <c r="B815" s="0" t="s">
        <v>9016</v>
      </c>
    </row>
    <row r="816" customFormat="false" ht="12.8" hidden="false" customHeight="false" outlineLevel="0" collapsed="false">
      <c r="A816" s="0" t="s">
        <v>5733</v>
      </c>
      <c r="B816" s="0" t="s">
        <v>9017</v>
      </c>
    </row>
    <row r="817" customFormat="false" ht="12.8" hidden="false" customHeight="false" outlineLevel="0" collapsed="false">
      <c r="A817" s="0" t="s">
        <v>5735</v>
      </c>
      <c r="B817" s="0" t="s">
        <v>9015</v>
      </c>
    </row>
    <row r="818" customFormat="false" ht="12.8" hidden="false" customHeight="false" outlineLevel="0" collapsed="false">
      <c r="A818" s="0" t="s">
        <v>5737</v>
      </c>
      <c r="B818" s="0" t="s">
        <v>9016</v>
      </c>
    </row>
    <row r="819" customFormat="false" ht="12.8" hidden="false" customHeight="false" outlineLevel="0" collapsed="false">
      <c r="A819" s="0" t="s">
        <v>5739</v>
      </c>
      <c r="B819" s="0" t="s">
        <v>9017</v>
      </c>
    </row>
    <row r="820" customFormat="false" ht="12.8" hidden="false" customHeight="false" outlineLevel="0" collapsed="false">
      <c r="A820" s="0" t="s">
        <v>5741</v>
      </c>
      <c r="B820" s="0" t="s">
        <v>9015</v>
      </c>
    </row>
    <row r="821" customFormat="false" ht="12.8" hidden="false" customHeight="false" outlineLevel="0" collapsed="false">
      <c r="A821" s="0" t="s">
        <v>5743</v>
      </c>
      <c r="B821" s="0" t="s">
        <v>9015</v>
      </c>
    </row>
    <row r="822" customFormat="false" ht="12.8" hidden="false" customHeight="false" outlineLevel="0" collapsed="false">
      <c r="A822" s="0" t="s">
        <v>5745</v>
      </c>
      <c r="B822" s="0" t="s">
        <v>9015</v>
      </c>
    </row>
    <row r="823" customFormat="false" ht="12.8" hidden="false" customHeight="false" outlineLevel="0" collapsed="false">
      <c r="A823" s="0" t="s">
        <v>5747</v>
      </c>
      <c r="B823" s="0" t="s">
        <v>9015</v>
      </c>
    </row>
    <row r="824" customFormat="false" ht="12.8" hidden="false" customHeight="false" outlineLevel="0" collapsed="false">
      <c r="A824" s="0" t="s">
        <v>5749</v>
      </c>
      <c r="B824" s="0" t="s">
        <v>9015</v>
      </c>
    </row>
    <row r="825" customFormat="false" ht="12.8" hidden="false" customHeight="false" outlineLevel="0" collapsed="false">
      <c r="A825" s="0" t="s">
        <v>5751</v>
      </c>
      <c r="B825" s="0" t="s">
        <v>9015</v>
      </c>
    </row>
    <row r="826" customFormat="false" ht="12.8" hidden="false" customHeight="false" outlineLevel="0" collapsed="false">
      <c r="A826" s="0" t="s">
        <v>5753</v>
      </c>
      <c r="B826" s="0" t="s">
        <v>9016</v>
      </c>
    </row>
    <row r="827" customFormat="false" ht="12.8" hidden="false" customHeight="false" outlineLevel="0" collapsed="false">
      <c r="A827" s="0" t="s">
        <v>5755</v>
      </c>
      <c r="B827" s="0" t="s">
        <v>9016</v>
      </c>
    </row>
    <row r="828" customFormat="false" ht="12.8" hidden="false" customHeight="false" outlineLevel="0" collapsed="false">
      <c r="A828" s="0" t="s">
        <v>5757</v>
      </c>
      <c r="B828" s="0" t="s">
        <v>9015</v>
      </c>
    </row>
    <row r="829" customFormat="false" ht="12.8" hidden="false" customHeight="false" outlineLevel="0" collapsed="false">
      <c r="A829" s="0" t="s">
        <v>5759</v>
      </c>
      <c r="B829" s="0" t="s">
        <v>9015</v>
      </c>
    </row>
    <row r="830" customFormat="false" ht="12.8" hidden="false" customHeight="false" outlineLevel="0" collapsed="false">
      <c r="A830" s="0" t="s">
        <v>5761</v>
      </c>
      <c r="B830" s="0" t="s">
        <v>9015</v>
      </c>
    </row>
    <row r="831" customFormat="false" ht="12.8" hidden="false" customHeight="false" outlineLevel="0" collapsed="false">
      <c r="A831" s="0" t="s">
        <v>5763</v>
      </c>
      <c r="B831" s="0" t="s">
        <v>9016</v>
      </c>
    </row>
    <row r="832" customFormat="false" ht="12.8" hidden="false" customHeight="false" outlineLevel="0" collapsed="false">
      <c r="A832" s="0" t="s">
        <v>5765</v>
      </c>
      <c r="B832" s="0" t="s">
        <v>9015</v>
      </c>
    </row>
    <row r="833" customFormat="false" ht="12.8" hidden="false" customHeight="false" outlineLevel="0" collapsed="false">
      <c r="A833" s="0" t="s">
        <v>5767</v>
      </c>
      <c r="B833" s="0" t="s">
        <v>9016</v>
      </c>
    </row>
    <row r="834" customFormat="false" ht="12.8" hidden="false" customHeight="false" outlineLevel="0" collapsed="false">
      <c r="A834" s="0" t="s">
        <v>5769</v>
      </c>
      <c r="B834" s="0" t="s">
        <v>9015</v>
      </c>
    </row>
    <row r="835" customFormat="false" ht="12.8" hidden="false" customHeight="false" outlineLevel="0" collapsed="false">
      <c r="A835" s="0" t="s">
        <v>5771</v>
      </c>
      <c r="B835" s="0" t="s">
        <v>9015</v>
      </c>
    </row>
    <row r="836" customFormat="false" ht="12.8" hidden="false" customHeight="false" outlineLevel="0" collapsed="false">
      <c r="A836" s="0" t="s">
        <v>5773</v>
      </c>
      <c r="B836" s="0" t="s">
        <v>9015</v>
      </c>
    </row>
    <row r="837" customFormat="false" ht="12.8" hidden="false" customHeight="false" outlineLevel="0" collapsed="false">
      <c r="A837" s="0" t="s">
        <v>5775</v>
      </c>
      <c r="B837" s="0" t="s">
        <v>9015</v>
      </c>
    </row>
    <row r="838" customFormat="false" ht="12.8" hidden="false" customHeight="false" outlineLevel="0" collapsed="false">
      <c r="A838" s="0" t="s">
        <v>5777</v>
      </c>
      <c r="B838" s="0" t="s">
        <v>9015</v>
      </c>
    </row>
    <row r="839" customFormat="false" ht="12.8" hidden="false" customHeight="false" outlineLevel="0" collapsed="false">
      <c r="A839" s="0" t="s">
        <v>5779</v>
      </c>
      <c r="B839" s="0" t="s">
        <v>9016</v>
      </c>
    </row>
    <row r="840" customFormat="false" ht="12.8" hidden="false" customHeight="false" outlineLevel="0" collapsed="false">
      <c r="A840" s="0" t="s">
        <v>5781</v>
      </c>
      <c r="B840" s="0" t="s">
        <v>9015</v>
      </c>
    </row>
    <row r="841" customFormat="false" ht="12.8" hidden="false" customHeight="false" outlineLevel="0" collapsed="false">
      <c r="A841" s="0" t="s">
        <v>5783</v>
      </c>
      <c r="B841" s="0" t="s">
        <v>9016</v>
      </c>
    </row>
    <row r="842" customFormat="false" ht="12.8" hidden="false" customHeight="false" outlineLevel="0" collapsed="false">
      <c r="A842" s="0" t="s">
        <v>5785</v>
      </c>
      <c r="B842" s="0" t="s">
        <v>9016</v>
      </c>
    </row>
    <row r="843" customFormat="false" ht="12.8" hidden="false" customHeight="false" outlineLevel="0" collapsed="false">
      <c r="A843" s="0" t="s">
        <v>5787</v>
      </c>
      <c r="B843" s="0" t="s">
        <v>9015</v>
      </c>
    </row>
    <row r="844" customFormat="false" ht="12.8" hidden="false" customHeight="false" outlineLevel="0" collapsed="false">
      <c r="A844" s="0" t="s">
        <v>5789</v>
      </c>
      <c r="B844" s="0" t="s">
        <v>9015</v>
      </c>
    </row>
    <row r="845" customFormat="false" ht="12.8" hidden="false" customHeight="false" outlineLevel="0" collapsed="false">
      <c r="A845" s="0" t="s">
        <v>5791</v>
      </c>
      <c r="B845" s="0" t="s">
        <v>9015</v>
      </c>
    </row>
    <row r="846" customFormat="false" ht="12.8" hidden="false" customHeight="false" outlineLevel="0" collapsed="false">
      <c r="A846" s="0" t="s">
        <v>5793</v>
      </c>
      <c r="B846" s="0" t="s">
        <v>9016</v>
      </c>
    </row>
    <row r="847" customFormat="false" ht="12.8" hidden="false" customHeight="false" outlineLevel="0" collapsed="false">
      <c r="A847" s="0" t="s">
        <v>5795</v>
      </c>
      <c r="B847" s="0" t="s">
        <v>9017</v>
      </c>
    </row>
    <row r="848" customFormat="false" ht="12.8" hidden="false" customHeight="false" outlineLevel="0" collapsed="false">
      <c r="A848" s="0" t="s">
        <v>5797</v>
      </c>
      <c r="B848" s="0" t="s">
        <v>9015</v>
      </c>
    </row>
    <row r="849" customFormat="false" ht="12.8" hidden="false" customHeight="false" outlineLevel="0" collapsed="false">
      <c r="A849" s="0" t="s">
        <v>5799</v>
      </c>
      <c r="B849" s="0" t="s">
        <v>9017</v>
      </c>
    </row>
    <row r="850" customFormat="false" ht="12.8" hidden="false" customHeight="false" outlineLevel="0" collapsed="false">
      <c r="A850" s="0" t="s">
        <v>5801</v>
      </c>
      <c r="B850" s="0" t="s">
        <v>9015</v>
      </c>
    </row>
    <row r="851" customFormat="false" ht="12.8" hidden="false" customHeight="false" outlineLevel="0" collapsed="false">
      <c r="A851" s="0" t="s">
        <v>5803</v>
      </c>
      <c r="B851" s="0" t="s">
        <v>9015</v>
      </c>
    </row>
    <row r="852" customFormat="false" ht="12.8" hidden="false" customHeight="false" outlineLevel="0" collapsed="false">
      <c r="A852" s="0" t="s">
        <v>5805</v>
      </c>
      <c r="B852" s="0" t="s">
        <v>9017</v>
      </c>
    </row>
    <row r="853" customFormat="false" ht="12.8" hidden="false" customHeight="false" outlineLevel="0" collapsed="false">
      <c r="A853" s="0" t="s">
        <v>5807</v>
      </c>
      <c r="B853" s="0" t="s">
        <v>9015</v>
      </c>
    </row>
    <row r="854" customFormat="false" ht="12.8" hidden="false" customHeight="false" outlineLevel="0" collapsed="false">
      <c r="A854" s="0" t="s">
        <v>5809</v>
      </c>
      <c r="B854" s="0" t="s">
        <v>9015</v>
      </c>
    </row>
    <row r="855" customFormat="false" ht="12.8" hidden="false" customHeight="false" outlineLevel="0" collapsed="false">
      <c r="A855" s="0" t="s">
        <v>5811</v>
      </c>
      <c r="B855" s="0" t="s">
        <v>9016</v>
      </c>
    </row>
    <row r="856" customFormat="false" ht="12.8" hidden="false" customHeight="false" outlineLevel="0" collapsed="false">
      <c r="A856" s="0" t="s">
        <v>5813</v>
      </c>
      <c r="B856" s="0" t="s">
        <v>9015</v>
      </c>
    </row>
    <row r="857" customFormat="false" ht="12.8" hidden="false" customHeight="false" outlineLevel="0" collapsed="false">
      <c r="A857" s="0" t="s">
        <v>5815</v>
      </c>
      <c r="B857" s="0" t="s">
        <v>9017</v>
      </c>
    </row>
    <row r="858" customFormat="false" ht="12.8" hidden="false" customHeight="false" outlineLevel="0" collapsed="false">
      <c r="A858" s="0" t="s">
        <v>5817</v>
      </c>
      <c r="B858" s="0" t="s">
        <v>9015</v>
      </c>
    </row>
    <row r="859" customFormat="false" ht="12.8" hidden="false" customHeight="false" outlineLevel="0" collapsed="false">
      <c r="A859" s="0" t="s">
        <v>5819</v>
      </c>
      <c r="B859" s="0" t="s">
        <v>9015</v>
      </c>
    </row>
    <row r="860" customFormat="false" ht="12.8" hidden="false" customHeight="false" outlineLevel="0" collapsed="false">
      <c r="A860" s="0" t="s">
        <v>5821</v>
      </c>
      <c r="B860" s="0" t="s">
        <v>9016</v>
      </c>
    </row>
    <row r="861" customFormat="false" ht="12.8" hidden="false" customHeight="false" outlineLevel="0" collapsed="false">
      <c r="A861" s="0" t="s">
        <v>5823</v>
      </c>
      <c r="B861" s="0" t="s">
        <v>9016</v>
      </c>
    </row>
    <row r="862" customFormat="false" ht="12.8" hidden="false" customHeight="false" outlineLevel="0" collapsed="false">
      <c r="A862" s="0" t="s">
        <v>5825</v>
      </c>
      <c r="B862" s="0" t="s">
        <v>9016</v>
      </c>
    </row>
    <row r="863" customFormat="false" ht="12.8" hidden="false" customHeight="false" outlineLevel="0" collapsed="false">
      <c r="A863" s="0" t="s">
        <v>5827</v>
      </c>
      <c r="B863" s="0" t="s">
        <v>9016</v>
      </c>
    </row>
    <row r="864" customFormat="false" ht="12.8" hidden="false" customHeight="false" outlineLevel="0" collapsed="false">
      <c r="A864" s="0" t="s">
        <v>5829</v>
      </c>
      <c r="B864" s="0" t="s">
        <v>9016</v>
      </c>
    </row>
    <row r="865" customFormat="false" ht="12.8" hidden="false" customHeight="false" outlineLevel="0" collapsed="false">
      <c r="A865" s="0" t="s">
        <v>5831</v>
      </c>
      <c r="B865" s="0" t="s">
        <v>9015</v>
      </c>
    </row>
    <row r="866" customFormat="false" ht="12.8" hidden="false" customHeight="false" outlineLevel="0" collapsed="false">
      <c r="A866" s="0" t="s">
        <v>5833</v>
      </c>
      <c r="B866" s="0" t="s">
        <v>9015</v>
      </c>
    </row>
    <row r="867" customFormat="false" ht="12.8" hidden="false" customHeight="false" outlineLevel="0" collapsed="false">
      <c r="A867" s="0" t="s">
        <v>5835</v>
      </c>
      <c r="B867" s="0" t="s">
        <v>9015</v>
      </c>
    </row>
    <row r="868" customFormat="false" ht="12.8" hidden="false" customHeight="false" outlineLevel="0" collapsed="false">
      <c r="A868" s="0" t="s">
        <v>5837</v>
      </c>
      <c r="B868" s="0" t="s">
        <v>9016</v>
      </c>
    </row>
    <row r="869" customFormat="false" ht="12.8" hidden="false" customHeight="false" outlineLevel="0" collapsed="false">
      <c r="A869" s="0" t="s">
        <v>5839</v>
      </c>
      <c r="B869" s="0" t="s">
        <v>9016</v>
      </c>
    </row>
    <row r="870" customFormat="false" ht="12.8" hidden="false" customHeight="false" outlineLevel="0" collapsed="false">
      <c r="A870" s="0" t="s">
        <v>5841</v>
      </c>
      <c r="B870" s="0" t="s">
        <v>9015</v>
      </c>
    </row>
    <row r="871" customFormat="false" ht="12.8" hidden="false" customHeight="false" outlineLevel="0" collapsed="false">
      <c r="A871" s="0" t="s">
        <v>5843</v>
      </c>
      <c r="B871" s="0" t="s">
        <v>9017</v>
      </c>
    </row>
    <row r="872" customFormat="false" ht="12.8" hidden="false" customHeight="false" outlineLevel="0" collapsed="false">
      <c r="A872" s="0" t="s">
        <v>5845</v>
      </c>
      <c r="B872" s="0" t="s">
        <v>9016</v>
      </c>
    </row>
    <row r="873" customFormat="false" ht="12.8" hidden="false" customHeight="false" outlineLevel="0" collapsed="false">
      <c r="A873" s="0" t="s">
        <v>5847</v>
      </c>
      <c r="B873" s="0" t="s">
        <v>9015</v>
      </c>
    </row>
    <row r="874" customFormat="false" ht="12.8" hidden="false" customHeight="false" outlineLevel="0" collapsed="false">
      <c r="A874" s="0" t="s">
        <v>5849</v>
      </c>
      <c r="B874" s="0" t="s">
        <v>9016</v>
      </c>
    </row>
    <row r="875" customFormat="false" ht="12.8" hidden="false" customHeight="false" outlineLevel="0" collapsed="false">
      <c r="A875" s="0" t="s">
        <v>5851</v>
      </c>
      <c r="B875" s="0" t="s">
        <v>9016</v>
      </c>
    </row>
    <row r="876" customFormat="false" ht="12.8" hidden="false" customHeight="false" outlineLevel="0" collapsed="false">
      <c r="A876" s="0" t="s">
        <v>5853</v>
      </c>
      <c r="B876" s="0" t="s">
        <v>9016</v>
      </c>
    </row>
    <row r="877" customFormat="false" ht="12.8" hidden="false" customHeight="false" outlineLevel="0" collapsed="false">
      <c r="A877" s="0" t="s">
        <v>5855</v>
      </c>
      <c r="B877" s="0" t="s">
        <v>9016</v>
      </c>
    </row>
    <row r="878" customFormat="false" ht="12.8" hidden="false" customHeight="false" outlineLevel="0" collapsed="false">
      <c r="A878" s="0" t="s">
        <v>5857</v>
      </c>
      <c r="B878" s="0" t="s">
        <v>9016</v>
      </c>
    </row>
    <row r="879" customFormat="false" ht="12.8" hidden="false" customHeight="false" outlineLevel="0" collapsed="false">
      <c r="A879" s="0" t="s">
        <v>5859</v>
      </c>
      <c r="B879" s="0" t="s">
        <v>9015</v>
      </c>
    </row>
    <row r="880" customFormat="false" ht="12.8" hidden="false" customHeight="false" outlineLevel="0" collapsed="false">
      <c r="A880" s="0" t="s">
        <v>5861</v>
      </c>
      <c r="B880" s="0" t="s">
        <v>9015</v>
      </c>
    </row>
    <row r="881" customFormat="false" ht="12.8" hidden="false" customHeight="false" outlineLevel="0" collapsed="false">
      <c r="A881" s="0" t="s">
        <v>5863</v>
      </c>
      <c r="B881" s="0" t="s">
        <v>9016</v>
      </c>
    </row>
    <row r="882" customFormat="false" ht="12.8" hidden="false" customHeight="false" outlineLevel="0" collapsed="false">
      <c r="A882" s="0" t="s">
        <v>5865</v>
      </c>
      <c r="B882" s="0" t="s">
        <v>9015</v>
      </c>
    </row>
    <row r="883" customFormat="false" ht="12.8" hidden="false" customHeight="false" outlineLevel="0" collapsed="false">
      <c r="A883" s="0" t="s">
        <v>5867</v>
      </c>
      <c r="B883" s="0" t="s">
        <v>9015</v>
      </c>
    </row>
    <row r="884" customFormat="false" ht="12.8" hidden="false" customHeight="false" outlineLevel="0" collapsed="false">
      <c r="A884" s="0" t="s">
        <v>5869</v>
      </c>
      <c r="B884" s="0" t="s">
        <v>9015</v>
      </c>
    </row>
    <row r="885" customFormat="false" ht="12.8" hidden="false" customHeight="false" outlineLevel="0" collapsed="false">
      <c r="A885" s="0" t="s">
        <v>5871</v>
      </c>
      <c r="B885" s="0" t="s">
        <v>9016</v>
      </c>
    </row>
    <row r="886" customFormat="false" ht="12.8" hidden="false" customHeight="false" outlineLevel="0" collapsed="false">
      <c r="A886" s="0" t="s">
        <v>5873</v>
      </c>
      <c r="B886" s="0" t="s">
        <v>9015</v>
      </c>
    </row>
    <row r="887" customFormat="false" ht="12.8" hidden="false" customHeight="false" outlineLevel="0" collapsed="false">
      <c r="A887" s="0" t="s">
        <v>5875</v>
      </c>
      <c r="B887" s="0" t="s">
        <v>9015</v>
      </c>
    </row>
    <row r="888" customFormat="false" ht="12.8" hidden="false" customHeight="false" outlineLevel="0" collapsed="false">
      <c r="A888" s="0" t="s">
        <v>5877</v>
      </c>
      <c r="B888" s="0" t="s">
        <v>9017</v>
      </c>
    </row>
    <row r="889" customFormat="false" ht="12.8" hidden="false" customHeight="false" outlineLevel="0" collapsed="false">
      <c r="A889" s="0" t="s">
        <v>5879</v>
      </c>
      <c r="B889" s="0" t="s">
        <v>9016</v>
      </c>
    </row>
    <row r="890" customFormat="false" ht="12.8" hidden="false" customHeight="false" outlineLevel="0" collapsed="false">
      <c r="A890" s="0" t="s">
        <v>5881</v>
      </c>
      <c r="B890" s="0" t="s">
        <v>9016</v>
      </c>
    </row>
    <row r="891" customFormat="false" ht="12.8" hidden="false" customHeight="false" outlineLevel="0" collapsed="false">
      <c r="A891" s="0" t="s">
        <v>5883</v>
      </c>
      <c r="B891" s="0" t="s">
        <v>9015</v>
      </c>
    </row>
    <row r="892" customFormat="false" ht="12.8" hidden="false" customHeight="false" outlineLevel="0" collapsed="false">
      <c r="A892" s="0" t="s">
        <v>5885</v>
      </c>
      <c r="B892" s="0" t="s">
        <v>9015</v>
      </c>
    </row>
    <row r="893" customFormat="false" ht="12.8" hidden="false" customHeight="false" outlineLevel="0" collapsed="false">
      <c r="A893" s="0" t="s">
        <v>5887</v>
      </c>
      <c r="B893" s="0" t="s">
        <v>9015</v>
      </c>
    </row>
    <row r="894" customFormat="false" ht="12.8" hidden="false" customHeight="false" outlineLevel="0" collapsed="false">
      <c r="A894" s="0" t="s">
        <v>5889</v>
      </c>
      <c r="B894" s="0" t="s">
        <v>9015</v>
      </c>
    </row>
    <row r="895" customFormat="false" ht="12.8" hidden="false" customHeight="false" outlineLevel="0" collapsed="false">
      <c r="A895" s="0" t="s">
        <v>5891</v>
      </c>
      <c r="B895" s="0" t="s">
        <v>9016</v>
      </c>
    </row>
    <row r="896" customFormat="false" ht="12.8" hidden="false" customHeight="false" outlineLevel="0" collapsed="false">
      <c r="A896" s="0" t="s">
        <v>5893</v>
      </c>
      <c r="B896" s="0" t="s">
        <v>9015</v>
      </c>
    </row>
    <row r="897" customFormat="false" ht="12.8" hidden="false" customHeight="false" outlineLevel="0" collapsed="false">
      <c r="A897" s="0" t="s">
        <v>5895</v>
      </c>
      <c r="B897" s="0" t="s">
        <v>9016</v>
      </c>
    </row>
    <row r="898" customFormat="false" ht="12.8" hidden="false" customHeight="false" outlineLevel="0" collapsed="false">
      <c r="A898" s="0" t="s">
        <v>5897</v>
      </c>
      <c r="B898" s="0" t="s">
        <v>9015</v>
      </c>
    </row>
    <row r="899" customFormat="false" ht="12.8" hidden="false" customHeight="false" outlineLevel="0" collapsed="false">
      <c r="A899" s="0" t="s">
        <v>5899</v>
      </c>
      <c r="B899" s="0" t="s">
        <v>9016</v>
      </c>
    </row>
    <row r="900" customFormat="false" ht="12.8" hidden="false" customHeight="false" outlineLevel="0" collapsed="false">
      <c r="A900" s="0" t="s">
        <v>5901</v>
      </c>
      <c r="B900" s="0" t="s">
        <v>9015</v>
      </c>
    </row>
    <row r="901" customFormat="false" ht="12.8" hidden="false" customHeight="false" outlineLevel="0" collapsed="false">
      <c r="A901" s="0" t="s">
        <v>5903</v>
      </c>
      <c r="B901" s="0" t="s">
        <v>9016</v>
      </c>
    </row>
    <row r="902" customFormat="false" ht="12.8" hidden="false" customHeight="false" outlineLevel="0" collapsed="false">
      <c r="A902" s="0" t="s">
        <v>5905</v>
      </c>
      <c r="B902" s="0" t="s">
        <v>9015</v>
      </c>
    </row>
    <row r="903" customFormat="false" ht="12.8" hidden="false" customHeight="false" outlineLevel="0" collapsed="false">
      <c r="A903" s="0" t="s">
        <v>5907</v>
      </c>
      <c r="B903" s="0" t="s">
        <v>9015</v>
      </c>
    </row>
    <row r="904" customFormat="false" ht="12.8" hidden="false" customHeight="false" outlineLevel="0" collapsed="false">
      <c r="A904" s="0" t="s">
        <v>5909</v>
      </c>
      <c r="B904" s="0" t="s">
        <v>9015</v>
      </c>
    </row>
    <row r="905" customFormat="false" ht="12.8" hidden="false" customHeight="false" outlineLevel="0" collapsed="false">
      <c r="A905" s="0" t="s">
        <v>5911</v>
      </c>
      <c r="B905" s="0" t="s">
        <v>9015</v>
      </c>
    </row>
    <row r="906" customFormat="false" ht="12.8" hidden="false" customHeight="false" outlineLevel="0" collapsed="false">
      <c r="A906" s="0" t="s">
        <v>5913</v>
      </c>
      <c r="B906" s="0" t="s">
        <v>9016</v>
      </c>
    </row>
    <row r="907" customFormat="false" ht="12.8" hidden="false" customHeight="false" outlineLevel="0" collapsed="false">
      <c r="A907" s="0" t="s">
        <v>5915</v>
      </c>
      <c r="B907" s="0" t="s">
        <v>9016</v>
      </c>
    </row>
    <row r="908" customFormat="false" ht="12.8" hidden="false" customHeight="false" outlineLevel="0" collapsed="false">
      <c r="A908" s="0" t="s">
        <v>5917</v>
      </c>
      <c r="B908" s="0" t="s">
        <v>9016</v>
      </c>
    </row>
    <row r="909" customFormat="false" ht="12.8" hidden="false" customHeight="false" outlineLevel="0" collapsed="false">
      <c r="A909" s="0" t="s">
        <v>5919</v>
      </c>
      <c r="B909" s="0" t="s">
        <v>9016</v>
      </c>
    </row>
    <row r="910" customFormat="false" ht="12.8" hidden="false" customHeight="false" outlineLevel="0" collapsed="false">
      <c r="A910" s="0" t="s">
        <v>5921</v>
      </c>
      <c r="B910" s="0" t="s">
        <v>9017</v>
      </c>
    </row>
    <row r="911" customFormat="false" ht="12.8" hidden="false" customHeight="false" outlineLevel="0" collapsed="false">
      <c r="A911" s="0" t="s">
        <v>5923</v>
      </c>
      <c r="B911" s="0" t="s">
        <v>9015</v>
      </c>
    </row>
    <row r="912" customFormat="false" ht="12.8" hidden="false" customHeight="false" outlineLevel="0" collapsed="false">
      <c r="A912" s="0" t="s">
        <v>5925</v>
      </c>
      <c r="B912" s="0" t="s">
        <v>9015</v>
      </c>
    </row>
    <row r="913" customFormat="false" ht="12.8" hidden="false" customHeight="false" outlineLevel="0" collapsed="false">
      <c r="A913" s="0" t="s">
        <v>5927</v>
      </c>
      <c r="B913" s="0" t="s">
        <v>9017</v>
      </c>
    </row>
    <row r="914" customFormat="false" ht="12.8" hidden="false" customHeight="false" outlineLevel="0" collapsed="false">
      <c r="A914" s="0" t="s">
        <v>5929</v>
      </c>
      <c r="B914" s="0" t="s">
        <v>9015</v>
      </c>
    </row>
    <row r="915" customFormat="false" ht="12.8" hidden="false" customHeight="false" outlineLevel="0" collapsed="false">
      <c r="A915" s="0" t="s">
        <v>5931</v>
      </c>
      <c r="B915" s="0" t="s">
        <v>9016</v>
      </c>
    </row>
    <row r="916" customFormat="false" ht="12.8" hidden="false" customHeight="false" outlineLevel="0" collapsed="false">
      <c r="A916" s="0" t="s">
        <v>5933</v>
      </c>
      <c r="B916" s="0" t="s">
        <v>9016</v>
      </c>
    </row>
    <row r="917" customFormat="false" ht="12.8" hidden="false" customHeight="false" outlineLevel="0" collapsed="false">
      <c r="A917" s="0" t="s">
        <v>5935</v>
      </c>
      <c r="B917" s="0" t="s">
        <v>9016</v>
      </c>
    </row>
    <row r="918" customFormat="false" ht="12.8" hidden="false" customHeight="false" outlineLevel="0" collapsed="false">
      <c r="A918" s="0" t="s">
        <v>5937</v>
      </c>
      <c r="B918" s="0" t="s">
        <v>9016</v>
      </c>
    </row>
    <row r="919" customFormat="false" ht="12.8" hidden="false" customHeight="false" outlineLevel="0" collapsed="false">
      <c r="A919" s="0" t="s">
        <v>5939</v>
      </c>
      <c r="B919" s="0" t="s">
        <v>9016</v>
      </c>
    </row>
    <row r="920" customFormat="false" ht="12.8" hidden="false" customHeight="false" outlineLevel="0" collapsed="false">
      <c r="A920" s="0" t="s">
        <v>5941</v>
      </c>
      <c r="B920" s="0" t="s">
        <v>9015</v>
      </c>
    </row>
    <row r="921" customFormat="false" ht="12.8" hidden="false" customHeight="false" outlineLevel="0" collapsed="false">
      <c r="A921" s="0" t="s">
        <v>5943</v>
      </c>
      <c r="B921" s="0" t="s">
        <v>9015</v>
      </c>
    </row>
    <row r="922" customFormat="false" ht="12.8" hidden="false" customHeight="false" outlineLevel="0" collapsed="false">
      <c r="A922" s="0" t="s">
        <v>5945</v>
      </c>
      <c r="B922" s="0" t="s">
        <v>9015</v>
      </c>
    </row>
    <row r="923" customFormat="false" ht="12.8" hidden="false" customHeight="false" outlineLevel="0" collapsed="false">
      <c r="A923" s="0" t="s">
        <v>5947</v>
      </c>
      <c r="B923" s="0" t="s">
        <v>9016</v>
      </c>
    </row>
    <row r="924" customFormat="false" ht="12.8" hidden="false" customHeight="false" outlineLevel="0" collapsed="false">
      <c r="A924" s="0" t="s">
        <v>5949</v>
      </c>
      <c r="B924" s="0" t="s">
        <v>9015</v>
      </c>
    </row>
    <row r="925" customFormat="false" ht="12.8" hidden="false" customHeight="false" outlineLevel="0" collapsed="false">
      <c r="A925" s="0" t="s">
        <v>5951</v>
      </c>
      <c r="B925" s="0" t="s">
        <v>9016</v>
      </c>
    </row>
    <row r="926" customFormat="false" ht="12.8" hidden="false" customHeight="false" outlineLevel="0" collapsed="false">
      <c r="A926" s="0" t="s">
        <v>5953</v>
      </c>
      <c r="B926" s="0" t="s">
        <v>9015</v>
      </c>
    </row>
    <row r="927" customFormat="false" ht="12.8" hidden="false" customHeight="false" outlineLevel="0" collapsed="false">
      <c r="A927" s="0" t="s">
        <v>5955</v>
      </c>
      <c r="B927" s="0" t="s">
        <v>9015</v>
      </c>
    </row>
    <row r="928" customFormat="false" ht="12.8" hidden="false" customHeight="false" outlineLevel="0" collapsed="false">
      <c r="A928" s="0" t="s">
        <v>5957</v>
      </c>
      <c r="B928" s="0" t="s">
        <v>9015</v>
      </c>
    </row>
    <row r="929" customFormat="false" ht="12.8" hidden="false" customHeight="false" outlineLevel="0" collapsed="false">
      <c r="A929" s="0" t="s">
        <v>5959</v>
      </c>
      <c r="B929" s="0" t="s">
        <v>9016</v>
      </c>
    </row>
    <row r="930" customFormat="false" ht="12.8" hidden="false" customHeight="false" outlineLevel="0" collapsed="false">
      <c r="A930" s="0" t="s">
        <v>5961</v>
      </c>
      <c r="B930" s="0" t="s">
        <v>9017</v>
      </c>
    </row>
    <row r="931" customFormat="false" ht="12.8" hidden="false" customHeight="false" outlineLevel="0" collapsed="false">
      <c r="A931" s="0" t="s">
        <v>5963</v>
      </c>
      <c r="B931" s="0" t="s">
        <v>9015</v>
      </c>
    </row>
    <row r="932" customFormat="false" ht="12.8" hidden="false" customHeight="false" outlineLevel="0" collapsed="false">
      <c r="A932" s="0" t="s">
        <v>5965</v>
      </c>
      <c r="B932" s="0" t="s">
        <v>9016</v>
      </c>
    </row>
    <row r="933" customFormat="false" ht="12.8" hidden="false" customHeight="false" outlineLevel="0" collapsed="false">
      <c r="A933" s="0" t="s">
        <v>5967</v>
      </c>
      <c r="B933" s="0" t="s">
        <v>9015</v>
      </c>
    </row>
    <row r="934" customFormat="false" ht="12.8" hidden="false" customHeight="false" outlineLevel="0" collapsed="false">
      <c r="A934" s="0" t="s">
        <v>5969</v>
      </c>
      <c r="B934" s="0" t="s">
        <v>9015</v>
      </c>
    </row>
    <row r="935" customFormat="false" ht="12.8" hidden="false" customHeight="false" outlineLevel="0" collapsed="false">
      <c r="A935" s="0" t="s">
        <v>5971</v>
      </c>
      <c r="B935" s="0" t="s">
        <v>9017</v>
      </c>
    </row>
    <row r="936" customFormat="false" ht="12.8" hidden="false" customHeight="false" outlineLevel="0" collapsed="false">
      <c r="A936" s="0" t="s">
        <v>5973</v>
      </c>
      <c r="B936" s="0" t="s">
        <v>9015</v>
      </c>
    </row>
    <row r="937" customFormat="false" ht="12.8" hidden="false" customHeight="false" outlineLevel="0" collapsed="false">
      <c r="A937" s="0" t="s">
        <v>5975</v>
      </c>
      <c r="B937" s="0" t="s">
        <v>9015</v>
      </c>
    </row>
    <row r="938" customFormat="false" ht="12.8" hidden="false" customHeight="false" outlineLevel="0" collapsed="false">
      <c r="A938" s="0" t="s">
        <v>5977</v>
      </c>
      <c r="B938" s="0" t="s">
        <v>9015</v>
      </c>
    </row>
    <row r="939" customFormat="false" ht="12.8" hidden="false" customHeight="false" outlineLevel="0" collapsed="false">
      <c r="A939" s="0" t="s">
        <v>5979</v>
      </c>
      <c r="B939" s="0" t="s">
        <v>9016</v>
      </c>
    </row>
    <row r="940" customFormat="false" ht="12.8" hidden="false" customHeight="false" outlineLevel="0" collapsed="false">
      <c r="A940" s="0" t="s">
        <v>5981</v>
      </c>
      <c r="B940" s="0" t="s">
        <v>9015</v>
      </c>
    </row>
    <row r="941" customFormat="false" ht="12.8" hidden="false" customHeight="false" outlineLevel="0" collapsed="false">
      <c r="A941" s="0" t="s">
        <v>5983</v>
      </c>
      <c r="B941" s="0" t="s">
        <v>9015</v>
      </c>
    </row>
    <row r="942" customFormat="false" ht="12.8" hidden="false" customHeight="false" outlineLevel="0" collapsed="false">
      <c r="A942" s="0" t="s">
        <v>5985</v>
      </c>
      <c r="B942" s="0" t="s">
        <v>9015</v>
      </c>
    </row>
    <row r="943" customFormat="false" ht="12.8" hidden="false" customHeight="false" outlineLevel="0" collapsed="false">
      <c r="A943" s="0" t="s">
        <v>5987</v>
      </c>
      <c r="B943" s="0" t="s">
        <v>9015</v>
      </c>
    </row>
    <row r="944" customFormat="false" ht="12.8" hidden="false" customHeight="false" outlineLevel="0" collapsed="false">
      <c r="A944" s="0" t="s">
        <v>5989</v>
      </c>
      <c r="B944" s="0" t="s">
        <v>9016</v>
      </c>
    </row>
    <row r="945" customFormat="false" ht="12.8" hidden="false" customHeight="false" outlineLevel="0" collapsed="false">
      <c r="A945" s="0" t="s">
        <v>5991</v>
      </c>
      <c r="B945" s="0" t="s">
        <v>9015</v>
      </c>
    </row>
    <row r="946" customFormat="false" ht="12.8" hidden="false" customHeight="false" outlineLevel="0" collapsed="false">
      <c r="A946" s="0" t="s">
        <v>5993</v>
      </c>
      <c r="B946" s="0" t="s">
        <v>9015</v>
      </c>
    </row>
    <row r="947" customFormat="false" ht="12.8" hidden="false" customHeight="false" outlineLevel="0" collapsed="false">
      <c r="A947" s="0" t="s">
        <v>5995</v>
      </c>
      <c r="B947" s="0" t="s">
        <v>9017</v>
      </c>
    </row>
    <row r="948" customFormat="false" ht="12.8" hidden="false" customHeight="false" outlineLevel="0" collapsed="false">
      <c r="A948" s="0" t="s">
        <v>5997</v>
      </c>
      <c r="B948" s="0" t="s">
        <v>9015</v>
      </c>
    </row>
    <row r="949" customFormat="false" ht="12.8" hidden="false" customHeight="false" outlineLevel="0" collapsed="false">
      <c r="A949" s="0" t="s">
        <v>5999</v>
      </c>
      <c r="B949" s="0" t="s">
        <v>9015</v>
      </c>
    </row>
    <row r="950" customFormat="false" ht="12.8" hidden="false" customHeight="false" outlineLevel="0" collapsed="false">
      <c r="A950" s="0" t="s">
        <v>6001</v>
      </c>
      <c r="B950" s="0" t="s">
        <v>9017</v>
      </c>
    </row>
    <row r="951" customFormat="false" ht="12.8" hidden="false" customHeight="false" outlineLevel="0" collapsed="false">
      <c r="A951" s="0" t="s">
        <v>6003</v>
      </c>
      <c r="B951" s="0" t="s">
        <v>9015</v>
      </c>
    </row>
    <row r="952" customFormat="false" ht="12.8" hidden="false" customHeight="false" outlineLevel="0" collapsed="false">
      <c r="A952" s="0" t="s">
        <v>6005</v>
      </c>
      <c r="B952" s="0" t="s">
        <v>9016</v>
      </c>
    </row>
    <row r="953" customFormat="false" ht="12.8" hidden="false" customHeight="false" outlineLevel="0" collapsed="false">
      <c r="A953" s="0" t="s">
        <v>6007</v>
      </c>
      <c r="B953" s="0" t="s">
        <v>9017</v>
      </c>
    </row>
    <row r="954" customFormat="false" ht="12.8" hidden="false" customHeight="false" outlineLevel="0" collapsed="false">
      <c r="A954" s="0" t="s">
        <v>6009</v>
      </c>
      <c r="B954" s="0" t="s">
        <v>9015</v>
      </c>
    </row>
    <row r="955" customFormat="false" ht="12.8" hidden="false" customHeight="false" outlineLevel="0" collapsed="false">
      <c r="A955" s="0" t="s">
        <v>6011</v>
      </c>
      <c r="B955" s="0" t="s">
        <v>9016</v>
      </c>
    </row>
    <row r="956" customFormat="false" ht="12.8" hidden="false" customHeight="false" outlineLevel="0" collapsed="false">
      <c r="A956" s="0" t="s">
        <v>6013</v>
      </c>
      <c r="B956" s="0" t="s">
        <v>9015</v>
      </c>
    </row>
    <row r="957" customFormat="false" ht="12.8" hidden="false" customHeight="false" outlineLevel="0" collapsed="false">
      <c r="A957" s="0" t="s">
        <v>6015</v>
      </c>
      <c r="B957" s="0" t="s">
        <v>9015</v>
      </c>
    </row>
    <row r="958" customFormat="false" ht="12.8" hidden="false" customHeight="false" outlineLevel="0" collapsed="false">
      <c r="A958" s="0" t="s">
        <v>6017</v>
      </c>
      <c r="B958" s="0" t="s">
        <v>9015</v>
      </c>
    </row>
    <row r="959" customFormat="false" ht="12.8" hidden="false" customHeight="false" outlineLevel="0" collapsed="false">
      <c r="A959" s="0" t="s">
        <v>6019</v>
      </c>
      <c r="B959" s="0" t="s">
        <v>9015</v>
      </c>
    </row>
    <row r="960" customFormat="false" ht="12.8" hidden="false" customHeight="false" outlineLevel="0" collapsed="false">
      <c r="A960" s="0" t="s">
        <v>6021</v>
      </c>
      <c r="B960" s="0" t="s">
        <v>9015</v>
      </c>
    </row>
    <row r="961" customFormat="false" ht="12.8" hidden="false" customHeight="false" outlineLevel="0" collapsed="false">
      <c r="A961" s="0" t="s">
        <v>6023</v>
      </c>
      <c r="B961" s="0" t="s">
        <v>9015</v>
      </c>
    </row>
    <row r="962" customFormat="false" ht="12.8" hidden="false" customHeight="false" outlineLevel="0" collapsed="false">
      <c r="A962" s="0" t="s">
        <v>6025</v>
      </c>
      <c r="B962" s="0" t="s">
        <v>9017</v>
      </c>
    </row>
    <row r="963" customFormat="false" ht="12.8" hidden="false" customHeight="false" outlineLevel="0" collapsed="false">
      <c r="A963" s="0" t="s">
        <v>6027</v>
      </c>
      <c r="B963" s="0" t="s">
        <v>9016</v>
      </c>
    </row>
    <row r="964" customFormat="false" ht="12.8" hidden="false" customHeight="false" outlineLevel="0" collapsed="false">
      <c r="A964" s="0" t="s">
        <v>6029</v>
      </c>
      <c r="B964" s="0" t="s">
        <v>9015</v>
      </c>
    </row>
    <row r="965" customFormat="false" ht="12.8" hidden="false" customHeight="false" outlineLevel="0" collapsed="false">
      <c r="A965" s="0" t="s">
        <v>6031</v>
      </c>
      <c r="B965" s="0" t="s">
        <v>9015</v>
      </c>
    </row>
    <row r="966" customFormat="false" ht="12.8" hidden="false" customHeight="false" outlineLevel="0" collapsed="false">
      <c r="A966" s="0" t="s">
        <v>6033</v>
      </c>
      <c r="B966" s="0" t="s">
        <v>9017</v>
      </c>
    </row>
    <row r="967" customFormat="false" ht="12.8" hidden="false" customHeight="false" outlineLevel="0" collapsed="false">
      <c r="A967" s="0" t="s">
        <v>6035</v>
      </c>
      <c r="B967" s="0" t="s">
        <v>9015</v>
      </c>
    </row>
    <row r="968" customFormat="false" ht="12.8" hidden="false" customHeight="false" outlineLevel="0" collapsed="false">
      <c r="A968" s="0" t="s">
        <v>6037</v>
      </c>
      <c r="B968" s="0" t="s">
        <v>9015</v>
      </c>
    </row>
    <row r="969" customFormat="false" ht="12.8" hidden="false" customHeight="false" outlineLevel="0" collapsed="false">
      <c r="A969" s="0" t="s">
        <v>6039</v>
      </c>
      <c r="B969" s="0" t="s">
        <v>9015</v>
      </c>
    </row>
    <row r="970" customFormat="false" ht="12.8" hidden="false" customHeight="false" outlineLevel="0" collapsed="false">
      <c r="A970" s="0" t="s">
        <v>6041</v>
      </c>
      <c r="B970" s="0" t="s">
        <v>9017</v>
      </c>
    </row>
    <row r="971" customFormat="false" ht="12.8" hidden="false" customHeight="false" outlineLevel="0" collapsed="false">
      <c r="A971" s="0" t="s">
        <v>6043</v>
      </c>
      <c r="B971" s="0" t="s">
        <v>9016</v>
      </c>
    </row>
    <row r="972" customFormat="false" ht="12.8" hidden="false" customHeight="false" outlineLevel="0" collapsed="false">
      <c r="A972" s="0" t="s">
        <v>6045</v>
      </c>
      <c r="B972" s="0" t="s">
        <v>9015</v>
      </c>
    </row>
    <row r="973" customFormat="false" ht="12.8" hidden="false" customHeight="false" outlineLevel="0" collapsed="false">
      <c r="A973" s="0" t="s">
        <v>6047</v>
      </c>
      <c r="B973" s="0" t="s">
        <v>9015</v>
      </c>
    </row>
    <row r="974" customFormat="false" ht="12.8" hidden="false" customHeight="false" outlineLevel="0" collapsed="false">
      <c r="A974" s="0" t="s">
        <v>6049</v>
      </c>
      <c r="B974" s="0" t="s">
        <v>9016</v>
      </c>
    </row>
    <row r="975" customFormat="false" ht="12.8" hidden="false" customHeight="false" outlineLevel="0" collapsed="false">
      <c r="A975" s="0" t="s">
        <v>6051</v>
      </c>
      <c r="B975" s="0" t="s">
        <v>9016</v>
      </c>
    </row>
    <row r="976" customFormat="false" ht="12.8" hidden="false" customHeight="false" outlineLevel="0" collapsed="false">
      <c r="A976" s="0" t="s">
        <v>6053</v>
      </c>
      <c r="B976" s="0" t="s">
        <v>9015</v>
      </c>
    </row>
    <row r="977" customFormat="false" ht="12.8" hidden="false" customHeight="false" outlineLevel="0" collapsed="false">
      <c r="A977" s="0" t="s">
        <v>6055</v>
      </c>
      <c r="B977" s="0" t="s">
        <v>9017</v>
      </c>
    </row>
    <row r="978" customFormat="false" ht="12.8" hidden="false" customHeight="false" outlineLevel="0" collapsed="false">
      <c r="A978" s="0" t="s">
        <v>6057</v>
      </c>
      <c r="B978" s="0" t="s">
        <v>9015</v>
      </c>
    </row>
    <row r="979" customFormat="false" ht="12.8" hidden="false" customHeight="false" outlineLevel="0" collapsed="false">
      <c r="A979" s="0" t="s">
        <v>6059</v>
      </c>
      <c r="B979" s="0" t="s">
        <v>9015</v>
      </c>
    </row>
    <row r="980" customFormat="false" ht="12.8" hidden="false" customHeight="false" outlineLevel="0" collapsed="false">
      <c r="A980" s="0" t="s">
        <v>6061</v>
      </c>
      <c r="B980" s="0" t="s">
        <v>9016</v>
      </c>
    </row>
    <row r="981" customFormat="false" ht="12.8" hidden="false" customHeight="false" outlineLevel="0" collapsed="false">
      <c r="A981" s="0" t="s">
        <v>6063</v>
      </c>
      <c r="B981" s="0" t="s">
        <v>9015</v>
      </c>
    </row>
    <row r="982" customFormat="false" ht="12.8" hidden="false" customHeight="false" outlineLevel="0" collapsed="false">
      <c r="A982" s="0" t="s">
        <v>6065</v>
      </c>
      <c r="B982" s="0" t="s">
        <v>9015</v>
      </c>
    </row>
    <row r="983" customFormat="false" ht="12.8" hidden="false" customHeight="false" outlineLevel="0" collapsed="false">
      <c r="A983" s="0" t="s">
        <v>6067</v>
      </c>
      <c r="B983" s="0" t="s">
        <v>9016</v>
      </c>
    </row>
    <row r="984" customFormat="false" ht="12.8" hidden="false" customHeight="false" outlineLevel="0" collapsed="false">
      <c r="A984" s="0" t="s">
        <v>6069</v>
      </c>
      <c r="B984" s="0" t="s">
        <v>9016</v>
      </c>
    </row>
    <row r="985" customFormat="false" ht="12.8" hidden="false" customHeight="false" outlineLevel="0" collapsed="false">
      <c r="A985" s="0" t="s">
        <v>6071</v>
      </c>
      <c r="B985" s="0" t="s">
        <v>9015</v>
      </c>
    </row>
    <row r="986" customFormat="false" ht="12.8" hidden="false" customHeight="false" outlineLevel="0" collapsed="false">
      <c r="A986" s="0" t="s">
        <v>6073</v>
      </c>
      <c r="B986" s="0" t="s">
        <v>9015</v>
      </c>
    </row>
    <row r="987" customFormat="false" ht="12.8" hidden="false" customHeight="false" outlineLevel="0" collapsed="false">
      <c r="A987" s="0" t="s">
        <v>6075</v>
      </c>
      <c r="B987" s="0" t="s">
        <v>9017</v>
      </c>
    </row>
    <row r="988" customFormat="false" ht="12.8" hidden="false" customHeight="false" outlineLevel="0" collapsed="false">
      <c r="A988" s="0" t="s">
        <v>6077</v>
      </c>
      <c r="B988" s="0" t="s">
        <v>9015</v>
      </c>
    </row>
    <row r="989" customFormat="false" ht="12.8" hidden="false" customHeight="false" outlineLevel="0" collapsed="false">
      <c r="A989" s="0" t="s">
        <v>6079</v>
      </c>
      <c r="B989" s="0" t="s">
        <v>9016</v>
      </c>
    </row>
    <row r="990" customFormat="false" ht="12.8" hidden="false" customHeight="false" outlineLevel="0" collapsed="false">
      <c r="A990" s="0" t="s">
        <v>6081</v>
      </c>
      <c r="B990" s="0" t="s">
        <v>9015</v>
      </c>
    </row>
    <row r="991" customFormat="false" ht="12.8" hidden="false" customHeight="false" outlineLevel="0" collapsed="false">
      <c r="A991" s="0" t="s">
        <v>6083</v>
      </c>
      <c r="B991" s="0" t="s">
        <v>9016</v>
      </c>
    </row>
    <row r="992" customFormat="false" ht="12.8" hidden="false" customHeight="false" outlineLevel="0" collapsed="false">
      <c r="A992" s="0" t="s">
        <v>6085</v>
      </c>
      <c r="B992" s="0" t="s">
        <v>9016</v>
      </c>
    </row>
    <row r="993" customFormat="false" ht="12.8" hidden="false" customHeight="false" outlineLevel="0" collapsed="false">
      <c r="A993" s="0" t="s">
        <v>6087</v>
      </c>
      <c r="B993" s="0" t="s">
        <v>9016</v>
      </c>
    </row>
    <row r="994" customFormat="false" ht="12.8" hidden="false" customHeight="false" outlineLevel="0" collapsed="false">
      <c r="A994" s="0" t="s">
        <v>6089</v>
      </c>
      <c r="B994" s="0" t="s">
        <v>9016</v>
      </c>
    </row>
    <row r="995" customFormat="false" ht="12.8" hidden="false" customHeight="false" outlineLevel="0" collapsed="false">
      <c r="A995" s="0" t="s">
        <v>6091</v>
      </c>
      <c r="B995" s="0" t="s">
        <v>9017</v>
      </c>
    </row>
    <row r="996" customFormat="false" ht="12.8" hidden="false" customHeight="false" outlineLevel="0" collapsed="false">
      <c r="A996" s="0" t="s">
        <v>6093</v>
      </c>
      <c r="B996" s="0" t="s">
        <v>9015</v>
      </c>
    </row>
    <row r="997" customFormat="false" ht="12.8" hidden="false" customHeight="false" outlineLevel="0" collapsed="false">
      <c r="A997" s="0" t="s">
        <v>6095</v>
      </c>
      <c r="B997" s="0" t="s">
        <v>9015</v>
      </c>
    </row>
    <row r="998" customFormat="false" ht="12.8" hidden="false" customHeight="false" outlineLevel="0" collapsed="false">
      <c r="A998" s="0" t="s">
        <v>6097</v>
      </c>
      <c r="B998" s="0" t="s">
        <v>9015</v>
      </c>
    </row>
    <row r="999" customFormat="false" ht="12.8" hidden="false" customHeight="false" outlineLevel="0" collapsed="false">
      <c r="A999" s="0" t="s">
        <v>6099</v>
      </c>
      <c r="B999" s="0" t="s">
        <v>9017</v>
      </c>
    </row>
    <row r="1000" customFormat="false" ht="12.8" hidden="false" customHeight="false" outlineLevel="0" collapsed="false">
      <c r="A1000" s="0" t="s">
        <v>6101</v>
      </c>
      <c r="B1000" s="0" t="s">
        <v>9016</v>
      </c>
    </row>
    <row r="1001" customFormat="false" ht="12.8" hidden="false" customHeight="false" outlineLevel="0" collapsed="false">
      <c r="A1001" s="0" t="s">
        <v>6103</v>
      </c>
      <c r="B1001" s="0" t="s">
        <v>9016</v>
      </c>
    </row>
    <row r="1002" customFormat="false" ht="12.8" hidden="false" customHeight="false" outlineLevel="0" collapsed="false">
      <c r="A1002" s="0" t="s">
        <v>6105</v>
      </c>
      <c r="B1002" s="0" t="s">
        <v>9016</v>
      </c>
    </row>
    <row r="1003" customFormat="false" ht="12.8" hidden="false" customHeight="false" outlineLevel="0" collapsed="false">
      <c r="A1003" s="0" t="s">
        <v>6107</v>
      </c>
      <c r="B1003" s="0" t="s">
        <v>9016</v>
      </c>
    </row>
    <row r="1004" customFormat="false" ht="12.8" hidden="false" customHeight="false" outlineLevel="0" collapsed="false">
      <c r="A1004" s="0" t="s">
        <v>6109</v>
      </c>
      <c r="B1004" s="0" t="s">
        <v>9016</v>
      </c>
    </row>
    <row r="1005" customFormat="false" ht="12.8" hidden="false" customHeight="false" outlineLevel="0" collapsed="false">
      <c r="A1005" s="0" t="s">
        <v>6111</v>
      </c>
      <c r="B1005" s="0" t="s">
        <v>9017</v>
      </c>
    </row>
    <row r="1006" customFormat="false" ht="12.8" hidden="false" customHeight="false" outlineLevel="0" collapsed="false">
      <c r="A1006" s="0" t="s">
        <v>6113</v>
      </c>
      <c r="B1006" s="0" t="s">
        <v>9017</v>
      </c>
    </row>
    <row r="1007" customFormat="false" ht="12.8" hidden="false" customHeight="false" outlineLevel="0" collapsed="false">
      <c r="A1007" s="0" t="s">
        <v>6115</v>
      </c>
      <c r="B1007" s="0" t="s">
        <v>9016</v>
      </c>
    </row>
    <row r="1008" customFormat="false" ht="12.8" hidden="false" customHeight="false" outlineLevel="0" collapsed="false">
      <c r="A1008" s="0" t="s">
        <v>6117</v>
      </c>
      <c r="B1008" s="0" t="s">
        <v>9016</v>
      </c>
    </row>
    <row r="1009" customFormat="false" ht="12.8" hidden="false" customHeight="false" outlineLevel="0" collapsed="false">
      <c r="A1009" s="0" t="s">
        <v>6119</v>
      </c>
      <c r="B1009" s="0" t="s">
        <v>9016</v>
      </c>
    </row>
    <row r="1010" customFormat="false" ht="12.8" hidden="false" customHeight="false" outlineLevel="0" collapsed="false">
      <c r="A1010" s="0" t="s">
        <v>6121</v>
      </c>
      <c r="B1010" s="0" t="s">
        <v>9016</v>
      </c>
    </row>
    <row r="1011" customFormat="false" ht="12.8" hidden="false" customHeight="false" outlineLevel="0" collapsed="false">
      <c r="A1011" s="0" t="s">
        <v>6123</v>
      </c>
      <c r="B1011" s="0" t="s">
        <v>9016</v>
      </c>
    </row>
    <row r="1012" customFormat="false" ht="12.8" hidden="false" customHeight="false" outlineLevel="0" collapsed="false">
      <c r="A1012" s="0" t="s">
        <v>6125</v>
      </c>
      <c r="B1012" s="0" t="s">
        <v>9015</v>
      </c>
    </row>
    <row r="1013" customFormat="false" ht="12.8" hidden="false" customHeight="false" outlineLevel="0" collapsed="false">
      <c r="A1013" s="0" t="s">
        <v>6127</v>
      </c>
      <c r="B1013" s="0" t="s">
        <v>9016</v>
      </c>
    </row>
    <row r="1014" customFormat="false" ht="12.8" hidden="false" customHeight="false" outlineLevel="0" collapsed="false">
      <c r="A1014" s="0" t="s">
        <v>6129</v>
      </c>
      <c r="B1014" s="0" t="s">
        <v>9016</v>
      </c>
    </row>
    <row r="1015" customFormat="false" ht="12.8" hidden="false" customHeight="false" outlineLevel="0" collapsed="false">
      <c r="A1015" s="0" t="s">
        <v>6131</v>
      </c>
      <c r="B1015" s="0" t="s">
        <v>9016</v>
      </c>
    </row>
    <row r="1016" customFormat="false" ht="12.8" hidden="false" customHeight="false" outlineLevel="0" collapsed="false">
      <c r="A1016" s="0" t="s">
        <v>6133</v>
      </c>
      <c r="B1016" s="0" t="s">
        <v>9016</v>
      </c>
    </row>
    <row r="1017" customFormat="false" ht="12.8" hidden="false" customHeight="false" outlineLevel="0" collapsed="false">
      <c r="A1017" s="0" t="s">
        <v>6135</v>
      </c>
      <c r="B1017" s="0" t="s">
        <v>9016</v>
      </c>
    </row>
    <row r="1018" customFormat="false" ht="12.8" hidden="false" customHeight="false" outlineLevel="0" collapsed="false">
      <c r="A1018" s="0" t="s">
        <v>6137</v>
      </c>
      <c r="B1018" s="0" t="s">
        <v>9016</v>
      </c>
    </row>
    <row r="1019" customFormat="false" ht="12.8" hidden="false" customHeight="false" outlineLevel="0" collapsed="false">
      <c r="A1019" s="0" t="s">
        <v>6139</v>
      </c>
      <c r="B1019" s="0" t="s">
        <v>9015</v>
      </c>
    </row>
    <row r="1020" customFormat="false" ht="12.8" hidden="false" customHeight="false" outlineLevel="0" collapsed="false">
      <c r="A1020" s="0" t="s">
        <v>6141</v>
      </c>
      <c r="B1020" s="0" t="s">
        <v>9016</v>
      </c>
    </row>
    <row r="1021" customFormat="false" ht="12.8" hidden="false" customHeight="false" outlineLevel="0" collapsed="false">
      <c r="A1021" s="0" t="s">
        <v>6143</v>
      </c>
      <c r="B1021" s="0" t="s">
        <v>9016</v>
      </c>
    </row>
    <row r="1022" customFormat="false" ht="12.8" hidden="false" customHeight="false" outlineLevel="0" collapsed="false">
      <c r="A1022" s="0" t="s">
        <v>6145</v>
      </c>
      <c r="B1022" s="0" t="s">
        <v>9016</v>
      </c>
    </row>
    <row r="1023" customFormat="false" ht="12.8" hidden="false" customHeight="false" outlineLevel="0" collapsed="false">
      <c r="A1023" s="0" t="s">
        <v>6147</v>
      </c>
      <c r="B1023" s="0" t="s">
        <v>9015</v>
      </c>
    </row>
    <row r="1024" customFormat="false" ht="12.8" hidden="false" customHeight="false" outlineLevel="0" collapsed="false">
      <c r="A1024" s="0" t="s">
        <v>6149</v>
      </c>
      <c r="B1024" s="0" t="s">
        <v>9015</v>
      </c>
    </row>
    <row r="1025" customFormat="false" ht="12.8" hidden="false" customHeight="false" outlineLevel="0" collapsed="false">
      <c r="A1025" s="0" t="s">
        <v>6151</v>
      </c>
      <c r="B1025" s="0" t="s">
        <v>9015</v>
      </c>
    </row>
    <row r="1026" customFormat="false" ht="12.8" hidden="false" customHeight="false" outlineLevel="0" collapsed="false">
      <c r="A1026" s="0" t="s">
        <v>6153</v>
      </c>
      <c r="B1026" s="0" t="s">
        <v>9015</v>
      </c>
    </row>
    <row r="1027" customFormat="false" ht="12.8" hidden="false" customHeight="false" outlineLevel="0" collapsed="false">
      <c r="A1027" s="0" t="s">
        <v>6155</v>
      </c>
      <c r="B1027" s="0" t="s">
        <v>9016</v>
      </c>
    </row>
    <row r="1028" customFormat="false" ht="12.8" hidden="false" customHeight="false" outlineLevel="0" collapsed="false">
      <c r="A1028" s="0" t="s">
        <v>6157</v>
      </c>
      <c r="B1028" s="0" t="s">
        <v>9015</v>
      </c>
    </row>
    <row r="1029" customFormat="false" ht="12.8" hidden="false" customHeight="false" outlineLevel="0" collapsed="false">
      <c r="A1029" s="0" t="s">
        <v>6159</v>
      </c>
      <c r="B1029" s="0" t="s">
        <v>9016</v>
      </c>
    </row>
    <row r="1030" customFormat="false" ht="12.8" hidden="false" customHeight="false" outlineLevel="0" collapsed="false">
      <c r="A1030" s="0" t="s">
        <v>6161</v>
      </c>
      <c r="B1030" s="0" t="s">
        <v>9016</v>
      </c>
    </row>
    <row r="1031" customFormat="false" ht="12.8" hidden="false" customHeight="false" outlineLevel="0" collapsed="false">
      <c r="A1031" s="0" t="s">
        <v>6163</v>
      </c>
      <c r="B1031" s="0" t="s">
        <v>9016</v>
      </c>
    </row>
    <row r="1032" customFormat="false" ht="12.8" hidden="false" customHeight="false" outlineLevel="0" collapsed="false">
      <c r="A1032" s="0" t="s">
        <v>6165</v>
      </c>
      <c r="B1032" s="0" t="s">
        <v>9016</v>
      </c>
    </row>
    <row r="1033" customFormat="false" ht="12.8" hidden="false" customHeight="false" outlineLevel="0" collapsed="false">
      <c r="A1033" s="0" t="s">
        <v>6167</v>
      </c>
      <c r="B1033" s="0" t="s">
        <v>9017</v>
      </c>
    </row>
    <row r="1034" customFormat="false" ht="12.8" hidden="false" customHeight="false" outlineLevel="0" collapsed="false">
      <c r="A1034" s="0" t="s">
        <v>6169</v>
      </c>
      <c r="B1034" s="0" t="s">
        <v>9016</v>
      </c>
    </row>
    <row r="1035" customFormat="false" ht="12.8" hidden="false" customHeight="false" outlineLevel="0" collapsed="false">
      <c r="A1035" s="0" t="s">
        <v>6171</v>
      </c>
      <c r="B1035" s="0" t="s">
        <v>9015</v>
      </c>
    </row>
    <row r="1036" customFormat="false" ht="12.8" hidden="false" customHeight="false" outlineLevel="0" collapsed="false">
      <c r="A1036" s="0" t="s">
        <v>6173</v>
      </c>
      <c r="B1036" s="0" t="s">
        <v>9015</v>
      </c>
    </row>
    <row r="1037" customFormat="false" ht="12.8" hidden="false" customHeight="false" outlineLevel="0" collapsed="false">
      <c r="A1037" s="0" t="s">
        <v>6175</v>
      </c>
      <c r="B1037" s="0" t="s">
        <v>9015</v>
      </c>
    </row>
    <row r="1038" customFormat="false" ht="12.8" hidden="false" customHeight="false" outlineLevel="0" collapsed="false">
      <c r="A1038" s="0" t="s">
        <v>6177</v>
      </c>
      <c r="B1038" s="0" t="s">
        <v>9016</v>
      </c>
    </row>
    <row r="1039" customFormat="false" ht="12.8" hidden="false" customHeight="false" outlineLevel="0" collapsed="false">
      <c r="A1039" s="0" t="s">
        <v>6179</v>
      </c>
      <c r="B1039" s="0" t="s">
        <v>9015</v>
      </c>
    </row>
    <row r="1040" customFormat="false" ht="12.8" hidden="false" customHeight="false" outlineLevel="0" collapsed="false">
      <c r="A1040" s="0" t="s">
        <v>6181</v>
      </c>
      <c r="B1040" s="0" t="s">
        <v>9017</v>
      </c>
    </row>
    <row r="1041" customFormat="false" ht="12.8" hidden="false" customHeight="false" outlineLevel="0" collapsed="false">
      <c r="A1041" s="0" t="s">
        <v>6183</v>
      </c>
      <c r="B1041" s="0" t="s">
        <v>9015</v>
      </c>
    </row>
    <row r="1042" customFormat="false" ht="12.8" hidden="false" customHeight="false" outlineLevel="0" collapsed="false">
      <c r="A1042" s="0" t="s">
        <v>6185</v>
      </c>
      <c r="B1042" s="0" t="s">
        <v>9016</v>
      </c>
    </row>
    <row r="1043" customFormat="false" ht="12.8" hidden="false" customHeight="false" outlineLevel="0" collapsed="false">
      <c r="A1043" s="0" t="s">
        <v>6187</v>
      </c>
      <c r="B1043" s="0" t="s">
        <v>9017</v>
      </c>
    </row>
    <row r="1044" customFormat="false" ht="12.8" hidden="false" customHeight="false" outlineLevel="0" collapsed="false">
      <c r="A1044" s="0" t="s">
        <v>6189</v>
      </c>
      <c r="B1044" s="0" t="s">
        <v>9015</v>
      </c>
    </row>
    <row r="1045" customFormat="false" ht="12.8" hidden="false" customHeight="false" outlineLevel="0" collapsed="false">
      <c r="A1045" s="0" t="s">
        <v>6191</v>
      </c>
      <c r="B1045" s="0" t="s">
        <v>9017</v>
      </c>
    </row>
    <row r="1046" customFormat="false" ht="12.8" hidden="false" customHeight="false" outlineLevel="0" collapsed="false">
      <c r="A1046" s="0" t="s">
        <v>6193</v>
      </c>
      <c r="B1046" s="0" t="s">
        <v>9016</v>
      </c>
    </row>
    <row r="1047" customFormat="false" ht="12.8" hidden="false" customHeight="false" outlineLevel="0" collapsed="false">
      <c r="A1047" s="0" t="s">
        <v>6195</v>
      </c>
      <c r="B1047" s="0" t="s">
        <v>9016</v>
      </c>
    </row>
    <row r="1048" customFormat="false" ht="12.8" hidden="false" customHeight="false" outlineLevel="0" collapsed="false">
      <c r="A1048" s="0" t="s">
        <v>6197</v>
      </c>
      <c r="B1048" s="0" t="s">
        <v>9016</v>
      </c>
    </row>
    <row r="1049" customFormat="false" ht="12.8" hidden="false" customHeight="false" outlineLevel="0" collapsed="false">
      <c r="A1049" s="0" t="s">
        <v>6199</v>
      </c>
      <c r="B1049" s="0" t="s">
        <v>9016</v>
      </c>
    </row>
    <row r="1050" customFormat="false" ht="12.8" hidden="false" customHeight="false" outlineLevel="0" collapsed="false">
      <c r="A1050" s="0" t="s">
        <v>6201</v>
      </c>
      <c r="B1050" s="0" t="s">
        <v>9015</v>
      </c>
    </row>
    <row r="1051" customFormat="false" ht="12.8" hidden="false" customHeight="false" outlineLevel="0" collapsed="false">
      <c r="A1051" s="0" t="s">
        <v>6203</v>
      </c>
      <c r="B1051" s="0" t="s">
        <v>9017</v>
      </c>
    </row>
    <row r="1052" customFormat="false" ht="12.8" hidden="false" customHeight="false" outlineLevel="0" collapsed="false">
      <c r="A1052" s="0" t="s">
        <v>6205</v>
      </c>
      <c r="B1052" s="0" t="s">
        <v>9016</v>
      </c>
    </row>
    <row r="1053" customFormat="false" ht="12.8" hidden="false" customHeight="false" outlineLevel="0" collapsed="false">
      <c r="A1053" s="0" t="s">
        <v>6207</v>
      </c>
      <c r="B1053" s="0" t="s">
        <v>9016</v>
      </c>
    </row>
    <row r="1054" customFormat="false" ht="12.8" hidden="false" customHeight="false" outlineLevel="0" collapsed="false">
      <c r="A1054" s="0" t="s">
        <v>6209</v>
      </c>
      <c r="B1054" s="0" t="s">
        <v>9016</v>
      </c>
    </row>
    <row r="1055" customFormat="false" ht="12.8" hidden="false" customHeight="false" outlineLevel="0" collapsed="false">
      <c r="A1055" s="0" t="s">
        <v>6211</v>
      </c>
      <c r="B1055" s="0" t="s">
        <v>9016</v>
      </c>
    </row>
    <row r="1056" customFormat="false" ht="12.8" hidden="false" customHeight="false" outlineLevel="0" collapsed="false">
      <c r="A1056" s="0" t="s">
        <v>6213</v>
      </c>
      <c r="B1056" s="0" t="s">
        <v>9016</v>
      </c>
    </row>
    <row r="1057" customFormat="false" ht="12.8" hidden="false" customHeight="false" outlineLevel="0" collapsed="false">
      <c r="A1057" s="0" t="s">
        <v>6215</v>
      </c>
      <c r="B1057" s="0" t="s">
        <v>9016</v>
      </c>
    </row>
    <row r="1058" customFormat="false" ht="12.8" hidden="false" customHeight="false" outlineLevel="0" collapsed="false">
      <c r="A1058" s="0" t="s">
        <v>6217</v>
      </c>
      <c r="B1058" s="0" t="s">
        <v>9016</v>
      </c>
    </row>
    <row r="1059" customFormat="false" ht="12.8" hidden="false" customHeight="false" outlineLevel="0" collapsed="false">
      <c r="A1059" s="0" t="s">
        <v>6219</v>
      </c>
      <c r="B1059" s="0" t="s">
        <v>9016</v>
      </c>
    </row>
    <row r="1060" customFormat="false" ht="12.8" hidden="false" customHeight="false" outlineLevel="0" collapsed="false">
      <c r="A1060" s="0" t="s">
        <v>6221</v>
      </c>
      <c r="B1060" s="0" t="s">
        <v>9016</v>
      </c>
    </row>
    <row r="1061" customFormat="false" ht="12.8" hidden="false" customHeight="false" outlineLevel="0" collapsed="false">
      <c r="A1061" s="0" t="s">
        <v>6223</v>
      </c>
      <c r="B1061" s="0" t="s">
        <v>9017</v>
      </c>
    </row>
    <row r="1062" customFormat="false" ht="12.8" hidden="false" customHeight="false" outlineLevel="0" collapsed="false">
      <c r="A1062" s="0" t="s">
        <v>6225</v>
      </c>
      <c r="B1062" s="0" t="s">
        <v>9017</v>
      </c>
    </row>
    <row r="1063" customFormat="false" ht="12.8" hidden="false" customHeight="false" outlineLevel="0" collapsed="false">
      <c r="A1063" s="0" t="s">
        <v>6227</v>
      </c>
      <c r="B1063" s="0" t="s">
        <v>9016</v>
      </c>
    </row>
    <row r="1064" customFormat="false" ht="12.8" hidden="false" customHeight="false" outlineLevel="0" collapsed="false">
      <c r="A1064" s="0" t="s">
        <v>6229</v>
      </c>
      <c r="B1064" s="0" t="s">
        <v>9016</v>
      </c>
    </row>
    <row r="1065" customFormat="false" ht="12.8" hidden="false" customHeight="false" outlineLevel="0" collapsed="false">
      <c r="A1065" s="0" t="s">
        <v>6231</v>
      </c>
      <c r="B1065" s="0" t="s">
        <v>9016</v>
      </c>
    </row>
    <row r="1066" customFormat="false" ht="12.8" hidden="false" customHeight="false" outlineLevel="0" collapsed="false">
      <c r="A1066" s="0" t="s">
        <v>6233</v>
      </c>
      <c r="B1066" s="0" t="s">
        <v>9015</v>
      </c>
    </row>
    <row r="1067" customFormat="false" ht="12.8" hidden="false" customHeight="false" outlineLevel="0" collapsed="false">
      <c r="A1067" s="0" t="s">
        <v>6235</v>
      </c>
      <c r="B1067" s="0" t="s">
        <v>9017</v>
      </c>
    </row>
    <row r="1068" customFormat="false" ht="12.8" hidden="false" customHeight="false" outlineLevel="0" collapsed="false">
      <c r="A1068" s="0" t="s">
        <v>6237</v>
      </c>
      <c r="B1068" s="0" t="s">
        <v>9016</v>
      </c>
    </row>
    <row r="1069" customFormat="false" ht="12.8" hidden="false" customHeight="false" outlineLevel="0" collapsed="false">
      <c r="A1069" s="0" t="s">
        <v>6239</v>
      </c>
      <c r="B1069" s="0" t="s">
        <v>9016</v>
      </c>
    </row>
    <row r="1070" customFormat="false" ht="12.8" hidden="false" customHeight="false" outlineLevel="0" collapsed="false">
      <c r="A1070" s="0" t="s">
        <v>6241</v>
      </c>
      <c r="B1070" s="0" t="s">
        <v>9017</v>
      </c>
    </row>
    <row r="1071" customFormat="false" ht="12.8" hidden="false" customHeight="false" outlineLevel="0" collapsed="false">
      <c r="A1071" s="0" t="s">
        <v>6243</v>
      </c>
      <c r="B1071" s="0" t="s">
        <v>9016</v>
      </c>
    </row>
    <row r="1072" customFormat="false" ht="12.8" hidden="false" customHeight="false" outlineLevel="0" collapsed="false">
      <c r="A1072" s="0" t="s">
        <v>6245</v>
      </c>
      <c r="B1072" s="0" t="s">
        <v>9015</v>
      </c>
    </row>
    <row r="1073" customFormat="false" ht="12.8" hidden="false" customHeight="false" outlineLevel="0" collapsed="false">
      <c r="A1073" s="0" t="s">
        <v>6247</v>
      </c>
      <c r="B1073" s="0" t="s">
        <v>9016</v>
      </c>
    </row>
    <row r="1074" customFormat="false" ht="12.8" hidden="false" customHeight="false" outlineLevel="0" collapsed="false">
      <c r="A1074" s="0" t="s">
        <v>6249</v>
      </c>
      <c r="B1074" s="0" t="s">
        <v>9016</v>
      </c>
    </row>
    <row r="1075" customFormat="false" ht="12.8" hidden="false" customHeight="false" outlineLevel="0" collapsed="false">
      <c r="A1075" s="0" t="s">
        <v>6251</v>
      </c>
      <c r="B1075" s="0" t="s">
        <v>9016</v>
      </c>
    </row>
    <row r="1076" customFormat="false" ht="12.8" hidden="false" customHeight="false" outlineLevel="0" collapsed="false">
      <c r="A1076" s="0" t="s">
        <v>6253</v>
      </c>
      <c r="B1076" s="0" t="s">
        <v>9016</v>
      </c>
    </row>
    <row r="1077" customFormat="false" ht="12.8" hidden="false" customHeight="false" outlineLevel="0" collapsed="false">
      <c r="A1077" s="0" t="s">
        <v>6255</v>
      </c>
      <c r="B1077" s="0" t="s">
        <v>9016</v>
      </c>
    </row>
    <row r="1078" customFormat="false" ht="12.8" hidden="false" customHeight="false" outlineLevel="0" collapsed="false">
      <c r="A1078" s="0" t="s">
        <v>6257</v>
      </c>
      <c r="B1078" s="0" t="s">
        <v>9017</v>
      </c>
    </row>
    <row r="1079" customFormat="false" ht="12.8" hidden="false" customHeight="false" outlineLevel="0" collapsed="false">
      <c r="A1079" s="0" t="s">
        <v>6259</v>
      </c>
      <c r="B1079" s="0" t="s">
        <v>9017</v>
      </c>
    </row>
    <row r="1080" customFormat="false" ht="12.8" hidden="false" customHeight="false" outlineLevel="0" collapsed="false">
      <c r="A1080" s="0" t="s">
        <v>6261</v>
      </c>
      <c r="B1080" s="0" t="s">
        <v>9016</v>
      </c>
    </row>
    <row r="1081" customFormat="false" ht="12.8" hidden="false" customHeight="false" outlineLevel="0" collapsed="false">
      <c r="A1081" s="0" t="s">
        <v>6263</v>
      </c>
      <c r="B1081" s="0" t="s">
        <v>9015</v>
      </c>
    </row>
    <row r="1082" customFormat="false" ht="12.8" hidden="false" customHeight="false" outlineLevel="0" collapsed="false">
      <c r="A1082" s="0" t="s">
        <v>6265</v>
      </c>
      <c r="B1082" s="0" t="s">
        <v>9015</v>
      </c>
    </row>
    <row r="1083" customFormat="false" ht="12.8" hidden="false" customHeight="false" outlineLevel="0" collapsed="false">
      <c r="A1083" s="0" t="s">
        <v>6267</v>
      </c>
      <c r="B1083" s="0" t="s">
        <v>9015</v>
      </c>
    </row>
    <row r="1084" customFormat="false" ht="12.8" hidden="false" customHeight="false" outlineLevel="0" collapsed="false">
      <c r="A1084" s="0" t="s">
        <v>6269</v>
      </c>
      <c r="B1084" s="0" t="s">
        <v>9016</v>
      </c>
    </row>
    <row r="1085" customFormat="false" ht="12.8" hidden="false" customHeight="false" outlineLevel="0" collapsed="false">
      <c r="A1085" s="0" t="s">
        <v>6271</v>
      </c>
      <c r="B1085" s="0" t="s">
        <v>9016</v>
      </c>
    </row>
    <row r="1086" customFormat="false" ht="12.8" hidden="false" customHeight="false" outlineLevel="0" collapsed="false">
      <c r="A1086" s="0" t="s">
        <v>6273</v>
      </c>
      <c r="B1086" s="0" t="s">
        <v>9015</v>
      </c>
    </row>
    <row r="1087" customFormat="false" ht="12.8" hidden="false" customHeight="false" outlineLevel="0" collapsed="false">
      <c r="A1087" s="0" t="s">
        <v>6275</v>
      </c>
      <c r="B1087" s="0" t="s">
        <v>9016</v>
      </c>
    </row>
    <row r="1088" customFormat="false" ht="12.8" hidden="false" customHeight="false" outlineLevel="0" collapsed="false">
      <c r="A1088" s="0" t="s">
        <v>6277</v>
      </c>
      <c r="B1088" s="0" t="s">
        <v>9015</v>
      </c>
    </row>
    <row r="1089" customFormat="false" ht="12.8" hidden="false" customHeight="false" outlineLevel="0" collapsed="false">
      <c r="A1089" s="0" t="s">
        <v>6279</v>
      </c>
      <c r="B1089" s="0" t="s">
        <v>9015</v>
      </c>
    </row>
    <row r="1090" customFormat="false" ht="12.8" hidden="false" customHeight="false" outlineLevel="0" collapsed="false">
      <c r="A1090" s="0" t="s">
        <v>6281</v>
      </c>
      <c r="B1090" s="0" t="s">
        <v>9015</v>
      </c>
    </row>
    <row r="1091" customFormat="false" ht="12.8" hidden="false" customHeight="false" outlineLevel="0" collapsed="false">
      <c r="A1091" s="0" t="s">
        <v>6283</v>
      </c>
      <c r="B1091" s="0" t="s">
        <v>9016</v>
      </c>
    </row>
    <row r="1092" customFormat="false" ht="12.8" hidden="false" customHeight="false" outlineLevel="0" collapsed="false">
      <c r="A1092" s="0" t="s">
        <v>6285</v>
      </c>
      <c r="B1092" s="0" t="s">
        <v>9015</v>
      </c>
    </row>
    <row r="1093" customFormat="false" ht="12.8" hidden="false" customHeight="false" outlineLevel="0" collapsed="false">
      <c r="A1093" s="0" t="s">
        <v>6287</v>
      </c>
      <c r="B1093" s="0" t="s">
        <v>9015</v>
      </c>
    </row>
    <row r="1094" customFormat="false" ht="12.8" hidden="false" customHeight="false" outlineLevel="0" collapsed="false">
      <c r="A1094" s="0" t="s">
        <v>6289</v>
      </c>
      <c r="B1094" s="0" t="s">
        <v>9016</v>
      </c>
    </row>
    <row r="1095" customFormat="false" ht="12.8" hidden="false" customHeight="false" outlineLevel="0" collapsed="false">
      <c r="A1095" s="0" t="s">
        <v>6291</v>
      </c>
      <c r="B1095" s="0" t="s">
        <v>9016</v>
      </c>
    </row>
    <row r="1096" customFormat="false" ht="12.8" hidden="false" customHeight="false" outlineLevel="0" collapsed="false">
      <c r="A1096" s="0" t="s">
        <v>6293</v>
      </c>
      <c r="B1096" s="0" t="s">
        <v>9016</v>
      </c>
    </row>
    <row r="1097" customFormat="false" ht="12.8" hidden="false" customHeight="false" outlineLevel="0" collapsed="false">
      <c r="A1097" s="0" t="s">
        <v>6295</v>
      </c>
      <c r="B1097" s="0" t="s">
        <v>9015</v>
      </c>
    </row>
    <row r="1098" customFormat="false" ht="12.8" hidden="false" customHeight="false" outlineLevel="0" collapsed="false">
      <c r="A1098" s="0" t="s">
        <v>6297</v>
      </c>
      <c r="B1098" s="0" t="s">
        <v>9015</v>
      </c>
    </row>
    <row r="1099" customFormat="false" ht="12.8" hidden="false" customHeight="false" outlineLevel="0" collapsed="false">
      <c r="A1099" s="0" t="s">
        <v>6299</v>
      </c>
      <c r="B1099" s="0" t="s">
        <v>9015</v>
      </c>
    </row>
    <row r="1100" customFormat="false" ht="12.8" hidden="false" customHeight="false" outlineLevel="0" collapsed="false">
      <c r="A1100" s="0" t="s">
        <v>6301</v>
      </c>
      <c r="B1100" s="0" t="s">
        <v>9016</v>
      </c>
    </row>
    <row r="1101" customFormat="false" ht="12.8" hidden="false" customHeight="false" outlineLevel="0" collapsed="false">
      <c r="A1101" s="0" t="s">
        <v>6303</v>
      </c>
      <c r="B1101" s="0" t="s">
        <v>9015</v>
      </c>
    </row>
    <row r="1102" customFormat="false" ht="12.8" hidden="false" customHeight="false" outlineLevel="0" collapsed="false">
      <c r="A1102" s="0" t="s">
        <v>6305</v>
      </c>
      <c r="B1102" s="0" t="s">
        <v>9016</v>
      </c>
    </row>
    <row r="1103" customFormat="false" ht="12.8" hidden="false" customHeight="false" outlineLevel="0" collapsed="false">
      <c r="A1103" s="0" t="s">
        <v>6307</v>
      </c>
      <c r="B1103" s="0" t="s">
        <v>9015</v>
      </c>
    </row>
    <row r="1104" customFormat="false" ht="12.8" hidden="false" customHeight="false" outlineLevel="0" collapsed="false">
      <c r="A1104" s="0" t="s">
        <v>6309</v>
      </c>
      <c r="B1104" s="0" t="s">
        <v>9016</v>
      </c>
    </row>
    <row r="1105" customFormat="false" ht="12.8" hidden="false" customHeight="false" outlineLevel="0" collapsed="false">
      <c r="A1105" s="0" t="s">
        <v>6311</v>
      </c>
      <c r="B1105" s="0" t="s">
        <v>9015</v>
      </c>
    </row>
    <row r="1106" customFormat="false" ht="12.8" hidden="false" customHeight="false" outlineLevel="0" collapsed="false">
      <c r="A1106" s="0" t="s">
        <v>6313</v>
      </c>
      <c r="B1106" s="0" t="s">
        <v>9016</v>
      </c>
    </row>
    <row r="1107" customFormat="false" ht="12.8" hidden="false" customHeight="false" outlineLevel="0" collapsed="false">
      <c r="A1107" s="0" t="s">
        <v>6315</v>
      </c>
      <c r="B1107" s="0" t="s">
        <v>9015</v>
      </c>
    </row>
    <row r="1108" customFormat="false" ht="12.8" hidden="false" customHeight="false" outlineLevel="0" collapsed="false">
      <c r="A1108" s="0" t="s">
        <v>6317</v>
      </c>
      <c r="B1108" s="0" t="s">
        <v>9016</v>
      </c>
    </row>
    <row r="1109" customFormat="false" ht="12.8" hidden="false" customHeight="false" outlineLevel="0" collapsed="false">
      <c r="A1109" s="0" t="s">
        <v>6319</v>
      </c>
      <c r="B1109" s="0" t="s">
        <v>9015</v>
      </c>
    </row>
    <row r="1110" customFormat="false" ht="12.8" hidden="false" customHeight="false" outlineLevel="0" collapsed="false">
      <c r="A1110" s="0" t="s">
        <v>6321</v>
      </c>
      <c r="B1110" s="0" t="s">
        <v>9015</v>
      </c>
    </row>
    <row r="1111" customFormat="false" ht="12.8" hidden="false" customHeight="false" outlineLevel="0" collapsed="false">
      <c r="A1111" s="0" t="s">
        <v>6323</v>
      </c>
      <c r="B1111" s="0" t="s">
        <v>9016</v>
      </c>
    </row>
    <row r="1112" customFormat="false" ht="12.8" hidden="false" customHeight="false" outlineLevel="0" collapsed="false">
      <c r="A1112" s="0" t="s">
        <v>6325</v>
      </c>
      <c r="B1112" s="0" t="s">
        <v>9016</v>
      </c>
    </row>
    <row r="1113" customFormat="false" ht="12.8" hidden="false" customHeight="false" outlineLevel="0" collapsed="false">
      <c r="A1113" s="0" t="s">
        <v>6327</v>
      </c>
      <c r="B1113" s="0" t="s">
        <v>9016</v>
      </c>
    </row>
    <row r="1114" customFormat="false" ht="12.8" hidden="false" customHeight="false" outlineLevel="0" collapsed="false">
      <c r="A1114" s="0" t="s">
        <v>6329</v>
      </c>
      <c r="B1114" s="0" t="s">
        <v>9017</v>
      </c>
    </row>
    <row r="1115" customFormat="false" ht="12.8" hidden="false" customHeight="false" outlineLevel="0" collapsed="false">
      <c r="A1115" s="0" t="s">
        <v>6331</v>
      </c>
      <c r="B1115" s="0" t="s">
        <v>9015</v>
      </c>
    </row>
    <row r="1116" customFormat="false" ht="12.8" hidden="false" customHeight="false" outlineLevel="0" collapsed="false">
      <c r="A1116" s="0" t="s">
        <v>6333</v>
      </c>
      <c r="B1116" s="0" t="s">
        <v>9016</v>
      </c>
    </row>
    <row r="1117" customFormat="false" ht="12.8" hidden="false" customHeight="false" outlineLevel="0" collapsed="false">
      <c r="A1117" s="0" t="s">
        <v>6335</v>
      </c>
      <c r="B1117" s="0" t="s">
        <v>9015</v>
      </c>
    </row>
    <row r="1118" customFormat="false" ht="12.8" hidden="false" customHeight="false" outlineLevel="0" collapsed="false">
      <c r="A1118" s="0" t="s">
        <v>6337</v>
      </c>
      <c r="B1118" s="0" t="s">
        <v>9016</v>
      </c>
    </row>
    <row r="1119" customFormat="false" ht="12.8" hidden="false" customHeight="false" outlineLevel="0" collapsed="false">
      <c r="A1119" s="0" t="s">
        <v>6339</v>
      </c>
      <c r="B1119" s="0" t="s">
        <v>9015</v>
      </c>
    </row>
    <row r="1120" customFormat="false" ht="12.8" hidden="false" customHeight="false" outlineLevel="0" collapsed="false">
      <c r="A1120" s="0" t="s">
        <v>6341</v>
      </c>
      <c r="B1120" s="0" t="s">
        <v>9015</v>
      </c>
    </row>
    <row r="1121" customFormat="false" ht="12.8" hidden="false" customHeight="false" outlineLevel="0" collapsed="false">
      <c r="A1121" s="0" t="s">
        <v>6343</v>
      </c>
      <c r="B1121" s="0" t="s">
        <v>9015</v>
      </c>
    </row>
    <row r="1122" customFormat="false" ht="12.8" hidden="false" customHeight="false" outlineLevel="0" collapsed="false">
      <c r="A1122" s="0" t="s">
        <v>6345</v>
      </c>
      <c r="B1122" s="0" t="s">
        <v>9017</v>
      </c>
    </row>
    <row r="1123" customFormat="false" ht="12.8" hidden="false" customHeight="false" outlineLevel="0" collapsed="false">
      <c r="A1123" s="0" t="s">
        <v>6347</v>
      </c>
      <c r="B1123" s="0" t="s">
        <v>9015</v>
      </c>
    </row>
    <row r="1124" customFormat="false" ht="12.8" hidden="false" customHeight="false" outlineLevel="0" collapsed="false">
      <c r="A1124" s="0" t="s">
        <v>6349</v>
      </c>
      <c r="B1124" s="0" t="s">
        <v>9015</v>
      </c>
    </row>
    <row r="1125" customFormat="false" ht="12.8" hidden="false" customHeight="false" outlineLevel="0" collapsed="false">
      <c r="A1125" s="0" t="s">
        <v>6351</v>
      </c>
      <c r="B1125" s="0" t="s">
        <v>9015</v>
      </c>
    </row>
    <row r="1126" customFormat="false" ht="12.8" hidden="false" customHeight="false" outlineLevel="0" collapsed="false">
      <c r="A1126" s="0" t="s">
        <v>6353</v>
      </c>
      <c r="B1126" s="0" t="s">
        <v>9015</v>
      </c>
    </row>
    <row r="1127" customFormat="false" ht="12.8" hidden="false" customHeight="false" outlineLevel="0" collapsed="false">
      <c r="A1127" s="0" t="s">
        <v>6355</v>
      </c>
      <c r="B1127" s="0" t="s">
        <v>9015</v>
      </c>
    </row>
    <row r="1128" customFormat="false" ht="12.8" hidden="false" customHeight="false" outlineLevel="0" collapsed="false">
      <c r="A1128" s="0" t="s">
        <v>6357</v>
      </c>
      <c r="B1128" s="0" t="s">
        <v>9015</v>
      </c>
    </row>
    <row r="1129" customFormat="false" ht="12.8" hidden="false" customHeight="false" outlineLevel="0" collapsed="false">
      <c r="A1129" s="0" t="s">
        <v>6359</v>
      </c>
      <c r="B1129" s="0" t="s">
        <v>9016</v>
      </c>
    </row>
    <row r="1130" customFormat="false" ht="12.8" hidden="false" customHeight="false" outlineLevel="0" collapsed="false">
      <c r="A1130" s="0" t="s">
        <v>6361</v>
      </c>
      <c r="B1130" s="0" t="s">
        <v>9015</v>
      </c>
    </row>
    <row r="1131" customFormat="false" ht="12.8" hidden="false" customHeight="false" outlineLevel="0" collapsed="false">
      <c r="A1131" s="0" t="s">
        <v>6363</v>
      </c>
      <c r="B1131" s="0" t="s">
        <v>9015</v>
      </c>
    </row>
    <row r="1132" customFormat="false" ht="12.8" hidden="false" customHeight="false" outlineLevel="0" collapsed="false">
      <c r="A1132" s="0" t="s">
        <v>6365</v>
      </c>
      <c r="B1132" s="0" t="s">
        <v>9016</v>
      </c>
    </row>
    <row r="1133" customFormat="false" ht="12.8" hidden="false" customHeight="false" outlineLevel="0" collapsed="false">
      <c r="A1133" s="0" t="s">
        <v>6367</v>
      </c>
      <c r="B1133" s="0" t="s">
        <v>9015</v>
      </c>
    </row>
    <row r="1134" customFormat="false" ht="12.8" hidden="false" customHeight="false" outlineLevel="0" collapsed="false">
      <c r="A1134" s="0" t="s">
        <v>6369</v>
      </c>
      <c r="B1134" s="0" t="s">
        <v>9015</v>
      </c>
    </row>
    <row r="1135" customFormat="false" ht="12.8" hidden="false" customHeight="false" outlineLevel="0" collapsed="false">
      <c r="A1135" s="0" t="s">
        <v>6371</v>
      </c>
      <c r="B1135" s="0" t="s">
        <v>9015</v>
      </c>
    </row>
    <row r="1136" customFormat="false" ht="12.8" hidden="false" customHeight="false" outlineLevel="0" collapsed="false">
      <c r="A1136" s="0" t="s">
        <v>6373</v>
      </c>
      <c r="B1136" s="0" t="s">
        <v>9015</v>
      </c>
    </row>
    <row r="1137" customFormat="false" ht="12.8" hidden="false" customHeight="false" outlineLevel="0" collapsed="false">
      <c r="A1137" s="0" t="s">
        <v>6375</v>
      </c>
      <c r="B1137" s="0" t="s">
        <v>9015</v>
      </c>
    </row>
    <row r="1138" customFormat="false" ht="12.8" hidden="false" customHeight="false" outlineLevel="0" collapsed="false">
      <c r="A1138" s="0" t="s">
        <v>6377</v>
      </c>
      <c r="B1138" s="0" t="s">
        <v>9016</v>
      </c>
    </row>
    <row r="1139" customFormat="false" ht="12.8" hidden="false" customHeight="false" outlineLevel="0" collapsed="false">
      <c r="A1139" s="0" t="s">
        <v>6379</v>
      </c>
      <c r="B1139" s="0" t="s">
        <v>9016</v>
      </c>
    </row>
    <row r="1140" customFormat="false" ht="12.8" hidden="false" customHeight="false" outlineLevel="0" collapsed="false">
      <c r="A1140" s="0" t="s">
        <v>6381</v>
      </c>
      <c r="B1140" s="0" t="s">
        <v>9015</v>
      </c>
    </row>
    <row r="1141" customFormat="false" ht="12.8" hidden="false" customHeight="false" outlineLevel="0" collapsed="false">
      <c r="A1141" s="0" t="s">
        <v>6383</v>
      </c>
      <c r="B1141" s="0" t="s">
        <v>9015</v>
      </c>
    </row>
    <row r="1142" customFormat="false" ht="12.8" hidden="false" customHeight="false" outlineLevel="0" collapsed="false">
      <c r="A1142" s="0" t="s">
        <v>6385</v>
      </c>
      <c r="B1142" s="0" t="s">
        <v>9015</v>
      </c>
    </row>
    <row r="1143" customFormat="false" ht="12.8" hidden="false" customHeight="false" outlineLevel="0" collapsed="false">
      <c r="A1143" s="0" t="s">
        <v>6387</v>
      </c>
      <c r="B1143" s="0" t="s">
        <v>9015</v>
      </c>
    </row>
    <row r="1144" customFormat="false" ht="12.8" hidden="false" customHeight="false" outlineLevel="0" collapsed="false">
      <c r="A1144" s="0" t="s">
        <v>6389</v>
      </c>
      <c r="B1144" s="0" t="s">
        <v>9015</v>
      </c>
    </row>
    <row r="1145" customFormat="false" ht="12.8" hidden="false" customHeight="false" outlineLevel="0" collapsed="false">
      <c r="A1145" s="0" t="s">
        <v>6391</v>
      </c>
      <c r="B1145" s="0" t="s">
        <v>9015</v>
      </c>
    </row>
    <row r="1146" customFormat="false" ht="12.8" hidden="false" customHeight="false" outlineLevel="0" collapsed="false">
      <c r="A1146" s="0" t="s">
        <v>6393</v>
      </c>
      <c r="B1146" s="0" t="s">
        <v>9016</v>
      </c>
    </row>
    <row r="1147" customFormat="false" ht="12.8" hidden="false" customHeight="false" outlineLevel="0" collapsed="false">
      <c r="A1147" s="0" t="s">
        <v>6395</v>
      </c>
      <c r="B1147" s="0" t="s">
        <v>9015</v>
      </c>
    </row>
    <row r="1148" customFormat="false" ht="12.8" hidden="false" customHeight="false" outlineLevel="0" collapsed="false">
      <c r="A1148" s="0" t="s">
        <v>6397</v>
      </c>
      <c r="B1148" s="0" t="s">
        <v>9016</v>
      </c>
    </row>
    <row r="1149" customFormat="false" ht="12.8" hidden="false" customHeight="false" outlineLevel="0" collapsed="false">
      <c r="A1149" s="0" t="s">
        <v>6399</v>
      </c>
      <c r="B1149" s="0" t="s">
        <v>9017</v>
      </c>
    </row>
    <row r="1150" customFormat="false" ht="12.8" hidden="false" customHeight="false" outlineLevel="0" collapsed="false">
      <c r="A1150" s="0" t="s">
        <v>6401</v>
      </c>
      <c r="B1150" s="0" t="s">
        <v>9015</v>
      </c>
    </row>
    <row r="1151" customFormat="false" ht="12.8" hidden="false" customHeight="false" outlineLevel="0" collapsed="false">
      <c r="A1151" s="0" t="s">
        <v>6403</v>
      </c>
      <c r="B1151" s="0" t="s">
        <v>9015</v>
      </c>
    </row>
    <row r="1152" customFormat="false" ht="12.8" hidden="false" customHeight="false" outlineLevel="0" collapsed="false">
      <c r="A1152" s="0" t="s">
        <v>6405</v>
      </c>
      <c r="B1152" s="0" t="s">
        <v>9015</v>
      </c>
    </row>
    <row r="1153" customFormat="false" ht="12.8" hidden="false" customHeight="false" outlineLevel="0" collapsed="false">
      <c r="A1153" s="0" t="s">
        <v>6407</v>
      </c>
      <c r="B1153" s="0" t="s">
        <v>9015</v>
      </c>
    </row>
    <row r="1154" customFormat="false" ht="12.8" hidden="false" customHeight="false" outlineLevel="0" collapsed="false">
      <c r="A1154" s="0" t="s">
        <v>6409</v>
      </c>
      <c r="B1154" s="0" t="s">
        <v>9015</v>
      </c>
    </row>
    <row r="1155" customFormat="false" ht="12.8" hidden="false" customHeight="false" outlineLevel="0" collapsed="false">
      <c r="A1155" s="0" t="s">
        <v>6411</v>
      </c>
      <c r="B1155" s="0" t="s">
        <v>9017</v>
      </c>
    </row>
    <row r="1156" customFormat="false" ht="12.8" hidden="false" customHeight="false" outlineLevel="0" collapsed="false">
      <c r="A1156" s="0" t="s">
        <v>6413</v>
      </c>
      <c r="B1156" s="0" t="s">
        <v>9016</v>
      </c>
    </row>
    <row r="1157" customFormat="false" ht="12.8" hidden="false" customHeight="false" outlineLevel="0" collapsed="false">
      <c r="A1157" s="0" t="s">
        <v>6415</v>
      </c>
      <c r="B1157" s="0" t="s">
        <v>9015</v>
      </c>
    </row>
    <row r="1158" customFormat="false" ht="12.8" hidden="false" customHeight="false" outlineLevel="0" collapsed="false">
      <c r="A1158" s="0" t="s">
        <v>6417</v>
      </c>
      <c r="B1158" s="0" t="s">
        <v>9015</v>
      </c>
    </row>
    <row r="1159" customFormat="false" ht="12.8" hidden="false" customHeight="false" outlineLevel="0" collapsed="false">
      <c r="A1159" s="0" t="s">
        <v>6419</v>
      </c>
      <c r="B1159" s="0" t="s">
        <v>9015</v>
      </c>
    </row>
    <row r="1160" customFormat="false" ht="12.8" hidden="false" customHeight="false" outlineLevel="0" collapsed="false">
      <c r="A1160" s="0" t="s">
        <v>6421</v>
      </c>
      <c r="B1160" s="0" t="s">
        <v>9015</v>
      </c>
    </row>
    <row r="1161" customFormat="false" ht="12.8" hidden="false" customHeight="false" outlineLevel="0" collapsed="false">
      <c r="A1161" s="0" t="s">
        <v>6423</v>
      </c>
      <c r="B1161" s="0" t="s">
        <v>9015</v>
      </c>
    </row>
    <row r="1162" customFormat="false" ht="12.8" hidden="false" customHeight="false" outlineLevel="0" collapsed="false">
      <c r="A1162" s="0" t="s">
        <v>6425</v>
      </c>
      <c r="B1162" s="0" t="s">
        <v>9016</v>
      </c>
    </row>
    <row r="1163" customFormat="false" ht="12.8" hidden="false" customHeight="false" outlineLevel="0" collapsed="false">
      <c r="A1163" s="0" t="s">
        <v>6427</v>
      </c>
      <c r="B1163" s="0" t="s">
        <v>9015</v>
      </c>
    </row>
    <row r="1164" customFormat="false" ht="12.8" hidden="false" customHeight="false" outlineLevel="0" collapsed="false">
      <c r="A1164" s="0" t="s">
        <v>6429</v>
      </c>
      <c r="B1164" s="0" t="s">
        <v>9016</v>
      </c>
    </row>
    <row r="1165" customFormat="false" ht="12.8" hidden="false" customHeight="false" outlineLevel="0" collapsed="false">
      <c r="A1165" s="0" t="s">
        <v>6431</v>
      </c>
      <c r="B1165" s="0" t="s">
        <v>9016</v>
      </c>
    </row>
    <row r="1166" customFormat="false" ht="12.8" hidden="false" customHeight="false" outlineLevel="0" collapsed="false">
      <c r="A1166" s="0" t="s">
        <v>6433</v>
      </c>
      <c r="B1166" s="0" t="s">
        <v>9016</v>
      </c>
    </row>
    <row r="1167" customFormat="false" ht="12.8" hidden="false" customHeight="false" outlineLevel="0" collapsed="false">
      <c r="A1167" s="0" t="s">
        <v>6435</v>
      </c>
      <c r="B1167" s="0" t="s">
        <v>9016</v>
      </c>
    </row>
    <row r="1168" customFormat="false" ht="12.8" hidden="false" customHeight="false" outlineLevel="0" collapsed="false">
      <c r="A1168" s="0" t="s">
        <v>6437</v>
      </c>
      <c r="B1168" s="0" t="s">
        <v>9016</v>
      </c>
    </row>
    <row r="1169" customFormat="false" ht="12.8" hidden="false" customHeight="false" outlineLevel="0" collapsed="false">
      <c r="A1169" s="0" t="s">
        <v>6439</v>
      </c>
      <c r="B1169" s="0" t="s">
        <v>9015</v>
      </c>
    </row>
    <row r="1170" customFormat="false" ht="12.8" hidden="false" customHeight="false" outlineLevel="0" collapsed="false">
      <c r="A1170" s="0" t="s">
        <v>6441</v>
      </c>
      <c r="B1170" s="0" t="s">
        <v>9017</v>
      </c>
    </row>
    <row r="1171" customFormat="false" ht="12.8" hidden="false" customHeight="false" outlineLevel="0" collapsed="false">
      <c r="A1171" s="0" t="s">
        <v>6443</v>
      </c>
      <c r="B1171" s="0" t="s">
        <v>9017</v>
      </c>
    </row>
    <row r="1172" customFormat="false" ht="12.8" hidden="false" customHeight="false" outlineLevel="0" collapsed="false">
      <c r="A1172" s="0" t="s">
        <v>6445</v>
      </c>
      <c r="B1172" s="0" t="s">
        <v>9017</v>
      </c>
    </row>
    <row r="1173" customFormat="false" ht="12.8" hidden="false" customHeight="false" outlineLevel="0" collapsed="false">
      <c r="A1173" s="0" t="s">
        <v>6447</v>
      </c>
      <c r="B1173" s="0" t="s">
        <v>9015</v>
      </c>
    </row>
    <row r="1174" customFormat="false" ht="12.8" hidden="false" customHeight="false" outlineLevel="0" collapsed="false">
      <c r="A1174" s="0" t="s">
        <v>6449</v>
      </c>
      <c r="B1174" s="0" t="s">
        <v>9017</v>
      </c>
    </row>
    <row r="1175" customFormat="false" ht="12.8" hidden="false" customHeight="false" outlineLevel="0" collapsed="false">
      <c r="A1175" s="0" t="s">
        <v>6451</v>
      </c>
      <c r="B1175" s="0" t="s">
        <v>9015</v>
      </c>
    </row>
    <row r="1176" customFormat="false" ht="12.8" hidden="false" customHeight="false" outlineLevel="0" collapsed="false">
      <c r="A1176" s="0" t="s">
        <v>6453</v>
      </c>
      <c r="B1176" s="0" t="s">
        <v>9016</v>
      </c>
    </row>
    <row r="1177" customFormat="false" ht="12.8" hidden="false" customHeight="false" outlineLevel="0" collapsed="false">
      <c r="A1177" s="0" t="s">
        <v>6455</v>
      </c>
      <c r="B1177" s="0" t="s">
        <v>9017</v>
      </c>
    </row>
    <row r="1178" customFormat="false" ht="12.8" hidden="false" customHeight="false" outlineLevel="0" collapsed="false">
      <c r="A1178" s="0" t="s">
        <v>6457</v>
      </c>
      <c r="B1178" s="0" t="s">
        <v>9016</v>
      </c>
    </row>
    <row r="1179" customFormat="false" ht="12.8" hidden="false" customHeight="false" outlineLevel="0" collapsed="false">
      <c r="A1179" s="0" t="s">
        <v>6459</v>
      </c>
      <c r="B1179" s="0" t="s">
        <v>9016</v>
      </c>
    </row>
    <row r="1180" customFormat="false" ht="12.8" hidden="false" customHeight="false" outlineLevel="0" collapsed="false">
      <c r="A1180" s="0" t="s">
        <v>6461</v>
      </c>
      <c r="B1180" s="0" t="s">
        <v>9016</v>
      </c>
    </row>
    <row r="1181" customFormat="false" ht="12.8" hidden="false" customHeight="false" outlineLevel="0" collapsed="false">
      <c r="A1181" s="0" t="s">
        <v>6463</v>
      </c>
      <c r="B1181" s="0" t="s">
        <v>9017</v>
      </c>
    </row>
    <row r="1182" customFormat="false" ht="12.8" hidden="false" customHeight="false" outlineLevel="0" collapsed="false">
      <c r="A1182" s="0" t="s">
        <v>6465</v>
      </c>
      <c r="B1182" s="0" t="s">
        <v>9015</v>
      </c>
    </row>
    <row r="1183" customFormat="false" ht="12.8" hidden="false" customHeight="false" outlineLevel="0" collapsed="false">
      <c r="A1183" s="0" t="s">
        <v>6467</v>
      </c>
      <c r="B1183" s="0" t="s">
        <v>9016</v>
      </c>
    </row>
    <row r="1184" customFormat="false" ht="12.8" hidden="false" customHeight="false" outlineLevel="0" collapsed="false">
      <c r="A1184" s="0" t="s">
        <v>6469</v>
      </c>
      <c r="B1184" s="0" t="s">
        <v>9016</v>
      </c>
    </row>
    <row r="1185" customFormat="false" ht="12.8" hidden="false" customHeight="false" outlineLevel="0" collapsed="false">
      <c r="A1185" s="0" t="s">
        <v>6471</v>
      </c>
      <c r="B1185" s="0" t="s">
        <v>9016</v>
      </c>
    </row>
    <row r="1186" customFormat="false" ht="12.8" hidden="false" customHeight="false" outlineLevel="0" collapsed="false">
      <c r="A1186" s="0" t="s">
        <v>6473</v>
      </c>
      <c r="B1186" s="0" t="s">
        <v>9016</v>
      </c>
    </row>
    <row r="1187" customFormat="false" ht="12.8" hidden="false" customHeight="false" outlineLevel="0" collapsed="false">
      <c r="A1187" s="0" t="s">
        <v>6475</v>
      </c>
      <c r="B1187" s="0" t="s">
        <v>9017</v>
      </c>
    </row>
    <row r="1188" customFormat="false" ht="12.8" hidden="false" customHeight="false" outlineLevel="0" collapsed="false">
      <c r="A1188" s="0" t="s">
        <v>6477</v>
      </c>
      <c r="B1188" s="0" t="s">
        <v>9016</v>
      </c>
    </row>
    <row r="1189" customFormat="false" ht="12.8" hidden="false" customHeight="false" outlineLevel="0" collapsed="false">
      <c r="A1189" s="0" t="s">
        <v>6479</v>
      </c>
      <c r="B1189" s="0" t="s">
        <v>9016</v>
      </c>
    </row>
    <row r="1190" customFormat="false" ht="12.8" hidden="false" customHeight="false" outlineLevel="0" collapsed="false">
      <c r="A1190" s="0" t="s">
        <v>6481</v>
      </c>
      <c r="B1190" s="0" t="s">
        <v>9016</v>
      </c>
    </row>
    <row r="1191" customFormat="false" ht="12.8" hidden="false" customHeight="false" outlineLevel="0" collapsed="false">
      <c r="A1191" s="0" t="s">
        <v>6483</v>
      </c>
      <c r="B1191" s="0" t="s">
        <v>9015</v>
      </c>
    </row>
    <row r="1192" customFormat="false" ht="12.8" hidden="false" customHeight="false" outlineLevel="0" collapsed="false">
      <c r="A1192" s="0" t="s">
        <v>6485</v>
      </c>
      <c r="B1192" s="0" t="s">
        <v>9017</v>
      </c>
    </row>
    <row r="1193" customFormat="false" ht="12.8" hidden="false" customHeight="false" outlineLevel="0" collapsed="false">
      <c r="A1193" s="0" t="s">
        <v>6487</v>
      </c>
      <c r="B1193" s="0" t="s">
        <v>9016</v>
      </c>
    </row>
    <row r="1194" customFormat="false" ht="12.8" hidden="false" customHeight="false" outlineLevel="0" collapsed="false">
      <c r="A1194" s="0" t="s">
        <v>6489</v>
      </c>
      <c r="B1194" s="0" t="s">
        <v>9016</v>
      </c>
    </row>
    <row r="1195" customFormat="false" ht="12.8" hidden="false" customHeight="false" outlineLevel="0" collapsed="false">
      <c r="A1195" s="0" t="s">
        <v>6491</v>
      </c>
      <c r="B1195" s="0" t="s">
        <v>9017</v>
      </c>
    </row>
    <row r="1196" customFormat="false" ht="12.8" hidden="false" customHeight="false" outlineLevel="0" collapsed="false">
      <c r="A1196" s="0" t="s">
        <v>6493</v>
      </c>
      <c r="B1196" s="0" t="s">
        <v>9015</v>
      </c>
    </row>
    <row r="1197" customFormat="false" ht="12.8" hidden="false" customHeight="false" outlineLevel="0" collapsed="false">
      <c r="A1197" s="0" t="s">
        <v>6495</v>
      </c>
      <c r="B1197" s="0" t="s">
        <v>9016</v>
      </c>
    </row>
    <row r="1198" customFormat="false" ht="12.8" hidden="false" customHeight="false" outlineLevel="0" collapsed="false">
      <c r="A1198" s="0" t="s">
        <v>6497</v>
      </c>
      <c r="B1198" s="0" t="s">
        <v>9017</v>
      </c>
    </row>
    <row r="1199" customFormat="false" ht="12.8" hidden="false" customHeight="false" outlineLevel="0" collapsed="false">
      <c r="A1199" s="0" t="s">
        <v>6499</v>
      </c>
      <c r="B1199" s="0" t="s">
        <v>9016</v>
      </c>
    </row>
    <row r="1200" customFormat="false" ht="12.8" hidden="false" customHeight="false" outlineLevel="0" collapsed="false">
      <c r="A1200" s="0" t="s">
        <v>6501</v>
      </c>
      <c r="B1200" s="0" t="s">
        <v>9016</v>
      </c>
    </row>
    <row r="1201" customFormat="false" ht="12.8" hidden="false" customHeight="false" outlineLevel="0" collapsed="false">
      <c r="A1201" s="0" t="s">
        <v>6503</v>
      </c>
      <c r="B1201" s="0" t="s">
        <v>9015</v>
      </c>
    </row>
    <row r="1202" customFormat="false" ht="12.8" hidden="false" customHeight="false" outlineLevel="0" collapsed="false">
      <c r="A1202" s="0" t="s">
        <v>6505</v>
      </c>
      <c r="B1202" s="0" t="s">
        <v>9015</v>
      </c>
    </row>
    <row r="1203" customFormat="false" ht="12.8" hidden="false" customHeight="false" outlineLevel="0" collapsed="false">
      <c r="A1203" s="0" t="s">
        <v>6507</v>
      </c>
      <c r="B1203" s="0" t="s">
        <v>9015</v>
      </c>
    </row>
    <row r="1204" customFormat="false" ht="12.8" hidden="false" customHeight="false" outlineLevel="0" collapsed="false">
      <c r="A1204" s="0" t="s">
        <v>6509</v>
      </c>
      <c r="B1204" s="0" t="s">
        <v>9016</v>
      </c>
    </row>
    <row r="1205" customFormat="false" ht="12.8" hidden="false" customHeight="false" outlineLevel="0" collapsed="false">
      <c r="A1205" s="0" t="s">
        <v>6511</v>
      </c>
      <c r="B1205" s="0" t="s">
        <v>9016</v>
      </c>
    </row>
    <row r="1206" customFormat="false" ht="12.8" hidden="false" customHeight="false" outlineLevel="0" collapsed="false">
      <c r="A1206" s="0" t="s">
        <v>6513</v>
      </c>
      <c r="B1206" s="0" t="s">
        <v>9015</v>
      </c>
    </row>
    <row r="1207" customFormat="false" ht="12.8" hidden="false" customHeight="false" outlineLevel="0" collapsed="false">
      <c r="A1207" s="0" t="s">
        <v>6515</v>
      </c>
      <c r="B1207" s="0" t="s">
        <v>9015</v>
      </c>
    </row>
    <row r="1208" customFormat="false" ht="12.8" hidden="false" customHeight="false" outlineLevel="0" collapsed="false">
      <c r="A1208" s="0" t="s">
        <v>6517</v>
      </c>
      <c r="B1208" s="0" t="s">
        <v>9016</v>
      </c>
    </row>
    <row r="1209" customFormat="false" ht="12.8" hidden="false" customHeight="false" outlineLevel="0" collapsed="false">
      <c r="A1209" s="0" t="s">
        <v>6519</v>
      </c>
      <c r="B1209" s="0" t="s">
        <v>9016</v>
      </c>
    </row>
    <row r="1210" customFormat="false" ht="12.8" hidden="false" customHeight="false" outlineLevel="0" collapsed="false">
      <c r="A1210" s="0" t="s">
        <v>6521</v>
      </c>
      <c r="B1210" s="0" t="s">
        <v>9016</v>
      </c>
    </row>
    <row r="1211" customFormat="false" ht="12.8" hidden="false" customHeight="false" outlineLevel="0" collapsed="false">
      <c r="A1211" s="0" t="s">
        <v>6523</v>
      </c>
      <c r="B1211" s="0" t="s">
        <v>9015</v>
      </c>
    </row>
    <row r="1212" customFormat="false" ht="12.8" hidden="false" customHeight="false" outlineLevel="0" collapsed="false">
      <c r="A1212" s="0" t="s">
        <v>6525</v>
      </c>
      <c r="B1212" s="0" t="s">
        <v>9015</v>
      </c>
    </row>
    <row r="1213" customFormat="false" ht="12.8" hidden="false" customHeight="false" outlineLevel="0" collapsed="false">
      <c r="A1213" s="0" t="s">
        <v>6527</v>
      </c>
      <c r="B1213" s="0" t="s">
        <v>9016</v>
      </c>
    </row>
    <row r="1214" customFormat="false" ht="12.8" hidden="false" customHeight="false" outlineLevel="0" collapsed="false">
      <c r="A1214" s="0" t="s">
        <v>6529</v>
      </c>
      <c r="B1214" s="0" t="s">
        <v>9016</v>
      </c>
    </row>
    <row r="1215" customFormat="false" ht="12.8" hidden="false" customHeight="false" outlineLevel="0" collapsed="false">
      <c r="A1215" s="0" t="s">
        <v>6531</v>
      </c>
      <c r="B1215" s="0" t="s">
        <v>9016</v>
      </c>
    </row>
    <row r="1216" customFormat="false" ht="12.8" hidden="false" customHeight="false" outlineLevel="0" collapsed="false">
      <c r="A1216" s="0" t="s">
        <v>6533</v>
      </c>
      <c r="B1216" s="0" t="s">
        <v>9015</v>
      </c>
    </row>
    <row r="1217" customFormat="false" ht="12.8" hidden="false" customHeight="false" outlineLevel="0" collapsed="false">
      <c r="A1217" s="0" t="s">
        <v>6535</v>
      </c>
      <c r="B1217" s="0" t="s">
        <v>9015</v>
      </c>
    </row>
    <row r="1218" customFormat="false" ht="12.8" hidden="false" customHeight="false" outlineLevel="0" collapsed="false">
      <c r="A1218" s="0" t="s">
        <v>6537</v>
      </c>
      <c r="B1218" s="0" t="s">
        <v>9017</v>
      </c>
    </row>
    <row r="1219" customFormat="false" ht="12.8" hidden="false" customHeight="false" outlineLevel="0" collapsed="false">
      <c r="A1219" s="0" t="s">
        <v>6539</v>
      </c>
      <c r="B1219" s="0" t="s">
        <v>9016</v>
      </c>
    </row>
    <row r="1220" customFormat="false" ht="12.8" hidden="false" customHeight="false" outlineLevel="0" collapsed="false">
      <c r="A1220" s="0" t="s">
        <v>6541</v>
      </c>
      <c r="B1220" s="0" t="s">
        <v>9017</v>
      </c>
    </row>
    <row r="1221" customFormat="false" ht="12.8" hidden="false" customHeight="false" outlineLevel="0" collapsed="false">
      <c r="A1221" s="0" t="s">
        <v>6543</v>
      </c>
      <c r="B1221" s="0" t="s">
        <v>9016</v>
      </c>
    </row>
    <row r="1222" customFormat="false" ht="12.8" hidden="false" customHeight="false" outlineLevel="0" collapsed="false">
      <c r="A1222" s="0" t="s">
        <v>6545</v>
      </c>
      <c r="B1222" s="0" t="s">
        <v>9015</v>
      </c>
    </row>
    <row r="1223" customFormat="false" ht="12.8" hidden="false" customHeight="false" outlineLevel="0" collapsed="false">
      <c r="A1223" s="0" t="s">
        <v>6547</v>
      </c>
      <c r="B1223" s="0" t="s">
        <v>9015</v>
      </c>
    </row>
    <row r="1224" customFormat="false" ht="12.8" hidden="false" customHeight="false" outlineLevel="0" collapsed="false">
      <c r="A1224" s="0" t="s">
        <v>6549</v>
      </c>
      <c r="B1224" s="0" t="s">
        <v>9015</v>
      </c>
    </row>
    <row r="1225" customFormat="false" ht="12.8" hidden="false" customHeight="false" outlineLevel="0" collapsed="false">
      <c r="A1225" s="0" t="s">
        <v>6551</v>
      </c>
      <c r="B1225" s="0" t="s">
        <v>9017</v>
      </c>
    </row>
    <row r="1226" customFormat="false" ht="12.8" hidden="false" customHeight="false" outlineLevel="0" collapsed="false">
      <c r="A1226" s="0" t="s">
        <v>6553</v>
      </c>
      <c r="B1226" s="0" t="s">
        <v>9015</v>
      </c>
    </row>
    <row r="1227" customFormat="false" ht="12.8" hidden="false" customHeight="false" outlineLevel="0" collapsed="false">
      <c r="A1227" s="0" t="s">
        <v>6555</v>
      </c>
      <c r="B1227" s="0" t="s">
        <v>9016</v>
      </c>
    </row>
    <row r="1228" customFormat="false" ht="12.8" hidden="false" customHeight="false" outlineLevel="0" collapsed="false">
      <c r="A1228" s="0" t="s">
        <v>6557</v>
      </c>
      <c r="B1228" s="0" t="s">
        <v>9015</v>
      </c>
    </row>
    <row r="1229" customFormat="false" ht="12.8" hidden="false" customHeight="false" outlineLevel="0" collapsed="false">
      <c r="A1229" s="0" t="s">
        <v>6559</v>
      </c>
      <c r="B1229" s="0" t="s">
        <v>9016</v>
      </c>
    </row>
    <row r="1230" customFormat="false" ht="12.8" hidden="false" customHeight="false" outlineLevel="0" collapsed="false">
      <c r="A1230" s="0" t="s">
        <v>6561</v>
      </c>
      <c r="B1230" s="0" t="s">
        <v>9017</v>
      </c>
    </row>
    <row r="1231" customFormat="false" ht="12.8" hidden="false" customHeight="false" outlineLevel="0" collapsed="false">
      <c r="A1231" s="0" t="s">
        <v>6563</v>
      </c>
      <c r="B1231" s="0" t="s">
        <v>9017</v>
      </c>
    </row>
    <row r="1232" customFormat="false" ht="12.8" hidden="false" customHeight="false" outlineLevel="0" collapsed="false">
      <c r="A1232" s="0" t="s">
        <v>6565</v>
      </c>
      <c r="B1232" s="0" t="s">
        <v>9017</v>
      </c>
    </row>
    <row r="1233" customFormat="false" ht="12.8" hidden="false" customHeight="false" outlineLevel="0" collapsed="false">
      <c r="A1233" s="0" t="s">
        <v>6567</v>
      </c>
      <c r="B1233" s="0" t="s">
        <v>9015</v>
      </c>
    </row>
    <row r="1234" customFormat="false" ht="12.8" hidden="false" customHeight="false" outlineLevel="0" collapsed="false">
      <c r="A1234" s="0" t="s">
        <v>6569</v>
      </c>
      <c r="B1234" s="0" t="s">
        <v>9015</v>
      </c>
    </row>
    <row r="1235" customFormat="false" ht="12.8" hidden="false" customHeight="false" outlineLevel="0" collapsed="false">
      <c r="A1235" s="0" t="s">
        <v>6571</v>
      </c>
      <c r="B1235" s="0" t="s">
        <v>9017</v>
      </c>
    </row>
    <row r="1236" customFormat="false" ht="12.8" hidden="false" customHeight="false" outlineLevel="0" collapsed="false">
      <c r="A1236" s="0" t="s">
        <v>6573</v>
      </c>
      <c r="B1236" s="0" t="s">
        <v>9015</v>
      </c>
    </row>
    <row r="1237" customFormat="false" ht="12.8" hidden="false" customHeight="false" outlineLevel="0" collapsed="false">
      <c r="A1237" s="0" t="s">
        <v>6575</v>
      </c>
      <c r="B1237" s="0" t="s">
        <v>9016</v>
      </c>
    </row>
    <row r="1238" customFormat="false" ht="12.8" hidden="false" customHeight="false" outlineLevel="0" collapsed="false">
      <c r="A1238" s="0" t="s">
        <v>6577</v>
      </c>
      <c r="B1238" s="0" t="s">
        <v>9016</v>
      </c>
    </row>
    <row r="1239" customFormat="false" ht="12.8" hidden="false" customHeight="false" outlineLevel="0" collapsed="false">
      <c r="A1239" s="0" t="s">
        <v>6579</v>
      </c>
      <c r="B1239" s="0" t="s">
        <v>9015</v>
      </c>
    </row>
    <row r="1240" customFormat="false" ht="12.8" hidden="false" customHeight="false" outlineLevel="0" collapsed="false">
      <c r="A1240" s="0" t="s">
        <v>6581</v>
      </c>
      <c r="B1240" s="0" t="s">
        <v>9017</v>
      </c>
    </row>
    <row r="1241" customFormat="false" ht="12.8" hidden="false" customHeight="false" outlineLevel="0" collapsed="false">
      <c r="A1241" s="0" t="s">
        <v>6583</v>
      </c>
      <c r="B1241" s="0" t="s">
        <v>9016</v>
      </c>
    </row>
    <row r="1242" customFormat="false" ht="12.8" hidden="false" customHeight="false" outlineLevel="0" collapsed="false">
      <c r="A1242" s="0" t="s">
        <v>6585</v>
      </c>
      <c r="B1242" s="0" t="s">
        <v>9016</v>
      </c>
    </row>
    <row r="1243" customFormat="false" ht="12.8" hidden="false" customHeight="false" outlineLevel="0" collapsed="false">
      <c r="A1243" s="0" t="s">
        <v>6587</v>
      </c>
      <c r="B1243" s="0" t="s">
        <v>9015</v>
      </c>
    </row>
    <row r="1244" customFormat="false" ht="12.8" hidden="false" customHeight="false" outlineLevel="0" collapsed="false">
      <c r="A1244" s="0" t="s">
        <v>6589</v>
      </c>
      <c r="B1244" s="0" t="s">
        <v>9016</v>
      </c>
    </row>
    <row r="1245" customFormat="false" ht="12.8" hidden="false" customHeight="false" outlineLevel="0" collapsed="false">
      <c r="A1245" s="0" t="s">
        <v>6591</v>
      </c>
      <c r="B1245" s="0" t="s">
        <v>9015</v>
      </c>
    </row>
    <row r="1246" customFormat="false" ht="12.8" hidden="false" customHeight="false" outlineLevel="0" collapsed="false">
      <c r="A1246" s="0" t="s">
        <v>6593</v>
      </c>
      <c r="B1246" s="0" t="s">
        <v>9015</v>
      </c>
    </row>
    <row r="1247" customFormat="false" ht="12.8" hidden="false" customHeight="false" outlineLevel="0" collapsed="false">
      <c r="A1247" s="0" t="s">
        <v>6595</v>
      </c>
      <c r="B1247" s="0" t="s">
        <v>9015</v>
      </c>
    </row>
    <row r="1248" customFormat="false" ht="12.8" hidden="false" customHeight="false" outlineLevel="0" collapsed="false">
      <c r="A1248" s="0" t="s">
        <v>6597</v>
      </c>
      <c r="B1248" s="0" t="s">
        <v>9016</v>
      </c>
    </row>
    <row r="1249" customFormat="false" ht="12.8" hidden="false" customHeight="false" outlineLevel="0" collapsed="false">
      <c r="A1249" s="0" t="s">
        <v>6599</v>
      </c>
      <c r="B1249" s="0" t="s">
        <v>9016</v>
      </c>
    </row>
    <row r="1250" customFormat="false" ht="12.8" hidden="false" customHeight="false" outlineLevel="0" collapsed="false">
      <c r="A1250" s="0" t="s">
        <v>6601</v>
      </c>
      <c r="B1250" s="0" t="s">
        <v>9016</v>
      </c>
    </row>
    <row r="1251" customFormat="false" ht="12.8" hidden="false" customHeight="false" outlineLevel="0" collapsed="false">
      <c r="A1251" s="0" t="s">
        <v>6603</v>
      </c>
      <c r="B1251" s="0" t="s">
        <v>9015</v>
      </c>
    </row>
    <row r="1252" customFormat="false" ht="12.8" hidden="false" customHeight="false" outlineLevel="0" collapsed="false">
      <c r="A1252" s="0" t="s">
        <v>6605</v>
      </c>
      <c r="B1252" s="0" t="s">
        <v>9015</v>
      </c>
    </row>
    <row r="1253" customFormat="false" ht="12.8" hidden="false" customHeight="false" outlineLevel="0" collapsed="false">
      <c r="A1253" s="0" t="s">
        <v>6607</v>
      </c>
      <c r="B1253" s="0" t="s">
        <v>9016</v>
      </c>
    </row>
    <row r="1254" customFormat="false" ht="12.8" hidden="false" customHeight="false" outlineLevel="0" collapsed="false">
      <c r="A1254" s="0" t="s">
        <v>6609</v>
      </c>
      <c r="B1254" s="0" t="s">
        <v>9015</v>
      </c>
    </row>
    <row r="1255" customFormat="false" ht="12.8" hidden="false" customHeight="false" outlineLevel="0" collapsed="false">
      <c r="A1255" s="0" t="s">
        <v>6611</v>
      </c>
      <c r="B1255" s="0" t="s">
        <v>9015</v>
      </c>
    </row>
    <row r="1256" customFormat="false" ht="12.8" hidden="false" customHeight="false" outlineLevel="0" collapsed="false">
      <c r="A1256" s="0" t="s">
        <v>6613</v>
      </c>
      <c r="B1256" s="0" t="s">
        <v>9017</v>
      </c>
    </row>
    <row r="1257" customFormat="false" ht="12.8" hidden="false" customHeight="false" outlineLevel="0" collapsed="false">
      <c r="A1257" s="0" t="s">
        <v>6615</v>
      </c>
      <c r="B1257" s="0" t="s">
        <v>9015</v>
      </c>
    </row>
    <row r="1258" customFormat="false" ht="12.8" hidden="false" customHeight="false" outlineLevel="0" collapsed="false">
      <c r="A1258" s="0" t="s">
        <v>6617</v>
      </c>
      <c r="B1258" s="0" t="s">
        <v>9016</v>
      </c>
    </row>
    <row r="1259" customFormat="false" ht="12.8" hidden="false" customHeight="false" outlineLevel="0" collapsed="false">
      <c r="A1259" s="0" t="s">
        <v>6619</v>
      </c>
      <c r="B1259" s="0" t="s">
        <v>9016</v>
      </c>
    </row>
    <row r="1260" customFormat="false" ht="12.8" hidden="false" customHeight="false" outlineLevel="0" collapsed="false">
      <c r="A1260" s="0" t="s">
        <v>6621</v>
      </c>
      <c r="B1260" s="0" t="s">
        <v>9015</v>
      </c>
    </row>
    <row r="1261" customFormat="false" ht="12.8" hidden="false" customHeight="false" outlineLevel="0" collapsed="false">
      <c r="A1261" s="0" t="s">
        <v>6623</v>
      </c>
      <c r="B1261" s="0" t="s">
        <v>9016</v>
      </c>
    </row>
    <row r="1262" customFormat="false" ht="12.8" hidden="false" customHeight="false" outlineLevel="0" collapsed="false">
      <c r="A1262" s="0" t="s">
        <v>6625</v>
      </c>
      <c r="B1262" s="0" t="s">
        <v>9016</v>
      </c>
    </row>
    <row r="1263" customFormat="false" ht="12.8" hidden="false" customHeight="false" outlineLevel="0" collapsed="false">
      <c r="A1263" s="0" t="s">
        <v>6627</v>
      </c>
      <c r="B1263" s="0" t="s">
        <v>9015</v>
      </c>
    </row>
    <row r="1264" customFormat="false" ht="12.8" hidden="false" customHeight="false" outlineLevel="0" collapsed="false">
      <c r="A1264" s="0" t="s">
        <v>6629</v>
      </c>
      <c r="B1264" s="0" t="s">
        <v>9016</v>
      </c>
    </row>
    <row r="1265" customFormat="false" ht="12.8" hidden="false" customHeight="false" outlineLevel="0" collapsed="false">
      <c r="A1265" s="0" t="s">
        <v>6631</v>
      </c>
      <c r="B1265" s="0" t="s">
        <v>9016</v>
      </c>
    </row>
    <row r="1266" customFormat="false" ht="12.8" hidden="false" customHeight="false" outlineLevel="0" collapsed="false">
      <c r="A1266" s="0" t="s">
        <v>6633</v>
      </c>
      <c r="B1266" s="0" t="s">
        <v>9017</v>
      </c>
    </row>
    <row r="1267" customFormat="false" ht="12.8" hidden="false" customHeight="false" outlineLevel="0" collapsed="false">
      <c r="A1267" s="0" t="s">
        <v>6635</v>
      </c>
      <c r="B1267" s="0" t="s">
        <v>9015</v>
      </c>
    </row>
    <row r="1268" customFormat="false" ht="12.8" hidden="false" customHeight="false" outlineLevel="0" collapsed="false">
      <c r="A1268" s="0" t="s">
        <v>6637</v>
      </c>
      <c r="B1268" s="0" t="s">
        <v>9015</v>
      </c>
    </row>
    <row r="1269" customFormat="false" ht="12.8" hidden="false" customHeight="false" outlineLevel="0" collapsed="false">
      <c r="A1269" s="0" t="s">
        <v>6639</v>
      </c>
      <c r="B1269" s="0" t="s">
        <v>9015</v>
      </c>
    </row>
    <row r="1270" customFormat="false" ht="12.8" hidden="false" customHeight="false" outlineLevel="0" collapsed="false">
      <c r="A1270" s="0" t="s">
        <v>6641</v>
      </c>
      <c r="B1270" s="0" t="s">
        <v>9015</v>
      </c>
    </row>
    <row r="1271" customFormat="false" ht="12.8" hidden="false" customHeight="false" outlineLevel="0" collapsed="false">
      <c r="A1271" s="0" t="s">
        <v>6643</v>
      </c>
      <c r="B1271" s="0" t="s">
        <v>9015</v>
      </c>
    </row>
    <row r="1272" customFormat="false" ht="12.8" hidden="false" customHeight="false" outlineLevel="0" collapsed="false">
      <c r="A1272" s="0" t="s">
        <v>6645</v>
      </c>
      <c r="B1272" s="0" t="s">
        <v>9015</v>
      </c>
    </row>
    <row r="1273" customFormat="false" ht="12.8" hidden="false" customHeight="false" outlineLevel="0" collapsed="false">
      <c r="A1273" s="0" t="s">
        <v>6647</v>
      </c>
      <c r="B1273" s="0" t="s">
        <v>9015</v>
      </c>
    </row>
    <row r="1274" customFormat="false" ht="12.8" hidden="false" customHeight="false" outlineLevel="0" collapsed="false">
      <c r="A1274" s="0" t="s">
        <v>6649</v>
      </c>
      <c r="B1274" s="0" t="s">
        <v>9015</v>
      </c>
    </row>
    <row r="1275" customFormat="false" ht="12.8" hidden="false" customHeight="false" outlineLevel="0" collapsed="false">
      <c r="A1275" s="0" t="s">
        <v>6651</v>
      </c>
      <c r="B1275" s="0" t="s">
        <v>9017</v>
      </c>
    </row>
    <row r="1276" customFormat="false" ht="12.8" hidden="false" customHeight="false" outlineLevel="0" collapsed="false">
      <c r="A1276" s="0" t="s">
        <v>6653</v>
      </c>
      <c r="B1276" s="0" t="s">
        <v>9015</v>
      </c>
    </row>
    <row r="1277" customFormat="false" ht="12.8" hidden="false" customHeight="false" outlineLevel="0" collapsed="false">
      <c r="A1277" s="0" t="s">
        <v>6655</v>
      </c>
      <c r="B1277" s="0" t="s">
        <v>9016</v>
      </c>
    </row>
    <row r="1278" customFormat="false" ht="12.8" hidden="false" customHeight="false" outlineLevel="0" collapsed="false">
      <c r="A1278" s="0" t="s">
        <v>6657</v>
      </c>
      <c r="B1278" s="0" t="s">
        <v>9015</v>
      </c>
    </row>
    <row r="1279" customFormat="false" ht="12.8" hidden="false" customHeight="false" outlineLevel="0" collapsed="false">
      <c r="A1279" s="0" t="s">
        <v>6659</v>
      </c>
      <c r="B1279" s="0" t="s">
        <v>9016</v>
      </c>
    </row>
    <row r="1280" customFormat="false" ht="12.8" hidden="false" customHeight="false" outlineLevel="0" collapsed="false">
      <c r="A1280" s="0" t="s">
        <v>6661</v>
      </c>
      <c r="B1280" s="0" t="s">
        <v>9015</v>
      </c>
    </row>
    <row r="1281" customFormat="false" ht="12.8" hidden="false" customHeight="false" outlineLevel="0" collapsed="false">
      <c r="A1281" s="0" t="s">
        <v>6663</v>
      </c>
      <c r="B1281" s="0" t="s">
        <v>9016</v>
      </c>
    </row>
    <row r="1282" customFormat="false" ht="12.8" hidden="false" customHeight="false" outlineLevel="0" collapsed="false">
      <c r="A1282" s="0" t="s">
        <v>6665</v>
      </c>
      <c r="B1282" s="0" t="s">
        <v>9017</v>
      </c>
    </row>
    <row r="1283" customFormat="false" ht="12.8" hidden="false" customHeight="false" outlineLevel="0" collapsed="false">
      <c r="A1283" s="0" t="s">
        <v>6667</v>
      </c>
      <c r="B1283" s="0" t="s">
        <v>9015</v>
      </c>
    </row>
    <row r="1284" customFormat="false" ht="12.8" hidden="false" customHeight="false" outlineLevel="0" collapsed="false">
      <c r="A1284" s="0" t="s">
        <v>6669</v>
      </c>
      <c r="B1284" s="0" t="s">
        <v>9015</v>
      </c>
    </row>
    <row r="1285" customFormat="false" ht="12.8" hidden="false" customHeight="false" outlineLevel="0" collapsed="false">
      <c r="A1285" s="0" t="s">
        <v>6671</v>
      </c>
      <c r="B1285" s="0" t="s">
        <v>9015</v>
      </c>
    </row>
    <row r="1286" customFormat="false" ht="12.8" hidden="false" customHeight="false" outlineLevel="0" collapsed="false">
      <c r="A1286" s="0" t="s">
        <v>6673</v>
      </c>
      <c r="B1286" s="0" t="s">
        <v>9015</v>
      </c>
    </row>
    <row r="1287" customFormat="false" ht="12.8" hidden="false" customHeight="false" outlineLevel="0" collapsed="false">
      <c r="A1287" s="0" t="s">
        <v>6675</v>
      </c>
      <c r="B1287" s="0" t="s">
        <v>9016</v>
      </c>
    </row>
    <row r="1288" customFormat="false" ht="12.8" hidden="false" customHeight="false" outlineLevel="0" collapsed="false">
      <c r="A1288" s="0" t="s">
        <v>6677</v>
      </c>
      <c r="B1288" s="0" t="s">
        <v>9016</v>
      </c>
    </row>
    <row r="1289" customFormat="false" ht="12.8" hidden="false" customHeight="false" outlineLevel="0" collapsed="false">
      <c r="A1289" s="0" t="s">
        <v>6679</v>
      </c>
      <c r="B1289" s="0" t="s">
        <v>9016</v>
      </c>
    </row>
    <row r="1290" customFormat="false" ht="12.8" hidden="false" customHeight="false" outlineLevel="0" collapsed="false">
      <c r="A1290" s="0" t="s">
        <v>6681</v>
      </c>
      <c r="B1290" s="0" t="s">
        <v>9016</v>
      </c>
    </row>
    <row r="1291" customFormat="false" ht="12.8" hidden="false" customHeight="false" outlineLevel="0" collapsed="false">
      <c r="A1291" s="0" t="s">
        <v>6683</v>
      </c>
      <c r="B1291" s="0" t="s">
        <v>9015</v>
      </c>
    </row>
    <row r="1292" customFormat="false" ht="12.8" hidden="false" customHeight="false" outlineLevel="0" collapsed="false">
      <c r="A1292" s="0" t="s">
        <v>6685</v>
      </c>
      <c r="B1292" s="0" t="s">
        <v>9017</v>
      </c>
    </row>
    <row r="1293" customFormat="false" ht="12.8" hidden="false" customHeight="false" outlineLevel="0" collapsed="false">
      <c r="A1293" s="0" t="s">
        <v>6687</v>
      </c>
      <c r="B1293" s="0" t="s">
        <v>9015</v>
      </c>
    </row>
    <row r="1294" customFormat="false" ht="12.8" hidden="false" customHeight="false" outlineLevel="0" collapsed="false">
      <c r="A1294" s="0" t="s">
        <v>6689</v>
      </c>
      <c r="B1294" s="0" t="s">
        <v>9015</v>
      </c>
    </row>
    <row r="1295" customFormat="false" ht="12.8" hidden="false" customHeight="false" outlineLevel="0" collapsed="false">
      <c r="A1295" s="0" t="s">
        <v>6691</v>
      </c>
      <c r="B1295" s="0" t="s">
        <v>9016</v>
      </c>
    </row>
    <row r="1296" customFormat="false" ht="12.8" hidden="false" customHeight="false" outlineLevel="0" collapsed="false">
      <c r="A1296" s="0" t="s">
        <v>6693</v>
      </c>
      <c r="B1296" s="0" t="s">
        <v>9015</v>
      </c>
    </row>
    <row r="1297" customFormat="false" ht="12.8" hidden="false" customHeight="false" outlineLevel="0" collapsed="false">
      <c r="A1297" s="0" t="s">
        <v>6695</v>
      </c>
      <c r="B1297" s="0" t="s">
        <v>9016</v>
      </c>
    </row>
    <row r="1298" customFormat="false" ht="12.8" hidden="false" customHeight="false" outlineLevel="0" collapsed="false">
      <c r="A1298" s="0" t="s">
        <v>6697</v>
      </c>
      <c r="B1298" s="0" t="s">
        <v>9015</v>
      </c>
    </row>
    <row r="1299" customFormat="false" ht="12.8" hidden="false" customHeight="false" outlineLevel="0" collapsed="false">
      <c r="A1299" s="0" t="s">
        <v>6699</v>
      </c>
      <c r="B1299" s="0" t="s">
        <v>9017</v>
      </c>
    </row>
    <row r="1300" customFormat="false" ht="12.8" hidden="false" customHeight="false" outlineLevel="0" collapsed="false">
      <c r="A1300" s="0" t="s">
        <v>6701</v>
      </c>
      <c r="B1300" s="0" t="s">
        <v>9015</v>
      </c>
    </row>
    <row r="1301" customFormat="false" ht="12.8" hidden="false" customHeight="false" outlineLevel="0" collapsed="false">
      <c r="A1301" s="0" t="s">
        <v>6703</v>
      </c>
      <c r="B1301" s="0" t="s">
        <v>9015</v>
      </c>
    </row>
    <row r="1302" customFormat="false" ht="12.8" hidden="false" customHeight="false" outlineLevel="0" collapsed="false">
      <c r="A1302" s="0" t="s">
        <v>6705</v>
      </c>
      <c r="B1302" s="0" t="s">
        <v>9016</v>
      </c>
    </row>
    <row r="1303" customFormat="false" ht="12.8" hidden="false" customHeight="false" outlineLevel="0" collapsed="false">
      <c r="A1303" s="0" t="s">
        <v>6707</v>
      </c>
      <c r="B1303" s="0" t="s">
        <v>9015</v>
      </c>
    </row>
    <row r="1304" customFormat="false" ht="12.8" hidden="false" customHeight="false" outlineLevel="0" collapsed="false">
      <c r="A1304" s="0" t="s">
        <v>6709</v>
      </c>
      <c r="B1304" s="0" t="s">
        <v>9015</v>
      </c>
    </row>
    <row r="1305" customFormat="false" ht="12.8" hidden="false" customHeight="false" outlineLevel="0" collapsed="false">
      <c r="A1305" s="0" t="s">
        <v>6711</v>
      </c>
      <c r="B1305" s="0" t="s">
        <v>9015</v>
      </c>
    </row>
    <row r="1306" customFormat="false" ht="12.8" hidden="false" customHeight="false" outlineLevel="0" collapsed="false">
      <c r="A1306" s="0" t="s">
        <v>6713</v>
      </c>
      <c r="B1306" s="0" t="s">
        <v>9015</v>
      </c>
    </row>
    <row r="1307" customFormat="false" ht="12.8" hidden="false" customHeight="false" outlineLevel="0" collapsed="false">
      <c r="A1307" s="0" t="s">
        <v>6715</v>
      </c>
      <c r="B1307" s="0" t="s">
        <v>9015</v>
      </c>
    </row>
    <row r="1308" customFormat="false" ht="12.8" hidden="false" customHeight="false" outlineLevel="0" collapsed="false">
      <c r="A1308" s="0" t="s">
        <v>6717</v>
      </c>
      <c r="B1308" s="0" t="s">
        <v>9015</v>
      </c>
    </row>
    <row r="1309" customFormat="false" ht="12.8" hidden="false" customHeight="false" outlineLevel="0" collapsed="false">
      <c r="A1309" s="0" t="s">
        <v>6719</v>
      </c>
      <c r="B1309" s="0" t="s">
        <v>9015</v>
      </c>
    </row>
    <row r="1310" customFormat="false" ht="12.8" hidden="false" customHeight="false" outlineLevel="0" collapsed="false">
      <c r="A1310" s="0" t="s">
        <v>6721</v>
      </c>
      <c r="B1310" s="0" t="s">
        <v>9015</v>
      </c>
    </row>
    <row r="1311" customFormat="false" ht="12.8" hidden="false" customHeight="false" outlineLevel="0" collapsed="false">
      <c r="A1311" s="0" t="s">
        <v>6723</v>
      </c>
      <c r="B1311" s="0" t="s">
        <v>9016</v>
      </c>
    </row>
    <row r="1312" customFormat="false" ht="12.8" hidden="false" customHeight="false" outlineLevel="0" collapsed="false">
      <c r="A1312" s="0" t="s">
        <v>6725</v>
      </c>
      <c r="B1312" s="0" t="s">
        <v>9015</v>
      </c>
    </row>
    <row r="1313" customFormat="false" ht="12.8" hidden="false" customHeight="false" outlineLevel="0" collapsed="false">
      <c r="A1313" s="0" t="s">
        <v>6727</v>
      </c>
      <c r="B1313" s="0" t="s">
        <v>9015</v>
      </c>
    </row>
    <row r="1314" customFormat="false" ht="12.8" hidden="false" customHeight="false" outlineLevel="0" collapsed="false">
      <c r="A1314" s="0" t="s">
        <v>6729</v>
      </c>
      <c r="B1314" s="0" t="s">
        <v>9016</v>
      </c>
    </row>
    <row r="1315" customFormat="false" ht="12.8" hidden="false" customHeight="false" outlineLevel="0" collapsed="false">
      <c r="A1315" s="0" t="s">
        <v>6731</v>
      </c>
      <c r="B1315" s="0" t="s">
        <v>9015</v>
      </c>
    </row>
    <row r="1316" customFormat="false" ht="12.8" hidden="false" customHeight="false" outlineLevel="0" collapsed="false">
      <c r="A1316" s="0" t="s">
        <v>6733</v>
      </c>
      <c r="B1316" s="0" t="s">
        <v>9015</v>
      </c>
    </row>
    <row r="1317" customFormat="false" ht="12.8" hidden="false" customHeight="false" outlineLevel="0" collapsed="false">
      <c r="A1317" s="0" t="s">
        <v>6735</v>
      </c>
      <c r="B1317" s="0" t="s">
        <v>9015</v>
      </c>
    </row>
    <row r="1318" customFormat="false" ht="12.8" hidden="false" customHeight="false" outlineLevel="0" collapsed="false">
      <c r="A1318" s="0" t="s">
        <v>6737</v>
      </c>
      <c r="B1318" s="0" t="s">
        <v>9016</v>
      </c>
    </row>
    <row r="1319" customFormat="false" ht="12.8" hidden="false" customHeight="false" outlineLevel="0" collapsed="false">
      <c r="A1319" s="0" t="s">
        <v>6739</v>
      </c>
      <c r="B1319" s="0" t="s">
        <v>9015</v>
      </c>
    </row>
    <row r="1320" customFormat="false" ht="12.8" hidden="false" customHeight="false" outlineLevel="0" collapsed="false">
      <c r="A1320" s="0" t="s">
        <v>6741</v>
      </c>
      <c r="B1320" s="0" t="s">
        <v>9015</v>
      </c>
    </row>
    <row r="1321" customFormat="false" ht="12.8" hidden="false" customHeight="false" outlineLevel="0" collapsed="false">
      <c r="A1321" s="0" t="s">
        <v>6743</v>
      </c>
      <c r="B1321" s="0" t="s">
        <v>9015</v>
      </c>
    </row>
    <row r="1322" customFormat="false" ht="12.8" hidden="false" customHeight="false" outlineLevel="0" collapsed="false">
      <c r="A1322" s="0" t="s">
        <v>6745</v>
      </c>
      <c r="B1322" s="0" t="s">
        <v>9015</v>
      </c>
    </row>
    <row r="1323" customFormat="false" ht="12.8" hidden="false" customHeight="false" outlineLevel="0" collapsed="false">
      <c r="A1323" s="0" t="s">
        <v>6747</v>
      </c>
      <c r="B1323" s="0" t="s">
        <v>9015</v>
      </c>
    </row>
    <row r="1324" customFormat="false" ht="12.8" hidden="false" customHeight="false" outlineLevel="0" collapsed="false">
      <c r="A1324" s="0" t="s">
        <v>6749</v>
      </c>
      <c r="B1324" s="0" t="s">
        <v>9015</v>
      </c>
    </row>
    <row r="1325" customFormat="false" ht="12.8" hidden="false" customHeight="false" outlineLevel="0" collapsed="false">
      <c r="A1325" s="0" t="s">
        <v>6751</v>
      </c>
      <c r="B1325" s="0" t="s">
        <v>9017</v>
      </c>
    </row>
    <row r="1326" customFormat="false" ht="12.8" hidden="false" customHeight="false" outlineLevel="0" collapsed="false">
      <c r="A1326" s="0" t="s">
        <v>6753</v>
      </c>
      <c r="B1326" s="0" t="s">
        <v>9016</v>
      </c>
    </row>
    <row r="1327" customFormat="false" ht="12.8" hidden="false" customHeight="false" outlineLevel="0" collapsed="false">
      <c r="A1327" s="0" t="s">
        <v>6755</v>
      </c>
      <c r="B1327" s="0" t="s">
        <v>9016</v>
      </c>
    </row>
    <row r="1328" customFormat="false" ht="12.8" hidden="false" customHeight="false" outlineLevel="0" collapsed="false">
      <c r="A1328" s="0" t="s">
        <v>6757</v>
      </c>
      <c r="B1328" s="0" t="s">
        <v>9015</v>
      </c>
    </row>
    <row r="1329" customFormat="false" ht="12.8" hidden="false" customHeight="false" outlineLevel="0" collapsed="false">
      <c r="A1329" s="0" t="s">
        <v>6759</v>
      </c>
      <c r="B1329" s="0" t="s">
        <v>9015</v>
      </c>
    </row>
    <row r="1330" customFormat="false" ht="12.8" hidden="false" customHeight="false" outlineLevel="0" collapsed="false">
      <c r="A1330" s="0" t="s">
        <v>6761</v>
      </c>
      <c r="B1330" s="0" t="s">
        <v>9015</v>
      </c>
    </row>
    <row r="1331" customFormat="false" ht="12.8" hidden="false" customHeight="false" outlineLevel="0" collapsed="false">
      <c r="A1331" s="0" t="s">
        <v>6763</v>
      </c>
      <c r="B1331" s="0" t="s">
        <v>9015</v>
      </c>
    </row>
    <row r="1332" customFormat="false" ht="12.8" hidden="false" customHeight="false" outlineLevel="0" collapsed="false">
      <c r="A1332" s="0" t="s">
        <v>6765</v>
      </c>
      <c r="B1332" s="0" t="s">
        <v>9015</v>
      </c>
    </row>
    <row r="1333" customFormat="false" ht="12.8" hidden="false" customHeight="false" outlineLevel="0" collapsed="false">
      <c r="A1333" s="0" t="s">
        <v>6767</v>
      </c>
      <c r="B1333" s="0" t="s">
        <v>9015</v>
      </c>
    </row>
    <row r="1334" customFormat="false" ht="12.8" hidden="false" customHeight="false" outlineLevel="0" collapsed="false">
      <c r="A1334" s="0" t="s">
        <v>6769</v>
      </c>
      <c r="B1334" s="0" t="s">
        <v>9015</v>
      </c>
    </row>
    <row r="1335" customFormat="false" ht="12.8" hidden="false" customHeight="false" outlineLevel="0" collapsed="false">
      <c r="A1335" s="0" t="s">
        <v>6771</v>
      </c>
      <c r="B1335" s="0" t="s">
        <v>9015</v>
      </c>
    </row>
    <row r="1336" customFormat="false" ht="12.8" hidden="false" customHeight="false" outlineLevel="0" collapsed="false">
      <c r="A1336" s="0" t="s">
        <v>6773</v>
      </c>
      <c r="B1336" s="0" t="s">
        <v>9016</v>
      </c>
    </row>
    <row r="1337" customFormat="false" ht="12.8" hidden="false" customHeight="false" outlineLevel="0" collapsed="false">
      <c r="A1337" s="0" t="s">
        <v>6775</v>
      </c>
      <c r="B1337" s="0" t="s">
        <v>9015</v>
      </c>
    </row>
    <row r="1338" customFormat="false" ht="12.8" hidden="false" customHeight="false" outlineLevel="0" collapsed="false">
      <c r="A1338" s="0" t="s">
        <v>6777</v>
      </c>
      <c r="B1338" s="0" t="s">
        <v>9015</v>
      </c>
    </row>
    <row r="1339" customFormat="false" ht="12.8" hidden="false" customHeight="false" outlineLevel="0" collapsed="false">
      <c r="A1339" s="0" t="s">
        <v>6779</v>
      </c>
      <c r="B1339" s="0" t="s">
        <v>9015</v>
      </c>
    </row>
    <row r="1340" customFormat="false" ht="12.8" hidden="false" customHeight="false" outlineLevel="0" collapsed="false">
      <c r="A1340" s="0" t="s">
        <v>6781</v>
      </c>
      <c r="B1340" s="0" t="s">
        <v>9016</v>
      </c>
    </row>
    <row r="1341" customFormat="false" ht="12.8" hidden="false" customHeight="false" outlineLevel="0" collapsed="false">
      <c r="A1341" s="0" t="s">
        <v>6783</v>
      </c>
      <c r="B1341" s="0" t="s">
        <v>9015</v>
      </c>
    </row>
    <row r="1342" customFormat="false" ht="12.8" hidden="false" customHeight="false" outlineLevel="0" collapsed="false">
      <c r="A1342" s="0" t="s">
        <v>6785</v>
      </c>
      <c r="B1342" s="0" t="s">
        <v>9015</v>
      </c>
    </row>
    <row r="1343" customFormat="false" ht="12.8" hidden="false" customHeight="false" outlineLevel="0" collapsed="false">
      <c r="A1343" s="0" t="s">
        <v>6787</v>
      </c>
      <c r="B1343" s="0" t="s">
        <v>9015</v>
      </c>
    </row>
    <row r="1344" customFormat="false" ht="12.8" hidden="false" customHeight="false" outlineLevel="0" collapsed="false">
      <c r="A1344" s="0" t="s">
        <v>6789</v>
      </c>
      <c r="B1344" s="0" t="s">
        <v>9016</v>
      </c>
    </row>
    <row r="1345" customFormat="false" ht="12.8" hidden="false" customHeight="false" outlineLevel="0" collapsed="false">
      <c r="A1345" s="0" t="s">
        <v>6791</v>
      </c>
      <c r="B1345" s="0" t="s">
        <v>9015</v>
      </c>
    </row>
    <row r="1346" customFormat="false" ht="12.8" hidden="false" customHeight="false" outlineLevel="0" collapsed="false">
      <c r="A1346" s="0" t="s">
        <v>6793</v>
      </c>
      <c r="B1346" s="0" t="s">
        <v>9017</v>
      </c>
    </row>
    <row r="1347" customFormat="false" ht="12.8" hidden="false" customHeight="false" outlineLevel="0" collapsed="false">
      <c r="A1347" s="0" t="s">
        <v>6795</v>
      </c>
      <c r="B1347" s="0" t="s">
        <v>9015</v>
      </c>
    </row>
    <row r="1348" customFormat="false" ht="12.8" hidden="false" customHeight="false" outlineLevel="0" collapsed="false">
      <c r="A1348" s="0" t="s">
        <v>6797</v>
      </c>
      <c r="B1348" s="0" t="s">
        <v>9015</v>
      </c>
    </row>
    <row r="1349" customFormat="false" ht="12.8" hidden="false" customHeight="false" outlineLevel="0" collapsed="false">
      <c r="A1349" s="0" t="s">
        <v>6799</v>
      </c>
      <c r="B1349" s="0" t="s">
        <v>9015</v>
      </c>
    </row>
    <row r="1350" customFormat="false" ht="12.8" hidden="false" customHeight="false" outlineLevel="0" collapsed="false">
      <c r="A1350" s="0" t="s">
        <v>6801</v>
      </c>
      <c r="B1350" s="0" t="s">
        <v>9016</v>
      </c>
    </row>
    <row r="1351" customFormat="false" ht="12.8" hidden="false" customHeight="false" outlineLevel="0" collapsed="false">
      <c r="A1351" s="0" t="s">
        <v>6803</v>
      </c>
      <c r="B1351" s="0" t="s">
        <v>9016</v>
      </c>
    </row>
    <row r="1352" customFormat="false" ht="12.8" hidden="false" customHeight="false" outlineLevel="0" collapsed="false">
      <c r="A1352" s="0" t="s">
        <v>6805</v>
      </c>
      <c r="B1352" s="0" t="s">
        <v>9016</v>
      </c>
    </row>
    <row r="1353" customFormat="false" ht="12.8" hidden="false" customHeight="false" outlineLevel="0" collapsed="false">
      <c r="A1353" s="0" t="s">
        <v>6807</v>
      </c>
      <c r="B1353" s="0" t="s">
        <v>9017</v>
      </c>
    </row>
    <row r="1354" customFormat="false" ht="12.8" hidden="false" customHeight="false" outlineLevel="0" collapsed="false">
      <c r="A1354" s="0" t="s">
        <v>6809</v>
      </c>
      <c r="B1354" s="0" t="s">
        <v>9016</v>
      </c>
    </row>
    <row r="1355" customFormat="false" ht="12.8" hidden="false" customHeight="false" outlineLevel="0" collapsed="false">
      <c r="A1355" s="0" t="s">
        <v>6811</v>
      </c>
      <c r="B1355" s="0" t="s">
        <v>9016</v>
      </c>
    </row>
    <row r="1356" customFormat="false" ht="12.8" hidden="false" customHeight="false" outlineLevel="0" collapsed="false">
      <c r="A1356" s="0" t="s">
        <v>6813</v>
      </c>
      <c r="B1356" s="0" t="s">
        <v>9015</v>
      </c>
    </row>
    <row r="1357" customFormat="false" ht="12.8" hidden="false" customHeight="false" outlineLevel="0" collapsed="false">
      <c r="A1357" s="0" t="s">
        <v>6815</v>
      </c>
      <c r="B1357" s="0" t="s">
        <v>9017</v>
      </c>
    </row>
    <row r="1358" customFormat="false" ht="12.8" hidden="false" customHeight="false" outlineLevel="0" collapsed="false">
      <c r="A1358" s="0" t="s">
        <v>6817</v>
      </c>
      <c r="B1358" s="0" t="s">
        <v>9015</v>
      </c>
    </row>
    <row r="1359" customFormat="false" ht="12.8" hidden="false" customHeight="false" outlineLevel="0" collapsed="false">
      <c r="A1359" s="0" t="s">
        <v>6819</v>
      </c>
      <c r="B1359" s="0" t="s">
        <v>9016</v>
      </c>
    </row>
    <row r="1360" customFormat="false" ht="12.8" hidden="false" customHeight="false" outlineLevel="0" collapsed="false">
      <c r="A1360" s="0" t="s">
        <v>6821</v>
      </c>
      <c r="B1360" s="0" t="s">
        <v>9016</v>
      </c>
    </row>
    <row r="1361" customFormat="false" ht="12.8" hidden="false" customHeight="false" outlineLevel="0" collapsed="false">
      <c r="A1361" s="0" t="s">
        <v>6823</v>
      </c>
      <c r="B1361" s="0" t="s">
        <v>9015</v>
      </c>
    </row>
    <row r="1362" customFormat="false" ht="12.8" hidden="false" customHeight="false" outlineLevel="0" collapsed="false">
      <c r="A1362" s="0" t="s">
        <v>6825</v>
      </c>
      <c r="B1362" s="0" t="s">
        <v>9015</v>
      </c>
    </row>
    <row r="1363" customFormat="false" ht="12.8" hidden="false" customHeight="false" outlineLevel="0" collapsed="false">
      <c r="A1363" s="0" t="s">
        <v>6827</v>
      </c>
      <c r="B1363" s="0" t="s">
        <v>9016</v>
      </c>
    </row>
    <row r="1364" customFormat="false" ht="12.8" hidden="false" customHeight="false" outlineLevel="0" collapsed="false">
      <c r="A1364" s="0" t="s">
        <v>6829</v>
      </c>
      <c r="B1364" s="0" t="s">
        <v>9016</v>
      </c>
    </row>
    <row r="1365" customFormat="false" ht="12.8" hidden="false" customHeight="false" outlineLevel="0" collapsed="false">
      <c r="A1365" s="0" t="s">
        <v>6831</v>
      </c>
      <c r="B1365" s="0" t="s">
        <v>9016</v>
      </c>
    </row>
    <row r="1366" customFormat="false" ht="12.8" hidden="false" customHeight="false" outlineLevel="0" collapsed="false">
      <c r="A1366" s="0" t="s">
        <v>6833</v>
      </c>
      <c r="B1366" s="0" t="s">
        <v>9015</v>
      </c>
    </row>
    <row r="1367" customFormat="false" ht="12.8" hidden="false" customHeight="false" outlineLevel="0" collapsed="false">
      <c r="A1367" s="0" t="s">
        <v>6835</v>
      </c>
      <c r="B1367" s="0" t="s">
        <v>9017</v>
      </c>
    </row>
    <row r="1368" customFormat="false" ht="12.8" hidden="false" customHeight="false" outlineLevel="0" collapsed="false">
      <c r="A1368" s="0" t="s">
        <v>6837</v>
      </c>
      <c r="B1368" s="0" t="s">
        <v>9016</v>
      </c>
    </row>
    <row r="1369" customFormat="false" ht="12.8" hidden="false" customHeight="false" outlineLevel="0" collapsed="false">
      <c r="A1369" s="0" t="s">
        <v>6839</v>
      </c>
      <c r="B1369" s="0" t="s">
        <v>9016</v>
      </c>
    </row>
    <row r="1370" customFormat="false" ht="12.8" hidden="false" customHeight="false" outlineLevel="0" collapsed="false">
      <c r="A1370" s="0" t="s">
        <v>6841</v>
      </c>
      <c r="B1370" s="0" t="s">
        <v>9017</v>
      </c>
    </row>
    <row r="1371" customFormat="false" ht="12.8" hidden="false" customHeight="false" outlineLevel="0" collapsed="false">
      <c r="A1371" s="0" t="s">
        <v>6843</v>
      </c>
      <c r="B1371" s="0" t="s">
        <v>9016</v>
      </c>
    </row>
    <row r="1372" customFormat="false" ht="12.8" hidden="false" customHeight="false" outlineLevel="0" collapsed="false">
      <c r="A1372" s="0" t="s">
        <v>6845</v>
      </c>
      <c r="B1372" s="0" t="s">
        <v>9016</v>
      </c>
    </row>
    <row r="1373" customFormat="false" ht="12.8" hidden="false" customHeight="false" outlineLevel="0" collapsed="false">
      <c r="A1373" s="0" t="s">
        <v>6847</v>
      </c>
      <c r="B1373" s="0" t="s">
        <v>9016</v>
      </c>
    </row>
    <row r="1374" customFormat="false" ht="12.8" hidden="false" customHeight="false" outlineLevel="0" collapsed="false">
      <c r="A1374" s="0" t="s">
        <v>6849</v>
      </c>
      <c r="B1374" s="0" t="s">
        <v>9016</v>
      </c>
    </row>
    <row r="1375" customFormat="false" ht="12.8" hidden="false" customHeight="false" outlineLevel="0" collapsed="false">
      <c r="A1375" s="0" t="s">
        <v>6851</v>
      </c>
      <c r="B1375" s="0" t="s">
        <v>9015</v>
      </c>
    </row>
    <row r="1376" customFormat="false" ht="12.8" hidden="false" customHeight="false" outlineLevel="0" collapsed="false">
      <c r="A1376" s="0" t="s">
        <v>6853</v>
      </c>
      <c r="B1376" s="0" t="s">
        <v>9016</v>
      </c>
    </row>
    <row r="1377" customFormat="false" ht="12.8" hidden="false" customHeight="false" outlineLevel="0" collapsed="false">
      <c r="A1377" s="0" t="s">
        <v>6855</v>
      </c>
      <c r="B1377" s="0" t="s">
        <v>9016</v>
      </c>
    </row>
    <row r="1378" customFormat="false" ht="12.8" hidden="false" customHeight="false" outlineLevel="0" collapsed="false">
      <c r="A1378" s="0" t="s">
        <v>6857</v>
      </c>
      <c r="B1378" s="0" t="s">
        <v>9015</v>
      </c>
    </row>
    <row r="1379" customFormat="false" ht="12.8" hidden="false" customHeight="false" outlineLevel="0" collapsed="false">
      <c r="A1379" s="0" t="s">
        <v>6859</v>
      </c>
      <c r="B1379" s="0" t="s">
        <v>9016</v>
      </c>
    </row>
    <row r="1380" customFormat="false" ht="12.8" hidden="false" customHeight="false" outlineLevel="0" collapsed="false">
      <c r="A1380" s="0" t="s">
        <v>6861</v>
      </c>
      <c r="B1380" s="0" t="s">
        <v>9016</v>
      </c>
    </row>
    <row r="1381" customFormat="false" ht="12.8" hidden="false" customHeight="false" outlineLevel="0" collapsed="false">
      <c r="A1381" s="0" t="s">
        <v>6863</v>
      </c>
      <c r="B1381" s="0" t="s">
        <v>9015</v>
      </c>
    </row>
    <row r="1382" customFormat="false" ht="12.8" hidden="false" customHeight="false" outlineLevel="0" collapsed="false">
      <c r="A1382" s="0" t="s">
        <v>6865</v>
      </c>
      <c r="B1382" s="0" t="s">
        <v>9015</v>
      </c>
    </row>
    <row r="1383" customFormat="false" ht="12.8" hidden="false" customHeight="false" outlineLevel="0" collapsed="false">
      <c r="A1383" s="0" t="s">
        <v>6867</v>
      </c>
      <c r="B1383" s="0" t="s">
        <v>9016</v>
      </c>
    </row>
    <row r="1384" customFormat="false" ht="12.8" hidden="false" customHeight="false" outlineLevel="0" collapsed="false">
      <c r="A1384" s="0" t="s">
        <v>6869</v>
      </c>
      <c r="B1384" s="0" t="s">
        <v>9017</v>
      </c>
    </row>
    <row r="1385" customFormat="false" ht="12.8" hidden="false" customHeight="false" outlineLevel="0" collapsed="false">
      <c r="A1385" s="0" t="s">
        <v>6871</v>
      </c>
      <c r="B1385" s="0" t="s">
        <v>9016</v>
      </c>
    </row>
    <row r="1386" customFormat="false" ht="12.8" hidden="false" customHeight="false" outlineLevel="0" collapsed="false">
      <c r="A1386" s="0" t="s">
        <v>6873</v>
      </c>
      <c r="B1386" s="0" t="s">
        <v>9016</v>
      </c>
    </row>
    <row r="1387" customFormat="false" ht="12.8" hidden="false" customHeight="false" outlineLevel="0" collapsed="false">
      <c r="A1387" s="0" t="s">
        <v>6875</v>
      </c>
      <c r="B1387" s="0" t="s">
        <v>9016</v>
      </c>
    </row>
    <row r="1388" customFormat="false" ht="12.8" hidden="false" customHeight="false" outlineLevel="0" collapsed="false">
      <c r="A1388" s="0" t="s">
        <v>6877</v>
      </c>
      <c r="B1388" s="0" t="s">
        <v>9015</v>
      </c>
    </row>
    <row r="1389" customFormat="false" ht="12.8" hidden="false" customHeight="false" outlineLevel="0" collapsed="false">
      <c r="A1389" s="0" t="s">
        <v>6879</v>
      </c>
      <c r="B1389" s="0" t="s">
        <v>9015</v>
      </c>
    </row>
    <row r="1390" customFormat="false" ht="12.8" hidden="false" customHeight="false" outlineLevel="0" collapsed="false">
      <c r="A1390" s="0" t="s">
        <v>6881</v>
      </c>
      <c r="B1390" s="0" t="s">
        <v>9015</v>
      </c>
    </row>
    <row r="1391" customFormat="false" ht="12.8" hidden="false" customHeight="false" outlineLevel="0" collapsed="false">
      <c r="A1391" s="0" t="s">
        <v>6883</v>
      </c>
      <c r="B1391" s="0" t="s">
        <v>9015</v>
      </c>
    </row>
    <row r="1392" customFormat="false" ht="12.8" hidden="false" customHeight="false" outlineLevel="0" collapsed="false">
      <c r="A1392" s="0" t="s">
        <v>6885</v>
      </c>
      <c r="B1392" s="0" t="s">
        <v>9016</v>
      </c>
    </row>
    <row r="1393" customFormat="false" ht="12.8" hidden="false" customHeight="false" outlineLevel="0" collapsed="false">
      <c r="A1393" s="0" t="s">
        <v>6887</v>
      </c>
      <c r="B1393" s="0" t="s">
        <v>9016</v>
      </c>
    </row>
    <row r="1394" customFormat="false" ht="12.8" hidden="false" customHeight="false" outlineLevel="0" collapsed="false">
      <c r="A1394" s="0" t="s">
        <v>6889</v>
      </c>
      <c r="B1394" s="0" t="s">
        <v>9016</v>
      </c>
    </row>
    <row r="1395" customFormat="false" ht="12.8" hidden="false" customHeight="false" outlineLevel="0" collapsed="false">
      <c r="A1395" s="0" t="s">
        <v>6891</v>
      </c>
      <c r="B1395" s="0" t="s">
        <v>9016</v>
      </c>
    </row>
    <row r="1396" customFormat="false" ht="12.8" hidden="false" customHeight="false" outlineLevel="0" collapsed="false">
      <c r="A1396" s="0" t="s">
        <v>6893</v>
      </c>
      <c r="B1396" s="0" t="s">
        <v>9016</v>
      </c>
    </row>
    <row r="1397" customFormat="false" ht="12.8" hidden="false" customHeight="false" outlineLevel="0" collapsed="false">
      <c r="A1397" s="0" t="s">
        <v>6895</v>
      </c>
      <c r="B1397" s="0" t="s">
        <v>9016</v>
      </c>
    </row>
    <row r="1398" customFormat="false" ht="12.8" hidden="false" customHeight="false" outlineLevel="0" collapsed="false">
      <c r="A1398" s="0" t="s">
        <v>6897</v>
      </c>
      <c r="B1398" s="0" t="s">
        <v>9015</v>
      </c>
    </row>
    <row r="1399" customFormat="false" ht="12.8" hidden="false" customHeight="false" outlineLevel="0" collapsed="false">
      <c r="A1399" s="0" t="s">
        <v>6899</v>
      </c>
      <c r="B1399" s="0" t="s">
        <v>9016</v>
      </c>
    </row>
    <row r="1400" customFormat="false" ht="12.8" hidden="false" customHeight="false" outlineLevel="0" collapsed="false">
      <c r="A1400" s="0" t="s">
        <v>6901</v>
      </c>
      <c r="B1400" s="0" t="s">
        <v>9016</v>
      </c>
    </row>
    <row r="1401" customFormat="false" ht="12.8" hidden="false" customHeight="false" outlineLevel="0" collapsed="false">
      <c r="A1401" s="0" t="s">
        <v>6903</v>
      </c>
      <c r="B1401" s="0" t="s">
        <v>9015</v>
      </c>
    </row>
    <row r="1402" customFormat="false" ht="12.8" hidden="false" customHeight="false" outlineLevel="0" collapsed="false">
      <c r="A1402" s="0" t="s">
        <v>6905</v>
      </c>
      <c r="B1402" s="0" t="s">
        <v>9016</v>
      </c>
    </row>
    <row r="1403" customFormat="false" ht="12.8" hidden="false" customHeight="false" outlineLevel="0" collapsed="false">
      <c r="A1403" s="0" t="s">
        <v>6907</v>
      </c>
      <c r="B1403" s="0" t="s">
        <v>9015</v>
      </c>
    </row>
    <row r="1404" customFormat="false" ht="12.8" hidden="false" customHeight="false" outlineLevel="0" collapsed="false">
      <c r="A1404" s="0" t="s">
        <v>6909</v>
      </c>
      <c r="B1404" s="0" t="s">
        <v>9015</v>
      </c>
    </row>
    <row r="1405" customFormat="false" ht="12.8" hidden="false" customHeight="false" outlineLevel="0" collapsed="false">
      <c r="A1405" s="0" t="s">
        <v>6911</v>
      </c>
      <c r="B1405" s="0" t="s">
        <v>9015</v>
      </c>
    </row>
    <row r="1406" customFormat="false" ht="12.8" hidden="false" customHeight="false" outlineLevel="0" collapsed="false">
      <c r="A1406" s="0" t="s">
        <v>6913</v>
      </c>
      <c r="B1406" s="0" t="s">
        <v>9016</v>
      </c>
    </row>
    <row r="1407" customFormat="false" ht="12.8" hidden="false" customHeight="false" outlineLevel="0" collapsed="false">
      <c r="A1407" s="0" t="s">
        <v>6915</v>
      </c>
      <c r="B1407" s="0" t="s">
        <v>9016</v>
      </c>
    </row>
    <row r="1408" customFormat="false" ht="12.8" hidden="false" customHeight="false" outlineLevel="0" collapsed="false">
      <c r="A1408" s="0" t="s">
        <v>6917</v>
      </c>
      <c r="B1408" s="0" t="s">
        <v>9016</v>
      </c>
    </row>
    <row r="1409" customFormat="false" ht="12.8" hidden="false" customHeight="false" outlineLevel="0" collapsed="false">
      <c r="A1409" s="0" t="s">
        <v>6919</v>
      </c>
      <c r="B1409" s="0" t="s">
        <v>9016</v>
      </c>
    </row>
    <row r="1410" customFormat="false" ht="12.8" hidden="false" customHeight="false" outlineLevel="0" collapsed="false">
      <c r="A1410" s="0" t="s">
        <v>6921</v>
      </c>
      <c r="B1410" s="0" t="s">
        <v>9015</v>
      </c>
    </row>
    <row r="1411" customFormat="false" ht="12.8" hidden="false" customHeight="false" outlineLevel="0" collapsed="false">
      <c r="A1411" s="0" t="s">
        <v>6923</v>
      </c>
      <c r="B1411" s="0" t="s">
        <v>9015</v>
      </c>
    </row>
    <row r="1412" customFormat="false" ht="12.8" hidden="false" customHeight="false" outlineLevel="0" collapsed="false">
      <c r="A1412" s="0" t="s">
        <v>6925</v>
      </c>
      <c r="B1412" s="0" t="s">
        <v>9015</v>
      </c>
    </row>
    <row r="1413" customFormat="false" ht="12.8" hidden="false" customHeight="false" outlineLevel="0" collapsed="false">
      <c r="A1413" s="0" t="s">
        <v>6927</v>
      </c>
      <c r="B1413" s="0" t="s">
        <v>9015</v>
      </c>
    </row>
    <row r="1414" customFormat="false" ht="12.8" hidden="false" customHeight="false" outlineLevel="0" collapsed="false">
      <c r="A1414" s="0" t="s">
        <v>6929</v>
      </c>
      <c r="B1414" s="0" t="s">
        <v>9015</v>
      </c>
    </row>
    <row r="1415" customFormat="false" ht="12.8" hidden="false" customHeight="false" outlineLevel="0" collapsed="false">
      <c r="A1415" s="0" t="s">
        <v>6931</v>
      </c>
      <c r="B1415" s="0" t="s">
        <v>9015</v>
      </c>
    </row>
    <row r="1416" customFormat="false" ht="12.8" hidden="false" customHeight="false" outlineLevel="0" collapsed="false">
      <c r="A1416" s="0" t="s">
        <v>6933</v>
      </c>
      <c r="B1416" s="0" t="s">
        <v>9015</v>
      </c>
    </row>
    <row r="1417" customFormat="false" ht="12.8" hidden="false" customHeight="false" outlineLevel="0" collapsed="false">
      <c r="A1417" s="0" t="s">
        <v>6935</v>
      </c>
      <c r="B1417" s="0" t="s">
        <v>9016</v>
      </c>
    </row>
    <row r="1418" customFormat="false" ht="12.8" hidden="false" customHeight="false" outlineLevel="0" collapsed="false">
      <c r="A1418" s="0" t="s">
        <v>6937</v>
      </c>
      <c r="B1418" s="0" t="s">
        <v>9016</v>
      </c>
    </row>
    <row r="1419" customFormat="false" ht="12.8" hidden="false" customHeight="false" outlineLevel="0" collapsed="false">
      <c r="A1419" s="0" t="s">
        <v>6939</v>
      </c>
      <c r="B1419" s="0" t="s">
        <v>9015</v>
      </c>
    </row>
    <row r="1420" customFormat="false" ht="12.8" hidden="false" customHeight="false" outlineLevel="0" collapsed="false">
      <c r="A1420" s="0" t="s">
        <v>6941</v>
      </c>
      <c r="B1420" s="0" t="s">
        <v>9015</v>
      </c>
    </row>
    <row r="1421" customFormat="false" ht="12.8" hidden="false" customHeight="false" outlineLevel="0" collapsed="false">
      <c r="A1421" s="0" t="s">
        <v>6943</v>
      </c>
      <c r="B1421" s="0" t="s">
        <v>9015</v>
      </c>
    </row>
    <row r="1422" customFormat="false" ht="12.8" hidden="false" customHeight="false" outlineLevel="0" collapsed="false">
      <c r="A1422" s="0" t="s">
        <v>6945</v>
      </c>
      <c r="B1422" s="0" t="s">
        <v>9015</v>
      </c>
    </row>
    <row r="1423" customFormat="false" ht="12.8" hidden="false" customHeight="false" outlineLevel="0" collapsed="false">
      <c r="A1423" s="0" t="s">
        <v>6947</v>
      </c>
      <c r="B1423" s="0" t="s">
        <v>9016</v>
      </c>
    </row>
    <row r="1424" customFormat="false" ht="12.8" hidden="false" customHeight="false" outlineLevel="0" collapsed="false">
      <c r="A1424" s="0" t="s">
        <v>6949</v>
      </c>
      <c r="B1424" s="0" t="s">
        <v>9017</v>
      </c>
    </row>
    <row r="1425" customFormat="false" ht="12.8" hidden="false" customHeight="false" outlineLevel="0" collapsed="false">
      <c r="A1425" s="0" t="s">
        <v>6951</v>
      </c>
      <c r="B1425" s="0" t="s">
        <v>9015</v>
      </c>
    </row>
    <row r="1426" customFormat="false" ht="12.8" hidden="false" customHeight="false" outlineLevel="0" collapsed="false">
      <c r="A1426" s="0" t="s">
        <v>6953</v>
      </c>
      <c r="B1426" s="0" t="s">
        <v>9015</v>
      </c>
    </row>
    <row r="1427" customFormat="false" ht="12.8" hidden="false" customHeight="false" outlineLevel="0" collapsed="false">
      <c r="A1427" s="0" t="s">
        <v>6955</v>
      </c>
      <c r="B1427" s="0" t="s">
        <v>9015</v>
      </c>
    </row>
    <row r="1428" customFormat="false" ht="12.8" hidden="false" customHeight="false" outlineLevel="0" collapsed="false">
      <c r="A1428" s="0" t="s">
        <v>6957</v>
      </c>
      <c r="B1428" s="0" t="s">
        <v>9015</v>
      </c>
    </row>
    <row r="1429" customFormat="false" ht="12.8" hidden="false" customHeight="false" outlineLevel="0" collapsed="false">
      <c r="A1429" s="0" t="s">
        <v>6959</v>
      </c>
      <c r="B1429" s="0" t="s">
        <v>9015</v>
      </c>
    </row>
    <row r="1430" customFormat="false" ht="12.8" hidden="false" customHeight="false" outlineLevel="0" collapsed="false">
      <c r="A1430" s="0" t="s">
        <v>6961</v>
      </c>
      <c r="B1430" s="0" t="s">
        <v>9015</v>
      </c>
    </row>
    <row r="1431" customFormat="false" ht="12.8" hidden="false" customHeight="false" outlineLevel="0" collapsed="false">
      <c r="A1431" s="0" t="s">
        <v>6963</v>
      </c>
      <c r="B1431" s="0" t="s">
        <v>9016</v>
      </c>
    </row>
    <row r="1432" customFormat="false" ht="12.8" hidden="false" customHeight="false" outlineLevel="0" collapsed="false">
      <c r="A1432" s="0" t="s">
        <v>6965</v>
      </c>
      <c r="B1432" s="0" t="s">
        <v>9015</v>
      </c>
    </row>
    <row r="1433" customFormat="false" ht="12.8" hidden="false" customHeight="false" outlineLevel="0" collapsed="false">
      <c r="A1433" s="0" t="s">
        <v>6967</v>
      </c>
      <c r="B1433" s="0" t="s">
        <v>9015</v>
      </c>
    </row>
    <row r="1434" customFormat="false" ht="12.8" hidden="false" customHeight="false" outlineLevel="0" collapsed="false">
      <c r="A1434" s="0" t="s">
        <v>6969</v>
      </c>
      <c r="B1434" s="0" t="s">
        <v>9015</v>
      </c>
    </row>
    <row r="1435" customFormat="false" ht="12.8" hidden="false" customHeight="false" outlineLevel="0" collapsed="false">
      <c r="A1435" s="0" t="s">
        <v>6971</v>
      </c>
      <c r="B1435" s="0" t="s">
        <v>9016</v>
      </c>
    </row>
    <row r="1436" customFormat="false" ht="12.8" hidden="false" customHeight="false" outlineLevel="0" collapsed="false">
      <c r="A1436" s="0" t="s">
        <v>6973</v>
      </c>
      <c r="B1436" s="0" t="s">
        <v>9015</v>
      </c>
    </row>
    <row r="1437" customFormat="false" ht="12.8" hidden="false" customHeight="false" outlineLevel="0" collapsed="false">
      <c r="A1437" s="0" t="s">
        <v>6975</v>
      </c>
      <c r="B1437" s="0" t="s">
        <v>9015</v>
      </c>
    </row>
    <row r="1438" customFormat="false" ht="12.8" hidden="false" customHeight="false" outlineLevel="0" collapsed="false">
      <c r="A1438" s="0" t="s">
        <v>6977</v>
      </c>
      <c r="B1438" s="0" t="s">
        <v>9017</v>
      </c>
    </row>
    <row r="1439" customFormat="false" ht="12.8" hidden="false" customHeight="false" outlineLevel="0" collapsed="false">
      <c r="A1439" s="0" t="s">
        <v>6979</v>
      </c>
      <c r="B1439" s="0" t="s">
        <v>9015</v>
      </c>
    </row>
    <row r="1440" customFormat="false" ht="12.8" hidden="false" customHeight="false" outlineLevel="0" collapsed="false">
      <c r="A1440" s="0" t="s">
        <v>6981</v>
      </c>
      <c r="B1440" s="0" t="s">
        <v>9017</v>
      </c>
    </row>
    <row r="1441" customFormat="false" ht="12.8" hidden="false" customHeight="false" outlineLevel="0" collapsed="false">
      <c r="A1441" s="0" t="s">
        <v>6983</v>
      </c>
      <c r="B1441" s="0" t="s">
        <v>9015</v>
      </c>
    </row>
    <row r="1442" customFormat="false" ht="12.8" hidden="false" customHeight="false" outlineLevel="0" collapsed="false">
      <c r="A1442" s="0" t="s">
        <v>6985</v>
      </c>
      <c r="B1442" s="0" t="s">
        <v>9015</v>
      </c>
    </row>
    <row r="1443" customFormat="false" ht="12.8" hidden="false" customHeight="false" outlineLevel="0" collapsed="false">
      <c r="A1443" s="0" t="s">
        <v>6987</v>
      </c>
      <c r="B1443" s="0" t="s">
        <v>9015</v>
      </c>
    </row>
    <row r="1444" customFormat="false" ht="12.8" hidden="false" customHeight="false" outlineLevel="0" collapsed="false">
      <c r="A1444" s="0" t="s">
        <v>6989</v>
      </c>
      <c r="B1444" s="0" t="s">
        <v>9015</v>
      </c>
    </row>
    <row r="1445" customFormat="false" ht="12.8" hidden="false" customHeight="false" outlineLevel="0" collapsed="false">
      <c r="A1445" s="0" t="s">
        <v>6991</v>
      </c>
      <c r="B1445" s="0" t="s">
        <v>9015</v>
      </c>
    </row>
    <row r="1446" customFormat="false" ht="12.8" hidden="false" customHeight="false" outlineLevel="0" collapsed="false">
      <c r="A1446" s="0" t="s">
        <v>6993</v>
      </c>
      <c r="B1446" s="0" t="s">
        <v>9015</v>
      </c>
    </row>
    <row r="1447" customFormat="false" ht="12.8" hidden="false" customHeight="false" outlineLevel="0" collapsed="false">
      <c r="A1447" s="0" t="s">
        <v>6995</v>
      </c>
      <c r="B1447" s="0" t="s">
        <v>9016</v>
      </c>
    </row>
    <row r="1448" customFormat="false" ht="12.8" hidden="false" customHeight="false" outlineLevel="0" collapsed="false">
      <c r="A1448" s="0" t="s">
        <v>6997</v>
      </c>
      <c r="B1448" s="0" t="s">
        <v>9016</v>
      </c>
    </row>
    <row r="1449" customFormat="false" ht="12.8" hidden="false" customHeight="false" outlineLevel="0" collapsed="false">
      <c r="A1449" s="0" t="s">
        <v>6999</v>
      </c>
      <c r="B1449" s="0" t="s">
        <v>9015</v>
      </c>
    </row>
    <row r="1450" customFormat="false" ht="12.8" hidden="false" customHeight="false" outlineLevel="0" collapsed="false">
      <c r="A1450" s="0" t="s">
        <v>7001</v>
      </c>
      <c r="B1450" s="0" t="s">
        <v>9017</v>
      </c>
    </row>
    <row r="1451" customFormat="false" ht="12.8" hidden="false" customHeight="false" outlineLevel="0" collapsed="false">
      <c r="A1451" s="0" t="s">
        <v>7003</v>
      </c>
      <c r="B1451" s="0" t="s">
        <v>9015</v>
      </c>
    </row>
    <row r="1452" customFormat="false" ht="12.8" hidden="false" customHeight="false" outlineLevel="0" collapsed="false">
      <c r="A1452" s="0" t="s">
        <v>7005</v>
      </c>
      <c r="B1452" s="0" t="s">
        <v>9015</v>
      </c>
    </row>
    <row r="1453" customFormat="false" ht="12.8" hidden="false" customHeight="false" outlineLevel="0" collapsed="false">
      <c r="A1453" s="0" t="s">
        <v>7007</v>
      </c>
      <c r="B1453" s="0" t="s">
        <v>9015</v>
      </c>
    </row>
    <row r="1454" customFormat="false" ht="12.8" hidden="false" customHeight="false" outlineLevel="0" collapsed="false">
      <c r="A1454" s="0" t="s">
        <v>7009</v>
      </c>
      <c r="B1454" s="0" t="s">
        <v>9015</v>
      </c>
    </row>
    <row r="1455" customFormat="false" ht="12.8" hidden="false" customHeight="false" outlineLevel="0" collapsed="false">
      <c r="A1455" s="0" t="s">
        <v>7011</v>
      </c>
      <c r="B1455" s="0" t="s">
        <v>9016</v>
      </c>
    </row>
    <row r="1456" customFormat="false" ht="12.8" hidden="false" customHeight="false" outlineLevel="0" collapsed="false">
      <c r="A1456" s="0" t="s">
        <v>7013</v>
      </c>
      <c r="B1456" s="0" t="s">
        <v>9016</v>
      </c>
    </row>
    <row r="1457" customFormat="false" ht="12.8" hidden="false" customHeight="false" outlineLevel="0" collapsed="false">
      <c r="A1457" s="0" t="s">
        <v>7015</v>
      </c>
      <c r="B1457" s="0" t="s">
        <v>9015</v>
      </c>
    </row>
    <row r="1458" customFormat="false" ht="12.8" hidden="false" customHeight="false" outlineLevel="0" collapsed="false">
      <c r="A1458" s="0" t="s">
        <v>7017</v>
      </c>
      <c r="B1458" s="0" t="s">
        <v>9017</v>
      </c>
    </row>
    <row r="1459" customFormat="false" ht="12.8" hidden="false" customHeight="false" outlineLevel="0" collapsed="false">
      <c r="A1459" s="0" t="s">
        <v>7019</v>
      </c>
      <c r="B1459" s="0" t="s">
        <v>9016</v>
      </c>
    </row>
    <row r="1460" customFormat="false" ht="12.8" hidden="false" customHeight="false" outlineLevel="0" collapsed="false">
      <c r="A1460" s="0" t="s">
        <v>7021</v>
      </c>
      <c r="B1460" s="0" t="s">
        <v>9015</v>
      </c>
    </row>
    <row r="1461" customFormat="false" ht="12.8" hidden="false" customHeight="false" outlineLevel="0" collapsed="false">
      <c r="A1461" s="0" t="s">
        <v>7023</v>
      </c>
      <c r="B1461" s="0" t="s">
        <v>9017</v>
      </c>
    </row>
    <row r="1462" customFormat="false" ht="12.8" hidden="false" customHeight="false" outlineLevel="0" collapsed="false">
      <c r="A1462" s="0" t="s">
        <v>7025</v>
      </c>
      <c r="B1462" s="0" t="s">
        <v>9015</v>
      </c>
    </row>
    <row r="1463" customFormat="false" ht="12.8" hidden="false" customHeight="false" outlineLevel="0" collapsed="false">
      <c r="A1463" s="0" t="s">
        <v>7027</v>
      </c>
      <c r="B1463" s="0" t="s">
        <v>9016</v>
      </c>
    </row>
    <row r="1464" customFormat="false" ht="12.8" hidden="false" customHeight="false" outlineLevel="0" collapsed="false">
      <c r="A1464" s="0" t="s">
        <v>7029</v>
      </c>
      <c r="B1464" s="0" t="s">
        <v>9015</v>
      </c>
    </row>
    <row r="1465" customFormat="false" ht="12.8" hidden="false" customHeight="false" outlineLevel="0" collapsed="false">
      <c r="A1465" s="0" t="s">
        <v>7031</v>
      </c>
      <c r="B1465" s="0" t="s">
        <v>9015</v>
      </c>
    </row>
    <row r="1466" customFormat="false" ht="12.8" hidden="false" customHeight="false" outlineLevel="0" collapsed="false">
      <c r="A1466" s="0" t="s">
        <v>7033</v>
      </c>
      <c r="B1466" s="0" t="s">
        <v>9015</v>
      </c>
    </row>
    <row r="1467" customFormat="false" ht="12.8" hidden="false" customHeight="false" outlineLevel="0" collapsed="false">
      <c r="A1467" s="0" t="s">
        <v>7035</v>
      </c>
      <c r="B1467" s="0" t="s">
        <v>9015</v>
      </c>
    </row>
    <row r="1468" customFormat="false" ht="12.8" hidden="false" customHeight="false" outlineLevel="0" collapsed="false">
      <c r="A1468" s="0" t="s">
        <v>7037</v>
      </c>
      <c r="B1468" s="0" t="s">
        <v>9017</v>
      </c>
    </row>
    <row r="1469" customFormat="false" ht="12.8" hidden="false" customHeight="false" outlineLevel="0" collapsed="false">
      <c r="A1469" s="0" t="s">
        <v>7039</v>
      </c>
      <c r="B1469" s="0" t="s">
        <v>9016</v>
      </c>
    </row>
    <row r="1470" customFormat="false" ht="12.8" hidden="false" customHeight="false" outlineLevel="0" collapsed="false">
      <c r="A1470" s="0" t="s">
        <v>7041</v>
      </c>
      <c r="B1470" s="0" t="s">
        <v>9015</v>
      </c>
    </row>
    <row r="1471" customFormat="false" ht="12.8" hidden="false" customHeight="false" outlineLevel="0" collapsed="false">
      <c r="A1471" s="0" t="s">
        <v>7043</v>
      </c>
      <c r="B1471" s="0" t="s">
        <v>9016</v>
      </c>
    </row>
    <row r="1472" customFormat="false" ht="12.8" hidden="false" customHeight="false" outlineLevel="0" collapsed="false">
      <c r="A1472" s="0" t="s">
        <v>7045</v>
      </c>
      <c r="B1472" s="0" t="s">
        <v>9016</v>
      </c>
    </row>
    <row r="1473" customFormat="false" ht="12.8" hidden="false" customHeight="false" outlineLevel="0" collapsed="false">
      <c r="A1473" s="0" t="s">
        <v>7047</v>
      </c>
      <c r="B1473" s="0" t="s">
        <v>9017</v>
      </c>
    </row>
    <row r="1474" customFormat="false" ht="12.8" hidden="false" customHeight="false" outlineLevel="0" collapsed="false">
      <c r="A1474" s="0" t="s">
        <v>7049</v>
      </c>
      <c r="B1474" s="0" t="s">
        <v>9016</v>
      </c>
    </row>
    <row r="1475" customFormat="false" ht="12.8" hidden="false" customHeight="false" outlineLevel="0" collapsed="false">
      <c r="A1475" s="0" t="s">
        <v>7051</v>
      </c>
      <c r="B1475" s="0" t="s">
        <v>9016</v>
      </c>
    </row>
    <row r="1476" customFormat="false" ht="12.8" hidden="false" customHeight="false" outlineLevel="0" collapsed="false">
      <c r="A1476" s="0" t="s">
        <v>7053</v>
      </c>
      <c r="B1476" s="0" t="s">
        <v>9016</v>
      </c>
    </row>
    <row r="1477" customFormat="false" ht="12.8" hidden="false" customHeight="false" outlineLevel="0" collapsed="false">
      <c r="A1477" s="0" t="s">
        <v>7055</v>
      </c>
      <c r="B1477" s="0" t="s">
        <v>9016</v>
      </c>
    </row>
    <row r="1478" customFormat="false" ht="12.8" hidden="false" customHeight="false" outlineLevel="0" collapsed="false">
      <c r="A1478" s="0" t="s">
        <v>7057</v>
      </c>
      <c r="B1478" s="0" t="s">
        <v>9016</v>
      </c>
    </row>
    <row r="1479" customFormat="false" ht="12.8" hidden="false" customHeight="false" outlineLevel="0" collapsed="false">
      <c r="A1479" s="0" t="s">
        <v>7059</v>
      </c>
      <c r="B1479" s="0" t="s">
        <v>9015</v>
      </c>
    </row>
    <row r="1480" customFormat="false" ht="12.8" hidden="false" customHeight="false" outlineLevel="0" collapsed="false">
      <c r="A1480" s="0" t="s">
        <v>7061</v>
      </c>
      <c r="B1480" s="0" t="s">
        <v>9016</v>
      </c>
    </row>
    <row r="1481" customFormat="false" ht="12.8" hidden="false" customHeight="false" outlineLevel="0" collapsed="false">
      <c r="A1481" s="0" t="s">
        <v>7063</v>
      </c>
      <c r="B1481" s="0" t="s">
        <v>9016</v>
      </c>
    </row>
    <row r="1482" customFormat="false" ht="12.8" hidden="false" customHeight="false" outlineLevel="0" collapsed="false">
      <c r="A1482" s="0" t="s">
        <v>7065</v>
      </c>
      <c r="B1482" s="0" t="s">
        <v>9016</v>
      </c>
    </row>
    <row r="1483" customFormat="false" ht="12.8" hidden="false" customHeight="false" outlineLevel="0" collapsed="false">
      <c r="A1483" s="0" t="s">
        <v>7067</v>
      </c>
      <c r="B1483" s="0" t="s">
        <v>9017</v>
      </c>
    </row>
    <row r="1484" customFormat="false" ht="12.8" hidden="false" customHeight="false" outlineLevel="0" collapsed="false">
      <c r="A1484" s="0" t="s">
        <v>7069</v>
      </c>
      <c r="B1484" s="0" t="s">
        <v>9016</v>
      </c>
    </row>
    <row r="1485" customFormat="false" ht="12.8" hidden="false" customHeight="false" outlineLevel="0" collapsed="false">
      <c r="A1485" s="0" t="s">
        <v>7071</v>
      </c>
      <c r="B1485" s="0" t="s">
        <v>9016</v>
      </c>
    </row>
    <row r="1486" customFormat="false" ht="12.8" hidden="false" customHeight="false" outlineLevel="0" collapsed="false">
      <c r="A1486" s="0" t="s">
        <v>7073</v>
      </c>
      <c r="B1486" s="0" t="s">
        <v>9015</v>
      </c>
    </row>
    <row r="1487" customFormat="false" ht="12.8" hidden="false" customHeight="false" outlineLevel="0" collapsed="false">
      <c r="A1487" s="0" t="s">
        <v>7075</v>
      </c>
      <c r="B1487" s="0" t="s">
        <v>9016</v>
      </c>
    </row>
    <row r="1488" customFormat="false" ht="12.8" hidden="false" customHeight="false" outlineLevel="0" collapsed="false">
      <c r="A1488" s="0" t="s">
        <v>7077</v>
      </c>
      <c r="B1488" s="0" t="s">
        <v>9016</v>
      </c>
    </row>
    <row r="1489" customFormat="false" ht="12.8" hidden="false" customHeight="false" outlineLevel="0" collapsed="false">
      <c r="A1489" s="0" t="s">
        <v>7079</v>
      </c>
      <c r="B1489" s="0" t="s">
        <v>9015</v>
      </c>
    </row>
    <row r="1490" customFormat="false" ht="12.8" hidden="false" customHeight="false" outlineLevel="0" collapsed="false">
      <c r="A1490" s="0" t="s">
        <v>7081</v>
      </c>
      <c r="B1490" s="0" t="s">
        <v>9017</v>
      </c>
    </row>
    <row r="1491" customFormat="false" ht="12.8" hidden="false" customHeight="false" outlineLevel="0" collapsed="false">
      <c r="A1491" s="0" t="s">
        <v>7083</v>
      </c>
      <c r="B1491" s="0" t="s">
        <v>9015</v>
      </c>
    </row>
    <row r="1492" customFormat="false" ht="12.8" hidden="false" customHeight="false" outlineLevel="0" collapsed="false">
      <c r="A1492" s="0" t="s">
        <v>7085</v>
      </c>
      <c r="B1492" s="0" t="s">
        <v>9015</v>
      </c>
    </row>
    <row r="1493" customFormat="false" ht="12.8" hidden="false" customHeight="false" outlineLevel="0" collapsed="false">
      <c r="A1493" s="0" t="s">
        <v>7087</v>
      </c>
      <c r="B1493" s="0" t="s">
        <v>9017</v>
      </c>
    </row>
    <row r="1494" customFormat="false" ht="12.8" hidden="false" customHeight="false" outlineLevel="0" collapsed="false">
      <c r="A1494" s="0" t="s">
        <v>7089</v>
      </c>
      <c r="B1494" s="0" t="s">
        <v>9015</v>
      </c>
    </row>
    <row r="1495" customFormat="false" ht="12.8" hidden="false" customHeight="false" outlineLevel="0" collapsed="false">
      <c r="A1495" s="0" t="s">
        <v>7091</v>
      </c>
      <c r="B1495" s="0" t="s">
        <v>9015</v>
      </c>
    </row>
    <row r="1496" customFormat="false" ht="12.8" hidden="false" customHeight="false" outlineLevel="0" collapsed="false">
      <c r="A1496" s="0" t="s">
        <v>7093</v>
      </c>
      <c r="B1496" s="0" t="s">
        <v>9017</v>
      </c>
    </row>
    <row r="1497" customFormat="false" ht="12.8" hidden="false" customHeight="false" outlineLevel="0" collapsed="false">
      <c r="A1497" s="0" t="s">
        <v>7095</v>
      </c>
      <c r="B1497" s="0" t="s">
        <v>9015</v>
      </c>
    </row>
    <row r="1498" customFormat="false" ht="12.8" hidden="false" customHeight="false" outlineLevel="0" collapsed="false">
      <c r="A1498" s="0" t="s">
        <v>7097</v>
      </c>
      <c r="B1498" s="0" t="s">
        <v>9015</v>
      </c>
    </row>
    <row r="1499" customFormat="false" ht="12.8" hidden="false" customHeight="false" outlineLevel="0" collapsed="false">
      <c r="A1499" s="0" t="s">
        <v>7099</v>
      </c>
      <c r="B1499" s="0" t="s">
        <v>9016</v>
      </c>
    </row>
    <row r="1500" customFormat="false" ht="12.8" hidden="false" customHeight="false" outlineLevel="0" collapsed="false">
      <c r="A1500" s="0" t="s">
        <v>7101</v>
      </c>
      <c r="B1500" s="0" t="s">
        <v>9015</v>
      </c>
    </row>
    <row r="1501" customFormat="false" ht="12.8" hidden="false" customHeight="false" outlineLevel="0" collapsed="false">
      <c r="A1501" s="0" t="s">
        <v>7103</v>
      </c>
      <c r="B1501" s="0" t="s">
        <v>9015</v>
      </c>
    </row>
    <row r="1502" customFormat="false" ht="12.8" hidden="false" customHeight="false" outlineLevel="0" collapsed="false">
      <c r="A1502" s="0" t="s">
        <v>7105</v>
      </c>
      <c r="B1502" s="0" t="s">
        <v>9017</v>
      </c>
    </row>
    <row r="1503" customFormat="false" ht="12.8" hidden="false" customHeight="false" outlineLevel="0" collapsed="false">
      <c r="A1503" s="0" t="s">
        <v>7107</v>
      </c>
      <c r="B1503" s="0" t="s">
        <v>9017</v>
      </c>
    </row>
    <row r="1504" customFormat="false" ht="12.8" hidden="false" customHeight="false" outlineLevel="0" collapsed="false">
      <c r="A1504" s="0" t="s">
        <v>7109</v>
      </c>
      <c r="B1504" s="0" t="s">
        <v>9016</v>
      </c>
    </row>
    <row r="1505" customFormat="false" ht="12.8" hidden="false" customHeight="false" outlineLevel="0" collapsed="false">
      <c r="A1505" s="0" t="s">
        <v>7111</v>
      </c>
      <c r="B1505" s="0" t="s">
        <v>9015</v>
      </c>
    </row>
    <row r="1506" customFormat="false" ht="12.8" hidden="false" customHeight="false" outlineLevel="0" collapsed="false">
      <c r="A1506" s="0" t="s">
        <v>7113</v>
      </c>
      <c r="B1506" s="0" t="s">
        <v>9016</v>
      </c>
    </row>
    <row r="1507" customFormat="false" ht="12.8" hidden="false" customHeight="false" outlineLevel="0" collapsed="false">
      <c r="A1507" s="0" t="s">
        <v>7115</v>
      </c>
      <c r="B1507" s="0" t="s">
        <v>9015</v>
      </c>
    </row>
    <row r="1508" customFormat="false" ht="12.8" hidden="false" customHeight="false" outlineLevel="0" collapsed="false">
      <c r="A1508" s="0" t="s">
        <v>7117</v>
      </c>
      <c r="B1508" s="0" t="s">
        <v>9016</v>
      </c>
    </row>
    <row r="1509" customFormat="false" ht="12.8" hidden="false" customHeight="false" outlineLevel="0" collapsed="false">
      <c r="A1509" s="0" t="s">
        <v>7119</v>
      </c>
      <c r="B1509" s="0" t="s">
        <v>9015</v>
      </c>
    </row>
    <row r="1510" customFormat="false" ht="12.8" hidden="false" customHeight="false" outlineLevel="0" collapsed="false">
      <c r="A1510" s="0" t="s">
        <v>7121</v>
      </c>
      <c r="B1510" s="0" t="s">
        <v>9016</v>
      </c>
    </row>
    <row r="1511" customFormat="false" ht="12.8" hidden="false" customHeight="false" outlineLevel="0" collapsed="false">
      <c r="A1511" s="0" t="s">
        <v>7123</v>
      </c>
      <c r="B1511" s="0" t="s">
        <v>9015</v>
      </c>
    </row>
    <row r="1512" customFormat="false" ht="12.8" hidden="false" customHeight="false" outlineLevel="0" collapsed="false">
      <c r="A1512" s="0" t="s">
        <v>7125</v>
      </c>
      <c r="B1512" s="0" t="s">
        <v>9016</v>
      </c>
    </row>
    <row r="1513" customFormat="false" ht="12.8" hidden="false" customHeight="false" outlineLevel="0" collapsed="false">
      <c r="A1513" s="0" t="s">
        <v>7127</v>
      </c>
      <c r="B1513" s="0" t="s">
        <v>9016</v>
      </c>
    </row>
    <row r="1514" customFormat="false" ht="12.8" hidden="false" customHeight="false" outlineLevel="0" collapsed="false">
      <c r="A1514" s="0" t="s">
        <v>7129</v>
      </c>
      <c r="B1514" s="0" t="s">
        <v>9015</v>
      </c>
    </row>
    <row r="1515" customFormat="false" ht="12.8" hidden="false" customHeight="false" outlineLevel="0" collapsed="false">
      <c r="A1515" s="0" t="s">
        <v>7131</v>
      </c>
      <c r="B1515" s="0" t="s">
        <v>9015</v>
      </c>
    </row>
    <row r="1516" customFormat="false" ht="12.8" hidden="false" customHeight="false" outlineLevel="0" collapsed="false">
      <c r="A1516" s="0" t="s">
        <v>7133</v>
      </c>
      <c r="B1516" s="0" t="s">
        <v>9017</v>
      </c>
    </row>
    <row r="1517" customFormat="false" ht="12.8" hidden="false" customHeight="false" outlineLevel="0" collapsed="false">
      <c r="A1517" s="0" t="s">
        <v>7135</v>
      </c>
      <c r="B1517" s="0" t="s">
        <v>9016</v>
      </c>
    </row>
    <row r="1518" customFormat="false" ht="12.8" hidden="false" customHeight="false" outlineLevel="0" collapsed="false">
      <c r="A1518" s="0" t="s">
        <v>7137</v>
      </c>
      <c r="B1518" s="0" t="s">
        <v>9015</v>
      </c>
    </row>
    <row r="1519" customFormat="false" ht="12.8" hidden="false" customHeight="false" outlineLevel="0" collapsed="false">
      <c r="A1519" s="0" t="s">
        <v>7139</v>
      </c>
      <c r="B1519" s="0" t="s">
        <v>9016</v>
      </c>
    </row>
    <row r="1520" customFormat="false" ht="12.8" hidden="false" customHeight="false" outlineLevel="0" collapsed="false">
      <c r="A1520" s="0" t="s">
        <v>7141</v>
      </c>
      <c r="B1520" s="0" t="s">
        <v>9015</v>
      </c>
    </row>
    <row r="1521" customFormat="false" ht="12.8" hidden="false" customHeight="false" outlineLevel="0" collapsed="false">
      <c r="A1521" s="0" t="s">
        <v>7143</v>
      </c>
      <c r="B1521" s="0" t="s">
        <v>9015</v>
      </c>
    </row>
    <row r="1522" customFormat="false" ht="12.8" hidden="false" customHeight="false" outlineLevel="0" collapsed="false">
      <c r="A1522" s="0" t="s">
        <v>7145</v>
      </c>
      <c r="B1522" s="0" t="s">
        <v>9016</v>
      </c>
    </row>
    <row r="1523" customFormat="false" ht="12.8" hidden="false" customHeight="false" outlineLevel="0" collapsed="false">
      <c r="A1523" s="0" t="s">
        <v>7147</v>
      </c>
      <c r="B1523" s="0" t="s">
        <v>9016</v>
      </c>
    </row>
    <row r="1524" customFormat="false" ht="12.8" hidden="false" customHeight="false" outlineLevel="0" collapsed="false">
      <c r="A1524" s="0" t="s">
        <v>7149</v>
      </c>
      <c r="B1524" s="0" t="s">
        <v>9015</v>
      </c>
    </row>
    <row r="1525" customFormat="false" ht="12.8" hidden="false" customHeight="false" outlineLevel="0" collapsed="false">
      <c r="A1525" s="0" t="s">
        <v>7151</v>
      </c>
      <c r="B1525" s="0" t="s">
        <v>9015</v>
      </c>
    </row>
    <row r="1526" customFormat="false" ht="12.8" hidden="false" customHeight="false" outlineLevel="0" collapsed="false">
      <c r="A1526" s="0" t="s">
        <v>7153</v>
      </c>
      <c r="B1526" s="0" t="s">
        <v>9017</v>
      </c>
    </row>
    <row r="1527" customFormat="false" ht="12.8" hidden="false" customHeight="false" outlineLevel="0" collapsed="false">
      <c r="A1527" s="0" t="s">
        <v>7155</v>
      </c>
      <c r="B1527" s="0" t="s">
        <v>9015</v>
      </c>
    </row>
    <row r="1528" customFormat="false" ht="12.8" hidden="false" customHeight="false" outlineLevel="0" collapsed="false">
      <c r="A1528" s="0" t="s">
        <v>7157</v>
      </c>
      <c r="B1528" s="0" t="s">
        <v>9017</v>
      </c>
    </row>
    <row r="1529" customFormat="false" ht="12.8" hidden="false" customHeight="false" outlineLevel="0" collapsed="false">
      <c r="A1529" s="0" t="s">
        <v>7159</v>
      </c>
      <c r="B1529" s="0" t="s">
        <v>9017</v>
      </c>
    </row>
    <row r="1530" customFormat="false" ht="12.8" hidden="false" customHeight="false" outlineLevel="0" collapsed="false">
      <c r="A1530" s="0" t="s">
        <v>7161</v>
      </c>
      <c r="B1530" s="0" t="s">
        <v>9015</v>
      </c>
    </row>
    <row r="1531" customFormat="false" ht="12.8" hidden="false" customHeight="false" outlineLevel="0" collapsed="false">
      <c r="A1531" s="0" t="s">
        <v>7163</v>
      </c>
      <c r="B1531" s="0" t="s">
        <v>9017</v>
      </c>
    </row>
    <row r="1532" customFormat="false" ht="12.8" hidden="false" customHeight="false" outlineLevel="0" collapsed="false">
      <c r="A1532" s="0" t="s">
        <v>7165</v>
      </c>
      <c r="B1532" s="0" t="s">
        <v>9016</v>
      </c>
    </row>
    <row r="1533" customFormat="false" ht="12.8" hidden="false" customHeight="false" outlineLevel="0" collapsed="false">
      <c r="A1533" s="0" t="s">
        <v>7167</v>
      </c>
      <c r="B1533" s="0" t="s">
        <v>9016</v>
      </c>
    </row>
    <row r="1534" customFormat="false" ht="12.8" hidden="false" customHeight="false" outlineLevel="0" collapsed="false">
      <c r="A1534" s="0" t="s">
        <v>7169</v>
      </c>
      <c r="B1534" s="0" t="s">
        <v>9016</v>
      </c>
    </row>
    <row r="1535" customFormat="false" ht="12.8" hidden="false" customHeight="false" outlineLevel="0" collapsed="false">
      <c r="A1535" s="0" t="s">
        <v>7171</v>
      </c>
      <c r="B1535" s="0" t="s">
        <v>9016</v>
      </c>
    </row>
    <row r="1536" customFormat="false" ht="12.8" hidden="false" customHeight="false" outlineLevel="0" collapsed="false">
      <c r="A1536" s="0" t="s">
        <v>7173</v>
      </c>
      <c r="B1536" s="0" t="s">
        <v>9016</v>
      </c>
    </row>
    <row r="1537" customFormat="false" ht="12.8" hidden="false" customHeight="false" outlineLevel="0" collapsed="false">
      <c r="A1537" s="0" t="s">
        <v>7175</v>
      </c>
      <c r="B1537" s="0" t="s">
        <v>9016</v>
      </c>
    </row>
    <row r="1538" customFormat="false" ht="12.8" hidden="false" customHeight="false" outlineLevel="0" collapsed="false">
      <c r="A1538" s="0" t="s">
        <v>7177</v>
      </c>
      <c r="B1538" s="0" t="s">
        <v>9017</v>
      </c>
    </row>
    <row r="1539" customFormat="false" ht="12.8" hidden="false" customHeight="false" outlineLevel="0" collapsed="false">
      <c r="A1539" s="0" t="s">
        <v>7179</v>
      </c>
      <c r="B1539" s="0" t="s">
        <v>9015</v>
      </c>
    </row>
    <row r="1540" customFormat="false" ht="12.8" hidden="false" customHeight="false" outlineLevel="0" collapsed="false">
      <c r="A1540" s="0" t="s">
        <v>7181</v>
      </c>
      <c r="B1540" s="0" t="s">
        <v>9016</v>
      </c>
    </row>
    <row r="1541" customFormat="false" ht="12.8" hidden="false" customHeight="false" outlineLevel="0" collapsed="false">
      <c r="A1541" s="0" t="s">
        <v>7183</v>
      </c>
      <c r="B1541" s="0" t="s">
        <v>9015</v>
      </c>
    </row>
    <row r="1542" customFormat="false" ht="12.8" hidden="false" customHeight="false" outlineLevel="0" collapsed="false">
      <c r="A1542" s="0" t="s">
        <v>7185</v>
      </c>
      <c r="B1542" s="0" t="s">
        <v>9017</v>
      </c>
    </row>
    <row r="1543" customFormat="false" ht="12.8" hidden="false" customHeight="false" outlineLevel="0" collapsed="false">
      <c r="A1543" s="0" t="s">
        <v>7187</v>
      </c>
      <c r="B1543" s="0" t="s">
        <v>9015</v>
      </c>
    </row>
    <row r="1544" customFormat="false" ht="12.8" hidden="false" customHeight="false" outlineLevel="0" collapsed="false">
      <c r="A1544" s="0" t="s">
        <v>7189</v>
      </c>
      <c r="B1544" s="0" t="s">
        <v>9016</v>
      </c>
    </row>
    <row r="1545" customFormat="false" ht="12.8" hidden="false" customHeight="false" outlineLevel="0" collapsed="false">
      <c r="A1545" s="0" t="s">
        <v>7191</v>
      </c>
      <c r="B1545" s="0" t="s">
        <v>9015</v>
      </c>
    </row>
    <row r="1546" customFormat="false" ht="12.8" hidden="false" customHeight="false" outlineLevel="0" collapsed="false">
      <c r="A1546" s="0" t="s">
        <v>7193</v>
      </c>
      <c r="B1546" s="0" t="s">
        <v>9015</v>
      </c>
    </row>
    <row r="1547" customFormat="false" ht="12.8" hidden="false" customHeight="false" outlineLevel="0" collapsed="false">
      <c r="A1547" s="0" t="s">
        <v>7195</v>
      </c>
      <c r="B1547" s="0" t="s">
        <v>9016</v>
      </c>
    </row>
    <row r="1548" customFormat="false" ht="12.8" hidden="false" customHeight="false" outlineLevel="0" collapsed="false">
      <c r="A1548" s="0" t="s">
        <v>7197</v>
      </c>
      <c r="B1548" s="0" t="s">
        <v>9017</v>
      </c>
    </row>
    <row r="1549" customFormat="false" ht="12.8" hidden="false" customHeight="false" outlineLevel="0" collapsed="false">
      <c r="A1549" s="0" t="s">
        <v>7199</v>
      </c>
      <c r="B1549" s="0" t="s">
        <v>9017</v>
      </c>
    </row>
    <row r="1550" customFormat="false" ht="12.8" hidden="false" customHeight="false" outlineLevel="0" collapsed="false">
      <c r="A1550" s="0" t="s">
        <v>7201</v>
      </c>
      <c r="B1550" s="0" t="s">
        <v>9015</v>
      </c>
    </row>
    <row r="1551" customFormat="false" ht="12.8" hidden="false" customHeight="false" outlineLevel="0" collapsed="false">
      <c r="A1551" s="0" t="s">
        <v>7203</v>
      </c>
      <c r="B1551" s="0" t="s">
        <v>9015</v>
      </c>
    </row>
    <row r="1552" customFormat="false" ht="12.8" hidden="false" customHeight="false" outlineLevel="0" collapsed="false">
      <c r="A1552" s="0" t="s">
        <v>7205</v>
      </c>
      <c r="B1552" s="0" t="s">
        <v>9015</v>
      </c>
    </row>
    <row r="1553" customFormat="false" ht="12.8" hidden="false" customHeight="false" outlineLevel="0" collapsed="false">
      <c r="A1553" s="0" t="s">
        <v>7207</v>
      </c>
      <c r="B1553" s="0" t="s">
        <v>9016</v>
      </c>
    </row>
    <row r="1554" customFormat="false" ht="12.8" hidden="false" customHeight="false" outlineLevel="0" collapsed="false">
      <c r="A1554" s="0" t="s">
        <v>7209</v>
      </c>
      <c r="B1554" s="0" t="s">
        <v>9015</v>
      </c>
    </row>
    <row r="1555" customFormat="false" ht="12.8" hidden="false" customHeight="false" outlineLevel="0" collapsed="false">
      <c r="A1555" s="0" t="s">
        <v>7211</v>
      </c>
      <c r="B1555" s="0" t="s">
        <v>9016</v>
      </c>
    </row>
    <row r="1556" customFormat="false" ht="12.8" hidden="false" customHeight="false" outlineLevel="0" collapsed="false">
      <c r="A1556" s="0" t="s">
        <v>7213</v>
      </c>
      <c r="B1556" s="0" t="s">
        <v>9015</v>
      </c>
    </row>
    <row r="1557" customFormat="false" ht="12.8" hidden="false" customHeight="false" outlineLevel="0" collapsed="false">
      <c r="A1557" s="0" t="s">
        <v>7215</v>
      </c>
      <c r="B1557" s="0" t="s">
        <v>9017</v>
      </c>
    </row>
    <row r="1558" customFormat="false" ht="12.8" hidden="false" customHeight="false" outlineLevel="0" collapsed="false">
      <c r="A1558" s="0" t="s">
        <v>7217</v>
      </c>
      <c r="B1558" s="0" t="s">
        <v>9015</v>
      </c>
    </row>
    <row r="1559" customFormat="false" ht="12.8" hidden="false" customHeight="false" outlineLevel="0" collapsed="false">
      <c r="A1559" s="0" t="s">
        <v>7219</v>
      </c>
      <c r="B1559" s="0" t="s">
        <v>9015</v>
      </c>
    </row>
    <row r="1560" customFormat="false" ht="12.8" hidden="false" customHeight="false" outlineLevel="0" collapsed="false">
      <c r="A1560" s="0" t="s">
        <v>7221</v>
      </c>
      <c r="B1560" s="0" t="s">
        <v>9015</v>
      </c>
    </row>
    <row r="1561" customFormat="false" ht="12.8" hidden="false" customHeight="false" outlineLevel="0" collapsed="false">
      <c r="A1561" s="0" t="s">
        <v>7223</v>
      </c>
      <c r="B1561" s="0" t="s">
        <v>9015</v>
      </c>
    </row>
    <row r="1562" customFormat="false" ht="12.8" hidden="false" customHeight="false" outlineLevel="0" collapsed="false">
      <c r="A1562" s="0" t="s">
        <v>7225</v>
      </c>
      <c r="B1562" s="0" t="s">
        <v>9017</v>
      </c>
    </row>
    <row r="1563" customFormat="false" ht="12.8" hidden="false" customHeight="false" outlineLevel="0" collapsed="false">
      <c r="A1563" s="0" t="s">
        <v>7227</v>
      </c>
      <c r="B1563" s="0" t="s">
        <v>9015</v>
      </c>
    </row>
    <row r="1564" customFormat="false" ht="12.8" hidden="false" customHeight="false" outlineLevel="0" collapsed="false">
      <c r="A1564" s="0" t="s">
        <v>7229</v>
      </c>
      <c r="B1564" s="0" t="s">
        <v>9015</v>
      </c>
    </row>
    <row r="1565" customFormat="false" ht="12.8" hidden="false" customHeight="false" outlineLevel="0" collapsed="false">
      <c r="A1565" s="0" t="s">
        <v>7231</v>
      </c>
      <c r="B1565" s="0" t="s">
        <v>9015</v>
      </c>
    </row>
    <row r="1566" customFormat="false" ht="12.8" hidden="false" customHeight="false" outlineLevel="0" collapsed="false">
      <c r="A1566" s="0" t="s">
        <v>7233</v>
      </c>
      <c r="B1566" s="0" t="s">
        <v>9017</v>
      </c>
    </row>
    <row r="1567" customFormat="false" ht="12.8" hidden="false" customHeight="false" outlineLevel="0" collapsed="false">
      <c r="A1567" s="0" t="s">
        <v>7235</v>
      </c>
      <c r="B1567" s="0" t="s">
        <v>9017</v>
      </c>
    </row>
    <row r="1568" customFormat="false" ht="12.8" hidden="false" customHeight="false" outlineLevel="0" collapsed="false">
      <c r="A1568" s="0" t="s">
        <v>7237</v>
      </c>
      <c r="B1568" s="0" t="s">
        <v>9015</v>
      </c>
    </row>
    <row r="1569" customFormat="false" ht="12.8" hidden="false" customHeight="false" outlineLevel="0" collapsed="false">
      <c r="A1569" s="0" t="s">
        <v>7239</v>
      </c>
      <c r="B1569" s="0" t="s">
        <v>9015</v>
      </c>
    </row>
    <row r="1570" customFormat="false" ht="12.8" hidden="false" customHeight="false" outlineLevel="0" collapsed="false">
      <c r="A1570" s="0" t="s">
        <v>7241</v>
      </c>
      <c r="B1570" s="0" t="s">
        <v>9016</v>
      </c>
    </row>
    <row r="1571" customFormat="false" ht="12.8" hidden="false" customHeight="false" outlineLevel="0" collapsed="false">
      <c r="A1571" s="0" t="s">
        <v>7243</v>
      </c>
      <c r="B1571" s="0" t="s">
        <v>9015</v>
      </c>
    </row>
    <row r="1572" customFormat="false" ht="12.8" hidden="false" customHeight="false" outlineLevel="0" collapsed="false">
      <c r="A1572" s="0" t="s">
        <v>7245</v>
      </c>
      <c r="B1572" s="0" t="s">
        <v>9017</v>
      </c>
    </row>
    <row r="1573" customFormat="false" ht="12.8" hidden="false" customHeight="false" outlineLevel="0" collapsed="false">
      <c r="A1573" s="0" t="s">
        <v>7247</v>
      </c>
      <c r="B1573" s="0" t="s">
        <v>9015</v>
      </c>
    </row>
    <row r="1574" customFormat="false" ht="12.8" hidden="false" customHeight="false" outlineLevel="0" collapsed="false">
      <c r="A1574" s="0" t="s">
        <v>7249</v>
      </c>
      <c r="B1574" s="0" t="s">
        <v>9017</v>
      </c>
    </row>
    <row r="1575" customFormat="false" ht="12.8" hidden="false" customHeight="false" outlineLevel="0" collapsed="false">
      <c r="A1575" s="0" t="s">
        <v>7251</v>
      </c>
      <c r="B1575" s="0" t="s">
        <v>9015</v>
      </c>
    </row>
    <row r="1576" customFormat="false" ht="12.8" hidden="false" customHeight="false" outlineLevel="0" collapsed="false">
      <c r="A1576" s="0" t="s">
        <v>7253</v>
      </c>
      <c r="B1576" s="0" t="s">
        <v>9015</v>
      </c>
    </row>
    <row r="1577" customFormat="false" ht="12.8" hidden="false" customHeight="false" outlineLevel="0" collapsed="false">
      <c r="A1577" s="0" t="s">
        <v>7255</v>
      </c>
      <c r="B1577" s="0" t="s">
        <v>9015</v>
      </c>
    </row>
    <row r="1578" customFormat="false" ht="12.8" hidden="false" customHeight="false" outlineLevel="0" collapsed="false">
      <c r="A1578" s="0" t="s">
        <v>7257</v>
      </c>
      <c r="B1578" s="0" t="s">
        <v>9015</v>
      </c>
    </row>
    <row r="1579" customFormat="false" ht="12.8" hidden="false" customHeight="false" outlineLevel="0" collapsed="false">
      <c r="A1579" s="0" t="s">
        <v>7259</v>
      </c>
      <c r="B1579" s="0" t="s">
        <v>9015</v>
      </c>
    </row>
    <row r="1580" customFormat="false" ht="12.8" hidden="false" customHeight="false" outlineLevel="0" collapsed="false">
      <c r="A1580" s="0" t="s">
        <v>7261</v>
      </c>
      <c r="B1580" s="0" t="s">
        <v>9015</v>
      </c>
    </row>
    <row r="1581" customFormat="false" ht="12.8" hidden="false" customHeight="false" outlineLevel="0" collapsed="false">
      <c r="A1581" s="0" t="s">
        <v>7263</v>
      </c>
      <c r="B1581" s="0" t="s">
        <v>9015</v>
      </c>
    </row>
    <row r="1582" customFormat="false" ht="12.8" hidden="false" customHeight="false" outlineLevel="0" collapsed="false">
      <c r="A1582" s="0" t="s">
        <v>7265</v>
      </c>
      <c r="B1582" s="0" t="s">
        <v>9015</v>
      </c>
    </row>
    <row r="1583" customFormat="false" ht="12.8" hidden="false" customHeight="false" outlineLevel="0" collapsed="false">
      <c r="A1583" s="0" t="s">
        <v>7267</v>
      </c>
      <c r="B1583" s="0" t="s">
        <v>9015</v>
      </c>
    </row>
    <row r="1584" customFormat="false" ht="12.8" hidden="false" customHeight="false" outlineLevel="0" collapsed="false">
      <c r="A1584" s="0" t="s">
        <v>7269</v>
      </c>
      <c r="B1584" s="0" t="s">
        <v>9017</v>
      </c>
    </row>
    <row r="1585" customFormat="false" ht="12.8" hidden="false" customHeight="false" outlineLevel="0" collapsed="false">
      <c r="A1585" s="0" t="s">
        <v>7271</v>
      </c>
      <c r="B1585" s="0" t="s">
        <v>9017</v>
      </c>
    </row>
    <row r="1586" customFormat="false" ht="12.8" hidden="false" customHeight="false" outlineLevel="0" collapsed="false">
      <c r="A1586" s="0" t="s">
        <v>7273</v>
      </c>
      <c r="B1586" s="0" t="s">
        <v>9017</v>
      </c>
    </row>
    <row r="1587" customFormat="false" ht="12.8" hidden="false" customHeight="false" outlineLevel="0" collapsed="false">
      <c r="A1587" s="0" t="s">
        <v>7275</v>
      </c>
      <c r="B1587" s="0" t="s">
        <v>9015</v>
      </c>
    </row>
    <row r="1588" customFormat="false" ht="12.8" hidden="false" customHeight="false" outlineLevel="0" collapsed="false">
      <c r="A1588" s="0" t="s">
        <v>7277</v>
      </c>
      <c r="B1588" s="0" t="s">
        <v>9015</v>
      </c>
    </row>
    <row r="1589" customFormat="false" ht="12.8" hidden="false" customHeight="false" outlineLevel="0" collapsed="false">
      <c r="A1589" s="0" t="s">
        <v>7279</v>
      </c>
      <c r="B1589" s="0" t="s">
        <v>9017</v>
      </c>
    </row>
    <row r="1590" customFormat="false" ht="12.8" hidden="false" customHeight="false" outlineLevel="0" collapsed="false">
      <c r="A1590" s="0" t="s">
        <v>7281</v>
      </c>
      <c r="B1590" s="0" t="s">
        <v>9015</v>
      </c>
    </row>
    <row r="1591" customFormat="false" ht="12.8" hidden="false" customHeight="false" outlineLevel="0" collapsed="false">
      <c r="A1591" s="0" t="s">
        <v>7283</v>
      </c>
      <c r="B1591" s="0" t="s">
        <v>9016</v>
      </c>
    </row>
    <row r="1592" customFormat="false" ht="12.8" hidden="false" customHeight="false" outlineLevel="0" collapsed="false">
      <c r="A1592" s="0" t="s">
        <v>7285</v>
      </c>
      <c r="B1592" s="0" t="s">
        <v>9015</v>
      </c>
    </row>
    <row r="1593" customFormat="false" ht="12.8" hidden="false" customHeight="false" outlineLevel="0" collapsed="false">
      <c r="A1593" s="0" t="s">
        <v>7287</v>
      </c>
      <c r="B1593" s="0" t="s">
        <v>9017</v>
      </c>
    </row>
    <row r="1594" customFormat="false" ht="12.8" hidden="false" customHeight="false" outlineLevel="0" collapsed="false">
      <c r="A1594" s="0" t="s">
        <v>7289</v>
      </c>
      <c r="B1594" s="0" t="s">
        <v>9015</v>
      </c>
    </row>
    <row r="1595" customFormat="false" ht="12.8" hidden="false" customHeight="false" outlineLevel="0" collapsed="false">
      <c r="A1595" s="0" t="s">
        <v>7291</v>
      </c>
      <c r="B1595" s="0" t="s">
        <v>9016</v>
      </c>
    </row>
    <row r="1596" customFormat="false" ht="12.8" hidden="false" customHeight="false" outlineLevel="0" collapsed="false">
      <c r="A1596" s="0" t="s">
        <v>7293</v>
      </c>
      <c r="B1596" s="0" t="s">
        <v>9015</v>
      </c>
    </row>
    <row r="1597" customFormat="false" ht="12.8" hidden="false" customHeight="false" outlineLevel="0" collapsed="false">
      <c r="A1597" s="0" t="s">
        <v>7295</v>
      </c>
      <c r="B1597" s="0" t="s">
        <v>9015</v>
      </c>
    </row>
    <row r="1598" customFormat="false" ht="12.8" hidden="false" customHeight="false" outlineLevel="0" collapsed="false">
      <c r="A1598" s="0" t="s">
        <v>7297</v>
      </c>
      <c r="B1598" s="0" t="s">
        <v>9015</v>
      </c>
    </row>
    <row r="1599" customFormat="false" ht="12.8" hidden="false" customHeight="false" outlineLevel="0" collapsed="false">
      <c r="A1599" s="0" t="s">
        <v>7299</v>
      </c>
      <c r="B1599" s="0" t="s">
        <v>9015</v>
      </c>
    </row>
    <row r="1600" customFormat="false" ht="12.8" hidden="false" customHeight="false" outlineLevel="0" collapsed="false">
      <c r="A1600" s="0" t="s">
        <v>7301</v>
      </c>
      <c r="B1600" s="0" t="s">
        <v>9016</v>
      </c>
    </row>
    <row r="1601" customFormat="false" ht="12.8" hidden="false" customHeight="false" outlineLevel="0" collapsed="false">
      <c r="A1601" s="0" t="s">
        <v>7303</v>
      </c>
      <c r="B1601" s="0" t="s">
        <v>9016</v>
      </c>
    </row>
    <row r="1602" customFormat="false" ht="12.8" hidden="false" customHeight="false" outlineLevel="0" collapsed="false">
      <c r="A1602" s="0" t="s">
        <v>7305</v>
      </c>
      <c r="B1602" s="0" t="s">
        <v>9015</v>
      </c>
    </row>
    <row r="1603" customFormat="false" ht="12.8" hidden="false" customHeight="false" outlineLevel="0" collapsed="false">
      <c r="A1603" s="0" t="s">
        <v>7307</v>
      </c>
      <c r="B1603" s="0" t="s">
        <v>9015</v>
      </c>
    </row>
    <row r="1604" customFormat="false" ht="12.8" hidden="false" customHeight="false" outlineLevel="0" collapsed="false">
      <c r="A1604" s="0" t="s">
        <v>7309</v>
      </c>
      <c r="B1604" s="0" t="s">
        <v>9015</v>
      </c>
    </row>
    <row r="1605" customFormat="false" ht="12.8" hidden="false" customHeight="false" outlineLevel="0" collapsed="false">
      <c r="A1605" s="0" t="s">
        <v>7311</v>
      </c>
      <c r="B1605" s="0" t="s">
        <v>9017</v>
      </c>
    </row>
    <row r="1606" customFormat="false" ht="12.8" hidden="false" customHeight="false" outlineLevel="0" collapsed="false">
      <c r="A1606" s="0" t="s">
        <v>7313</v>
      </c>
      <c r="B1606" s="0" t="s">
        <v>9016</v>
      </c>
    </row>
    <row r="1607" customFormat="false" ht="12.8" hidden="false" customHeight="false" outlineLevel="0" collapsed="false">
      <c r="A1607" s="0" t="s">
        <v>7315</v>
      </c>
      <c r="B1607" s="0" t="s">
        <v>9015</v>
      </c>
    </row>
    <row r="1608" customFormat="false" ht="12.8" hidden="false" customHeight="false" outlineLevel="0" collapsed="false">
      <c r="A1608" s="0" t="s">
        <v>7317</v>
      </c>
      <c r="B1608" s="0" t="s">
        <v>9017</v>
      </c>
    </row>
    <row r="1609" customFormat="false" ht="12.8" hidden="false" customHeight="false" outlineLevel="0" collapsed="false">
      <c r="A1609" s="0" t="s">
        <v>7319</v>
      </c>
      <c r="B1609" s="0" t="s">
        <v>9015</v>
      </c>
    </row>
    <row r="1610" customFormat="false" ht="12.8" hidden="false" customHeight="false" outlineLevel="0" collapsed="false">
      <c r="A1610" s="0" t="s">
        <v>7321</v>
      </c>
      <c r="B1610" s="0" t="s">
        <v>9015</v>
      </c>
    </row>
    <row r="1611" customFormat="false" ht="12.8" hidden="false" customHeight="false" outlineLevel="0" collapsed="false">
      <c r="A1611" s="0" t="s">
        <v>7323</v>
      </c>
      <c r="B1611" s="0" t="s">
        <v>9017</v>
      </c>
    </row>
    <row r="1612" customFormat="false" ht="12.8" hidden="false" customHeight="false" outlineLevel="0" collapsed="false">
      <c r="A1612" s="0" t="s">
        <v>7325</v>
      </c>
      <c r="B1612" s="0" t="s">
        <v>9016</v>
      </c>
    </row>
    <row r="1613" customFormat="false" ht="12.8" hidden="false" customHeight="false" outlineLevel="0" collapsed="false">
      <c r="A1613" s="0" t="s">
        <v>7327</v>
      </c>
      <c r="B1613" s="0" t="s">
        <v>9015</v>
      </c>
    </row>
    <row r="1614" customFormat="false" ht="12.8" hidden="false" customHeight="false" outlineLevel="0" collapsed="false">
      <c r="A1614" s="0" t="s">
        <v>7329</v>
      </c>
      <c r="B1614" s="0" t="s">
        <v>9015</v>
      </c>
    </row>
    <row r="1615" customFormat="false" ht="12.8" hidden="false" customHeight="false" outlineLevel="0" collapsed="false">
      <c r="A1615" s="0" t="s">
        <v>7331</v>
      </c>
      <c r="B1615" s="0" t="s">
        <v>9015</v>
      </c>
    </row>
    <row r="1616" customFormat="false" ht="12.8" hidden="false" customHeight="false" outlineLevel="0" collapsed="false">
      <c r="A1616" s="0" t="s">
        <v>7333</v>
      </c>
      <c r="B1616" s="0" t="s">
        <v>9015</v>
      </c>
    </row>
    <row r="1617" customFormat="false" ht="12.8" hidden="false" customHeight="false" outlineLevel="0" collapsed="false">
      <c r="A1617" s="0" t="s">
        <v>7335</v>
      </c>
      <c r="B1617" s="0" t="s">
        <v>9015</v>
      </c>
    </row>
    <row r="1618" customFormat="false" ht="12.8" hidden="false" customHeight="false" outlineLevel="0" collapsed="false">
      <c r="A1618" s="0" t="s">
        <v>7337</v>
      </c>
      <c r="B1618" s="0" t="s">
        <v>9015</v>
      </c>
    </row>
    <row r="1619" customFormat="false" ht="12.8" hidden="false" customHeight="false" outlineLevel="0" collapsed="false">
      <c r="A1619" s="0" t="s">
        <v>7339</v>
      </c>
      <c r="B1619" s="0" t="s">
        <v>9015</v>
      </c>
    </row>
    <row r="1620" customFormat="false" ht="12.8" hidden="false" customHeight="false" outlineLevel="0" collapsed="false">
      <c r="A1620" s="0" t="s">
        <v>7341</v>
      </c>
      <c r="B1620" s="0" t="s">
        <v>9016</v>
      </c>
    </row>
    <row r="1621" customFormat="false" ht="12.8" hidden="false" customHeight="false" outlineLevel="0" collapsed="false">
      <c r="A1621" s="0" t="s">
        <v>7343</v>
      </c>
      <c r="B1621" s="0" t="s">
        <v>9017</v>
      </c>
    </row>
    <row r="1622" customFormat="false" ht="12.8" hidden="false" customHeight="false" outlineLevel="0" collapsed="false">
      <c r="A1622" s="0" t="s">
        <v>7345</v>
      </c>
      <c r="B1622" s="0" t="s">
        <v>9017</v>
      </c>
    </row>
    <row r="1623" customFormat="false" ht="12.8" hidden="false" customHeight="false" outlineLevel="0" collapsed="false">
      <c r="A1623" s="0" t="s">
        <v>7347</v>
      </c>
      <c r="B1623" s="0" t="s">
        <v>9015</v>
      </c>
    </row>
    <row r="1624" customFormat="false" ht="12.8" hidden="false" customHeight="false" outlineLevel="0" collapsed="false">
      <c r="A1624" s="0" t="s">
        <v>7349</v>
      </c>
      <c r="B1624" s="0" t="s">
        <v>9016</v>
      </c>
    </row>
    <row r="1625" customFormat="false" ht="12.8" hidden="false" customHeight="false" outlineLevel="0" collapsed="false">
      <c r="A1625" s="0" t="s">
        <v>7351</v>
      </c>
      <c r="B1625" s="0" t="s">
        <v>9015</v>
      </c>
    </row>
    <row r="1626" customFormat="false" ht="12.8" hidden="false" customHeight="false" outlineLevel="0" collapsed="false">
      <c r="A1626" s="0" t="s">
        <v>7353</v>
      </c>
      <c r="B1626" s="0" t="s">
        <v>9015</v>
      </c>
    </row>
    <row r="1627" customFormat="false" ht="12.8" hidden="false" customHeight="false" outlineLevel="0" collapsed="false">
      <c r="A1627" s="0" t="s">
        <v>7355</v>
      </c>
      <c r="B1627" s="0" t="s">
        <v>9015</v>
      </c>
    </row>
    <row r="1628" customFormat="false" ht="12.8" hidden="false" customHeight="false" outlineLevel="0" collapsed="false">
      <c r="A1628" s="0" t="s">
        <v>7357</v>
      </c>
      <c r="B1628" s="0" t="s">
        <v>9015</v>
      </c>
    </row>
    <row r="1629" customFormat="false" ht="12.8" hidden="false" customHeight="false" outlineLevel="0" collapsed="false">
      <c r="A1629" s="0" t="s">
        <v>7359</v>
      </c>
      <c r="B1629" s="0" t="s">
        <v>9017</v>
      </c>
    </row>
    <row r="1630" customFormat="false" ht="12.8" hidden="false" customHeight="false" outlineLevel="0" collapsed="false">
      <c r="A1630" s="0" t="s">
        <v>7361</v>
      </c>
      <c r="B1630" s="0" t="s">
        <v>9015</v>
      </c>
    </row>
    <row r="1631" customFormat="false" ht="12.8" hidden="false" customHeight="false" outlineLevel="0" collapsed="false">
      <c r="A1631" s="0" t="s">
        <v>7363</v>
      </c>
      <c r="B1631" s="0" t="s">
        <v>9016</v>
      </c>
    </row>
    <row r="1632" customFormat="false" ht="12.8" hidden="false" customHeight="false" outlineLevel="0" collapsed="false">
      <c r="A1632" s="0" t="s">
        <v>7365</v>
      </c>
      <c r="B1632" s="0" t="s">
        <v>9016</v>
      </c>
    </row>
    <row r="1633" customFormat="false" ht="12.8" hidden="false" customHeight="false" outlineLevel="0" collapsed="false">
      <c r="A1633" s="0" t="s">
        <v>7367</v>
      </c>
      <c r="B1633" s="0" t="s">
        <v>9015</v>
      </c>
    </row>
    <row r="1634" customFormat="false" ht="12.8" hidden="false" customHeight="false" outlineLevel="0" collapsed="false">
      <c r="A1634" s="0" t="s">
        <v>7369</v>
      </c>
      <c r="B1634" s="0" t="s">
        <v>9017</v>
      </c>
    </row>
    <row r="1635" customFormat="false" ht="12.8" hidden="false" customHeight="false" outlineLevel="0" collapsed="false">
      <c r="A1635" s="0" t="s">
        <v>7371</v>
      </c>
      <c r="B1635" s="0" t="s">
        <v>9017</v>
      </c>
    </row>
    <row r="1636" customFormat="false" ht="12.8" hidden="false" customHeight="false" outlineLevel="0" collapsed="false">
      <c r="A1636" s="0" t="s">
        <v>7373</v>
      </c>
      <c r="B1636" s="0" t="s">
        <v>9015</v>
      </c>
    </row>
    <row r="1637" customFormat="false" ht="12.8" hidden="false" customHeight="false" outlineLevel="0" collapsed="false">
      <c r="A1637" s="0" t="s">
        <v>7375</v>
      </c>
      <c r="B1637" s="0" t="s">
        <v>9015</v>
      </c>
    </row>
    <row r="1638" customFormat="false" ht="12.8" hidden="false" customHeight="false" outlineLevel="0" collapsed="false">
      <c r="A1638" s="0" t="s">
        <v>7377</v>
      </c>
      <c r="B1638" s="0" t="s">
        <v>9015</v>
      </c>
    </row>
    <row r="1639" customFormat="false" ht="12.8" hidden="false" customHeight="false" outlineLevel="0" collapsed="false">
      <c r="A1639" s="0" t="s">
        <v>7379</v>
      </c>
      <c r="B1639" s="0" t="s">
        <v>9015</v>
      </c>
    </row>
    <row r="1640" customFormat="false" ht="12.8" hidden="false" customHeight="false" outlineLevel="0" collapsed="false">
      <c r="A1640" s="0" t="s">
        <v>7381</v>
      </c>
      <c r="B1640" s="0" t="s">
        <v>9017</v>
      </c>
    </row>
    <row r="1641" customFormat="false" ht="12.8" hidden="false" customHeight="false" outlineLevel="0" collapsed="false">
      <c r="A1641" s="0" t="s">
        <v>7383</v>
      </c>
      <c r="B1641" s="0" t="s">
        <v>9017</v>
      </c>
    </row>
    <row r="1642" customFormat="false" ht="12.8" hidden="false" customHeight="false" outlineLevel="0" collapsed="false">
      <c r="A1642" s="0" t="s">
        <v>7385</v>
      </c>
      <c r="B1642" s="0" t="s">
        <v>9015</v>
      </c>
    </row>
    <row r="1643" customFormat="false" ht="12.8" hidden="false" customHeight="false" outlineLevel="0" collapsed="false">
      <c r="A1643" s="0" t="s">
        <v>7387</v>
      </c>
      <c r="B1643" s="0" t="s">
        <v>9015</v>
      </c>
    </row>
    <row r="1644" customFormat="false" ht="12.8" hidden="false" customHeight="false" outlineLevel="0" collapsed="false">
      <c r="A1644" s="0" t="s">
        <v>7389</v>
      </c>
      <c r="B1644" s="0" t="s">
        <v>9015</v>
      </c>
    </row>
    <row r="1645" customFormat="false" ht="12.8" hidden="false" customHeight="false" outlineLevel="0" collapsed="false">
      <c r="A1645" s="0" t="s">
        <v>7391</v>
      </c>
      <c r="B1645" s="0" t="s">
        <v>9015</v>
      </c>
    </row>
    <row r="1646" customFormat="false" ht="12.8" hidden="false" customHeight="false" outlineLevel="0" collapsed="false">
      <c r="A1646" s="0" t="s">
        <v>7393</v>
      </c>
      <c r="B1646" s="0" t="s">
        <v>9016</v>
      </c>
    </row>
    <row r="1647" customFormat="false" ht="12.8" hidden="false" customHeight="false" outlineLevel="0" collapsed="false">
      <c r="A1647" s="0" t="s">
        <v>7395</v>
      </c>
      <c r="B1647" s="0" t="s">
        <v>9017</v>
      </c>
    </row>
    <row r="1648" customFormat="false" ht="12.8" hidden="false" customHeight="false" outlineLevel="0" collapsed="false">
      <c r="A1648" s="0" t="s">
        <v>7397</v>
      </c>
      <c r="B1648" s="0" t="s">
        <v>9015</v>
      </c>
    </row>
    <row r="1649" customFormat="false" ht="12.8" hidden="false" customHeight="false" outlineLevel="0" collapsed="false">
      <c r="A1649" s="0" t="s">
        <v>7399</v>
      </c>
      <c r="B1649" s="0" t="s">
        <v>9017</v>
      </c>
    </row>
    <row r="1650" customFormat="false" ht="12.8" hidden="false" customHeight="false" outlineLevel="0" collapsed="false">
      <c r="A1650" s="0" t="s">
        <v>7401</v>
      </c>
      <c r="B1650" s="0" t="s">
        <v>9017</v>
      </c>
    </row>
    <row r="1651" customFormat="false" ht="12.8" hidden="false" customHeight="false" outlineLevel="0" collapsed="false">
      <c r="A1651" s="0" t="s">
        <v>7403</v>
      </c>
      <c r="B1651" s="0" t="s">
        <v>9016</v>
      </c>
    </row>
    <row r="1652" customFormat="false" ht="12.8" hidden="false" customHeight="false" outlineLevel="0" collapsed="false">
      <c r="A1652" s="0" t="s">
        <v>7405</v>
      </c>
      <c r="B1652" s="0" t="s">
        <v>9015</v>
      </c>
    </row>
    <row r="1653" customFormat="false" ht="12.8" hidden="false" customHeight="false" outlineLevel="0" collapsed="false">
      <c r="A1653" s="0" t="s">
        <v>7407</v>
      </c>
      <c r="B1653" s="0" t="s">
        <v>9016</v>
      </c>
    </row>
    <row r="1654" customFormat="false" ht="12.8" hidden="false" customHeight="false" outlineLevel="0" collapsed="false">
      <c r="A1654" s="0" t="s">
        <v>7409</v>
      </c>
      <c r="B1654" s="0" t="s">
        <v>9015</v>
      </c>
    </row>
    <row r="1655" customFormat="false" ht="12.8" hidden="false" customHeight="false" outlineLevel="0" collapsed="false">
      <c r="A1655" s="0" t="s">
        <v>7411</v>
      </c>
      <c r="B1655" s="0" t="s">
        <v>9015</v>
      </c>
    </row>
    <row r="1656" customFormat="false" ht="12.8" hidden="false" customHeight="false" outlineLevel="0" collapsed="false">
      <c r="A1656" s="0" t="s">
        <v>7413</v>
      </c>
      <c r="B1656" s="0" t="s">
        <v>9015</v>
      </c>
    </row>
    <row r="1657" customFormat="false" ht="12.8" hidden="false" customHeight="false" outlineLevel="0" collapsed="false">
      <c r="A1657" s="0" t="s">
        <v>7415</v>
      </c>
      <c r="B1657" s="0" t="s">
        <v>9017</v>
      </c>
    </row>
    <row r="1658" customFormat="false" ht="12.8" hidden="false" customHeight="false" outlineLevel="0" collapsed="false">
      <c r="A1658" s="0" t="s">
        <v>7417</v>
      </c>
      <c r="B1658" s="0" t="s">
        <v>9017</v>
      </c>
    </row>
    <row r="1659" customFormat="false" ht="12.8" hidden="false" customHeight="false" outlineLevel="0" collapsed="false">
      <c r="A1659" s="0" t="s">
        <v>7419</v>
      </c>
      <c r="B1659" s="0" t="s">
        <v>9017</v>
      </c>
    </row>
    <row r="1660" customFormat="false" ht="12.8" hidden="false" customHeight="false" outlineLevel="0" collapsed="false">
      <c r="A1660" s="0" t="s">
        <v>7421</v>
      </c>
      <c r="B1660" s="0" t="s">
        <v>9015</v>
      </c>
    </row>
    <row r="1661" customFormat="false" ht="12.8" hidden="false" customHeight="false" outlineLevel="0" collapsed="false">
      <c r="A1661" s="0" t="s">
        <v>7423</v>
      </c>
      <c r="B1661" s="0" t="s">
        <v>9017</v>
      </c>
    </row>
    <row r="1662" customFormat="false" ht="12.8" hidden="false" customHeight="false" outlineLevel="0" collapsed="false">
      <c r="A1662" s="0" t="s">
        <v>7425</v>
      </c>
      <c r="B1662" s="0" t="s">
        <v>9017</v>
      </c>
    </row>
    <row r="1663" customFormat="false" ht="12.8" hidden="false" customHeight="false" outlineLevel="0" collapsed="false">
      <c r="A1663" s="0" t="s">
        <v>7427</v>
      </c>
      <c r="B1663" s="0" t="s">
        <v>9015</v>
      </c>
    </row>
    <row r="1664" customFormat="false" ht="12.8" hidden="false" customHeight="false" outlineLevel="0" collapsed="false">
      <c r="A1664" s="0" t="s">
        <v>7429</v>
      </c>
      <c r="B1664" s="0" t="s">
        <v>9015</v>
      </c>
    </row>
    <row r="1665" customFormat="false" ht="12.8" hidden="false" customHeight="false" outlineLevel="0" collapsed="false">
      <c r="A1665" s="0" t="s">
        <v>7431</v>
      </c>
      <c r="B1665" s="0" t="s">
        <v>9017</v>
      </c>
    </row>
    <row r="1666" customFormat="false" ht="12.8" hidden="false" customHeight="false" outlineLevel="0" collapsed="false">
      <c r="A1666" s="0" t="s">
        <v>7433</v>
      </c>
      <c r="B1666" s="0" t="s">
        <v>9015</v>
      </c>
    </row>
    <row r="1667" customFormat="false" ht="12.8" hidden="false" customHeight="false" outlineLevel="0" collapsed="false">
      <c r="A1667" s="0" t="s">
        <v>7435</v>
      </c>
      <c r="B1667" s="0" t="s">
        <v>9016</v>
      </c>
    </row>
    <row r="1668" customFormat="false" ht="12.8" hidden="false" customHeight="false" outlineLevel="0" collapsed="false">
      <c r="A1668" s="0" t="s">
        <v>7437</v>
      </c>
      <c r="B1668" s="0" t="s">
        <v>9015</v>
      </c>
    </row>
    <row r="1669" customFormat="false" ht="12.8" hidden="false" customHeight="false" outlineLevel="0" collapsed="false">
      <c r="A1669" s="0" t="s">
        <v>7439</v>
      </c>
      <c r="B1669" s="0" t="s">
        <v>9016</v>
      </c>
    </row>
    <row r="1670" customFormat="false" ht="12.8" hidden="false" customHeight="false" outlineLevel="0" collapsed="false">
      <c r="A1670" s="0" t="s">
        <v>7441</v>
      </c>
      <c r="B1670" s="0" t="s">
        <v>9017</v>
      </c>
    </row>
    <row r="1671" customFormat="false" ht="12.8" hidden="false" customHeight="false" outlineLevel="0" collapsed="false">
      <c r="A1671" s="0" t="s">
        <v>7443</v>
      </c>
      <c r="B1671" s="0" t="s">
        <v>9015</v>
      </c>
    </row>
    <row r="1672" customFormat="false" ht="12.8" hidden="false" customHeight="false" outlineLevel="0" collapsed="false">
      <c r="A1672" s="0" t="s">
        <v>7445</v>
      </c>
      <c r="B1672" s="0" t="s">
        <v>9017</v>
      </c>
    </row>
    <row r="1673" customFormat="false" ht="12.8" hidden="false" customHeight="false" outlineLevel="0" collapsed="false">
      <c r="A1673" s="0" t="s">
        <v>7447</v>
      </c>
      <c r="B1673" s="0" t="s">
        <v>9015</v>
      </c>
    </row>
    <row r="1674" customFormat="false" ht="12.8" hidden="false" customHeight="false" outlineLevel="0" collapsed="false">
      <c r="A1674" s="0" t="s">
        <v>7449</v>
      </c>
      <c r="B1674" s="0" t="s">
        <v>9015</v>
      </c>
    </row>
    <row r="1675" customFormat="false" ht="12.8" hidden="false" customHeight="false" outlineLevel="0" collapsed="false">
      <c r="A1675" s="0" t="s">
        <v>7451</v>
      </c>
      <c r="B1675" s="0" t="s">
        <v>9015</v>
      </c>
    </row>
    <row r="1676" customFormat="false" ht="12.8" hidden="false" customHeight="false" outlineLevel="0" collapsed="false">
      <c r="A1676" s="0" t="s">
        <v>7453</v>
      </c>
      <c r="B1676" s="0" t="s">
        <v>9017</v>
      </c>
    </row>
    <row r="1677" customFormat="false" ht="12.8" hidden="false" customHeight="false" outlineLevel="0" collapsed="false">
      <c r="A1677" s="0" t="s">
        <v>7455</v>
      </c>
      <c r="B1677" s="0" t="s">
        <v>9017</v>
      </c>
    </row>
    <row r="1678" customFormat="false" ht="12.8" hidden="false" customHeight="false" outlineLevel="0" collapsed="false">
      <c r="A1678" s="0" t="s">
        <v>7457</v>
      </c>
      <c r="B1678" s="0" t="s">
        <v>9015</v>
      </c>
    </row>
    <row r="1679" customFormat="false" ht="12.8" hidden="false" customHeight="false" outlineLevel="0" collapsed="false">
      <c r="A1679" s="0" t="s">
        <v>7459</v>
      </c>
      <c r="B1679" s="0" t="s">
        <v>9017</v>
      </c>
    </row>
    <row r="1680" customFormat="false" ht="12.8" hidden="false" customHeight="false" outlineLevel="0" collapsed="false">
      <c r="A1680" s="0" t="s">
        <v>7461</v>
      </c>
      <c r="B1680" s="0" t="s">
        <v>9015</v>
      </c>
    </row>
    <row r="1681" customFormat="false" ht="12.8" hidden="false" customHeight="false" outlineLevel="0" collapsed="false">
      <c r="A1681" s="0" t="s">
        <v>7463</v>
      </c>
      <c r="B1681" s="0" t="s">
        <v>9015</v>
      </c>
    </row>
    <row r="1682" customFormat="false" ht="12.8" hidden="false" customHeight="false" outlineLevel="0" collapsed="false">
      <c r="A1682" s="0" t="s">
        <v>7465</v>
      </c>
      <c r="B1682" s="0" t="s">
        <v>9015</v>
      </c>
    </row>
    <row r="1683" customFormat="false" ht="12.8" hidden="false" customHeight="false" outlineLevel="0" collapsed="false">
      <c r="A1683" s="0" t="s">
        <v>7467</v>
      </c>
      <c r="B1683" s="0" t="s">
        <v>9015</v>
      </c>
    </row>
    <row r="1684" customFormat="false" ht="12.8" hidden="false" customHeight="false" outlineLevel="0" collapsed="false">
      <c r="A1684" s="0" t="s">
        <v>7469</v>
      </c>
      <c r="B1684" s="0" t="s">
        <v>9015</v>
      </c>
    </row>
    <row r="1685" customFormat="false" ht="12.8" hidden="false" customHeight="false" outlineLevel="0" collapsed="false">
      <c r="A1685" s="0" t="s">
        <v>7471</v>
      </c>
      <c r="B1685" s="0" t="s">
        <v>9016</v>
      </c>
    </row>
    <row r="1686" customFormat="false" ht="12.8" hidden="false" customHeight="false" outlineLevel="0" collapsed="false">
      <c r="A1686" s="0" t="s">
        <v>7473</v>
      </c>
      <c r="B1686" s="0" t="s">
        <v>9016</v>
      </c>
    </row>
    <row r="1687" customFormat="false" ht="12.8" hidden="false" customHeight="false" outlineLevel="0" collapsed="false">
      <c r="A1687" s="0" t="s">
        <v>7475</v>
      </c>
      <c r="B1687" s="0" t="s">
        <v>9015</v>
      </c>
    </row>
    <row r="1688" customFormat="false" ht="12.8" hidden="false" customHeight="false" outlineLevel="0" collapsed="false">
      <c r="A1688" s="0" t="s">
        <v>7477</v>
      </c>
      <c r="B1688" s="0" t="s">
        <v>9015</v>
      </c>
    </row>
    <row r="1689" customFormat="false" ht="12.8" hidden="false" customHeight="false" outlineLevel="0" collapsed="false">
      <c r="A1689" s="0" t="s">
        <v>7479</v>
      </c>
      <c r="B1689" s="0" t="s">
        <v>9015</v>
      </c>
    </row>
    <row r="1690" customFormat="false" ht="12.8" hidden="false" customHeight="false" outlineLevel="0" collapsed="false">
      <c r="A1690" s="0" t="s">
        <v>7481</v>
      </c>
      <c r="B1690" s="0" t="s">
        <v>9016</v>
      </c>
    </row>
    <row r="1691" customFormat="false" ht="12.8" hidden="false" customHeight="false" outlineLevel="0" collapsed="false">
      <c r="A1691" s="0" t="s">
        <v>7483</v>
      </c>
      <c r="B1691" s="0" t="s">
        <v>9017</v>
      </c>
    </row>
    <row r="1692" customFormat="false" ht="12.8" hidden="false" customHeight="false" outlineLevel="0" collapsed="false">
      <c r="A1692" s="0" t="s">
        <v>7485</v>
      </c>
      <c r="B1692" s="0" t="s">
        <v>9015</v>
      </c>
    </row>
    <row r="1693" customFormat="false" ht="12.8" hidden="false" customHeight="false" outlineLevel="0" collapsed="false">
      <c r="A1693" s="0" t="s">
        <v>7487</v>
      </c>
      <c r="B1693" s="0" t="s">
        <v>9015</v>
      </c>
    </row>
    <row r="1694" customFormat="false" ht="12.8" hidden="false" customHeight="false" outlineLevel="0" collapsed="false">
      <c r="A1694" s="0" t="s">
        <v>7489</v>
      </c>
      <c r="B1694" s="0" t="s">
        <v>9015</v>
      </c>
    </row>
    <row r="1695" customFormat="false" ht="12.8" hidden="false" customHeight="false" outlineLevel="0" collapsed="false">
      <c r="A1695" s="0" t="s">
        <v>7491</v>
      </c>
      <c r="B1695" s="0" t="s">
        <v>9015</v>
      </c>
    </row>
    <row r="1696" customFormat="false" ht="12.8" hidden="false" customHeight="false" outlineLevel="0" collapsed="false">
      <c r="A1696" s="0" t="s">
        <v>7493</v>
      </c>
      <c r="B1696" s="0" t="s">
        <v>9015</v>
      </c>
    </row>
    <row r="1697" customFormat="false" ht="12.8" hidden="false" customHeight="false" outlineLevel="0" collapsed="false">
      <c r="A1697" s="0" t="s">
        <v>7495</v>
      </c>
      <c r="B1697" s="0" t="s">
        <v>9015</v>
      </c>
    </row>
    <row r="1698" customFormat="false" ht="12.8" hidden="false" customHeight="false" outlineLevel="0" collapsed="false">
      <c r="A1698" s="0" t="s">
        <v>7497</v>
      </c>
      <c r="B1698" s="0" t="s">
        <v>9015</v>
      </c>
    </row>
    <row r="1699" customFormat="false" ht="12.8" hidden="false" customHeight="false" outlineLevel="0" collapsed="false">
      <c r="A1699" s="0" t="s">
        <v>7499</v>
      </c>
      <c r="B1699" s="0" t="s">
        <v>9015</v>
      </c>
    </row>
    <row r="1700" customFormat="false" ht="12.8" hidden="false" customHeight="false" outlineLevel="0" collapsed="false">
      <c r="A1700" s="0" t="s">
        <v>7501</v>
      </c>
      <c r="B1700" s="0" t="s">
        <v>9016</v>
      </c>
    </row>
    <row r="1701" customFormat="false" ht="12.8" hidden="false" customHeight="false" outlineLevel="0" collapsed="false">
      <c r="A1701" s="0" t="s">
        <v>7503</v>
      </c>
      <c r="B1701" s="0" t="s">
        <v>9015</v>
      </c>
    </row>
    <row r="1702" customFormat="false" ht="12.8" hidden="false" customHeight="false" outlineLevel="0" collapsed="false">
      <c r="A1702" s="0" t="s">
        <v>7505</v>
      </c>
      <c r="B1702" s="0" t="s">
        <v>9015</v>
      </c>
    </row>
    <row r="1703" customFormat="false" ht="12.8" hidden="false" customHeight="false" outlineLevel="0" collapsed="false">
      <c r="A1703" s="0" t="s">
        <v>7507</v>
      </c>
      <c r="B1703" s="0" t="s">
        <v>9015</v>
      </c>
    </row>
    <row r="1704" customFormat="false" ht="12.8" hidden="false" customHeight="false" outlineLevel="0" collapsed="false">
      <c r="A1704" s="0" t="s">
        <v>7509</v>
      </c>
      <c r="B1704" s="0" t="s">
        <v>9015</v>
      </c>
    </row>
    <row r="1705" customFormat="false" ht="12.8" hidden="false" customHeight="false" outlineLevel="0" collapsed="false">
      <c r="A1705" s="0" t="s">
        <v>7511</v>
      </c>
      <c r="B1705" s="0" t="s">
        <v>9015</v>
      </c>
    </row>
    <row r="1706" customFormat="false" ht="12.8" hidden="false" customHeight="false" outlineLevel="0" collapsed="false">
      <c r="A1706" s="0" t="s">
        <v>7513</v>
      </c>
      <c r="B1706" s="0" t="s">
        <v>9016</v>
      </c>
    </row>
    <row r="1707" customFormat="false" ht="12.8" hidden="false" customHeight="false" outlineLevel="0" collapsed="false">
      <c r="A1707" s="0" t="s">
        <v>7515</v>
      </c>
      <c r="B1707" s="0" t="s">
        <v>9015</v>
      </c>
    </row>
    <row r="1708" customFormat="false" ht="12.8" hidden="false" customHeight="false" outlineLevel="0" collapsed="false">
      <c r="A1708" s="0" t="s">
        <v>7517</v>
      </c>
      <c r="B1708" s="0" t="s">
        <v>9015</v>
      </c>
    </row>
    <row r="1709" customFormat="false" ht="12.8" hidden="false" customHeight="false" outlineLevel="0" collapsed="false">
      <c r="A1709" s="0" t="s">
        <v>7519</v>
      </c>
      <c r="B1709" s="0" t="s">
        <v>9015</v>
      </c>
    </row>
    <row r="1710" customFormat="false" ht="12.8" hidden="false" customHeight="false" outlineLevel="0" collapsed="false">
      <c r="A1710" s="0" t="s">
        <v>7521</v>
      </c>
      <c r="B1710" s="0" t="s">
        <v>9015</v>
      </c>
    </row>
    <row r="1711" customFormat="false" ht="12.8" hidden="false" customHeight="false" outlineLevel="0" collapsed="false">
      <c r="A1711" s="0" t="s">
        <v>7523</v>
      </c>
      <c r="B1711" s="0" t="s">
        <v>9015</v>
      </c>
    </row>
    <row r="1712" customFormat="false" ht="12.8" hidden="false" customHeight="false" outlineLevel="0" collapsed="false">
      <c r="A1712" s="0" t="s">
        <v>7525</v>
      </c>
      <c r="B1712" s="0" t="s">
        <v>9017</v>
      </c>
    </row>
    <row r="1713" customFormat="false" ht="12.8" hidden="false" customHeight="false" outlineLevel="0" collapsed="false">
      <c r="A1713" s="0" t="s">
        <v>7527</v>
      </c>
      <c r="B1713" s="0" t="s">
        <v>9015</v>
      </c>
    </row>
    <row r="1714" customFormat="false" ht="12.8" hidden="false" customHeight="false" outlineLevel="0" collapsed="false">
      <c r="A1714" s="0" t="s">
        <v>7529</v>
      </c>
      <c r="B1714" s="0" t="s">
        <v>9015</v>
      </c>
    </row>
    <row r="1715" customFormat="false" ht="12.8" hidden="false" customHeight="false" outlineLevel="0" collapsed="false">
      <c r="A1715" s="0" t="s">
        <v>7531</v>
      </c>
      <c r="B1715" s="0" t="s">
        <v>9016</v>
      </c>
    </row>
    <row r="1716" customFormat="false" ht="12.8" hidden="false" customHeight="false" outlineLevel="0" collapsed="false">
      <c r="A1716" s="0" t="s">
        <v>7533</v>
      </c>
      <c r="B1716" s="0" t="s">
        <v>9016</v>
      </c>
    </row>
    <row r="1717" customFormat="false" ht="12.8" hidden="false" customHeight="false" outlineLevel="0" collapsed="false">
      <c r="A1717" s="0" t="s">
        <v>7535</v>
      </c>
      <c r="B1717" s="0" t="s">
        <v>9015</v>
      </c>
    </row>
    <row r="1718" customFormat="false" ht="12.8" hidden="false" customHeight="false" outlineLevel="0" collapsed="false">
      <c r="A1718" s="0" t="s">
        <v>7537</v>
      </c>
      <c r="B1718" s="0" t="s">
        <v>9015</v>
      </c>
    </row>
    <row r="1719" customFormat="false" ht="12.8" hidden="false" customHeight="false" outlineLevel="0" collapsed="false">
      <c r="A1719" s="0" t="s">
        <v>7539</v>
      </c>
      <c r="B1719" s="0" t="s">
        <v>9016</v>
      </c>
    </row>
    <row r="1720" customFormat="false" ht="12.8" hidden="false" customHeight="false" outlineLevel="0" collapsed="false">
      <c r="A1720" s="0" t="s">
        <v>7541</v>
      </c>
      <c r="B1720" s="0" t="s">
        <v>9015</v>
      </c>
    </row>
    <row r="1721" customFormat="false" ht="12.8" hidden="false" customHeight="false" outlineLevel="0" collapsed="false">
      <c r="A1721" s="0" t="s">
        <v>7543</v>
      </c>
      <c r="B1721" s="0" t="s">
        <v>9015</v>
      </c>
    </row>
    <row r="1722" customFormat="false" ht="12.8" hidden="false" customHeight="false" outlineLevel="0" collapsed="false">
      <c r="A1722" s="0" t="s">
        <v>7545</v>
      </c>
      <c r="B1722" s="0" t="s">
        <v>9015</v>
      </c>
    </row>
    <row r="1723" customFormat="false" ht="12.8" hidden="false" customHeight="false" outlineLevel="0" collapsed="false">
      <c r="A1723" s="0" t="s">
        <v>7547</v>
      </c>
      <c r="B1723" s="0" t="s">
        <v>9015</v>
      </c>
    </row>
    <row r="1724" customFormat="false" ht="12.8" hidden="false" customHeight="false" outlineLevel="0" collapsed="false">
      <c r="A1724" s="0" t="s">
        <v>7549</v>
      </c>
      <c r="B1724" s="0" t="s">
        <v>9015</v>
      </c>
    </row>
    <row r="1725" customFormat="false" ht="12.8" hidden="false" customHeight="false" outlineLevel="0" collapsed="false">
      <c r="A1725" s="0" t="s">
        <v>7551</v>
      </c>
      <c r="B1725" s="0" t="s">
        <v>9015</v>
      </c>
    </row>
    <row r="1726" customFormat="false" ht="12.8" hidden="false" customHeight="false" outlineLevel="0" collapsed="false">
      <c r="A1726" s="0" t="s">
        <v>7553</v>
      </c>
      <c r="B1726" s="0" t="s">
        <v>9016</v>
      </c>
    </row>
    <row r="1727" customFormat="false" ht="12.8" hidden="false" customHeight="false" outlineLevel="0" collapsed="false">
      <c r="A1727" s="0" t="s">
        <v>7555</v>
      </c>
      <c r="B1727" s="0" t="s">
        <v>9015</v>
      </c>
    </row>
    <row r="1728" customFormat="false" ht="12.8" hidden="false" customHeight="false" outlineLevel="0" collapsed="false">
      <c r="A1728" s="0" t="s">
        <v>7557</v>
      </c>
      <c r="B1728" s="0" t="s">
        <v>9015</v>
      </c>
    </row>
    <row r="1729" customFormat="false" ht="12.8" hidden="false" customHeight="false" outlineLevel="0" collapsed="false">
      <c r="A1729" s="0" t="s">
        <v>7559</v>
      </c>
      <c r="B1729" s="0" t="s">
        <v>9015</v>
      </c>
    </row>
    <row r="1730" customFormat="false" ht="12.8" hidden="false" customHeight="false" outlineLevel="0" collapsed="false">
      <c r="A1730" s="0" t="s">
        <v>7561</v>
      </c>
      <c r="B1730" s="0" t="s">
        <v>9016</v>
      </c>
    </row>
    <row r="1731" customFormat="false" ht="12.8" hidden="false" customHeight="false" outlineLevel="0" collapsed="false">
      <c r="A1731" s="0" t="s">
        <v>7563</v>
      </c>
      <c r="B1731" s="0" t="s">
        <v>9015</v>
      </c>
    </row>
    <row r="1732" customFormat="false" ht="12.8" hidden="false" customHeight="false" outlineLevel="0" collapsed="false">
      <c r="A1732" s="0" t="s">
        <v>7565</v>
      </c>
      <c r="B1732" s="0" t="s">
        <v>9015</v>
      </c>
    </row>
    <row r="1733" customFormat="false" ht="12.8" hidden="false" customHeight="false" outlineLevel="0" collapsed="false">
      <c r="A1733" s="0" t="s">
        <v>7567</v>
      </c>
      <c r="B1733" s="0" t="s">
        <v>9015</v>
      </c>
    </row>
    <row r="1734" customFormat="false" ht="12.8" hidden="false" customHeight="false" outlineLevel="0" collapsed="false">
      <c r="A1734" s="0" t="s">
        <v>7569</v>
      </c>
      <c r="B1734" s="0" t="s">
        <v>9015</v>
      </c>
    </row>
    <row r="1735" customFormat="false" ht="12.8" hidden="false" customHeight="false" outlineLevel="0" collapsed="false">
      <c r="A1735" s="0" t="s">
        <v>7571</v>
      </c>
      <c r="B1735" s="0" t="s">
        <v>9016</v>
      </c>
    </row>
    <row r="1736" customFormat="false" ht="12.8" hidden="false" customHeight="false" outlineLevel="0" collapsed="false">
      <c r="A1736" s="0" t="s">
        <v>7573</v>
      </c>
      <c r="B1736" s="0" t="s">
        <v>9015</v>
      </c>
    </row>
    <row r="1737" customFormat="false" ht="12.8" hidden="false" customHeight="false" outlineLevel="0" collapsed="false">
      <c r="A1737" s="0" t="s">
        <v>7575</v>
      </c>
      <c r="B1737" s="0" t="s">
        <v>9015</v>
      </c>
    </row>
    <row r="1738" customFormat="false" ht="12.8" hidden="false" customHeight="false" outlineLevel="0" collapsed="false">
      <c r="A1738" s="0" t="s">
        <v>7577</v>
      </c>
      <c r="B1738" s="0" t="s">
        <v>9016</v>
      </c>
    </row>
    <row r="1739" customFormat="false" ht="12.8" hidden="false" customHeight="false" outlineLevel="0" collapsed="false">
      <c r="A1739" s="0" t="s">
        <v>7579</v>
      </c>
      <c r="B1739" s="0" t="s">
        <v>9017</v>
      </c>
    </row>
    <row r="1740" customFormat="false" ht="12.8" hidden="false" customHeight="false" outlineLevel="0" collapsed="false">
      <c r="A1740" s="0" t="s">
        <v>7581</v>
      </c>
      <c r="B1740" s="0" t="s">
        <v>9015</v>
      </c>
    </row>
    <row r="1741" customFormat="false" ht="12.8" hidden="false" customHeight="false" outlineLevel="0" collapsed="false">
      <c r="A1741" s="0" t="s">
        <v>7583</v>
      </c>
      <c r="B1741" s="0" t="s">
        <v>9015</v>
      </c>
    </row>
    <row r="1742" customFormat="false" ht="12.8" hidden="false" customHeight="false" outlineLevel="0" collapsed="false">
      <c r="A1742" s="0" t="s">
        <v>7585</v>
      </c>
      <c r="B1742" s="0" t="s">
        <v>9015</v>
      </c>
    </row>
    <row r="1743" customFormat="false" ht="12.8" hidden="false" customHeight="false" outlineLevel="0" collapsed="false">
      <c r="A1743" s="0" t="s">
        <v>7587</v>
      </c>
      <c r="B1743" s="0" t="s">
        <v>9015</v>
      </c>
    </row>
    <row r="1744" customFormat="false" ht="12.8" hidden="false" customHeight="false" outlineLevel="0" collapsed="false">
      <c r="A1744" s="0" t="s">
        <v>7589</v>
      </c>
      <c r="B1744" s="0" t="s">
        <v>9015</v>
      </c>
    </row>
    <row r="1745" customFormat="false" ht="12.8" hidden="false" customHeight="false" outlineLevel="0" collapsed="false">
      <c r="A1745" s="0" t="s">
        <v>7591</v>
      </c>
      <c r="B1745" s="0" t="s">
        <v>9015</v>
      </c>
    </row>
    <row r="1746" customFormat="false" ht="12.8" hidden="false" customHeight="false" outlineLevel="0" collapsed="false">
      <c r="A1746" s="0" t="s">
        <v>7593</v>
      </c>
      <c r="B1746" s="0" t="s">
        <v>9015</v>
      </c>
    </row>
    <row r="1747" customFormat="false" ht="12.8" hidden="false" customHeight="false" outlineLevel="0" collapsed="false">
      <c r="A1747" s="0" t="s">
        <v>7595</v>
      </c>
      <c r="B1747" s="0" t="s">
        <v>9016</v>
      </c>
    </row>
    <row r="1748" customFormat="false" ht="12.8" hidden="false" customHeight="false" outlineLevel="0" collapsed="false">
      <c r="A1748" s="0" t="s">
        <v>7597</v>
      </c>
      <c r="B1748" s="0" t="s">
        <v>9015</v>
      </c>
    </row>
    <row r="1749" customFormat="false" ht="12.8" hidden="false" customHeight="false" outlineLevel="0" collapsed="false">
      <c r="A1749" s="0" t="s">
        <v>7599</v>
      </c>
      <c r="B1749" s="0" t="s">
        <v>9017</v>
      </c>
    </row>
    <row r="1750" customFormat="false" ht="12.8" hidden="false" customHeight="false" outlineLevel="0" collapsed="false">
      <c r="A1750" s="0" t="s">
        <v>7601</v>
      </c>
      <c r="B1750" s="0" t="s">
        <v>9015</v>
      </c>
    </row>
    <row r="1751" customFormat="false" ht="12.8" hidden="false" customHeight="false" outlineLevel="0" collapsed="false">
      <c r="A1751" s="0" t="s">
        <v>7603</v>
      </c>
      <c r="B1751" s="0" t="s">
        <v>9015</v>
      </c>
    </row>
    <row r="1752" customFormat="false" ht="12.8" hidden="false" customHeight="false" outlineLevel="0" collapsed="false">
      <c r="A1752" s="0" t="s">
        <v>7605</v>
      </c>
      <c r="B1752" s="0" t="s">
        <v>9016</v>
      </c>
    </row>
    <row r="1753" customFormat="false" ht="12.8" hidden="false" customHeight="false" outlineLevel="0" collapsed="false">
      <c r="A1753" s="0" t="s">
        <v>7607</v>
      </c>
      <c r="B1753" s="0" t="s">
        <v>9017</v>
      </c>
    </row>
    <row r="1754" customFormat="false" ht="12.8" hidden="false" customHeight="false" outlineLevel="0" collapsed="false">
      <c r="A1754" s="0" t="s">
        <v>7609</v>
      </c>
      <c r="B1754" s="0" t="s">
        <v>9016</v>
      </c>
    </row>
    <row r="1755" customFormat="false" ht="12.8" hidden="false" customHeight="false" outlineLevel="0" collapsed="false">
      <c r="A1755" s="0" t="s">
        <v>7611</v>
      </c>
      <c r="B1755" s="0" t="s">
        <v>9015</v>
      </c>
    </row>
    <row r="1756" customFormat="false" ht="12.8" hidden="false" customHeight="false" outlineLevel="0" collapsed="false">
      <c r="A1756" s="0" t="s">
        <v>7613</v>
      </c>
      <c r="B1756" s="0" t="s">
        <v>9015</v>
      </c>
    </row>
    <row r="1757" customFormat="false" ht="12.8" hidden="false" customHeight="false" outlineLevel="0" collapsed="false">
      <c r="A1757" s="0" t="s">
        <v>7615</v>
      </c>
      <c r="B1757" s="0" t="s">
        <v>9015</v>
      </c>
    </row>
    <row r="1758" customFormat="false" ht="12.8" hidden="false" customHeight="false" outlineLevel="0" collapsed="false">
      <c r="A1758" s="0" t="s">
        <v>7617</v>
      </c>
      <c r="B1758" s="0" t="s">
        <v>9017</v>
      </c>
    </row>
    <row r="1759" customFormat="false" ht="12.8" hidden="false" customHeight="false" outlineLevel="0" collapsed="false">
      <c r="A1759" s="0" t="s">
        <v>7619</v>
      </c>
      <c r="B1759" s="0" t="s">
        <v>9016</v>
      </c>
    </row>
    <row r="1760" customFormat="false" ht="12.8" hidden="false" customHeight="false" outlineLevel="0" collapsed="false">
      <c r="A1760" s="0" t="s">
        <v>7621</v>
      </c>
      <c r="B1760" s="0" t="s">
        <v>9016</v>
      </c>
    </row>
    <row r="1761" customFormat="false" ht="12.8" hidden="false" customHeight="false" outlineLevel="0" collapsed="false">
      <c r="A1761" s="0" t="s">
        <v>7623</v>
      </c>
      <c r="B1761" s="0" t="s">
        <v>9015</v>
      </c>
    </row>
    <row r="1762" customFormat="false" ht="12.8" hidden="false" customHeight="false" outlineLevel="0" collapsed="false">
      <c r="A1762" s="0" t="s">
        <v>7625</v>
      </c>
      <c r="B1762" s="0" t="s">
        <v>9016</v>
      </c>
    </row>
    <row r="1763" customFormat="false" ht="12.8" hidden="false" customHeight="false" outlineLevel="0" collapsed="false">
      <c r="A1763" s="0" t="s">
        <v>7627</v>
      </c>
      <c r="B1763" s="0" t="s">
        <v>9015</v>
      </c>
    </row>
    <row r="1764" customFormat="false" ht="12.8" hidden="false" customHeight="false" outlineLevel="0" collapsed="false">
      <c r="A1764" s="0" t="s">
        <v>7629</v>
      </c>
      <c r="B1764" s="0" t="s">
        <v>9015</v>
      </c>
    </row>
    <row r="1765" customFormat="false" ht="12.8" hidden="false" customHeight="false" outlineLevel="0" collapsed="false">
      <c r="A1765" s="0" t="s">
        <v>7631</v>
      </c>
      <c r="B1765" s="0" t="s">
        <v>9015</v>
      </c>
    </row>
    <row r="1766" customFormat="false" ht="12.8" hidden="false" customHeight="false" outlineLevel="0" collapsed="false">
      <c r="A1766" s="0" t="s">
        <v>7633</v>
      </c>
      <c r="B1766" s="0" t="s">
        <v>9015</v>
      </c>
    </row>
    <row r="1767" customFormat="false" ht="12.8" hidden="false" customHeight="false" outlineLevel="0" collapsed="false">
      <c r="A1767" s="0" t="s">
        <v>7635</v>
      </c>
      <c r="B1767" s="0" t="s">
        <v>9015</v>
      </c>
    </row>
    <row r="1768" customFormat="false" ht="12.8" hidden="false" customHeight="false" outlineLevel="0" collapsed="false">
      <c r="A1768" s="0" t="s">
        <v>7637</v>
      </c>
      <c r="B1768" s="0" t="s">
        <v>9015</v>
      </c>
    </row>
    <row r="1769" customFormat="false" ht="12.8" hidden="false" customHeight="false" outlineLevel="0" collapsed="false">
      <c r="A1769" s="0" t="s">
        <v>7639</v>
      </c>
      <c r="B1769" s="0" t="s">
        <v>9017</v>
      </c>
    </row>
    <row r="1770" customFormat="false" ht="12.8" hidden="false" customHeight="false" outlineLevel="0" collapsed="false">
      <c r="A1770" s="0" t="s">
        <v>7641</v>
      </c>
      <c r="B1770" s="0" t="s">
        <v>9017</v>
      </c>
    </row>
    <row r="1771" customFormat="false" ht="12.8" hidden="false" customHeight="false" outlineLevel="0" collapsed="false">
      <c r="A1771" s="0" t="s">
        <v>7643</v>
      </c>
      <c r="B1771" s="0" t="s">
        <v>9015</v>
      </c>
    </row>
    <row r="1772" customFormat="false" ht="12.8" hidden="false" customHeight="false" outlineLevel="0" collapsed="false">
      <c r="A1772" s="0" t="s">
        <v>7645</v>
      </c>
      <c r="B1772" s="0" t="s">
        <v>9017</v>
      </c>
    </row>
    <row r="1773" customFormat="false" ht="12.8" hidden="false" customHeight="false" outlineLevel="0" collapsed="false">
      <c r="A1773" s="0" t="s">
        <v>7647</v>
      </c>
      <c r="B1773" s="0" t="s">
        <v>9015</v>
      </c>
    </row>
    <row r="1774" customFormat="false" ht="12.8" hidden="false" customHeight="false" outlineLevel="0" collapsed="false">
      <c r="A1774" s="0" t="s">
        <v>7649</v>
      </c>
      <c r="B1774" s="0" t="s">
        <v>9015</v>
      </c>
    </row>
    <row r="1775" customFormat="false" ht="12.8" hidden="false" customHeight="false" outlineLevel="0" collapsed="false">
      <c r="A1775" s="0" t="s">
        <v>7651</v>
      </c>
      <c r="B1775" s="0" t="s">
        <v>9017</v>
      </c>
    </row>
    <row r="1776" customFormat="false" ht="12.8" hidden="false" customHeight="false" outlineLevel="0" collapsed="false">
      <c r="A1776" s="0" t="s">
        <v>7653</v>
      </c>
      <c r="B1776" s="0" t="s">
        <v>9015</v>
      </c>
    </row>
    <row r="1777" customFormat="false" ht="12.8" hidden="false" customHeight="false" outlineLevel="0" collapsed="false">
      <c r="A1777" s="0" t="s">
        <v>7655</v>
      </c>
      <c r="B1777" s="0" t="s">
        <v>9015</v>
      </c>
    </row>
    <row r="1778" customFormat="false" ht="12.8" hidden="false" customHeight="false" outlineLevel="0" collapsed="false">
      <c r="A1778" s="0" t="s">
        <v>7657</v>
      </c>
      <c r="B1778" s="0" t="s">
        <v>9015</v>
      </c>
    </row>
    <row r="1779" customFormat="false" ht="12.8" hidden="false" customHeight="false" outlineLevel="0" collapsed="false">
      <c r="A1779" s="0" t="s">
        <v>7659</v>
      </c>
      <c r="B1779" s="0" t="s">
        <v>9016</v>
      </c>
    </row>
    <row r="1780" customFormat="false" ht="12.8" hidden="false" customHeight="false" outlineLevel="0" collapsed="false">
      <c r="A1780" s="0" t="s">
        <v>7661</v>
      </c>
      <c r="B1780" s="0" t="s">
        <v>9015</v>
      </c>
    </row>
    <row r="1781" customFormat="false" ht="12.8" hidden="false" customHeight="false" outlineLevel="0" collapsed="false">
      <c r="A1781" s="0" t="s">
        <v>7663</v>
      </c>
      <c r="B1781" s="0" t="s">
        <v>9015</v>
      </c>
    </row>
    <row r="1782" customFormat="false" ht="12.8" hidden="false" customHeight="false" outlineLevel="0" collapsed="false">
      <c r="A1782" s="0" t="s">
        <v>7665</v>
      </c>
      <c r="B1782" s="0" t="s">
        <v>9015</v>
      </c>
    </row>
    <row r="1783" customFormat="false" ht="12.8" hidden="false" customHeight="false" outlineLevel="0" collapsed="false">
      <c r="A1783" s="0" t="s">
        <v>7667</v>
      </c>
      <c r="B1783" s="0" t="s">
        <v>9016</v>
      </c>
    </row>
    <row r="1784" customFormat="false" ht="12.8" hidden="false" customHeight="false" outlineLevel="0" collapsed="false">
      <c r="A1784" s="0" t="s">
        <v>7669</v>
      </c>
      <c r="B1784" s="0" t="s">
        <v>9015</v>
      </c>
    </row>
    <row r="1785" customFormat="false" ht="12.8" hidden="false" customHeight="false" outlineLevel="0" collapsed="false">
      <c r="A1785" s="0" t="s">
        <v>7671</v>
      </c>
      <c r="B1785" s="0" t="s">
        <v>9015</v>
      </c>
    </row>
    <row r="1786" customFormat="false" ht="12.8" hidden="false" customHeight="false" outlineLevel="0" collapsed="false">
      <c r="A1786" s="0" t="s">
        <v>7673</v>
      </c>
      <c r="B1786" s="0" t="s">
        <v>9015</v>
      </c>
    </row>
    <row r="1787" customFormat="false" ht="12.8" hidden="false" customHeight="false" outlineLevel="0" collapsed="false">
      <c r="A1787" s="0" t="s">
        <v>7675</v>
      </c>
      <c r="B1787" s="0" t="s">
        <v>9015</v>
      </c>
    </row>
    <row r="1788" customFormat="false" ht="12.8" hidden="false" customHeight="false" outlineLevel="0" collapsed="false">
      <c r="A1788" s="0" t="s">
        <v>7677</v>
      </c>
      <c r="B1788" s="0" t="s">
        <v>9015</v>
      </c>
    </row>
    <row r="1789" customFormat="false" ht="12.8" hidden="false" customHeight="false" outlineLevel="0" collapsed="false">
      <c r="A1789" s="0" t="s">
        <v>7679</v>
      </c>
      <c r="B1789" s="0" t="s">
        <v>9015</v>
      </c>
    </row>
    <row r="1790" customFormat="false" ht="12.8" hidden="false" customHeight="false" outlineLevel="0" collapsed="false">
      <c r="A1790" s="0" t="s">
        <v>7681</v>
      </c>
      <c r="B1790" s="0" t="s">
        <v>9015</v>
      </c>
    </row>
    <row r="1791" customFormat="false" ht="12.8" hidden="false" customHeight="false" outlineLevel="0" collapsed="false">
      <c r="A1791" s="0" t="s">
        <v>7683</v>
      </c>
      <c r="B1791" s="0" t="s">
        <v>9015</v>
      </c>
    </row>
    <row r="1792" customFormat="false" ht="12.8" hidden="false" customHeight="false" outlineLevel="0" collapsed="false">
      <c r="A1792" s="0" t="s">
        <v>7685</v>
      </c>
      <c r="B1792" s="0" t="s">
        <v>9015</v>
      </c>
    </row>
    <row r="1793" customFormat="false" ht="12.8" hidden="false" customHeight="false" outlineLevel="0" collapsed="false">
      <c r="A1793" s="0" t="s">
        <v>7687</v>
      </c>
      <c r="B1793" s="0" t="s">
        <v>9015</v>
      </c>
    </row>
    <row r="1794" customFormat="false" ht="12.8" hidden="false" customHeight="false" outlineLevel="0" collapsed="false">
      <c r="A1794" s="0" t="s">
        <v>7689</v>
      </c>
      <c r="B1794" s="0" t="s">
        <v>9015</v>
      </c>
    </row>
    <row r="1795" customFormat="false" ht="12.8" hidden="false" customHeight="false" outlineLevel="0" collapsed="false">
      <c r="A1795" s="0" t="s">
        <v>7691</v>
      </c>
      <c r="B1795" s="0" t="s">
        <v>9015</v>
      </c>
    </row>
    <row r="1796" customFormat="false" ht="12.8" hidden="false" customHeight="false" outlineLevel="0" collapsed="false">
      <c r="A1796" s="0" t="s">
        <v>7693</v>
      </c>
      <c r="B1796" s="0" t="s">
        <v>9015</v>
      </c>
    </row>
    <row r="1797" customFormat="false" ht="12.8" hidden="false" customHeight="false" outlineLevel="0" collapsed="false">
      <c r="A1797" s="0" t="s">
        <v>7695</v>
      </c>
      <c r="B1797" s="0" t="s">
        <v>9015</v>
      </c>
    </row>
    <row r="1798" customFormat="false" ht="12.8" hidden="false" customHeight="false" outlineLevel="0" collapsed="false">
      <c r="A1798" s="0" t="s">
        <v>7697</v>
      </c>
      <c r="B1798" s="0" t="s">
        <v>9015</v>
      </c>
    </row>
    <row r="1799" customFormat="false" ht="12.8" hidden="false" customHeight="false" outlineLevel="0" collapsed="false">
      <c r="A1799" s="0" t="s">
        <v>7699</v>
      </c>
      <c r="B1799" s="0" t="s">
        <v>9015</v>
      </c>
    </row>
    <row r="1800" customFormat="false" ht="12.8" hidden="false" customHeight="false" outlineLevel="0" collapsed="false">
      <c r="A1800" s="0" t="s">
        <v>7701</v>
      </c>
      <c r="B1800" s="0" t="s">
        <v>9015</v>
      </c>
    </row>
    <row r="1801" customFormat="false" ht="12.8" hidden="false" customHeight="false" outlineLevel="0" collapsed="false">
      <c r="A1801" s="0" t="s">
        <v>7703</v>
      </c>
      <c r="B1801" s="0" t="s">
        <v>9016</v>
      </c>
    </row>
    <row r="1802" customFormat="false" ht="12.8" hidden="false" customHeight="false" outlineLevel="0" collapsed="false">
      <c r="A1802" s="0" t="s">
        <v>7705</v>
      </c>
      <c r="B1802" s="0" t="s">
        <v>9017</v>
      </c>
    </row>
    <row r="1803" customFormat="false" ht="12.8" hidden="false" customHeight="false" outlineLevel="0" collapsed="false">
      <c r="A1803" s="0" t="s">
        <v>7707</v>
      </c>
      <c r="B1803" s="0" t="s">
        <v>9015</v>
      </c>
    </row>
    <row r="1804" customFormat="false" ht="12.8" hidden="false" customHeight="false" outlineLevel="0" collapsed="false">
      <c r="A1804" s="0" t="s">
        <v>7709</v>
      </c>
      <c r="B1804" s="0" t="s">
        <v>9015</v>
      </c>
    </row>
    <row r="1805" customFormat="false" ht="12.8" hidden="false" customHeight="false" outlineLevel="0" collapsed="false">
      <c r="A1805" s="0" t="s">
        <v>7711</v>
      </c>
      <c r="B1805" s="0" t="s">
        <v>9016</v>
      </c>
    </row>
    <row r="1806" customFormat="false" ht="12.8" hidden="false" customHeight="false" outlineLevel="0" collapsed="false">
      <c r="A1806" s="0" t="s">
        <v>7713</v>
      </c>
      <c r="B1806" s="0" t="s">
        <v>9015</v>
      </c>
    </row>
    <row r="1807" customFormat="false" ht="12.8" hidden="false" customHeight="false" outlineLevel="0" collapsed="false">
      <c r="A1807" s="0" t="s">
        <v>7715</v>
      </c>
      <c r="B1807" s="0" t="s">
        <v>9015</v>
      </c>
    </row>
    <row r="1808" customFormat="false" ht="12.8" hidden="false" customHeight="false" outlineLevel="0" collapsed="false">
      <c r="A1808" s="0" t="s">
        <v>7717</v>
      </c>
      <c r="B1808" s="0" t="s">
        <v>9015</v>
      </c>
    </row>
    <row r="1809" customFormat="false" ht="12.8" hidden="false" customHeight="false" outlineLevel="0" collapsed="false">
      <c r="A1809" s="0" t="s">
        <v>7719</v>
      </c>
      <c r="B1809" s="0" t="s">
        <v>9015</v>
      </c>
    </row>
    <row r="1810" customFormat="false" ht="12.8" hidden="false" customHeight="false" outlineLevel="0" collapsed="false">
      <c r="A1810" s="0" t="s">
        <v>7721</v>
      </c>
      <c r="B1810" s="0" t="s">
        <v>9015</v>
      </c>
    </row>
    <row r="1811" customFormat="false" ht="12.8" hidden="false" customHeight="false" outlineLevel="0" collapsed="false">
      <c r="A1811" s="0" t="s">
        <v>7723</v>
      </c>
      <c r="B1811" s="0" t="s">
        <v>9015</v>
      </c>
    </row>
    <row r="1812" customFormat="false" ht="12.8" hidden="false" customHeight="false" outlineLevel="0" collapsed="false">
      <c r="A1812" s="0" t="s">
        <v>7725</v>
      </c>
      <c r="B1812" s="0" t="s">
        <v>9015</v>
      </c>
    </row>
    <row r="1813" customFormat="false" ht="12.8" hidden="false" customHeight="false" outlineLevel="0" collapsed="false">
      <c r="A1813" s="0" t="s">
        <v>7727</v>
      </c>
      <c r="B1813" s="0" t="s">
        <v>9017</v>
      </c>
    </row>
    <row r="1814" customFormat="false" ht="12.8" hidden="false" customHeight="false" outlineLevel="0" collapsed="false">
      <c r="A1814" s="0" t="s">
        <v>7729</v>
      </c>
      <c r="B1814" s="0" t="s">
        <v>9015</v>
      </c>
    </row>
    <row r="1815" customFormat="false" ht="12.8" hidden="false" customHeight="false" outlineLevel="0" collapsed="false">
      <c r="A1815" s="0" t="s">
        <v>7731</v>
      </c>
      <c r="B1815" s="0" t="s">
        <v>9015</v>
      </c>
    </row>
    <row r="1816" customFormat="false" ht="12.8" hidden="false" customHeight="false" outlineLevel="0" collapsed="false">
      <c r="A1816" s="0" t="s">
        <v>7733</v>
      </c>
      <c r="B1816" s="0" t="s">
        <v>9015</v>
      </c>
    </row>
    <row r="1817" customFormat="false" ht="12.8" hidden="false" customHeight="false" outlineLevel="0" collapsed="false">
      <c r="A1817" s="0" t="s">
        <v>7735</v>
      </c>
      <c r="B1817" s="0" t="s">
        <v>9015</v>
      </c>
    </row>
    <row r="1818" customFormat="false" ht="12.8" hidden="false" customHeight="false" outlineLevel="0" collapsed="false">
      <c r="A1818" s="0" t="s">
        <v>7737</v>
      </c>
      <c r="B1818" s="0" t="s">
        <v>9015</v>
      </c>
    </row>
    <row r="1819" customFormat="false" ht="12.8" hidden="false" customHeight="false" outlineLevel="0" collapsed="false">
      <c r="A1819" s="0" t="s">
        <v>7739</v>
      </c>
      <c r="B1819" s="0" t="s">
        <v>9015</v>
      </c>
    </row>
    <row r="1820" customFormat="false" ht="12.8" hidden="false" customHeight="false" outlineLevel="0" collapsed="false">
      <c r="A1820" s="0" t="s">
        <v>7741</v>
      </c>
      <c r="B1820" s="0" t="s">
        <v>9015</v>
      </c>
    </row>
    <row r="1821" customFormat="false" ht="12.8" hidden="false" customHeight="false" outlineLevel="0" collapsed="false">
      <c r="A1821" s="0" t="s">
        <v>7743</v>
      </c>
      <c r="B1821" s="0" t="s">
        <v>9015</v>
      </c>
    </row>
    <row r="1822" customFormat="false" ht="12.8" hidden="false" customHeight="false" outlineLevel="0" collapsed="false">
      <c r="A1822" s="0" t="s">
        <v>7745</v>
      </c>
      <c r="B1822" s="0" t="s">
        <v>9015</v>
      </c>
    </row>
    <row r="1823" customFormat="false" ht="12.8" hidden="false" customHeight="false" outlineLevel="0" collapsed="false">
      <c r="A1823" s="0" t="s">
        <v>7747</v>
      </c>
      <c r="B1823" s="0" t="s">
        <v>9015</v>
      </c>
    </row>
    <row r="1824" customFormat="false" ht="12.8" hidden="false" customHeight="false" outlineLevel="0" collapsed="false">
      <c r="A1824" s="0" t="s">
        <v>7749</v>
      </c>
      <c r="B1824" s="0" t="s">
        <v>9015</v>
      </c>
    </row>
    <row r="1825" customFormat="false" ht="12.8" hidden="false" customHeight="false" outlineLevel="0" collapsed="false">
      <c r="A1825" s="0" t="s">
        <v>7751</v>
      </c>
      <c r="B1825" s="0" t="s">
        <v>9015</v>
      </c>
    </row>
    <row r="1826" customFormat="false" ht="12.8" hidden="false" customHeight="false" outlineLevel="0" collapsed="false">
      <c r="A1826" s="0" t="s">
        <v>7753</v>
      </c>
      <c r="B1826" s="0" t="s">
        <v>9015</v>
      </c>
    </row>
    <row r="1827" customFormat="false" ht="12.8" hidden="false" customHeight="false" outlineLevel="0" collapsed="false">
      <c r="A1827" s="0" t="s">
        <v>7755</v>
      </c>
      <c r="B1827" s="0" t="s">
        <v>9016</v>
      </c>
    </row>
    <row r="1828" customFormat="false" ht="12.8" hidden="false" customHeight="false" outlineLevel="0" collapsed="false">
      <c r="A1828" s="0" t="s">
        <v>7757</v>
      </c>
      <c r="B1828" s="0" t="s">
        <v>9015</v>
      </c>
    </row>
    <row r="1829" customFormat="false" ht="12.8" hidden="false" customHeight="false" outlineLevel="0" collapsed="false">
      <c r="A1829" s="0" t="s">
        <v>7759</v>
      </c>
      <c r="B1829" s="0" t="s">
        <v>9015</v>
      </c>
    </row>
    <row r="1830" customFormat="false" ht="12.8" hidden="false" customHeight="false" outlineLevel="0" collapsed="false">
      <c r="A1830" s="0" t="s">
        <v>7761</v>
      </c>
      <c r="B1830" s="0" t="s">
        <v>9017</v>
      </c>
    </row>
    <row r="1831" customFormat="false" ht="12.8" hidden="false" customHeight="false" outlineLevel="0" collapsed="false">
      <c r="A1831" s="0" t="s">
        <v>7763</v>
      </c>
      <c r="B1831" s="0" t="s">
        <v>9015</v>
      </c>
    </row>
    <row r="1832" customFormat="false" ht="12.8" hidden="false" customHeight="false" outlineLevel="0" collapsed="false">
      <c r="A1832" s="0" t="s">
        <v>7765</v>
      </c>
      <c r="B1832" s="0" t="s">
        <v>9016</v>
      </c>
    </row>
    <row r="1833" customFormat="false" ht="12.8" hidden="false" customHeight="false" outlineLevel="0" collapsed="false">
      <c r="A1833" s="0" t="s">
        <v>7767</v>
      </c>
      <c r="B1833" s="0" t="s">
        <v>9015</v>
      </c>
    </row>
    <row r="1834" customFormat="false" ht="12.8" hidden="false" customHeight="false" outlineLevel="0" collapsed="false">
      <c r="A1834" s="0" t="s">
        <v>7769</v>
      </c>
      <c r="B1834" s="0" t="s">
        <v>9015</v>
      </c>
    </row>
    <row r="1835" customFormat="false" ht="12.8" hidden="false" customHeight="false" outlineLevel="0" collapsed="false">
      <c r="A1835" s="0" t="s">
        <v>7771</v>
      </c>
      <c r="B1835" s="0" t="s">
        <v>9015</v>
      </c>
    </row>
    <row r="1836" customFormat="false" ht="12.8" hidden="false" customHeight="false" outlineLevel="0" collapsed="false">
      <c r="A1836" s="0" t="s">
        <v>7773</v>
      </c>
      <c r="B1836" s="0" t="s">
        <v>9015</v>
      </c>
    </row>
    <row r="1837" customFormat="false" ht="12.8" hidden="false" customHeight="false" outlineLevel="0" collapsed="false">
      <c r="A1837" s="0" t="s">
        <v>7775</v>
      </c>
      <c r="B1837" s="0" t="s">
        <v>9015</v>
      </c>
    </row>
    <row r="1838" customFormat="false" ht="12.8" hidden="false" customHeight="false" outlineLevel="0" collapsed="false">
      <c r="A1838" s="0" t="s">
        <v>7777</v>
      </c>
      <c r="B1838" s="0" t="s">
        <v>9015</v>
      </c>
    </row>
    <row r="1839" customFormat="false" ht="12.8" hidden="false" customHeight="false" outlineLevel="0" collapsed="false">
      <c r="A1839" s="0" t="s">
        <v>7779</v>
      </c>
      <c r="B1839" s="0" t="s">
        <v>9015</v>
      </c>
    </row>
    <row r="1840" customFormat="false" ht="12.8" hidden="false" customHeight="false" outlineLevel="0" collapsed="false">
      <c r="A1840" s="0" t="s">
        <v>7781</v>
      </c>
      <c r="B1840" s="0" t="s">
        <v>9015</v>
      </c>
    </row>
    <row r="1841" customFormat="false" ht="12.8" hidden="false" customHeight="false" outlineLevel="0" collapsed="false">
      <c r="A1841" s="0" t="s">
        <v>7783</v>
      </c>
      <c r="B1841" s="0" t="s">
        <v>9015</v>
      </c>
    </row>
    <row r="1842" customFormat="false" ht="12.8" hidden="false" customHeight="false" outlineLevel="0" collapsed="false">
      <c r="A1842" s="0" t="s">
        <v>7785</v>
      </c>
      <c r="B1842" s="0" t="s">
        <v>9015</v>
      </c>
    </row>
    <row r="1843" customFormat="false" ht="12.8" hidden="false" customHeight="false" outlineLevel="0" collapsed="false">
      <c r="A1843" s="0" t="s">
        <v>7787</v>
      </c>
      <c r="B1843" s="0" t="s">
        <v>9016</v>
      </c>
    </row>
    <row r="1844" customFormat="false" ht="12.8" hidden="false" customHeight="false" outlineLevel="0" collapsed="false">
      <c r="A1844" s="0" t="s">
        <v>7789</v>
      </c>
      <c r="B1844" s="0" t="s">
        <v>9015</v>
      </c>
    </row>
    <row r="1845" customFormat="false" ht="12.8" hidden="false" customHeight="false" outlineLevel="0" collapsed="false">
      <c r="A1845" s="0" t="s">
        <v>7791</v>
      </c>
      <c r="B1845" s="0" t="s">
        <v>9015</v>
      </c>
    </row>
    <row r="1846" customFormat="false" ht="12.8" hidden="false" customHeight="false" outlineLevel="0" collapsed="false">
      <c r="A1846" s="0" t="s">
        <v>7793</v>
      </c>
      <c r="B1846" s="0" t="s">
        <v>9015</v>
      </c>
    </row>
    <row r="1847" customFormat="false" ht="12.8" hidden="false" customHeight="false" outlineLevel="0" collapsed="false">
      <c r="A1847" s="0" t="s">
        <v>7795</v>
      </c>
      <c r="B1847" s="0" t="s">
        <v>9015</v>
      </c>
    </row>
    <row r="1848" customFormat="false" ht="12.8" hidden="false" customHeight="false" outlineLevel="0" collapsed="false">
      <c r="A1848" s="0" t="s">
        <v>7797</v>
      </c>
      <c r="B1848" s="0" t="s">
        <v>9015</v>
      </c>
    </row>
    <row r="1849" customFormat="false" ht="12.8" hidden="false" customHeight="false" outlineLevel="0" collapsed="false">
      <c r="A1849" s="0" t="s">
        <v>7799</v>
      </c>
      <c r="B1849" s="0" t="s">
        <v>9015</v>
      </c>
    </row>
    <row r="1850" customFormat="false" ht="12.8" hidden="false" customHeight="false" outlineLevel="0" collapsed="false">
      <c r="A1850" s="0" t="s">
        <v>7801</v>
      </c>
      <c r="B1850" s="0" t="s">
        <v>9015</v>
      </c>
    </row>
    <row r="1851" customFormat="false" ht="12.8" hidden="false" customHeight="false" outlineLevel="0" collapsed="false">
      <c r="A1851" s="0" t="s">
        <v>7803</v>
      </c>
      <c r="B1851" s="0" t="s">
        <v>9015</v>
      </c>
    </row>
    <row r="1852" customFormat="false" ht="12.8" hidden="false" customHeight="false" outlineLevel="0" collapsed="false">
      <c r="A1852" s="0" t="s">
        <v>7805</v>
      </c>
      <c r="B1852" s="0" t="s">
        <v>9016</v>
      </c>
    </row>
    <row r="1853" customFormat="false" ht="12.8" hidden="false" customHeight="false" outlineLevel="0" collapsed="false">
      <c r="A1853" s="0" t="s">
        <v>7807</v>
      </c>
      <c r="B1853" s="0" t="s">
        <v>9015</v>
      </c>
    </row>
    <row r="1854" customFormat="false" ht="12.8" hidden="false" customHeight="false" outlineLevel="0" collapsed="false">
      <c r="A1854" s="0" t="s">
        <v>7809</v>
      </c>
      <c r="B1854" s="0" t="s">
        <v>9016</v>
      </c>
    </row>
    <row r="1855" customFormat="false" ht="12.8" hidden="false" customHeight="false" outlineLevel="0" collapsed="false">
      <c r="A1855" s="0" t="s">
        <v>7811</v>
      </c>
      <c r="B1855" s="0" t="s">
        <v>9015</v>
      </c>
    </row>
    <row r="1856" customFormat="false" ht="12.8" hidden="false" customHeight="false" outlineLevel="0" collapsed="false">
      <c r="A1856" s="0" t="s">
        <v>7813</v>
      </c>
      <c r="B1856" s="0" t="s">
        <v>9017</v>
      </c>
    </row>
    <row r="1857" customFormat="false" ht="12.8" hidden="false" customHeight="false" outlineLevel="0" collapsed="false">
      <c r="A1857" s="0" t="s">
        <v>7815</v>
      </c>
      <c r="B1857" s="0" t="s">
        <v>9015</v>
      </c>
    </row>
    <row r="1858" customFormat="false" ht="12.8" hidden="false" customHeight="false" outlineLevel="0" collapsed="false">
      <c r="A1858" s="0" t="s">
        <v>7817</v>
      </c>
      <c r="B1858" s="0" t="s">
        <v>9015</v>
      </c>
    </row>
    <row r="1859" customFormat="false" ht="12.8" hidden="false" customHeight="false" outlineLevel="0" collapsed="false">
      <c r="A1859" s="0" t="s">
        <v>7819</v>
      </c>
      <c r="B1859" s="0" t="s">
        <v>9015</v>
      </c>
    </row>
    <row r="1860" customFormat="false" ht="12.8" hidden="false" customHeight="false" outlineLevel="0" collapsed="false">
      <c r="A1860" s="0" t="s">
        <v>7821</v>
      </c>
      <c r="B1860" s="0" t="s">
        <v>9015</v>
      </c>
    </row>
    <row r="1861" customFormat="false" ht="12.8" hidden="false" customHeight="false" outlineLevel="0" collapsed="false">
      <c r="A1861" s="0" t="s">
        <v>7823</v>
      </c>
      <c r="B1861" s="0" t="s">
        <v>9015</v>
      </c>
    </row>
    <row r="1862" customFormat="false" ht="12.8" hidden="false" customHeight="false" outlineLevel="0" collapsed="false">
      <c r="A1862" s="0" t="s">
        <v>7825</v>
      </c>
      <c r="B1862" s="0" t="s">
        <v>9015</v>
      </c>
    </row>
    <row r="1863" customFormat="false" ht="12.8" hidden="false" customHeight="false" outlineLevel="0" collapsed="false">
      <c r="A1863" s="0" t="s">
        <v>7827</v>
      </c>
      <c r="B1863" s="0" t="s">
        <v>9015</v>
      </c>
    </row>
    <row r="1864" customFormat="false" ht="12.8" hidden="false" customHeight="false" outlineLevel="0" collapsed="false">
      <c r="A1864" s="0" t="s">
        <v>7829</v>
      </c>
      <c r="B1864" s="0" t="s">
        <v>9017</v>
      </c>
    </row>
    <row r="1865" customFormat="false" ht="12.8" hidden="false" customHeight="false" outlineLevel="0" collapsed="false">
      <c r="A1865" s="0" t="s">
        <v>7831</v>
      </c>
      <c r="B1865" s="0" t="s">
        <v>9015</v>
      </c>
    </row>
    <row r="1866" customFormat="false" ht="12.8" hidden="false" customHeight="false" outlineLevel="0" collapsed="false">
      <c r="A1866" s="0" t="s">
        <v>7833</v>
      </c>
      <c r="B1866" s="0" t="s">
        <v>9015</v>
      </c>
    </row>
    <row r="1867" customFormat="false" ht="12.8" hidden="false" customHeight="false" outlineLevel="0" collapsed="false">
      <c r="A1867" s="0" t="s">
        <v>7835</v>
      </c>
      <c r="B1867" s="0" t="s">
        <v>9015</v>
      </c>
    </row>
    <row r="1868" customFormat="false" ht="12.8" hidden="false" customHeight="false" outlineLevel="0" collapsed="false">
      <c r="A1868" s="0" t="s">
        <v>7837</v>
      </c>
      <c r="B1868" s="0" t="s">
        <v>9016</v>
      </c>
    </row>
    <row r="1869" customFormat="false" ht="12.8" hidden="false" customHeight="false" outlineLevel="0" collapsed="false">
      <c r="A1869" s="0" t="s">
        <v>7839</v>
      </c>
      <c r="B1869" s="0" t="s">
        <v>9015</v>
      </c>
    </row>
    <row r="1870" customFormat="false" ht="12.8" hidden="false" customHeight="false" outlineLevel="0" collapsed="false">
      <c r="A1870" s="0" t="s">
        <v>7841</v>
      </c>
      <c r="B1870" s="0" t="s">
        <v>9015</v>
      </c>
    </row>
    <row r="1871" customFormat="false" ht="12.8" hidden="false" customHeight="false" outlineLevel="0" collapsed="false">
      <c r="A1871" s="0" t="s">
        <v>7843</v>
      </c>
      <c r="B1871" s="0" t="s">
        <v>9015</v>
      </c>
    </row>
    <row r="1872" customFormat="false" ht="12.8" hidden="false" customHeight="false" outlineLevel="0" collapsed="false">
      <c r="A1872" s="0" t="s">
        <v>7845</v>
      </c>
      <c r="B1872" s="0" t="s">
        <v>9015</v>
      </c>
    </row>
    <row r="1873" customFormat="false" ht="12.8" hidden="false" customHeight="false" outlineLevel="0" collapsed="false">
      <c r="A1873" s="0" t="s">
        <v>7847</v>
      </c>
      <c r="B1873" s="0" t="s">
        <v>9017</v>
      </c>
    </row>
    <row r="1874" customFormat="false" ht="12.8" hidden="false" customHeight="false" outlineLevel="0" collapsed="false">
      <c r="A1874" s="0" t="s">
        <v>7849</v>
      </c>
      <c r="B1874" s="0" t="s">
        <v>9015</v>
      </c>
    </row>
    <row r="1875" customFormat="false" ht="12.8" hidden="false" customHeight="false" outlineLevel="0" collapsed="false">
      <c r="A1875" s="0" t="s">
        <v>7851</v>
      </c>
      <c r="B1875" s="0" t="s">
        <v>9016</v>
      </c>
    </row>
    <row r="1876" customFormat="false" ht="12.8" hidden="false" customHeight="false" outlineLevel="0" collapsed="false">
      <c r="A1876" s="0" t="s">
        <v>7853</v>
      </c>
      <c r="B1876" s="0" t="s">
        <v>9015</v>
      </c>
    </row>
    <row r="1877" customFormat="false" ht="12.8" hidden="false" customHeight="false" outlineLevel="0" collapsed="false">
      <c r="A1877" s="0" t="s">
        <v>7855</v>
      </c>
      <c r="B1877" s="0" t="s">
        <v>9015</v>
      </c>
    </row>
    <row r="1878" customFormat="false" ht="12.8" hidden="false" customHeight="false" outlineLevel="0" collapsed="false">
      <c r="A1878" s="0" t="s">
        <v>7857</v>
      </c>
      <c r="B1878" s="0" t="s">
        <v>9015</v>
      </c>
    </row>
    <row r="1879" customFormat="false" ht="12.8" hidden="false" customHeight="false" outlineLevel="0" collapsed="false">
      <c r="A1879" s="0" t="s">
        <v>7859</v>
      </c>
      <c r="B1879" s="0" t="s">
        <v>9015</v>
      </c>
    </row>
    <row r="1880" customFormat="false" ht="12.8" hidden="false" customHeight="false" outlineLevel="0" collapsed="false">
      <c r="A1880" s="0" t="s">
        <v>7861</v>
      </c>
      <c r="B1880" s="0" t="s">
        <v>9015</v>
      </c>
    </row>
    <row r="1881" customFormat="false" ht="12.8" hidden="false" customHeight="false" outlineLevel="0" collapsed="false">
      <c r="A1881" s="0" t="s">
        <v>7863</v>
      </c>
      <c r="B1881" s="0" t="s">
        <v>9016</v>
      </c>
    </row>
    <row r="1882" customFormat="false" ht="12.8" hidden="false" customHeight="false" outlineLevel="0" collapsed="false">
      <c r="A1882" s="0" t="s">
        <v>7865</v>
      </c>
      <c r="B1882" s="0" t="s">
        <v>9017</v>
      </c>
    </row>
    <row r="1883" customFormat="false" ht="12.8" hidden="false" customHeight="false" outlineLevel="0" collapsed="false">
      <c r="A1883" s="0" t="s">
        <v>7867</v>
      </c>
      <c r="B1883" s="0" t="s">
        <v>9015</v>
      </c>
    </row>
    <row r="1884" customFormat="false" ht="12.8" hidden="false" customHeight="false" outlineLevel="0" collapsed="false">
      <c r="A1884" s="0" t="s">
        <v>7869</v>
      </c>
      <c r="B1884" s="0" t="s">
        <v>9015</v>
      </c>
    </row>
    <row r="1885" customFormat="false" ht="12.8" hidden="false" customHeight="false" outlineLevel="0" collapsed="false">
      <c r="A1885" s="0" t="s">
        <v>7871</v>
      </c>
      <c r="B1885" s="0" t="s">
        <v>9017</v>
      </c>
    </row>
    <row r="1886" customFormat="false" ht="12.8" hidden="false" customHeight="false" outlineLevel="0" collapsed="false">
      <c r="A1886" s="0" t="s">
        <v>7873</v>
      </c>
      <c r="B1886" s="0" t="s">
        <v>9017</v>
      </c>
    </row>
    <row r="1887" customFormat="false" ht="12.8" hidden="false" customHeight="false" outlineLevel="0" collapsed="false">
      <c r="A1887" s="0" t="s">
        <v>7875</v>
      </c>
      <c r="B1887" s="0" t="s">
        <v>9015</v>
      </c>
    </row>
    <row r="1888" customFormat="false" ht="12.8" hidden="false" customHeight="false" outlineLevel="0" collapsed="false">
      <c r="A1888" s="0" t="s">
        <v>7877</v>
      </c>
      <c r="B1888" s="0" t="s">
        <v>9015</v>
      </c>
    </row>
    <row r="1889" customFormat="false" ht="12.8" hidden="false" customHeight="false" outlineLevel="0" collapsed="false">
      <c r="A1889" s="0" t="s">
        <v>7879</v>
      </c>
      <c r="B1889" s="0" t="s">
        <v>9016</v>
      </c>
    </row>
    <row r="1890" customFormat="false" ht="12.8" hidden="false" customHeight="false" outlineLevel="0" collapsed="false">
      <c r="A1890" s="0" t="s">
        <v>7881</v>
      </c>
      <c r="B1890" s="0" t="s">
        <v>9015</v>
      </c>
    </row>
    <row r="1891" customFormat="false" ht="12.8" hidden="false" customHeight="false" outlineLevel="0" collapsed="false">
      <c r="A1891" s="0" t="s">
        <v>7883</v>
      </c>
      <c r="B1891" s="0" t="s">
        <v>9015</v>
      </c>
    </row>
    <row r="1892" customFormat="false" ht="12.8" hidden="false" customHeight="false" outlineLevel="0" collapsed="false">
      <c r="A1892" s="0" t="s">
        <v>7885</v>
      </c>
      <c r="B1892" s="0" t="s">
        <v>9017</v>
      </c>
    </row>
    <row r="1893" customFormat="false" ht="12.8" hidden="false" customHeight="false" outlineLevel="0" collapsed="false">
      <c r="A1893" s="0" t="s">
        <v>7887</v>
      </c>
      <c r="B1893" s="0" t="s">
        <v>9015</v>
      </c>
    </row>
    <row r="1894" customFormat="false" ht="12.8" hidden="false" customHeight="false" outlineLevel="0" collapsed="false">
      <c r="A1894" s="0" t="s">
        <v>7889</v>
      </c>
      <c r="B1894" s="0" t="s">
        <v>9015</v>
      </c>
    </row>
    <row r="1895" customFormat="false" ht="12.8" hidden="false" customHeight="false" outlineLevel="0" collapsed="false">
      <c r="A1895" s="0" t="s">
        <v>7891</v>
      </c>
      <c r="B1895" s="0" t="s">
        <v>9015</v>
      </c>
    </row>
    <row r="1896" customFormat="false" ht="12.8" hidden="false" customHeight="false" outlineLevel="0" collapsed="false">
      <c r="A1896" s="0" t="s">
        <v>7893</v>
      </c>
      <c r="B1896" s="0" t="s">
        <v>9017</v>
      </c>
    </row>
    <row r="1897" customFormat="false" ht="12.8" hidden="false" customHeight="false" outlineLevel="0" collapsed="false">
      <c r="A1897" s="0" t="s">
        <v>7895</v>
      </c>
      <c r="B1897" s="0" t="s">
        <v>9015</v>
      </c>
    </row>
    <row r="1898" customFormat="false" ht="12.8" hidden="false" customHeight="false" outlineLevel="0" collapsed="false">
      <c r="A1898" s="0" t="s">
        <v>7897</v>
      </c>
      <c r="B1898" s="0" t="s">
        <v>9015</v>
      </c>
    </row>
    <row r="1899" customFormat="false" ht="12.8" hidden="false" customHeight="false" outlineLevel="0" collapsed="false">
      <c r="A1899" s="0" t="s">
        <v>7899</v>
      </c>
      <c r="B1899" s="0" t="s">
        <v>9015</v>
      </c>
    </row>
    <row r="1900" customFormat="false" ht="12.8" hidden="false" customHeight="false" outlineLevel="0" collapsed="false">
      <c r="A1900" s="0" t="s">
        <v>7901</v>
      </c>
      <c r="B1900" s="0" t="s">
        <v>9017</v>
      </c>
    </row>
    <row r="1901" customFormat="false" ht="12.8" hidden="false" customHeight="false" outlineLevel="0" collapsed="false">
      <c r="A1901" s="0" t="s">
        <v>7903</v>
      </c>
      <c r="B1901" s="0" t="s">
        <v>9015</v>
      </c>
    </row>
    <row r="1902" customFormat="false" ht="12.8" hidden="false" customHeight="false" outlineLevel="0" collapsed="false">
      <c r="A1902" s="0" t="s">
        <v>7905</v>
      </c>
      <c r="B1902" s="0" t="s">
        <v>9017</v>
      </c>
    </row>
    <row r="1903" customFormat="false" ht="12.8" hidden="false" customHeight="false" outlineLevel="0" collapsed="false">
      <c r="A1903" s="0" t="s">
        <v>7907</v>
      </c>
      <c r="B1903" s="0" t="s">
        <v>9015</v>
      </c>
    </row>
    <row r="1904" customFormat="false" ht="12.8" hidden="false" customHeight="false" outlineLevel="0" collapsed="false">
      <c r="A1904" s="0" t="s">
        <v>7909</v>
      </c>
      <c r="B1904" s="0" t="s">
        <v>9015</v>
      </c>
    </row>
    <row r="1905" customFormat="false" ht="12.8" hidden="false" customHeight="false" outlineLevel="0" collapsed="false">
      <c r="A1905" s="0" t="s">
        <v>7911</v>
      </c>
      <c r="B1905" s="0" t="s">
        <v>9017</v>
      </c>
    </row>
    <row r="1906" customFormat="false" ht="12.8" hidden="false" customHeight="false" outlineLevel="0" collapsed="false">
      <c r="A1906" s="0" t="s">
        <v>7913</v>
      </c>
      <c r="B1906" s="0" t="s">
        <v>9016</v>
      </c>
    </row>
    <row r="1907" customFormat="false" ht="12.8" hidden="false" customHeight="false" outlineLevel="0" collapsed="false">
      <c r="A1907" s="0" t="s">
        <v>7915</v>
      </c>
      <c r="B1907" s="0" t="s">
        <v>9015</v>
      </c>
    </row>
    <row r="1908" customFormat="false" ht="12.8" hidden="false" customHeight="false" outlineLevel="0" collapsed="false">
      <c r="A1908" s="0" t="s">
        <v>7917</v>
      </c>
      <c r="B1908" s="0" t="s">
        <v>9016</v>
      </c>
    </row>
    <row r="1909" customFormat="false" ht="12.8" hidden="false" customHeight="false" outlineLevel="0" collapsed="false">
      <c r="A1909" s="0" t="s">
        <v>7919</v>
      </c>
      <c r="B1909" s="0" t="s">
        <v>9015</v>
      </c>
    </row>
    <row r="1910" customFormat="false" ht="12.8" hidden="false" customHeight="false" outlineLevel="0" collapsed="false">
      <c r="A1910" s="0" t="s">
        <v>7921</v>
      </c>
      <c r="B1910" s="0" t="s">
        <v>9015</v>
      </c>
    </row>
    <row r="1911" customFormat="false" ht="12.8" hidden="false" customHeight="false" outlineLevel="0" collapsed="false">
      <c r="A1911" s="0" t="s">
        <v>7923</v>
      </c>
      <c r="B1911" s="0" t="s">
        <v>9017</v>
      </c>
    </row>
    <row r="1912" customFormat="false" ht="12.8" hidden="false" customHeight="false" outlineLevel="0" collapsed="false">
      <c r="A1912" s="0" t="s">
        <v>7925</v>
      </c>
      <c r="B1912" s="0" t="s">
        <v>9015</v>
      </c>
    </row>
    <row r="1913" customFormat="false" ht="12.8" hidden="false" customHeight="false" outlineLevel="0" collapsed="false">
      <c r="A1913" s="0" t="s">
        <v>7927</v>
      </c>
      <c r="B1913" s="0" t="s">
        <v>9015</v>
      </c>
    </row>
    <row r="1914" customFormat="false" ht="12.8" hidden="false" customHeight="false" outlineLevel="0" collapsed="false">
      <c r="A1914" s="0" t="s">
        <v>7929</v>
      </c>
      <c r="B1914" s="0" t="s">
        <v>9015</v>
      </c>
    </row>
    <row r="1915" customFormat="false" ht="12.8" hidden="false" customHeight="false" outlineLevel="0" collapsed="false">
      <c r="A1915" s="0" t="s">
        <v>7931</v>
      </c>
      <c r="B1915" s="0" t="s">
        <v>9015</v>
      </c>
    </row>
    <row r="1916" customFormat="false" ht="12.8" hidden="false" customHeight="false" outlineLevel="0" collapsed="false">
      <c r="A1916" s="0" t="s">
        <v>7933</v>
      </c>
      <c r="B1916" s="0" t="s">
        <v>9015</v>
      </c>
    </row>
    <row r="1917" customFormat="false" ht="12.8" hidden="false" customHeight="false" outlineLevel="0" collapsed="false">
      <c r="A1917" s="0" t="s">
        <v>7935</v>
      </c>
      <c r="B1917" s="0" t="s">
        <v>9015</v>
      </c>
    </row>
    <row r="1918" customFormat="false" ht="12.8" hidden="false" customHeight="false" outlineLevel="0" collapsed="false">
      <c r="A1918" s="0" t="s">
        <v>7937</v>
      </c>
      <c r="B1918" s="0" t="s">
        <v>9017</v>
      </c>
    </row>
    <row r="1919" customFormat="false" ht="12.8" hidden="false" customHeight="false" outlineLevel="0" collapsed="false">
      <c r="A1919" s="0" t="s">
        <v>7939</v>
      </c>
      <c r="B1919" s="0" t="s">
        <v>9015</v>
      </c>
    </row>
    <row r="1920" customFormat="false" ht="12.8" hidden="false" customHeight="false" outlineLevel="0" collapsed="false">
      <c r="A1920" s="0" t="s">
        <v>7941</v>
      </c>
      <c r="B1920" s="0" t="s">
        <v>9015</v>
      </c>
    </row>
    <row r="1921" customFormat="false" ht="12.8" hidden="false" customHeight="false" outlineLevel="0" collapsed="false">
      <c r="A1921" s="0" t="s">
        <v>7943</v>
      </c>
      <c r="B1921" s="0" t="s">
        <v>9016</v>
      </c>
    </row>
    <row r="1922" customFormat="false" ht="12.8" hidden="false" customHeight="false" outlineLevel="0" collapsed="false">
      <c r="A1922" s="0" t="s">
        <v>7945</v>
      </c>
      <c r="B1922" s="0" t="s">
        <v>9015</v>
      </c>
    </row>
    <row r="1923" customFormat="false" ht="12.8" hidden="false" customHeight="false" outlineLevel="0" collapsed="false">
      <c r="A1923" s="0" t="s">
        <v>7947</v>
      </c>
      <c r="B1923" s="0" t="s">
        <v>9017</v>
      </c>
    </row>
    <row r="1924" customFormat="false" ht="12.8" hidden="false" customHeight="false" outlineLevel="0" collapsed="false">
      <c r="A1924" s="0" t="s">
        <v>7949</v>
      </c>
      <c r="B1924" s="0" t="s">
        <v>9015</v>
      </c>
    </row>
    <row r="1925" customFormat="false" ht="12.8" hidden="false" customHeight="false" outlineLevel="0" collapsed="false">
      <c r="A1925" s="0" t="s">
        <v>7951</v>
      </c>
      <c r="B1925" s="0" t="s">
        <v>9015</v>
      </c>
    </row>
    <row r="1926" customFormat="false" ht="12.8" hidden="false" customHeight="false" outlineLevel="0" collapsed="false">
      <c r="A1926" s="0" t="s">
        <v>7953</v>
      </c>
      <c r="B1926" s="0" t="s">
        <v>9015</v>
      </c>
    </row>
    <row r="1927" customFormat="false" ht="12.8" hidden="false" customHeight="false" outlineLevel="0" collapsed="false">
      <c r="A1927" s="0" t="s">
        <v>7955</v>
      </c>
      <c r="B1927" s="0" t="s">
        <v>9016</v>
      </c>
    </row>
    <row r="1928" customFormat="false" ht="12.8" hidden="false" customHeight="false" outlineLevel="0" collapsed="false">
      <c r="A1928" s="0" t="s">
        <v>7957</v>
      </c>
      <c r="B1928" s="0" t="s">
        <v>9015</v>
      </c>
    </row>
    <row r="1929" customFormat="false" ht="12.8" hidden="false" customHeight="false" outlineLevel="0" collapsed="false">
      <c r="A1929" s="0" t="s">
        <v>7959</v>
      </c>
      <c r="B1929" s="0" t="s">
        <v>9017</v>
      </c>
    </row>
    <row r="1930" customFormat="false" ht="12.8" hidden="false" customHeight="false" outlineLevel="0" collapsed="false">
      <c r="A1930" s="0" t="s">
        <v>7961</v>
      </c>
      <c r="B1930" s="0" t="s">
        <v>9015</v>
      </c>
    </row>
    <row r="1931" customFormat="false" ht="12.8" hidden="false" customHeight="false" outlineLevel="0" collapsed="false">
      <c r="A1931" s="0" t="s">
        <v>7963</v>
      </c>
      <c r="B1931" s="0" t="s">
        <v>9015</v>
      </c>
    </row>
    <row r="1932" customFormat="false" ht="12.8" hidden="false" customHeight="false" outlineLevel="0" collapsed="false">
      <c r="A1932" s="0" t="s">
        <v>7965</v>
      </c>
      <c r="B1932" s="0" t="s">
        <v>9016</v>
      </c>
    </row>
    <row r="1933" customFormat="false" ht="12.8" hidden="false" customHeight="false" outlineLevel="0" collapsed="false">
      <c r="A1933" s="0" t="s">
        <v>7967</v>
      </c>
      <c r="B1933" s="0" t="s">
        <v>9016</v>
      </c>
    </row>
    <row r="1934" customFormat="false" ht="12.8" hidden="false" customHeight="false" outlineLevel="0" collapsed="false">
      <c r="A1934" s="0" t="s">
        <v>7969</v>
      </c>
      <c r="B1934" s="0" t="s">
        <v>9015</v>
      </c>
    </row>
    <row r="1935" customFormat="false" ht="12.8" hidden="false" customHeight="false" outlineLevel="0" collapsed="false">
      <c r="A1935" s="0" t="s">
        <v>7971</v>
      </c>
      <c r="B1935" s="0" t="s">
        <v>9016</v>
      </c>
    </row>
    <row r="1936" customFormat="false" ht="12.8" hidden="false" customHeight="false" outlineLevel="0" collapsed="false">
      <c r="A1936" s="0" t="s">
        <v>7973</v>
      </c>
      <c r="B1936" s="0" t="s">
        <v>9015</v>
      </c>
    </row>
    <row r="1937" customFormat="false" ht="12.8" hidden="false" customHeight="false" outlineLevel="0" collapsed="false">
      <c r="A1937" s="0" t="s">
        <v>7975</v>
      </c>
      <c r="B1937" s="0" t="s">
        <v>9015</v>
      </c>
    </row>
    <row r="1938" customFormat="false" ht="12.8" hidden="false" customHeight="false" outlineLevel="0" collapsed="false">
      <c r="A1938" s="0" t="s">
        <v>7977</v>
      </c>
      <c r="B1938" s="0" t="s">
        <v>9016</v>
      </c>
    </row>
    <row r="1939" customFormat="false" ht="12.8" hidden="false" customHeight="false" outlineLevel="0" collapsed="false">
      <c r="A1939" s="0" t="s">
        <v>7979</v>
      </c>
      <c r="B1939" s="0" t="s">
        <v>9016</v>
      </c>
    </row>
    <row r="1940" customFormat="false" ht="12.8" hidden="false" customHeight="false" outlineLevel="0" collapsed="false">
      <c r="A1940" s="0" t="s">
        <v>7981</v>
      </c>
      <c r="B1940" s="0" t="s">
        <v>9015</v>
      </c>
    </row>
    <row r="1941" customFormat="false" ht="12.8" hidden="false" customHeight="false" outlineLevel="0" collapsed="false">
      <c r="A1941" s="0" t="s">
        <v>7983</v>
      </c>
      <c r="B1941" s="0" t="s">
        <v>9016</v>
      </c>
    </row>
    <row r="1942" customFormat="false" ht="12.8" hidden="false" customHeight="false" outlineLevel="0" collapsed="false">
      <c r="A1942" s="0" t="s">
        <v>7985</v>
      </c>
      <c r="B1942" s="0" t="s">
        <v>9015</v>
      </c>
    </row>
    <row r="1943" customFormat="false" ht="12.8" hidden="false" customHeight="false" outlineLevel="0" collapsed="false">
      <c r="A1943" s="0" t="s">
        <v>7987</v>
      </c>
      <c r="B1943" s="0" t="s">
        <v>9015</v>
      </c>
    </row>
    <row r="1944" customFormat="false" ht="12.8" hidden="false" customHeight="false" outlineLevel="0" collapsed="false">
      <c r="A1944" s="0" t="s">
        <v>7989</v>
      </c>
      <c r="B1944" s="0" t="s">
        <v>9015</v>
      </c>
    </row>
    <row r="1945" customFormat="false" ht="12.8" hidden="false" customHeight="false" outlineLevel="0" collapsed="false">
      <c r="A1945" s="0" t="s">
        <v>7991</v>
      </c>
      <c r="B1945" s="0" t="s">
        <v>9016</v>
      </c>
    </row>
    <row r="1946" customFormat="false" ht="12.8" hidden="false" customHeight="false" outlineLevel="0" collapsed="false">
      <c r="A1946" s="0" t="s">
        <v>7993</v>
      </c>
      <c r="B1946" s="0" t="s">
        <v>9015</v>
      </c>
    </row>
    <row r="1947" customFormat="false" ht="12.8" hidden="false" customHeight="false" outlineLevel="0" collapsed="false">
      <c r="A1947" s="0" t="s">
        <v>7995</v>
      </c>
      <c r="B1947" s="0" t="s">
        <v>9015</v>
      </c>
    </row>
    <row r="1948" customFormat="false" ht="12.8" hidden="false" customHeight="false" outlineLevel="0" collapsed="false">
      <c r="A1948" s="0" t="s">
        <v>7997</v>
      </c>
      <c r="B1948" s="0" t="s">
        <v>9015</v>
      </c>
    </row>
    <row r="1949" customFormat="false" ht="12.8" hidden="false" customHeight="false" outlineLevel="0" collapsed="false">
      <c r="A1949" s="0" t="s">
        <v>7999</v>
      </c>
      <c r="B1949" s="0" t="s">
        <v>9015</v>
      </c>
    </row>
    <row r="1950" customFormat="false" ht="12.8" hidden="false" customHeight="false" outlineLevel="0" collapsed="false">
      <c r="A1950" s="0" t="s">
        <v>8001</v>
      </c>
      <c r="B1950" s="0" t="s">
        <v>9015</v>
      </c>
    </row>
    <row r="1951" customFormat="false" ht="12.8" hidden="false" customHeight="false" outlineLevel="0" collapsed="false">
      <c r="A1951" s="0" t="s">
        <v>8003</v>
      </c>
      <c r="B1951" s="0" t="s">
        <v>9015</v>
      </c>
    </row>
    <row r="1952" customFormat="false" ht="12.8" hidden="false" customHeight="false" outlineLevel="0" collapsed="false">
      <c r="A1952" s="0" t="s">
        <v>8005</v>
      </c>
      <c r="B1952" s="0" t="s">
        <v>9015</v>
      </c>
    </row>
    <row r="1953" customFormat="false" ht="12.8" hidden="false" customHeight="false" outlineLevel="0" collapsed="false">
      <c r="A1953" s="0" t="s">
        <v>8007</v>
      </c>
      <c r="B1953" s="0" t="s">
        <v>9015</v>
      </c>
    </row>
    <row r="1954" customFormat="false" ht="12.8" hidden="false" customHeight="false" outlineLevel="0" collapsed="false">
      <c r="A1954" s="0" t="s">
        <v>8009</v>
      </c>
      <c r="B1954" s="0" t="s">
        <v>9015</v>
      </c>
    </row>
    <row r="1955" customFormat="false" ht="12.8" hidden="false" customHeight="false" outlineLevel="0" collapsed="false">
      <c r="A1955" s="0" t="s">
        <v>8011</v>
      </c>
      <c r="B1955" s="0" t="s">
        <v>9015</v>
      </c>
    </row>
    <row r="1956" customFormat="false" ht="12.8" hidden="false" customHeight="false" outlineLevel="0" collapsed="false">
      <c r="A1956" s="0" t="s">
        <v>8013</v>
      </c>
      <c r="B1956" s="0" t="s">
        <v>9015</v>
      </c>
    </row>
    <row r="1957" customFormat="false" ht="12.8" hidden="false" customHeight="false" outlineLevel="0" collapsed="false">
      <c r="A1957" s="0" t="s">
        <v>8015</v>
      </c>
      <c r="B1957" s="0" t="s">
        <v>9015</v>
      </c>
    </row>
    <row r="1958" customFormat="false" ht="12.8" hidden="false" customHeight="false" outlineLevel="0" collapsed="false">
      <c r="A1958" s="0" t="s">
        <v>8017</v>
      </c>
      <c r="B1958" s="0" t="s">
        <v>9015</v>
      </c>
    </row>
    <row r="1959" customFormat="false" ht="12.8" hidden="false" customHeight="false" outlineLevel="0" collapsed="false">
      <c r="A1959" s="0" t="s">
        <v>8019</v>
      </c>
      <c r="B1959" s="0" t="s">
        <v>9015</v>
      </c>
    </row>
    <row r="1960" customFormat="false" ht="12.8" hidden="false" customHeight="false" outlineLevel="0" collapsed="false">
      <c r="A1960" s="0" t="s">
        <v>8021</v>
      </c>
      <c r="B1960" s="0" t="s">
        <v>9015</v>
      </c>
    </row>
    <row r="1961" customFormat="false" ht="12.8" hidden="false" customHeight="false" outlineLevel="0" collapsed="false">
      <c r="A1961" s="0" t="s">
        <v>8023</v>
      </c>
      <c r="B1961" s="0" t="s">
        <v>9015</v>
      </c>
    </row>
    <row r="1962" customFormat="false" ht="12.8" hidden="false" customHeight="false" outlineLevel="0" collapsed="false">
      <c r="A1962" s="0" t="s">
        <v>8025</v>
      </c>
      <c r="B1962" s="0" t="s">
        <v>9015</v>
      </c>
    </row>
    <row r="1963" customFormat="false" ht="12.8" hidden="false" customHeight="false" outlineLevel="0" collapsed="false">
      <c r="A1963" s="0" t="s">
        <v>8027</v>
      </c>
      <c r="B1963" s="0" t="s">
        <v>9015</v>
      </c>
    </row>
    <row r="1964" customFormat="false" ht="12.8" hidden="false" customHeight="false" outlineLevel="0" collapsed="false">
      <c r="A1964" s="0" t="s">
        <v>8029</v>
      </c>
      <c r="B1964" s="0" t="s">
        <v>9015</v>
      </c>
    </row>
    <row r="1965" customFormat="false" ht="12.8" hidden="false" customHeight="false" outlineLevel="0" collapsed="false">
      <c r="A1965" s="0" t="s">
        <v>8031</v>
      </c>
      <c r="B1965" s="0" t="s">
        <v>9015</v>
      </c>
    </row>
    <row r="1966" customFormat="false" ht="12.8" hidden="false" customHeight="false" outlineLevel="0" collapsed="false">
      <c r="A1966" s="0" t="s">
        <v>8033</v>
      </c>
      <c r="B1966" s="0" t="s">
        <v>9015</v>
      </c>
    </row>
    <row r="1967" customFormat="false" ht="12.8" hidden="false" customHeight="false" outlineLevel="0" collapsed="false">
      <c r="A1967" s="0" t="s">
        <v>8035</v>
      </c>
      <c r="B1967" s="0" t="s">
        <v>9015</v>
      </c>
    </row>
    <row r="1968" customFormat="false" ht="12.8" hidden="false" customHeight="false" outlineLevel="0" collapsed="false">
      <c r="A1968" s="0" t="s">
        <v>8037</v>
      </c>
      <c r="B1968" s="0" t="s">
        <v>9015</v>
      </c>
    </row>
    <row r="1969" customFormat="false" ht="12.8" hidden="false" customHeight="false" outlineLevel="0" collapsed="false">
      <c r="A1969" s="0" t="s">
        <v>8039</v>
      </c>
      <c r="B1969" s="0" t="s">
        <v>9016</v>
      </c>
    </row>
    <row r="1970" customFormat="false" ht="12.8" hidden="false" customHeight="false" outlineLevel="0" collapsed="false">
      <c r="A1970" s="0" t="s">
        <v>8041</v>
      </c>
      <c r="B1970" s="0" t="s">
        <v>9016</v>
      </c>
    </row>
    <row r="1971" customFormat="false" ht="12.8" hidden="false" customHeight="false" outlineLevel="0" collapsed="false">
      <c r="A1971" s="0" t="s">
        <v>8043</v>
      </c>
      <c r="B1971" s="0" t="s">
        <v>9015</v>
      </c>
    </row>
    <row r="1972" customFormat="false" ht="12.8" hidden="false" customHeight="false" outlineLevel="0" collapsed="false">
      <c r="A1972" s="0" t="s">
        <v>8045</v>
      </c>
      <c r="B1972" s="0" t="s">
        <v>9016</v>
      </c>
    </row>
    <row r="1973" customFormat="false" ht="12.8" hidden="false" customHeight="false" outlineLevel="0" collapsed="false">
      <c r="A1973" s="0" t="s">
        <v>8047</v>
      </c>
      <c r="B1973" s="0" t="s">
        <v>9016</v>
      </c>
    </row>
    <row r="1974" customFormat="false" ht="12.8" hidden="false" customHeight="false" outlineLevel="0" collapsed="false">
      <c r="A1974" s="0" t="s">
        <v>8049</v>
      </c>
      <c r="B1974" s="0" t="s">
        <v>9015</v>
      </c>
    </row>
    <row r="1975" customFormat="false" ht="12.8" hidden="false" customHeight="false" outlineLevel="0" collapsed="false">
      <c r="A1975" s="0" t="s">
        <v>8051</v>
      </c>
      <c r="B1975" s="0" t="s">
        <v>9017</v>
      </c>
    </row>
    <row r="1976" customFormat="false" ht="12.8" hidden="false" customHeight="false" outlineLevel="0" collapsed="false">
      <c r="A1976" s="0" t="s">
        <v>8053</v>
      </c>
      <c r="B1976" s="0" t="s">
        <v>9016</v>
      </c>
    </row>
    <row r="1977" customFormat="false" ht="12.8" hidden="false" customHeight="false" outlineLevel="0" collapsed="false">
      <c r="A1977" s="0" t="s">
        <v>8055</v>
      </c>
      <c r="B1977" s="0" t="s">
        <v>9016</v>
      </c>
    </row>
    <row r="1978" customFormat="false" ht="12.8" hidden="false" customHeight="false" outlineLevel="0" collapsed="false">
      <c r="A1978" s="0" t="s">
        <v>8057</v>
      </c>
      <c r="B1978" s="0" t="s">
        <v>9015</v>
      </c>
    </row>
    <row r="1979" customFormat="false" ht="12.8" hidden="false" customHeight="false" outlineLevel="0" collapsed="false">
      <c r="A1979" s="0" t="s">
        <v>8059</v>
      </c>
      <c r="B1979" s="0" t="s">
        <v>9016</v>
      </c>
    </row>
    <row r="1980" customFormat="false" ht="12.8" hidden="false" customHeight="false" outlineLevel="0" collapsed="false">
      <c r="A1980" s="0" t="s">
        <v>8061</v>
      </c>
      <c r="B1980" s="0" t="s">
        <v>9015</v>
      </c>
    </row>
    <row r="1981" customFormat="false" ht="12.8" hidden="false" customHeight="false" outlineLevel="0" collapsed="false">
      <c r="A1981" s="0" t="s">
        <v>8063</v>
      </c>
      <c r="B1981" s="0" t="s">
        <v>9015</v>
      </c>
    </row>
    <row r="1982" customFormat="false" ht="12.8" hidden="false" customHeight="false" outlineLevel="0" collapsed="false">
      <c r="A1982" s="0" t="s">
        <v>8065</v>
      </c>
      <c r="B1982" s="0" t="s">
        <v>9015</v>
      </c>
    </row>
    <row r="1983" customFormat="false" ht="12.8" hidden="false" customHeight="false" outlineLevel="0" collapsed="false">
      <c r="A1983" s="0" t="s">
        <v>8067</v>
      </c>
      <c r="B1983" s="0" t="s">
        <v>9016</v>
      </c>
    </row>
    <row r="1984" customFormat="false" ht="12.8" hidden="false" customHeight="false" outlineLevel="0" collapsed="false">
      <c r="A1984" s="0" t="s">
        <v>8069</v>
      </c>
      <c r="B1984" s="0" t="s">
        <v>9016</v>
      </c>
    </row>
    <row r="1985" customFormat="false" ht="12.8" hidden="false" customHeight="false" outlineLevel="0" collapsed="false">
      <c r="A1985" s="0" t="s">
        <v>8071</v>
      </c>
      <c r="B1985" s="0" t="s">
        <v>9015</v>
      </c>
    </row>
    <row r="1986" customFormat="false" ht="12.8" hidden="false" customHeight="false" outlineLevel="0" collapsed="false">
      <c r="A1986" s="0" t="s">
        <v>8073</v>
      </c>
      <c r="B1986" s="0" t="s">
        <v>9015</v>
      </c>
    </row>
    <row r="1987" customFormat="false" ht="12.8" hidden="false" customHeight="false" outlineLevel="0" collapsed="false">
      <c r="A1987" s="0" t="s">
        <v>8075</v>
      </c>
      <c r="B1987" s="0" t="s">
        <v>9015</v>
      </c>
    </row>
    <row r="1988" customFormat="false" ht="12.8" hidden="false" customHeight="false" outlineLevel="0" collapsed="false">
      <c r="A1988" s="0" t="s">
        <v>8077</v>
      </c>
      <c r="B1988" s="0" t="s">
        <v>9015</v>
      </c>
    </row>
    <row r="1989" customFormat="false" ht="12.8" hidden="false" customHeight="false" outlineLevel="0" collapsed="false">
      <c r="A1989" s="0" t="s">
        <v>8079</v>
      </c>
      <c r="B1989" s="0" t="s">
        <v>9015</v>
      </c>
    </row>
    <row r="1990" customFormat="false" ht="12.8" hidden="false" customHeight="false" outlineLevel="0" collapsed="false">
      <c r="A1990" s="0" t="s">
        <v>8081</v>
      </c>
      <c r="B1990" s="0" t="s">
        <v>9017</v>
      </c>
    </row>
    <row r="1991" customFormat="false" ht="12.8" hidden="false" customHeight="false" outlineLevel="0" collapsed="false">
      <c r="A1991" s="0" t="s">
        <v>8083</v>
      </c>
      <c r="B1991" s="0" t="s">
        <v>9015</v>
      </c>
    </row>
    <row r="1992" customFormat="false" ht="12.8" hidden="false" customHeight="false" outlineLevel="0" collapsed="false">
      <c r="A1992" s="0" t="s">
        <v>8085</v>
      </c>
      <c r="B1992" s="0" t="s">
        <v>9016</v>
      </c>
    </row>
    <row r="1993" customFormat="false" ht="12.8" hidden="false" customHeight="false" outlineLevel="0" collapsed="false">
      <c r="A1993" s="0" t="s">
        <v>8087</v>
      </c>
      <c r="B1993" s="0" t="s">
        <v>9017</v>
      </c>
    </row>
    <row r="1994" customFormat="false" ht="12.8" hidden="false" customHeight="false" outlineLevel="0" collapsed="false">
      <c r="A1994" s="0" t="s">
        <v>8089</v>
      </c>
      <c r="B1994" s="0" t="s">
        <v>9016</v>
      </c>
    </row>
    <row r="1995" customFormat="false" ht="12.8" hidden="false" customHeight="false" outlineLevel="0" collapsed="false">
      <c r="A1995" s="0" t="s">
        <v>8091</v>
      </c>
      <c r="B1995" s="0" t="s">
        <v>9015</v>
      </c>
    </row>
    <row r="1996" customFormat="false" ht="12.8" hidden="false" customHeight="false" outlineLevel="0" collapsed="false">
      <c r="A1996" s="0" t="s">
        <v>8093</v>
      </c>
      <c r="B1996" s="0" t="s">
        <v>9015</v>
      </c>
    </row>
    <row r="1997" customFormat="false" ht="12.8" hidden="false" customHeight="false" outlineLevel="0" collapsed="false">
      <c r="A1997" s="0" t="s">
        <v>8095</v>
      </c>
      <c r="B1997" s="0" t="s">
        <v>9015</v>
      </c>
    </row>
    <row r="1998" customFormat="false" ht="12.8" hidden="false" customHeight="false" outlineLevel="0" collapsed="false">
      <c r="A1998" s="0" t="s">
        <v>8097</v>
      </c>
      <c r="B1998" s="0" t="s">
        <v>9016</v>
      </c>
    </row>
    <row r="1999" customFormat="false" ht="12.8" hidden="false" customHeight="false" outlineLevel="0" collapsed="false">
      <c r="A1999" s="0" t="s">
        <v>8099</v>
      </c>
      <c r="B1999" s="0" t="s">
        <v>9015</v>
      </c>
    </row>
    <row r="2000" customFormat="false" ht="12.8" hidden="false" customHeight="false" outlineLevel="0" collapsed="false">
      <c r="A2000" s="0" t="s">
        <v>8101</v>
      </c>
      <c r="B2000" s="0" t="s">
        <v>9016</v>
      </c>
    </row>
    <row r="2001" customFormat="false" ht="12.8" hidden="false" customHeight="false" outlineLevel="0" collapsed="false">
      <c r="A2001" s="0" t="s">
        <v>8103</v>
      </c>
      <c r="B2001" s="0" t="s">
        <v>9015</v>
      </c>
    </row>
    <row r="2002" customFormat="false" ht="12.8" hidden="false" customHeight="false" outlineLevel="0" collapsed="false">
      <c r="A2002" s="0" t="s">
        <v>8105</v>
      </c>
      <c r="B2002" s="0" t="s">
        <v>9015</v>
      </c>
    </row>
    <row r="2003" customFormat="false" ht="12.8" hidden="false" customHeight="false" outlineLevel="0" collapsed="false">
      <c r="A2003" s="0" t="s">
        <v>8107</v>
      </c>
      <c r="B2003" s="0" t="s">
        <v>9015</v>
      </c>
    </row>
    <row r="2004" customFormat="false" ht="12.8" hidden="false" customHeight="false" outlineLevel="0" collapsed="false">
      <c r="A2004" s="0" t="s">
        <v>8109</v>
      </c>
      <c r="B2004" s="0" t="s">
        <v>9015</v>
      </c>
    </row>
    <row r="2005" customFormat="false" ht="12.8" hidden="false" customHeight="false" outlineLevel="0" collapsed="false">
      <c r="A2005" s="0" t="s">
        <v>8111</v>
      </c>
      <c r="B2005" s="0" t="s">
        <v>9016</v>
      </c>
    </row>
    <row r="2006" customFormat="false" ht="12.8" hidden="false" customHeight="false" outlineLevel="0" collapsed="false">
      <c r="A2006" s="0" t="s">
        <v>8113</v>
      </c>
      <c r="B2006" s="0" t="s">
        <v>9017</v>
      </c>
    </row>
    <row r="2007" customFormat="false" ht="12.8" hidden="false" customHeight="false" outlineLevel="0" collapsed="false">
      <c r="A2007" s="0" t="s">
        <v>8115</v>
      </c>
      <c r="B2007" s="0" t="s">
        <v>9017</v>
      </c>
    </row>
    <row r="2008" customFormat="false" ht="12.8" hidden="false" customHeight="false" outlineLevel="0" collapsed="false">
      <c r="A2008" s="0" t="s">
        <v>8117</v>
      </c>
      <c r="B2008" s="0" t="s">
        <v>9015</v>
      </c>
    </row>
    <row r="2009" customFormat="false" ht="12.8" hidden="false" customHeight="false" outlineLevel="0" collapsed="false">
      <c r="A2009" s="0" t="s">
        <v>8119</v>
      </c>
      <c r="B2009" s="0" t="s">
        <v>9017</v>
      </c>
    </row>
    <row r="2010" customFormat="false" ht="12.8" hidden="false" customHeight="false" outlineLevel="0" collapsed="false">
      <c r="A2010" s="0" t="s">
        <v>8121</v>
      </c>
      <c r="B2010" s="0" t="s">
        <v>9015</v>
      </c>
    </row>
    <row r="2011" customFormat="false" ht="12.8" hidden="false" customHeight="false" outlineLevel="0" collapsed="false">
      <c r="A2011" s="0" t="s">
        <v>8123</v>
      </c>
      <c r="B2011" s="0" t="s">
        <v>9015</v>
      </c>
    </row>
    <row r="2012" customFormat="false" ht="12.8" hidden="false" customHeight="false" outlineLevel="0" collapsed="false">
      <c r="A2012" s="0" t="s">
        <v>8125</v>
      </c>
      <c r="B2012" s="0" t="s">
        <v>9015</v>
      </c>
    </row>
    <row r="2013" customFormat="false" ht="12.8" hidden="false" customHeight="false" outlineLevel="0" collapsed="false">
      <c r="A2013" s="0" t="s">
        <v>8127</v>
      </c>
      <c r="B2013" s="0" t="s">
        <v>9015</v>
      </c>
    </row>
    <row r="2014" customFormat="false" ht="12.8" hidden="false" customHeight="false" outlineLevel="0" collapsed="false">
      <c r="A2014" s="0" t="s">
        <v>8129</v>
      </c>
      <c r="B2014" s="0" t="s">
        <v>9015</v>
      </c>
    </row>
    <row r="2015" customFormat="false" ht="12.8" hidden="false" customHeight="false" outlineLevel="0" collapsed="false">
      <c r="A2015" s="0" t="s">
        <v>8131</v>
      </c>
      <c r="B2015" s="0" t="s">
        <v>9017</v>
      </c>
    </row>
    <row r="2016" customFormat="false" ht="12.8" hidden="false" customHeight="false" outlineLevel="0" collapsed="false">
      <c r="A2016" s="0" t="s">
        <v>8133</v>
      </c>
      <c r="B2016" s="0" t="s">
        <v>9017</v>
      </c>
    </row>
    <row r="2017" customFormat="false" ht="12.8" hidden="false" customHeight="false" outlineLevel="0" collapsed="false">
      <c r="A2017" s="0" t="s">
        <v>8135</v>
      </c>
      <c r="B2017" s="0" t="s">
        <v>9016</v>
      </c>
    </row>
    <row r="2018" customFormat="false" ht="12.8" hidden="false" customHeight="false" outlineLevel="0" collapsed="false">
      <c r="A2018" s="0" t="s">
        <v>8137</v>
      </c>
      <c r="B2018" s="0" t="s">
        <v>9017</v>
      </c>
    </row>
    <row r="2019" customFormat="false" ht="12.8" hidden="false" customHeight="false" outlineLevel="0" collapsed="false">
      <c r="A2019" s="0" t="s">
        <v>8139</v>
      </c>
      <c r="B2019" s="0" t="s">
        <v>9015</v>
      </c>
    </row>
    <row r="2020" customFormat="false" ht="12.8" hidden="false" customHeight="false" outlineLevel="0" collapsed="false">
      <c r="A2020" s="0" t="s">
        <v>8141</v>
      </c>
      <c r="B2020" s="0" t="s">
        <v>9017</v>
      </c>
    </row>
    <row r="2021" customFormat="false" ht="12.8" hidden="false" customHeight="false" outlineLevel="0" collapsed="false">
      <c r="A2021" s="0" t="s">
        <v>8143</v>
      </c>
      <c r="B2021" s="0" t="s">
        <v>9015</v>
      </c>
    </row>
    <row r="2022" customFormat="false" ht="12.8" hidden="false" customHeight="false" outlineLevel="0" collapsed="false">
      <c r="A2022" s="0" t="s">
        <v>8145</v>
      </c>
      <c r="B2022" s="0" t="s">
        <v>9016</v>
      </c>
    </row>
    <row r="2023" customFormat="false" ht="12.8" hidden="false" customHeight="false" outlineLevel="0" collapsed="false">
      <c r="A2023" s="0" t="s">
        <v>8147</v>
      </c>
      <c r="B2023" s="0" t="s">
        <v>9015</v>
      </c>
    </row>
    <row r="2024" customFormat="false" ht="12.8" hidden="false" customHeight="false" outlineLevel="0" collapsed="false">
      <c r="A2024" s="0" t="s">
        <v>8149</v>
      </c>
      <c r="B2024" s="0" t="s">
        <v>9017</v>
      </c>
    </row>
    <row r="2025" customFormat="false" ht="12.8" hidden="false" customHeight="false" outlineLevel="0" collapsed="false">
      <c r="A2025" s="0" t="s">
        <v>8151</v>
      </c>
      <c r="B2025" s="0" t="s">
        <v>9015</v>
      </c>
    </row>
    <row r="2026" customFormat="false" ht="12.8" hidden="false" customHeight="false" outlineLevel="0" collapsed="false">
      <c r="A2026" s="0" t="s">
        <v>8153</v>
      </c>
      <c r="B2026" s="0" t="s">
        <v>9017</v>
      </c>
    </row>
    <row r="2027" customFormat="false" ht="12.8" hidden="false" customHeight="false" outlineLevel="0" collapsed="false">
      <c r="A2027" s="0" t="s">
        <v>8155</v>
      </c>
      <c r="B2027" s="0" t="s">
        <v>9016</v>
      </c>
    </row>
    <row r="2028" customFormat="false" ht="12.8" hidden="false" customHeight="false" outlineLevel="0" collapsed="false">
      <c r="A2028" s="0" t="s">
        <v>8157</v>
      </c>
      <c r="B2028" s="0" t="s">
        <v>9015</v>
      </c>
    </row>
    <row r="2029" customFormat="false" ht="12.8" hidden="false" customHeight="false" outlineLevel="0" collapsed="false">
      <c r="A2029" s="0" t="s">
        <v>8159</v>
      </c>
      <c r="B2029" s="0" t="s">
        <v>9017</v>
      </c>
    </row>
    <row r="2030" customFormat="false" ht="12.8" hidden="false" customHeight="false" outlineLevel="0" collapsed="false">
      <c r="A2030" s="0" t="s">
        <v>8161</v>
      </c>
      <c r="B2030" s="0" t="s">
        <v>9015</v>
      </c>
    </row>
    <row r="2031" customFormat="false" ht="12.8" hidden="false" customHeight="false" outlineLevel="0" collapsed="false">
      <c r="A2031" s="0" t="s">
        <v>8163</v>
      </c>
      <c r="B2031" s="0" t="s">
        <v>9015</v>
      </c>
    </row>
    <row r="2032" customFormat="false" ht="12.8" hidden="false" customHeight="false" outlineLevel="0" collapsed="false">
      <c r="A2032" s="0" t="s">
        <v>8165</v>
      </c>
      <c r="B2032" s="0" t="s">
        <v>9015</v>
      </c>
    </row>
    <row r="2033" customFormat="false" ht="12.8" hidden="false" customHeight="false" outlineLevel="0" collapsed="false">
      <c r="A2033" s="0" t="s">
        <v>8167</v>
      </c>
      <c r="B2033" s="0" t="s">
        <v>9015</v>
      </c>
    </row>
    <row r="2034" customFormat="false" ht="12.8" hidden="false" customHeight="false" outlineLevel="0" collapsed="false">
      <c r="A2034" s="0" t="s">
        <v>8169</v>
      </c>
      <c r="B2034" s="0" t="s">
        <v>9015</v>
      </c>
    </row>
    <row r="2035" customFormat="false" ht="12.8" hidden="false" customHeight="false" outlineLevel="0" collapsed="false">
      <c r="A2035" s="0" t="s">
        <v>8171</v>
      </c>
      <c r="B2035" s="0" t="s">
        <v>9017</v>
      </c>
    </row>
    <row r="2036" customFormat="false" ht="12.8" hidden="false" customHeight="false" outlineLevel="0" collapsed="false">
      <c r="A2036" s="0" t="s">
        <v>8173</v>
      </c>
      <c r="B2036" s="0" t="s">
        <v>9015</v>
      </c>
    </row>
    <row r="2037" customFormat="false" ht="12.8" hidden="false" customHeight="false" outlineLevel="0" collapsed="false">
      <c r="A2037" s="0" t="s">
        <v>8175</v>
      </c>
      <c r="B2037" s="0" t="s">
        <v>9015</v>
      </c>
    </row>
    <row r="2038" customFormat="false" ht="12.8" hidden="false" customHeight="false" outlineLevel="0" collapsed="false">
      <c r="A2038" s="0" t="s">
        <v>8177</v>
      </c>
      <c r="B2038" s="0" t="s">
        <v>9015</v>
      </c>
    </row>
    <row r="2039" customFormat="false" ht="12.8" hidden="false" customHeight="false" outlineLevel="0" collapsed="false">
      <c r="A2039" s="0" t="s">
        <v>8179</v>
      </c>
      <c r="B2039" s="0" t="s">
        <v>9017</v>
      </c>
    </row>
    <row r="2040" customFormat="false" ht="12.8" hidden="false" customHeight="false" outlineLevel="0" collapsed="false">
      <c r="A2040" s="0" t="s">
        <v>8181</v>
      </c>
      <c r="B2040" s="0" t="s">
        <v>9015</v>
      </c>
    </row>
    <row r="2041" customFormat="false" ht="12.8" hidden="false" customHeight="false" outlineLevel="0" collapsed="false">
      <c r="A2041" s="0" t="s">
        <v>8183</v>
      </c>
      <c r="B2041" s="0" t="s">
        <v>9015</v>
      </c>
    </row>
    <row r="2042" customFormat="false" ht="12.8" hidden="false" customHeight="false" outlineLevel="0" collapsed="false">
      <c r="A2042" s="0" t="s">
        <v>8185</v>
      </c>
      <c r="B2042" s="0" t="s">
        <v>9015</v>
      </c>
    </row>
    <row r="2043" customFormat="false" ht="12.8" hidden="false" customHeight="false" outlineLevel="0" collapsed="false">
      <c r="A2043" s="0" t="s">
        <v>8187</v>
      </c>
      <c r="B2043" s="0" t="s">
        <v>9017</v>
      </c>
    </row>
    <row r="2044" customFormat="false" ht="12.8" hidden="false" customHeight="false" outlineLevel="0" collapsed="false">
      <c r="A2044" s="0" t="s">
        <v>8189</v>
      </c>
      <c r="B2044" s="0" t="s">
        <v>9016</v>
      </c>
    </row>
    <row r="2045" customFormat="false" ht="12.8" hidden="false" customHeight="false" outlineLevel="0" collapsed="false">
      <c r="A2045" s="0" t="s">
        <v>8191</v>
      </c>
      <c r="B2045" s="0" t="s">
        <v>9016</v>
      </c>
    </row>
    <row r="2046" customFormat="false" ht="12.8" hidden="false" customHeight="false" outlineLevel="0" collapsed="false">
      <c r="A2046" s="0" t="s">
        <v>8193</v>
      </c>
      <c r="B2046" s="0" t="s">
        <v>9015</v>
      </c>
    </row>
    <row r="2047" customFormat="false" ht="12.8" hidden="false" customHeight="false" outlineLevel="0" collapsed="false">
      <c r="A2047" s="0" t="s">
        <v>8195</v>
      </c>
      <c r="B2047" s="0" t="s">
        <v>9015</v>
      </c>
    </row>
    <row r="2048" customFormat="false" ht="12.8" hidden="false" customHeight="false" outlineLevel="0" collapsed="false">
      <c r="A2048" s="0" t="s">
        <v>8197</v>
      </c>
      <c r="B2048" s="0" t="s">
        <v>9015</v>
      </c>
    </row>
    <row r="2049" customFormat="false" ht="12.8" hidden="false" customHeight="false" outlineLevel="0" collapsed="false">
      <c r="A2049" s="0" t="s">
        <v>8199</v>
      </c>
      <c r="B2049" s="0" t="s">
        <v>9015</v>
      </c>
    </row>
    <row r="2050" customFormat="false" ht="12.8" hidden="false" customHeight="false" outlineLevel="0" collapsed="false">
      <c r="A2050" s="0" t="s">
        <v>8201</v>
      </c>
      <c r="B2050" s="0" t="s">
        <v>9015</v>
      </c>
    </row>
    <row r="2051" customFormat="false" ht="12.8" hidden="false" customHeight="false" outlineLevel="0" collapsed="false">
      <c r="A2051" s="0" t="s">
        <v>8203</v>
      </c>
      <c r="B2051" s="0" t="s">
        <v>9015</v>
      </c>
    </row>
    <row r="2052" customFormat="false" ht="12.8" hidden="false" customHeight="false" outlineLevel="0" collapsed="false">
      <c r="A2052" s="0" t="s">
        <v>8205</v>
      </c>
      <c r="B2052" s="0" t="s">
        <v>9016</v>
      </c>
    </row>
    <row r="2053" customFormat="false" ht="12.8" hidden="false" customHeight="false" outlineLevel="0" collapsed="false">
      <c r="A2053" s="0" t="s">
        <v>8207</v>
      </c>
      <c r="B2053" s="0" t="s">
        <v>9016</v>
      </c>
    </row>
    <row r="2054" customFormat="false" ht="12.8" hidden="false" customHeight="false" outlineLevel="0" collapsed="false">
      <c r="A2054" s="0" t="s">
        <v>8209</v>
      </c>
      <c r="B2054" s="0" t="s">
        <v>9015</v>
      </c>
    </row>
    <row r="2055" customFormat="false" ht="12.8" hidden="false" customHeight="false" outlineLevel="0" collapsed="false">
      <c r="A2055" s="0" t="s">
        <v>8211</v>
      </c>
      <c r="B2055" s="0" t="s">
        <v>9015</v>
      </c>
    </row>
    <row r="2056" customFormat="false" ht="12.8" hidden="false" customHeight="false" outlineLevel="0" collapsed="false">
      <c r="A2056" s="0" t="s">
        <v>8213</v>
      </c>
      <c r="B2056" s="0" t="s">
        <v>9015</v>
      </c>
    </row>
    <row r="2057" customFormat="false" ht="12.8" hidden="false" customHeight="false" outlineLevel="0" collapsed="false">
      <c r="A2057" s="0" t="s">
        <v>8215</v>
      </c>
      <c r="B2057" s="0" t="s">
        <v>9015</v>
      </c>
    </row>
    <row r="2058" customFormat="false" ht="12.8" hidden="false" customHeight="false" outlineLevel="0" collapsed="false">
      <c r="A2058" s="0" t="s">
        <v>8217</v>
      </c>
      <c r="B2058" s="0" t="s">
        <v>9015</v>
      </c>
    </row>
    <row r="2059" customFormat="false" ht="12.8" hidden="false" customHeight="false" outlineLevel="0" collapsed="false">
      <c r="A2059" s="0" t="s">
        <v>8219</v>
      </c>
      <c r="B2059" s="0" t="s">
        <v>9015</v>
      </c>
    </row>
    <row r="2060" customFormat="false" ht="12.8" hidden="false" customHeight="false" outlineLevel="0" collapsed="false">
      <c r="A2060" s="0" t="s">
        <v>8221</v>
      </c>
      <c r="B2060" s="0" t="s">
        <v>9015</v>
      </c>
    </row>
    <row r="2061" customFormat="false" ht="12.8" hidden="false" customHeight="false" outlineLevel="0" collapsed="false">
      <c r="A2061" s="0" t="s">
        <v>8223</v>
      </c>
      <c r="B2061" s="0" t="s">
        <v>9015</v>
      </c>
    </row>
    <row r="2062" customFormat="false" ht="12.8" hidden="false" customHeight="false" outlineLevel="0" collapsed="false">
      <c r="A2062" s="0" t="s">
        <v>8225</v>
      </c>
      <c r="B2062" s="0" t="s">
        <v>9015</v>
      </c>
    </row>
    <row r="2063" customFormat="false" ht="12.8" hidden="false" customHeight="false" outlineLevel="0" collapsed="false">
      <c r="A2063" s="0" t="s">
        <v>8227</v>
      </c>
      <c r="B2063" s="0" t="s">
        <v>9015</v>
      </c>
    </row>
    <row r="2064" customFormat="false" ht="12.8" hidden="false" customHeight="false" outlineLevel="0" collapsed="false">
      <c r="A2064" s="0" t="s">
        <v>8229</v>
      </c>
      <c r="B2064" s="0" t="s">
        <v>9015</v>
      </c>
    </row>
    <row r="2065" customFormat="false" ht="12.8" hidden="false" customHeight="false" outlineLevel="0" collapsed="false">
      <c r="A2065" s="0" t="s">
        <v>8231</v>
      </c>
      <c r="B2065" s="0" t="s">
        <v>9017</v>
      </c>
    </row>
    <row r="2066" customFormat="false" ht="12.8" hidden="false" customHeight="false" outlineLevel="0" collapsed="false">
      <c r="A2066" s="0" t="s">
        <v>8233</v>
      </c>
      <c r="B2066" s="0" t="s">
        <v>9015</v>
      </c>
    </row>
    <row r="2067" customFormat="false" ht="12.8" hidden="false" customHeight="false" outlineLevel="0" collapsed="false">
      <c r="A2067" s="0" t="s">
        <v>8235</v>
      </c>
      <c r="B2067" s="0" t="s">
        <v>9015</v>
      </c>
    </row>
    <row r="2068" customFormat="false" ht="12.8" hidden="false" customHeight="false" outlineLevel="0" collapsed="false">
      <c r="A2068" s="0" t="s">
        <v>8237</v>
      </c>
      <c r="B2068" s="0" t="s">
        <v>9015</v>
      </c>
    </row>
    <row r="2069" customFormat="false" ht="12.8" hidden="false" customHeight="false" outlineLevel="0" collapsed="false">
      <c r="A2069" s="0" t="s">
        <v>8239</v>
      </c>
      <c r="B2069" s="0" t="s">
        <v>9016</v>
      </c>
    </row>
    <row r="2070" customFormat="false" ht="12.8" hidden="false" customHeight="false" outlineLevel="0" collapsed="false">
      <c r="A2070" s="0" t="s">
        <v>8241</v>
      </c>
      <c r="B2070" s="0" t="s">
        <v>9016</v>
      </c>
    </row>
    <row r="2071" customFormat="false" ht="12.8" hidden="false" customHeight="false" outlineLevel="0" collapsed="false">
      <c r="A2071" s="0" t="s">
        <v>8243</v>
      </c>
      <c r="B2071" s="0" t="s">
        <v>9015</v>
      </c>
    </row>
    <row r="2072" customFormat="false" ht="12.8" hidden="false" customHeight="false" outlineLevel="0" collapsed="false">
      <c r="A2072" s="0" t="s">
        <v>8245</v>
      </c>
      <c r="B2072" s="0" t="s">
        <v>9016</v>
      </c>
    </row>
    <row r="2073" customFormat="false" ht="12.8" hidden="false" customHeight="false" outlineLevel="0" collapsed="false">
      <c r="A2073" s="0" t="s">
        <v>8247</v>
      </c>
      <c r="B2073" s="0" t="s">
        <v>9015</v>
      </c>
    </row>
    <row r="2074" customFormat="false" ht="12.8" hidden="false" customHeight="false" outlineLevel="0" collapsed="false">
      <c r="A2074" s="0" t="s">
        <v>8249</v>
      </c>
      <c r="B2074" s="0" t="s">
        <v>9015</v>
      </c>
    </row>
    <row r="2075" customFormat="false" ht="12.8" hidden="false" customHeight="false" outlineLevel="0" collapsed="false">
      <c r="A2075" s="0" t="s">
        <v>8251</v>
      </c>
      <c r="B2075" s="0" t="s">
        <v>9017</v>
      </c>
    </row>
    <row r="2076" customFormat="false" ht="12.8" hidden="false" customHeight="false" outlineLevel="0" collapsed="false">
      <c r="A2076" s="0" t="s">
        <v>8253</v>
      </c>
      <c r="B2076" s="0" t="s">
        <v>9015</v>
      </c>
    </row>
    <row r="2077" customFormat="false" ht="12.8" hidden="false" customHeight="false" outlineLevel="0" collapsed="false">
      <c r="A2077" s="0" t="s">
        <v>8255</v>
      </c>
      <c r="B2077" s="0" t="s">
        <v>9015</v>
      </c>
    </row>
    <row r="2078" customFormat="false" ht="12.8" hidden="false" customHeight="false" outlineLevel="0" collapsed="false">
      <c r="A2078" s="0" t="s">
        <v>8257</v>
      </c>
      <c r="B2078" s="0" t="s">
        <v>9015</v>
      </c>
    </row>
    <row r="2079" customFormat="false" ht="12.8" hidden="false" customHeight="false" outlineLevel="0" collapsed="false">
      <c r="A2079" s="0" t="s">
        <v>8259</v>
      </c>
      <c r="B2079" s="0" t="s">
        <v>9016</v>
      </c>
    </row>
    <row r="2080" customFormat="false" ht="12.8" hidden="false" customHeight="false" outlineLevel="0" collapsed="false">
      <c r="A2080" s="0" t="s">
        <v>8261</v>
      </c>
      <c r="B2080" s="0" t="s">
        <v>9015</v>
      </c>
    </row>
    <row r="2081" customFormat="false" ht="12.8" hidden="false" customHeight="false" outlineLevel="0" collapsed="false">
      <c r="A2081" s="0" t="s">
        <v>8263</v>
      </c>
      <c r="B2081" s="0" t="s">
        <v>9017</v>
      </c>
    </row>
    <row r="2082" customFormat="false" ht="12.8" hidden="false" customHeight="false" outlineLevel="0" collapsed="false">
      <c r="A2082" s="0" t="s">
        <v>8265</v>
      </c>
      <c r="B2082" s="0" t="s">
        <v>9016</v>
      </c>
    </row>
    <row r="2083" customFormat="false" ht="12.8" hidden="false" customHeight="false" outlineLevel="0" collapsed="false">
      <c r="A2083" s="0" t="s">
        <v>8267</v>
      </c>
      <c r="B2083" s="0" t="s">
        <v>9017</v>
      </c>
    </row>
    <row r="2084" customFormat="false" ht="12.8" hidden="false" customHeight="false" outlineLevel="0" collapsed="false">
      <c r="A2084" s="0" t="s">
        <v>8269</v>
      </c>
      <c r="B2084" s="0" t="s">
        <v>9015</v>
      </c>
    </row>
    <row r="2085" customFormat="false" ht="12.8" hidden="false" customHeight="false" outlineLevel="0" collapsed="false">
      <c r="A2085" s="0" t="s">
        <v>8271</v>
      </c>
      <c r="B2085" s="0" t="s">
        <v>9016</v>
      </c>
    </row>
    <row r="2086" customFormat="false" ht="12.8" hidden="false" customHeight="false" outlineLevel="0" collapsed="false">
      <c r="A2086" s="0" t="s">
        <v>8273</v>
      </c>
      <c r="B2086" s="0" t="s">
        <v>9015</v>
      </c>
    </row>
    <row r="2087" customFormat="false" ht="12.8" hidden="false" customHeight="false" outlineLevel="0" collapsed="false">
      <c r="A2087" s="0" t="s">
        <v>8275</v>
      </c>
      <c r="B2087" s="0" t="s">
        <v>9016</v>
      </c>
    </row>
    <row r="2088" customFormat="false" ht="12.8" hidden="false" customHeight="false" outlineLevel="0" collapsed="false">
      <c r="A2088" s="0" t="s">
        <v>8277</v>
      </c>
      <c r="B2088" s="0" t="s">
        <v>9015</v>
      </c>
    </row>
    <row r="2089" customFormat="false" ht="12.8" hidden="false" customHeight="false" outlineLevel="0" collapsed="false">
      <c r="A2089" s="0" t="s">
        <v>8279</v>
      </c>
      <c r="B2089" s="0" t="s">
        <v>9016</v>
      </c>
    </row>
    <row r="2090" customFormat="false" ht="12.8" hidden="false" customHeight="false" outlineLevel="0" collapsed="false">
      <c r="A2090" s="0" t="s">
        <v>8281</v>
      </c>
      <c r="B2090" s="0" t="s">
        <v>9015</v>
      </c>
    </row>
    <row r="2091" customFormat="false" ht="12.8" hidden="false" customHeight="false" outlineLevel="0" collapsed="false">
      <c r="A2091" s="0" t="s">
        <v>8283</v>
      </c>
      <c r="B2091" s="0" t="s">
        <v>9015</v>
      </c>
    </row>
    <row r="2092" customFormat="false" ht="12.8" hidden="false" customHeight="false" outlineLevel="0" collapsed="false">
      <c r="A2092" s="0" t="s">
        <v>8285</v>
      </c>
      <c r="B2092" s="0" t="s">
        <v>9015</v>
      </c>
    </row>
    <row r="2093" customFormat="false" ht="12.8" hidden="false" customHeight="false" outlineLevel="0" collapsed="false">
      <c r="A2093" s="0" t="s">
        <v>8287</v>
      </c>
      <c r="B2093" s="0" t="s">
        <v>9015</v>
      </c>
    </row>
    <row r="2094" customFormat="false" ht="12.8" hidden="false" customHeight="false" outlineLevel="0" collapsed="false">
      <c r="A2094" s="0" t="s">
        <v>8289</v>
      </c>
      <c r="B2094" s="0" t="s">
        <v>9016</v>
      </c>
    </row>
    <row r="2095" customFormat="false" ht="12.8" hidden="false" customHeight="false" outlineLevel="0" collapsed="false">
      <c r="A2095" s="0" t="s">
        <v>8291</v>
      </c>
      <c r="B2095" s="0" t="s">
        <v>9015</v>
      </c>
    </row>
    <row r="2096" customFormat="false" ht="12.8" hidden="false" customHeight="false" outlineLevel="0" collapsed="false">
      <c r="A2096" s="0" t="s">
        <v>8293</v>
      </c>
      <c r="B2096" s="0" t="s">
        <v>9015</v>
      </c>
    </row>
    <row r="2097" customFormat="false" ht="12.8" hidden="false" customHeight="false" outlineLevel="0" collapsed="false">
      <c r="A2097" s="0" t="s">
        <v>8295</v>
      </c>
      <c r="B2097" s="0" t="s">
        <v>9015</v>
      </c>
    </row>
    <row r="2098" customFormat="false" ht="12.8" hidden="false" customHeight="false" outlineLevel="0" collapsed="false">
      <c r="A2098" s="0" t="s">
        <v>8297</v>
      </c>
      <c r="B2098" s="0" t="s">
        <v>9015</v>
      </c>
    </row>
    <row r="2099" customFormat="false" ht="12.8" hidden="false" customHeight="false" outlineLevel="0" collapsed="false">
      <c r="A2099" s="0" t="s">
        <v>8299</v>
      </c>
      <c r="B2099" s="0" t="s">
        <v>9015</v>
      </c>
    </row>
    <row r="2100" customFormat="false" ht="12.8" hidden="false" customHeight="false" outlineLevel="0" collapsed="false">
      <c r="A2100" s="0" t="s">
        <v>8301</v>
      </c>
      <c r="B2100" s="0" t="s">
        <v>9015</v>
      </c>
    </row>
    <row r="2101" customFormat="false" ht="12.8" hidden="false" customHeight="false" outlineLevel="0" collapsed="false">
      <c r="A2101" s="0" t="s">
        <v>8303</v>
      </c>
      <c r="B2101" s="0" t="s">
        <v>9015</v>
      </c>
    </row>
    <row r="2102" customFormat="false" ht="12.8" hidden="false" customHeight="false" outlineLevel="0" collapsed="false">
      <c r="A2102" s="0" t="s">
        <v>8305</v>
      </c>
      <c r="B2102" s="0" t="s">
        <v>9015</v>
      </c>
    </row>
    <row r="2103" customFormat="false" ht="12.8" hidden="false" customHeight="false" outlineLevel="0" collapsed="false">
      <c r="A2103" s="0" t="s">
        <v>8307</v>
      </c>
      <c r="B2103" s="0" t="s">
        <v>9015</v>
      </c>
    </row>
    <row r="2104" customFormat="false" ht="12.8" hidden="false" customHeight="false" outlineLevel="0" collapsed="false">
      <c r="A2104" s="0" t="s">
        <v>8309</v>
      </c>
      <c r="B2104" s="0" t="s">
        <v>9015</v>
      </c>
    </row>
    <row r="2105" customFormat="false" ht="12.8" hidden="false" customHeight="false" outlineLevel="0" collapsed="false">
      <c r="A2105" s="0" t="s">
        <v>8311</v>
      </c>
      <c r="B2105" s="0" t="s">
        <v>9015</v>
      </c>
    </row>
    <row r="2106" customFormat="false" ht="12.8" hidden="false" customHeight="false" outlineLevel="0" collapsed="false">
      <c r="A2106" s="0" t="s">
        <v>8313</v>
      </c>
      <c r="B2106" s="0" t="s">
        <v>9017</v>
      </c>
    </row>
    <row r="2107" customFormat="false" ht="12.8" hidden="false" customHeight="false" outlineLevel="0" collapsed="false">
      <c r="A2107" s="0" t="s">
        <v>8315</v>
      </c>
      <c r="B2107" s="0" t="s">
        <v>9015</v>
      </c>
    </row>
    <row r="2108" customFormat="false" ht="12.8" hidden="false" customHeight="false" outlineLevel="0" collapsed="false">
      <c r="A2108" s="0" t="s">
        <v>8317</v>
      </c>
      <c r="B2108" s="0" t="s">
        <v>9015</v>
      </c>
    </row>
    <row r="2109" customFormat="false" ht="12.8" hidden="false" customHeight="false" outlineLevel="0" collapsed="false">
      <c r="A2109" s="0" t="s">
        <v>8319</v>
      </c>
      <c r="B2109" s="0" t="s">
        <v>9015</v>
      </c>
    </row>
    <row r="2110" customFormat="false" ht="12.8" hidden="false" customHeight="false" outlineLevel="0" collapsed="false">
      <c r="A2110" s="0" t="s">
        <v>8321</v>
      </c>
      <c r="B2110" s="0" t="s">
        <v>9016</v>
      </c>
    </row>
    <row r="2111" customFormat="false" ht="12.8" hidden="false" customHeight="false" outlineLevel="0" collapsed="false">
      <c r="A2111" s="0" t="s">
        <v>8323</v>
      </c>
      <c r="B2111" s="0" t="s">
        <v>9017</v>
      </c>
    </row>
    <row r="2112" customFormat="false" ht="12.8" hidden="false" customHeight="false" outlineLevel="0" collapsed="false">
      <c r="A2112" s="0" t="s">
        <v>8325</v>
      </c>
      <c r="B2112" s="0" t="s">
        <v>9015</v>
      </c>
    </row>
    <row r="2113" customFormat="false" ht="12.8" hidden="false" customHeight="false" outlineLevel="0" collapsed="false">
      <c r="A2113" s="0" t="s">
        <v>8327</v>
      </c>
      <c r="B2113" s="0" t="s">
        <v>9015</v>
      </c>
    </row>
    <row r="2114" customFormat="false" ht="12.8" hidden="false" customHeight="false" outlineLevel="0" collapsed="false">
      <c r="A2114" s="0" t="s">
        <v>8329</v>
      </c>
      <c r="B2114" s="0" t="s">
        <v>9015</v>
      </c>
    </row>
    <row r="2115" customFormat="false" ht="12.8" hidden="false" customHeight="false" outlineLevel="0" collapsed="false">
      <c r="A2115" s="0" t="s">
        <v>8331</v>
      </c>
      <c r="B2115" s="0" t="s">
        <v>9015</v>
      </c>
    </row>
    <row r="2116" customFormat="false" ht="12.8" hidden="false" customHeight="false" outlineLevel="0" collapsed="false">
      <c r="A2116" s="0" t="s">
        <v>8333</v>
      </c>
      <c r="B2116" s="0" t="s">
        <v>9016</v>
      </c>
    </row>
    <row r="2117" customFormat="false" ht="12.8" hidden="false" customHeight="false" outlineLevel="0" collapsed="false">
      <c r="A2117" s="0" t="s">
        <v>8335</v>
      </c>
      <c r="B2117" s="0" t="s">
        <v>9015</v>
      </c>
    </row>
    <row r="2118" customFormat="false" ht="12.8" hidden="false" customHeight="false" outlineLevel="0" collapsed="false">
      <c r="A2118" s="0" t="s">
        <v>8337</v>
      </c>
      <c r="B2118" s="0" t="s">
        <v>9017</v>
      </c>
    </row>
    <row r="2119" customFormat="false" ht="12.8" hidden="false" customHeight="false" outlineLevel="0" collapsed="false">
      <c r="A2119" s="0" t="s">
        <v>8339</v>
      </c>
      <c r="B2119" s="0" t="s">
        <v>9017</v>
      </c>
    </row>
    <row r="2120" customFormat="false" ht="12.8" hidden="false" customHeight="false" outlineLevel="0" collapsed="false">
      <c r="A2120" s="0" t="s">
        <v>8341</v>
      </c>
      <c r="B2120" s="0" t="s">
        <v>9015</v>
      </c>
    </row>
    <row r="2121" customFormat="false" ht="12.8" hidden="false" customHeight="false" outlineLevel="0" collapsed="false">
      <c r="A2121" s="0" t="s">
        <v>8343</v>
      </c>
      <c r="B2121" s="0" t="s">
        <v>9016</v>
      </c>
    </row>
    <row r="2122" customFormat="false" ht="12.8" hidden="false" customHeight="false" outlineLevel="0" collapsed="false">
      <c r="A2122" s="0" t="s">
        <v>8345</v>
      </c>
      <c r="B2122" s="0" t="s">
        <v>9016</v>
      </c>
    </row>
    <row r="2123" customFormat="false" ht="12.8" hidden="false" customHeight="false" outlineLevel="0" collapsed="false">
      <c r="A2123" s="0" t="s">
        <v>8347</v>
      </c>
      <c r="B2123" s="0" t="s">
        <v>9016</v>
      </c>
    </row>
    <row r="2124" customFormat="false" ht="12.8" hidden="false" customHeight="false" outlineLevel="0" collapsed="false">
      <c r="A2124" s="0" t="s">
        <v>8349</v>
      </c>
      <c r="B2124" s="0" t="s">
        <v>9015</v>
      </c>
    </row>
    <row r="2125" customFormat="false" ht="12.8" hidden="false" customHeight="false" outlineLevel="0" collapsed="false">
      <c r="A2125" s="0" t="s">
        <v>8351</v>
      </c>
      <c r="B2125" s="0" t="s">
        <v>9015</v>
      </c>
    </row>
    <row r="2126" customFormat="false" ht="12.8" hidden="false" customHeight="false" outlineLevel="0" collapsed="false">
      <c r="A2126" s="0" t="s">
        <v>8353</v>
      </c>
      <c r="B2126" s="0" t="s">
        <v>9017</v>
      </c>
    </row>
    <row r="2127" customFormat="false" ht="12.8" hidden="false" customHeight="false" outlineLevel="0" collapsed="false">
      <c r="A2127" s="0" t="s">
        <v>8355</v>
      </c>
      <c r="B2127" s="0" t="s">
        <v>9017</v>
      </c>
    </row>
    <row r="2128" customFormat="false" ht="12.8" hidden="false" customHeight="false" outlineLevel="0" collapsed="false">
      <c r="A2128" s="0" t="s">
        <v>8357</v>
      </c>
      <c r="B2128" s="0" t="s">
        <v>9015</v>
      </c>
    </row>
    <row r="2129" customFormat="false" ht="12.8" hidden="false" customHeight="false" outlineLevel="0" collapsed="false">
      <c r="A2129" s="0" t="s">
        <v>8359</v>
      </c>
      <c r="B2129" s="0" t="s">
        <v>9017</v>
      </c>
    </row>
    <row r="2130" customFormat="false" ht="12.8" hidden="false" customHeight="false" outlineLevel="0" collapsed="false">
      <c r="A2130" s="0" t="s">
        <v>8361</v>
      </c>
      <c r="B2130" s="0" t="s">
        <v>9017</v>
      </c>
    </row>
    <row r="2131" customFormat="false" ht="12.8" hidden="false" customHeight="false" outlineLevel="0" collapsed="false">
      <c r="A2131" s="0" t="s">
        <v>8363</v>
      </c>
      <c r="B2131" s="0" t="s">
        <v>9015</v>
      </c>
    </row>
    <row r="2132" customFormat="false" ht="12.8" hidden="false" customHeight="false" outlineLevel="0" collapsed="false">
      <c r="A2132" s="0" t="s">
        <v>8365</v>
      </c>
      <c r="B2132" s="0" t="s">
        <v>9017</v>
      </c>
    </row>
    <row r="2133" customFormat="false" ht="12.8" hidden="false" customHeight="false" outlineLevel="0" collapsed="false">
      <c r="A2133" s="0" t="s">
        <v>8367</v>
      </c>
      <c r="B2133" s="0" t="s">
        <v>9015</v>
      </c>
    </row>
    <row r="2134" customFormat="false" ht="12.8" hidden="false" customHeight="false" outlineLevel="0" collapsed="false">
      <c r="A2134" s="0" t="s">
        <v>8369</v>
      </c>
      <c r="B2134" s="0" t="s">
        <v>9016</v>
      </c>
    </row>
    <row r="2135" customFormat="false" ht="12.8" hidden="false" customHeight="false" outlineLevel="0" collapsed="false">
      <c r="A2135" s="0" t="s">
        <v>8371</v>
      </c>
      <c r="B2135" s="0" t="s">
        <v>9017</v>
      </c>
    </row>
    <row r="2136" customFormat="false" ht="12.8" hidden="false" customHeight="false" outlineLevel="0" collapsed="false">
      <c r="A2136" s="0" t="s">
        <v>8373</v>
      </c>
      <c r="B2136" s="0" t="s">
        <v>9015</v>
      </c>
    </row>
    <row r="2137" customFormat="false" ht="12.8" hidden="false" customHeight="false" outlineLevel="0" collapsed="false">
      <c r="A2137" s="0" t="s">
        <v>8375</v>
      </c>
      <c r="B2137" s="0" t="s">
        <v>9015</v>
      </c>
    </row>
    <row r="2138" customFormat="false" ht="12.8" hidden="false" customHeight="false" outlineLevel="0" collapsed="false">
      <c r="A2138" s="0" t="s">
        <v>8377</v>
      </c>
      <c r="B2138" s="0" t="s">
        <v>9015</v>
      </c>
    </row>
    <row r="2139" customFormat="false" ht="12.8" hidden="false" customHeight="false" outlineLevel="0" collapsed="false">
      <c r="A2139" s="0" t="s">
        <v>8379</v>
      </c>
      <c r="B2139" s="0" t="s">
        <v>9016</v>
      </c>
    </row>
    <row r="2140" customFormat="false" ht="12.8" hidden="false" customHeight="false" outlineLevel="0" collapsed="false">
      <c r="A2140" s="0" t="s">
        <v>8381</v>
      </c>
      <c r="B2140" s="0" t="s">
        <v>9015</v>
      </c>
    </row>
    <row r="2141" customFormat="false" ht="12.8" hidden="false" customHeight="false" outlineLevel="0" collapsed="false">
      <c r="A2141" s="0" t="s">
        <v>8383</v>
      </c>
      <c r="B2141" s="0" t="s">
        <v>9017</v>
      </c>
    </row>
    <row r="2142" customFormat="false" ht="12.8" hidden="false" customHeight="false" outlineLevel="0" collapsed="false">
      <c r="A2142" s="0" t="s">
        <v>8385</v>
      </c>
      <c r="B2142" s="0" t="s">
        <v>9015</v>
      </c>
    </row>
    <row r="2143" customFormat="false" ht="12.8" hidden="false" customHeight="false" outlineLevel="0" collapsed="false">
      <c r="A2143" s="0" t="s">
        <v>8387</v>
      </c>
      <c r="B2143" s="0" t="s">
        <v>9016</v>
      </c>
    </row>
    <row r="2144" customFormat="false" ht="12.8" hidden="false" customHeight="false" outlineLevel="0" collapsed="false">
      <c r="A2144" s="0" t="s">
        <v>8389</v>
      </c>
      <c r="B2144" s="0" t="s">
        <v>9015</v>
      </c>
    </row>
    <row r="2145" customFormat="false" ht="12.8" hidden="false" customHeight="false" outlineLevel="0" collapsed="false">
      <c r="A2145" s="0" t="s">
        <v>8391</v>
      </c>
      <c r="B2145" s="0" t="s">
        <v>9015</v>
      </c>
    </row>
    <row r="2146" customFormat="false" ht="12.8" hidden="false" customHeight="false" outlineLevel="0" collapsed="false">
      <c r="A2146" s="0" t="s">
        <v>8393</v>
      </c>
      <c r="B2146" s="0" t="s">
        <v>9017</v>
      </c>
    </row>
    <row r="2147" customFormat="false" ht="12.8" hidden="false" customHeight="false" outlineLevel="0" collapsed="false">
      <c r="A2147" s="0" t="s">
        <v>8395</v>
      </c>
      <c r="B2147" s="0" t="s">
        <v>9015</v>
      </c>
    </row>
    <row r="2148" customFormat="false" ht="12.8" hidden="false" customHeight="false" outlineLevel="0" collapsed="false">
      <c r="A2148" s="0" t="s">
        <v>8397</v>
      </c>
      <c r="B2148" s="0" t="s">
        <v>9016</v>
      </c>
    </row>
    <row r="2149" customFormat="false" ht="12.8" hidden="false" customHeight="false" outlineLevel="0" collapsed="false">
      <c r="A2149" s="0" t="s">
        <v>8399</v>
      </c>
      <c r="B2149" s="0" t="s">
        <v>9015</v>
      </c>
    </row>
    <row r="2150" customFormat="false" ht="12.8" hidden="false" customHeight="false" outlineLevel="0" collapsed="false">
      <c r="A2150" s="0" t="s">
        <v>8401</v>
      </c>
      <c r="B2150" s="0" t="s">
        <v>9015</v>
      </c>
    </row>
    <row r="2151" customFormat="false" ht="12.8" hidden="false" customHeight="false" outlineLevel="0" collapsed="false">
      <c r="A2151" s="0" t="s">
        <v>8403</v>
      </c>
      <c r="B2151" s="0" t="s">
        <v>9015</v>
      </c>
    </row>
    <row r="2152" customFormat="false" ht="12.8" hidden="false" customHeight="false" outlineLevel="0" collapsed="false">
      <c r="A2152" s="0" t="s">
        <v>8405</v>
      </c>
      <c r="B2152" s="0" t="s">
        <v>9016</v>
      </c>
    </row>
    <row r="2153" customFormat="false" ht="12.8" hidden="false" customHeight="false" outlineLevel="0" collapsed="false">
      <c r="A2153" s="0" t="s">
        <v>8407</v>
      </c>
      <c r="B2153" s="0" t="s">
        <v>9015</v>
      </c>
    </row>
    <row r="2154" customFormat="false" ht="12.8" hidden="false" customHeight="false" outlineLevel="0" collapsed="false">
      <c r="A2154" s="0" t="s">
        <v>8409</v>
      </c>
      <c r="B2154" s="0" t="s">
        <v>9015</v>
      </c>
    </row>
    <row r="2155" customFormat="false" ht="12.8" hidden="false" customHeight="false" outlineLevel="0" collapsed="false">
      <c r="A2155" s="0" t="s">
        <v>8411</v>
      </c>
      <c r="B2155" s="0" t="s">
        <v>9015</v>
      </c>
    </row>
    <row r="2156" customFormat="false" ht="12.8" hidden="false" customHeight="false" outlineLevel="0" collapsed="false">
      <c r="A2156" s="0" t="s">
        <v>8413</v>
      </c>
      <c r="B2156" s="0" t="s">
        <v>9015</v>
      </c>
    </row>
    <row r="2157" customFormat="false" ht="12.8" hidden="false" customHeight="false" outlineLevel="0" collapsed="false">
      <c r="A2157" s="0" t="s">
        <v>8415</v>
      </c>
      <c r="B2157" s="0" t="s">
        <v>9017</v>
      </c>
    </row>
    <row r="2158" customFormat="false" ht="12.8" hidden="false" customHeight="false" outlineLevel="0" collapsed="false">
      <c r="A2158" s="0" t="s">
        <v>8417</v>
      </c>
      <c r="B2158" s="0" t="s">
        <v>9017</v>
      </c>
    </row>
    <row r="2159" customFormat="false" ht="12.8" hidden="false" customHeight="false" outlineLevel="0" collapsed="false">
      <c r="A2159" s="0" t="s">
        <v>8419</v>
      </c>
      <c r="B2159" s="0" t="s">
        <v>9015</v>
      </c>
    </row>
    <row r="2160" customFormat="false" ht="12.8" hidden="false" customHeight="false" outlineLevel="0" collapsed="false">
      <c r="A2160" s="0" t="s">
        <v>8421</v>
      </c>
      <c r="B2160" s="0" t="s">
        <v>9015</v>
      </c>
    </row>
    <row r="2161" customFormat="false" ht="12.8" hidden="false" customHeight="false" outlineLevel="0" collapsed="false">
      <c r="A2161" s="0" t="s">
        <v>8423</v>
      </c>
      <c r="B2161" s="0" t="s">
        <v>9016</v>
      </c>
    </row>
    <row r="2162" customFormat="false" ht="12.8" hidden="false" customHeight="false" outlineLevel="0" collapsed="false">
      <c r="A2162" s="0" t="s">
        <v>8425</v>
      </c>
      <c r="B2162" s="0" t="s">
        <v>9017</v>
      </c>
    </row>
    <row r="2163" customFormat="false" ht="12.8" hidden="false" customHeight="false" outlineLevel="0" collapsed="false">
      <c r="A2163" s="0" t="s">
        <v>8427</v>
      </c>
      <c r="B2163" s="0" t="s">
        <v>9015</v>
      </c>
    </row>
    <row r="2164" customFormat="false" ht="12.8" hidden="false" customHeight="false" outlineLevel="0" collapsed="false">
      <c r="A2164" s="0" t="s">
        <v>8429</v>
      </c>
      <c r="B2164" s="0" t="s">
        <v>9015</v>
      </c>
    </row>
    <row r="2165" customFormat="false" ht="12.8" hidden="false" customHeight="false" outlineLevel="0" collapsed="false">
      <c r="A2165" s="0" t="s">
        <v>8431</v>
      </c>
      <c r="B2165" s="0" t="s">
        <v>9015</v>
      </c>
    </row>
    <row r="2166" customFormat="false" ht="12.8" hidden="false" customHeight="false" outlineLevel="0" collapsed="false">
      <c r="A2166" s="0" t="s">
        <v>8433</v>
      </c>
      <c r="B2166" s="0" t="s">
        <v>9015</v>
      </c>
    </row>
    <row r="2167" customFormat="false" ht="12.8" hidden="false" customHeight="false" outlineLevel="0" collapsed="false">
      <c r="A2167" s="0" t="s">
        <v>8435</v>
      </c>
      <c r="B2167" s="0" t="s">
        <v>9017</v>
      </c>
    </row>
    <row r="2168" customFormat="false" ht="12.8" hidden="false" customHeight="false" outlineLevel="0" collapsed="false">
      <c r="A2168" s="0" t="s">
        <v>8437</v>
      </c>
      <c r="B2168" s="0" t="s">
        <v>9015</v>
      </c>
    </row>
    <row r="2169" customFormat="false" ht="12.8" hidden="false" customHeight="false" outlineLevel="0" collapsed="false">
      <c r="A2169" s="0" t="s">
        <v>8439</v>
      </c>
      <c r="B2169" s="0" t="s">
        <v>9015</v>
      </c>
    </row>
    <row r="2170" customFormat="false" ht="12.8" hidden="false" customHeight="false" outlineLevel="0" collapsed="false">
      <c r="A2170" s="0" t="s">
        <v>8441</v>
      </c>
      <c r="B2170" s="0" t="s">
        <v>9017</v>
      </c>
    </row>
    <row r="2171" customFormat="false" ht="12.8" hidden="false" customHeight="false" outlineLevel="0" collapsed="false">
      <c r="A2171" s="0" t="s">
        <v>8443</v>
      </c>
      <c r="B2171" s="0" t="s">
        <v>9015</v>
      </c>
    </row>
    <row r="2172" customFormat="false" ht="12.8" hidden="false" customHeight="false" outlineLevel="0" collapsed="false">
      <c r="A2172" s="0" t="s">
        <v>8445</v>
      </c>
      <c r="B2172" s="0" t="s">
        <v>9015</v>
      </c>
    </row>
    <row r="2173" customFormat="false" ht="12.8" hidden="false" customHeight="false" outlineLevel="0" collapsed="false">
      <c r="A2173" s="0" t="s">
        <v>8447</v>
      </c>
      <c r="B2173" s="0" t="s">
        <v>9015</v>
      </c>
    </row>
    <row r="2174" customFormat="false" ht="12.8" hidden="false" customHeight="false" outlineLevel="0" collapsed="false">
      <c r="A2174" s="0" t="s">
        <v>8449</v>
      </c>
      <c r="B2174" s="0" t="s">
        <v>9015</v>
      </c>
    </row>
    <row r="2175" customFormat="false" ht="12.8" hidden="false" customHeight="false" outlineLevel="0" collapsed="false">
      <c r="A2175" s="0" t="s">
        <v>8451</v>
      </c>
      <c r="B2175" s="0" t="s">
        <v>9017</v>
      </c>
    </row>
    <row r="2176" customFormat="false" ht="12.8" hidden="false" customHeight="false" outlineLevel="0" collapsed="false">
      <c r="A2176" s="0" t="s">
        <v>8453</v>
      </c>
      <c r="B2176" s="0" t="s">
        <v>9017</v>
      </c>
    </row>
    <row r="2177" customFormat="false" ht="12.8" hidden="false" customHeight="false" outlineLevel="0" collapsed="false">
      <c r="A2177" s="0" t="s">
        <v>8455</v>
      </c>
      <c r="B2177" s="0" t="s">
        <v>9015</v>
      </c>
    </row>
    <row r="2178" customFormat="false" ht="12.8" hidden="false" customHeight="false" outlineLevel="0" collapsed="false">
      <c r="A2178" s="0" t="s">
        <v>8457</v>
      </c>
      <c r="B2178" s="0" t="s">
        <v>9015</v>
      </c>
    </row>
    <row r="2179" customFormat="false" ht="12.8" hidden="false" customHeight="false" outlineLevel="0" collapsed="false">
      <c r="A2179" s="0" t="s">
        <v>8459</v>
      </c>
      <c r="B2179" s="0" t="s">
        <v>9015</v>
      </c>
    </row>
    <row r="2180" customFormat="false" ht="12.8" hidden="false" customHeight="false" outlineLevel="0" collapsed="false">
      <c r="A2180" s="0" t="s">
        <v>8461</v>
      </c>
      <c r="B2180" s="0" t="s">
        <v>9015</v>
      </c>
    </row>
    <row r="2181" customFormat="false" ht="12.8" hidden="false" customHeight="false" outlineLevel="0" collapsed="false">
      <c r="A2181" s="0" t="s">
        <v>8463</v>
      </c>
      <c r="B2181" s="0" t="s">
        <v>9015</v>
      </c>
    </row>
    <row r="2182" customFormat="false" ht="12.8" hidden="false" customHeight="false" outlineLevel="0" collapsed="false">
      <c r="A2182" s="0" t="s">
        <v>8465</v>
      </c>
      <c r="B2182" s="0" t="s">
        <v>9015</v>
      </c>
    </row>
    <row r="2183" customFormat="false" ht="12.8" hidden="false" customHeight="false" outlineLevel="0" collapsed="false">
      <c r="A2183" s="0" t="s">
        <v>8467</v>
      </c>
      <c r="B2183" s="0" t="s">
        <v>9015</v>
      </c>
    </row>
    <row r="2184" customFormat="false" ht="12.8" hidden="false" customHeight="false" outlineLevel="0" collapsed="false">
      <c r="A2184" s="0" t="s">
        <v>8469</v>
      </c>
      <c r="B2184" s="0" t="s">
        <v>9015</v>
      </c>
    </row>
    <row r="2185" customFormat="false" ht="12.8" hidden="false" customHeight="false" outlineLevel="0" collapsed="false">
      <c r="A2185" s="0" t="s">
        <v>8471</v>
      </c>
      <c r="B2185" s="0" t="s">
        <v>9015</v>
      </c>
    </row>
    <row r="2186" customFormat="false" ht="12.8" hidden="false" customHeight="false" outlineLevel="0" collapsed="false">
      <c r="A2186" s="0" t="s">
        <v>8473</v>
      </c>
      <c r="B2186" s="0" t="s">
        <v>9015</v>
      </c>
    </row>
    <row r="2187" customFormat="false" ht="12.8" hidden="false" customHeight="false" outlineLevel="0" collapsed="false">
      <c r="A2187" s="0" t="s">
        <v>8475</v>
      </c>
      <c r="B2187" s="0" t="s">
        <v>9015</v>
      </c>
    </row>
    <row r="2188" customFormat="false" ht="12.8" hidden="false" customHeight="false" outlineLevel="0" collapsed="false">
      <c r="A2188" s="0" t="s">
        <v>8477</v>
      </c>
      <c r="B2188" s="0" t="s">
        <v>9015</v>
      </c>
    </row>
    <row r="2189" customFormat="false" ht="12.8" hidden="false" customHeight="false" outlineLevel="0" collapsed="false">
      <c r="A2189" s="0" t="s">
        <v>8479</v>
      </c>
      <c r="B2189" s="0" t="s">
        <v>9016</v>
      </c>
    </row>
    <row r="2190" customFormat="false" ht="12.8" hidden="false" customHeight="false" outlineLevel="0" collapsed="false">
      <c r="A2190" s="0" t="s">
        <v>8481</v>
      </c>
      <c r="B2190" s="0" t="s">
        <v>9015</v>
      </c>
    </row>
    <row r="2191" customFormat="false" ht="12.8" hidden="false" customHeight="false" outlineLevel="0" collapsed="false">
      <c r="A2191" s="0" t="s">
        <v>8483</v>
      </c>
      <c r="B2191" s="0" t="s">
        <v>9015</v>
      </c>
    </row>
    <row r="2192" customFormat="false" ht="12.8" hidden="false" customHeight="false" outlineLevel="0" collapsed="false">
      <c r="A2192" s="0" t="s">
        <v>8485</v>
      </c>
      <c r="B2192" s="0" t="s">
        <v>9015</v>
      </c>
    </row>
    <row r="2193" customFormat="false" ht="12.8" hidden="false" customHeight="false" outlineLevel="0" collapsed="false">
      <c r="A2193" s="0" t="s">
        <v>8487</v>
      </c>
      <c r="B2193" s="0" t="s">
        <v>9015</v>
      </c>
    </row>
    <row r="2194" customFormat="false" ht="12.8" hidden="false" customHeight="false" outlineLevel="0" collapsed="false">
      <c r="A2194" s="0" t="s">
        <v>8489</v>
      </c>
      <c r="B2194" s="0" t="s">
        <v>9015</v>
      </c>
    </row>
    <row r="2195" customFormat="false" ht="12.8" hidden="false" customHeight="false" outlineLevel="0" collapsed="false">
      <c r="A2195" s="0" t="s">
        <v>8491</v>
      </c>
      <c r="B2195" s="0" t="s">
        <v>9015</v>
      </c>
    </row>
    <row r="2196" customFormat="false" ht="12.8" hidden="false" customHeight="false" outlineLevel="0" collapsed="false">
      <c r="A2196" s="0" t="s">
        <v>8493</v>
      </c>
      <c r="B2196" s="0" t="s">
        <v>9017</v>
      </c>
    </row>
    <row r="2197" customFormat="false" ht="12.8" hidden="false" customHeight="false" outlineLevel="0" collapsed="false">
      <c r="A2197" s="0" t="s">
        <v>8495</v>
      </c>
      <c r="B2197" s="0" t="s">
        <v>9015</v>
      </c>
    </row>
    <row r="2198" customFormat="false" ht="12.8" hidden="false" customHeight="false" outlineLevel="0" collapsed="false">
      <c r="A2198" s="0" t="s">
        <v>8497</v>
      </c>
      <c r="B2198" s="0" t="s">
        <v>9015</v>
      </c>
    </row>
    <row r="2199" customFormat="false" ht="12.8" hidden="false" customHeight="false" outlineLevel="0" collapsed="false">
      <c r="A2199" s="0" t="s">
        <v>8499</v>
      </c>
      <c r="B2199" s="0" t="s">
        <v>9015</v>
      </c>
    </row>
    <row r="2200" customFormat="false" ht="12.8" hidden="false" customHeight="false" outlineLevel="0" collapsed="false">
      <c r="A2200" s="0" t="s">
        <v>8501</v>
      </c>
      <c r="B2200" s="0" t="s">
        <v>9015</v>
      </c>
    </row>
    <row r="2201" customFormat="false" ht="12.8" hidden="false" customHeight="false" outlineLevel="0" collapsed="false">
      <c r="A2201" s="0" t="s">
        <v>8503</v>
      </c>
      <c r="B2201" s="0" t="s">
        <v>9015</v>
      </c>
    </row>
    <row r="2202" customFormat="false" ht="12.8" hidden="false" customHeight="false" outlineLevel="0" collapsed="false">
      <c r="A2202" s="0" t="s">
        <v>8505</v>
      </c>
      <c r="B2202" s="0" t="s">
        <v>9015</v>
      </c>
    </row>
    <row r="2203" customFormat="false" ht="12.8" hidden="false" customHeight="false" outlineLevel="0" collapsed="false">
      <c r="A2203" s="0" t="s">
        <v>8507</v>
      </c>
      <c r="B2203" s="0" t="s">
        <v>9015</v>
      </c>
    </row>
    <row r="2204" customFormat="false" ht="12.8" hidden="false" customHeight="false" outlineLevel="0" collapsed="false">
      <c r="A2204" s="0" t="s">
        <v>8509</v>
      </c>
      <c r="B2204" s="0" t="s">
        <v>9017</v>
      </c>
    </row>
    <row r="2205" customFormat="false" ht="12.8" hidden="false" customHeight="false" outlineLevel="0" collapsed="false">
      <c r="A2205" s="0" t="s">
        <v>8511</v>
      </c>
      <c r="B2205" s="0" t="s">
        <v>9015</v>
      </c>
    </row>
    <row r="2206" customFormat="false" ht="12.8" hidden="false" customHeight="false" outlineLevel="0" collapsed="false">
      <c r="A2206" s="0" t="s">
        <v>8513</v>
      </c>
      <c r="B2206" s="0" t="s">
        <v>9017</v>
      </c>
    </row>
    <row r="2207" customFormat="false" ht="12.8" hidden="false" customHeight="false" outlineLevel="0" collapsed="false">
      <c r="A2207" s="0" t="s">
        <v>8515</v>
      </c>
      <c r="B2207" s="0" t="s">
        <v>9015</v>
      </c>
    </row>
    <row r="2208" customFormat="false" ht="12.8" hidden="false" customHeight="false" outlineLevel="0" collapsed="false">
      <c r="A2208" s="0" t="s">
        <v>8517</v>
      </c>
      <c r="B2208" s="0" t="s">
        <v>9015</v>
      </c>
    </row>
    <row r="2209" customFormat="false" ht="12.8" hidden="false" customHeight="false" outlineLevel="0" collapsed="false">
      <c r="A2209" s="0" t="s">
        <v>8519</v>
      </c>
      <c r="B2209" s="0" t="s">
        <v>9016</v>
      </c>
    </row>
    <row r="2210" customFormat="false" ht="12.8" hidden="false" customHeight="false" outlineLevel="0" collapsed="false">
      <c r="A2210" s="0" t="s">
        <v>8521</v>
      </c>
      <c r="B2210" s="0" t="s">
        <v>9015</v>
      </c>
    </row>
    <row r="2211" customFormat="false" ht="12.8" hidden="false" customHeight="false" outlineLevel="0" collapsed="false">
      <c r="A2211" s="0" t="s">
        <v>8523</v>
      </c>
      <c r="B2211" s="0" t="s">
        <v>9015</v>
      </c>
    </row>
    <row r="2212" customFormat="false" ht="12.8" hidden="false" customHeight="false" outlineLevel="0" collapsed="false">
      <c r="A2212" s="0" t="s">
        <v>8525</v>
      </c>
      <c r="B2212" s="0" t="s">
        <v>9015</v>
      </c>
    </row>
    <row r="2213" customFormat="false" ht="12.8" hidden="false" customHeight="false" outlineLevel="0" collapsed="false">
      <c r="A2213" s="0" t="s">
        <v>8527</v>
      </c>
      <c r="B2213" s="0" t="s">
        <v>9015</v>
      </c>
    </row>
    <row r="2214" customFormat="false" ht="12.8" hidden="false" customHeight="false" outlineLevel="0" collapsed="false">
      <c r="A2214" s="0" t="s">
        <v>8529</v>
      </c>
      <c r="B2214" s="0" t="s">
        <v>9016</v>
      </c>
    </row>
    <row r="2215" customFormat="false" ht="12.8" hidden="false" customHeight="false" outlineLevel="0" collapsed="false">
      <c r="A2215" s="0" t="s">
        <v>8531</v>
      </c>
      <c r="B2215" s="0" t="s">
        <v>9015</v>
      </c>
    </row>
    <row r="2216" customFormat="false" ht="12.8" hidden="false" customHeight="false" outlineLevel="0" collapsed="false">
      <c r="A2216" s="0" t="s">
        <v>8533</v>
      </c>
      <c r="B2216" s="0" t="s">
        <v>9015</v>
      </c>
    </row>
    <row r="2217" customFormat="false" ht="12.8" hidden="false" customHeight="false" outlineLevel="0" collapsed="false">
      <c r="A2217" s="0" t="s">
        <v>8535</v>
      </c>
      <c r="B2217" s="0" t="s">
        <v>9015</v>
      </c>
    </row>
    <row r="2218" customFormat="false" ht="12.8" hidden="false" customHeight="false" outlineLevel="0" collapsed="false">
      <c r="A2218" s="0" t="s">
        <v>8537</v>
      </c>
      <c r="B2218" s="0" t="s">
        <v>9015</v>
      </c>
    </row>
    <row r="2219" customFormat="false" ht="12.8" hidden="false" customHeight="false" outlineLevel="0" collapsed="false">
      <c r="A2219" s="0" t="s">
        <v>8539</v>
      </c>
      <c r="B2219" s="0" t="s">
        <v>9015</v>
      </c>
    </row>
    <row r="2220" customFormat="false" ht="12.8" hidden="false" customHeight="false" outlineLevel="0" collapsed="false">
      <c r="A2220" s="0" t="s">
        <v>8541</v>
      </c>
      <c r="B2220" s="0" t="s">
        <v>9015</v>
      </c>
    </row>
    <row r="2221" customFormat="false" ht="12.8" hidden="false" customHeight="false" outlineLevel="0" collapsed="false">
      <c r="A2221" s="0" t="s">
        <v>8543</v>
      </c>
      <c r="B2221" s="0" t="s">
        <v>9015</v>
      </c>
    </row>
    <row r="2222" customFormat="false" ht="12.8" hidden="false" customHeight="false" outlineLevel="0" collapsed="false">
      <c r="A2222" s="0" t="s">
        <v>8545</v>
      </c>
      <c r="B2222" s="0" t="s">
        <v>9015</v>
      </c>
    </row>
    <row r="2223" customFormat="false" ht="12.8" hidden="false" customHeight="false" outlineLevel="0" collapsed="false">
      <c r="A2223" s="0" t="s">
        <v>8547</v>
      </c>
      <c r="B2223" s="0" t="s">
        <v>9016</v>
      </c>
    </row>
    <row r="2224" customFormat="false" ht="12.8" hidden="false" customHeight="false" outlineLevel="0" collapsed="false">
      <c r="A2224" s="0" t="s">
        <v>8549</v>
      </c>
      <c r="B2224" s="0" t="s">
        <v>9015</v>
      </c>
    </row>
    <row r="2225" customFormat="false" ht="12.8" hidden="false" customHeight="false" outlineLevel="0" collapsed="false">
      <c r="A2225" s="0" t="s">
        <v>8551</v>
      </c>
      <c r="B2225" s="0" t="s">
        <v>9015</v>
      </c>
    </row>
    <row r="2226" customFormat="false" ht="12.8" hidden="false" customHeight="false" outlineLevel="0" collapsed="false">
      <c r="A2226" s="0" t="s">
        <v>8553</v>
      </c>
      <c r="B2226" s="0" t="s">
        <v>9017</v>
      </c>
    </row>
    <row r="2227" customFormat="false" ht="12.8" hidden="false" customHeight="false" outlineLevel="0" collapsed="false">
      <c r="A2227" s="0" t="s">
        <v>8555</v>
      </c>
      <c r="B2227" s="0" t="s">
        <v>9015</v>
      </c>
    </row>
    <row r="2228" customFormat="false" ht="12.8" hidden="false" customHeight="false" outlineLevel="0" collapsed="false">
      <c r="A2228" s="0" t="s">
        <v>8557</v>
      </c>
      <c r="B2228" s="0" t="s">
        <v>9015</v>
      </c>
    </row>
    <row r="2229" customFormat="false" ht="12.8" hidden="false" customHeight="false" outlineLevel="0" collapsed="false">
      <c r="A2229" s="0" t="s">
        <v>8559</v>
      </c>
      <c r="B2229" s="0" t="s">
        <v>9015</v>
      </c>
    </row>
    <row r="2230" customFormat="false" ht="12.8" hidden="false" customHeight="false" outlineLevel="0" collapsed="false">
      <c r="A2230" s="0" t="s">
        <v>8561</v>
      </c>
      <c r="B2230" s="0" t="s">
        <v>9015</v>
      </c>
    </row>
    <row r="2231" customFormat="false" ht="12.8" hidden="false" customHeight="false" outlineLevel="0" collapsed="false">
      <c r="A2231" s="0" t="s">
        <v>8563</v>
      </c>
      <c r="B2231" s="0" t="s">
        <v>9015</v>
      </c>
    </row>
    <row r="2232" customFormat="false" ht="12.8" hidden="false" customHeight="false" outlineLevel="0" collapsed="false">
      <c r="A2232" s="0" t="s">
        <v>8565</v>
      </c>
      <c r="B2232" s="0" t="s">
        <v>9016</v>
      </c>
    </row>
    <row r="2233" customFormat="false" ht="12.8" hidden="false" customHeight="false" outlineLevel="0" collapsed="false">
      <c r="A2233" s="0" t="s">
        <v>8567</v>
      </c>
      <c r="B2233" s="0" t="s">
        <v>9015</v>
      </c>
    </row>
    <row r="2234" customFormat="false" ht="12.8" hidden="false" customHeight="false" outlineLevel="0" collapsed="false">
      <c r="A2234" s="0" t="s">
        <v>8569</v>
      </c>
      <c r="B2234" s="0" t="s">
        <v>9015</v>
      </c>
    </row>
    <row r="2235" customFormat="false" ht="12.8" hidden="false" customHeight="false" outlineLevel="0" collapsed="false">
      <c r="A2235" s="0" t="s">
        <v>8571</v>
      </c>
      <c r="B2235" s="0" t="s">
        <v>9015</v>
      </c>
    </row>
    <row r="2236" customFormat="false" ht="12.8" hidden="false" customHeight="false" outlineLevel="0" collapsed="false">
      <c r="A2236" s="0" t="s">
        <v>8573</v>
      </c>
      <c r="B2236" s="0" t="s">
        <v>9015</v>
      </c>
    </row>
    <row r="2237" customFormat="false" ht="12.8" hidden="false" customHeight="false" outlineLevel="0" collapsed="false">
      <c r="A2237" s="0" t="s">
        <v>8575</v>
      </c>
      <c r="B2237" s="0" t="s">
        <v>9015</v>
      </c>
    </row>
    <row r="2238" customFormat="false" ht="12.8" hidden="false" customHeight="false" outlineLevel="0" collapsed="false">
      <c r="A2238" s="0" t="s">
        <v>8577</v>
      </c>
      <c r="B2238" s="0" t="s">
        <v>9015</v>
      </c>
    </row>
    <row r="2239" customFormat="false" ht="12.8" hidden="false" customHeight="false" outlineLevel="0" collapsed="false">
      <c r="A2239" s="0" t="s">
        <v>8579</v>
      </c>
      <c r="B2239" s="0" t="s">
        <v>9015</v>
      </c>
    </row>
    <row r="2240" customFormat="false" ht="12.8" hidden="false" customHeight="false" outlineLevel="0" collapsed="false">
      <c r="A2240" s="0" t="s">
        <v>8581</v>
      </c>
      <c r="B2240" s="0" t="s">
        <v>9017</v>
      </c>
    </row>
    <row r="2241" customFormat="false" ht="12.8" hidden="false" customHeight="false" outlineLevel="0" collapsed="false">
      <c r="A2241" s="0" t="s">
        <v>8583</v>
      </c>
      <c r="B2241" s="0" t="s">
        <v>9015</v>
      </c>
    </row>
    <row r="2242" customFormat="false" ht="12.8" hidden="false" customHeight="false" outlineLevel="0" collapsed="false">
      <c r="A2242" s="0" t="s">
        <v>8585</v>
      </c>
      <c r="B2242" s="0" t="s">
        <v>9015</v>
      </c>
    </row>
    <row r="2243" customFormat="false" ht="12.8" hidden="false" customHeight="false" outlineLevel="0" collapsed="false">
      <c r="A2243" s="0" t="s">
        <v>8587</v>
      </c>
      <c r="B2243" s="0" t="s">
        <v>9015</v>
      </c>
    </row>
    <row r="2244" customFormat="false" ht="12.8" hidden="false" customHeight="false" outlineLevel="0" collapsed="false">
      <c r="A2244" s="0" t="s">
        <v>8589</v>
      </c>
      <c r="B2244" s="0" t="s">
        <v>9017</v>
      </c>
    </row>
    <row r="2245" customFormat="false" ht="12.8" hidden="false" customHeight="false" outlineLevel="0" collapsed="false">
      <c r="A2245" s="0" t="s">
        <v>8591</v>
      </c>
      <c r="B2245" s="0" t="s">
        <v>9015</v>
      </c>
    </row>
    <row r="2246" customFormat="false" ht="12.8" hidden="false" customHeight="false" outlineLevel="0" collapsed="false">
      <c r="A2246" s="0" t="s">
        <v>8593</v>
      </c>
      <c r="B2246" s="0" t="s">
        <v>9015</v>
      </c>
    </row>
    <row r="2247" customFormat="false" ht="12.8" hidden="false" customHeight="false" outlineLevel="0" collapsed="false">
      <c r="A2247" s="0" t="s">
        <v>8595</v>
      </c>
      <c r="B2247" s="0" t="s">
        <v>9015</v>
      </c>
    </row>
    <row r="2248" customFormat="false" ht="12.8" hidden="false" customHeight="false" outlineLevel="0" collapsed="false">
      <c r="A2248" s="0" t="s">
        <v>8597</v>
      </c>
      <c r="B2248" s="0" t="s">
        <v>9015</v>
      </c>
    </row>
    <row r="2249" customFormat="false" ht="12.8" hidden="false" customHeight="false" outlineLevel="0" collapsed="false">
      <c r="A2249" s="0" t="s">
        <v>8599</v>
      </c>
      <c r="B2249" s="0" t="s">
        <v>9015</v>
      </c>
    </row>
    <row r="2250" customFormat="false" ht="12.8" hidden="false" customHeight="false" outlineLevel="0" collapsed="false">
      <c r="A2250" s="0" t="s">
        <v>8601</v>
      </c>
      <c r="B2250" s="0" t="s">
        <v>9015</v>
      </c>
    </row>
    <row r="2251" customFormat="false" ht="12.8" hidden="false" customHeight="false" outlineLevel="0" collapsed="false">
      <c r="A2251" s="0" t="s">
        <v>8603</v>
      </c>
      <c r="B2251" s="0" t="s">
        <v>9015</v>
      </c>
    </row>
    <row r="2252" customFormat="false" ht="12.8" hidden="false" customHeight="false" outlineLevel="0" collapsed="false">
      <c r="A2252" s="0" t="s">
        <v>8605</v>
      </c>
      <c r="B2252" s="0" t="s">
        <v>9015</v>
      </c>
    </row>
    <row r="2253" customFormat="false" ht="12.8" hidden="false" customHeight="false" outlineLevel="0" collapsed="false">
      <c r="A2253" s="0" t="s">
        <v>8607</v>
      </c>
      <c r="B2253" s="0" t="s">
        <v>9015</v>
      </c>
    </row>
    <row r="2254" customFormat="false" ht="12.8" hidden="false" customHeight="false" outlineLevel="0" collapsed="false">
      <c r="A2254" s="0" t="s">
        <v>8609</v>
      </c>
      <c r="B2254" s="0" t="s">
        <v>9015</v>
      </c>
    </row>
    <row r="2255" customFormat="false" ht="12.8" hidden="false" customHeight="false" outlineLevel="0" collapsed="false">
      <c r="A2255" s="0" t="s">
        <v>8611</v>
      </c>
      <c r="B2255" s="0" t="s">
        <v>9015</v>
      </c>
    </row>
    <row r="2256" customFormat="false" ht="12.8" hidden="false" customHeight="false" outlineLevel="0" collapsed="false">
      <c r="A2256" s="0" t="s">
        <v>8613</v>
      </c>
      <c r="B2256" s="0" t="s">
        <v>9015</v>
      </c>
    </row>
    <row r="2257" customFormat="false" ht="12.8" hidden="false" customHeight="false" outlineLevel="0" collapsed="false">
      <c r="A2257" s="0" t="s">
        <v>8615</v>
      </c>
      <c r="B2257" s="0" t="s">
        <v>9015</v>
      </c>
    </row>
    <row r="2258" customFormat="false" ht="12.8" hidden="false" customHeight="false" outlineLevel="0" collapsed="false">
      <c r="A2258" s="0" t="s">
        <v>8617</v>
      </c>
      <c r="B2258" s="0" t="s">
        <v>9015</v>
      </c>
    </row>
    <row r="2259" customFormat="false" ht="12.8" hidden="false" customHeight="false" outlineLevel="0" collapsed="false">
      <c r="A2259" s="0" t="s">
        <v>8619</v>
      </c>
      <c r="B2259" s="0" t="s">
        <v>9015</v>
      </c>
    </row>
    <row r="2260" customFormat="false" ht="12.8" hidden="false" customHeight="false" outlineLevel="0" collapsed="false">
      <c r="A2260" s="0" t="s">
        <v>8621</v>
      </c>
      <c r="B2260" s="0" t="s">
        <v>9015</v>
      </c>
    </row>
    <row r="2261" customFormat="false" ht="12.8" hidden="false" customHeight="false" outlineLevel="0" collapsed="false">
      <c r="A2261" s="0" t="s">
        <v>8623</v>
      </c>
      <c r="B2261" s="0" t="s">
        <v>9015</v>
      </c>
    </row>
    <row r="2262" customFormat="false" ht="12.8" hidden="false" customHeight="false" outlineLevel="0" collapsed="false">
      <c r="A2262" s="0" t="s">
        <v>8625</v>
      </c>
      <c r="B2262" s="0" t="s">
        <v>9015</v>
      </c>
    </row>
    <row r="2263" customFormat="false" ht="12.8" hidden="false" customHeight="false" outlineLevel="0" collapsed="false">
      <c r="A2263" s="0" t="s">
        <v>8627</v>
      </c>
      <c r="B2263" s="0" t="s">
        <v>9015</v>
      </c>
    </row>
    <row r="2264" customFormat="false" ht="12.8" hidden="false" customHeight="false" outlineLevel="0" collapsed="false">
      <c r="A2264" s="0" t="s">
        <v>8629</v>
      </c>
      <c r="B2264" s="0" t="s">
        <v>9015</v>
      </c>
    </row>
    <row r="2265" customFormat="false" ht="12.8" hidden="false" customHeight="false" outlineLevel="0" collapsed="false">
      <c r="A2265" s="0" t="s">
        <v>8631</v>
      </c>
      <c r="B2265" s="0" t="s">
        <v>9015</v>
      </c>
    </row>
    <row r="2266" customFormat="false" ht="12.8" hidden="false" customHeight="false" outlineLevel="0" collapsed="false">
      <c r="A2266" s="0" t="s">
        <v>8633</v>
      </c>
      <c r="B2266" s="0" t="s">
        <v>9015</v>
      </c>
    </row>
    <row r="2267" customFormat="false" ht="12.8" hidden="false" customHeight="false" outlineLevel="0" collapsed="false">
      <c r="A2267" s="0" t="s">
        <v>8635</v>
      </c>
      <c r="B2267" s="0" t="s">
        <v>9015</v>
      </c>
    </row>
    <row r="2268" customFormat="false" ht="12.8" hidden="false" customHeight="false" outlineLevel="0" collapsed="false">
      <c r="A2268" s="0" t="s">
        <v>8637</v>
      </c>
      <c r="B2268" s="0" t="s">
        <v>9015</v>
      </c>
    </row>
    <row r="2269" customFormat="false" ht="12.8" hidden="false" customHeight="false" outlineLevel="0" collapsed="false">
      <c r="A2269" s="0" t="s">
        <v>8639</v>
      </c>
      <c r="B2269" s="0" t="s">
        <v>9015</v>
      </c>
    </row>
    <row r="2270" customFormat="false" ht="12.8" hidden="false" customHeight="false" outlineLevel="0" collapsed="false">
      <c r="A2270" s="0" t="s">
        <v>8641</v>
      </c>
      <c r="B2270" s="0" t="s">
        <v>9015</v>
      </c>
    </row>
    <row r="2271" customFormat="false" ht="12.8" hidden="false" customHeight="false" outlineLevel="0" collapsed="false">
      <c r="A2271" s="0" t="s">
        <v>8643</v>
      </c>
      <c r="B2271" s="0" t="s">
        <v>9015</v>
      </c>
    </row>
    <row r="2272" customFormat="false" ht="12.8" hidden="false" customHeight="false" outlineLevel="0" collapsed="false">
      <c r="A2272" s="0" t="s">
        <v>8645</v>
      </c>
      <c r="B2272" s="0" t="s">
        <v>9015</v>
      </c>
    </row>
    <row r="2273" customFormat="false" ht="12.8" hidden="false" customHeight="false" outlineLevel="0" collapsed="false">
      <c r="A2273" s="0" t="s">
        <v>8647</v>
      </c>
      <c r="B2273" s="0" t="s">
        <v>9015</v>
      </c>
    </row>
    <row r="2274" customFormat="false" ht="12.8" hidden="false" customHeight="false" outlineLevel="0" collapsed="false">
      <c r="A2274" s="0" t="s">
        <v>8649</v>
      </c>
      <c r="B2274" s="0" t="s">
        <v>9015</v>
      </c>
    </row>
    <row r="2275" customFormat="false" ht="12.8" hidden="false" customHeight="false" outlineLevel="0" collapsed="false">
      <c r="A2275" s="0" t="s">
        <v>8651</v>
      </c>
      <c r="B2275" s="0" t="s">
        <v>9016</v>
      </c>
    </row>
    <row r="2276" customFormat="false" ht="12.8" hidden="false" customHeight="false" outlineLevel="0" collapsed="false">
      <c r="A2276" s="0" t="s">
        <v>8653</v>
      </c>
      <c r="B2276" s="0" t="s">
        <v>9015</v>
      </c>
    </row>
    <row r="2277" customFormat="false" ht="12.8" hidden="false" customHeight="false" outlineLevel="0" collapsed="false">
      <c r="A2277" s="0" t="s">
        <v>8655</v>
      </c>
      <c r="B2277" s="0" t="s">
        <v>9015</v>
      </c>
    </row>
    <row r="2278" customFormat="false" ht="12.8" hidden="false" customHeight="false" outlineLevel="0" collapsed="false">
      <c r="A2278" s="0" t="s">
        <v>8657</v>
      </c>
      <c r="B2278" s="0" t="s">
        <v>9017</v>
      </c>
    </row>
    <row r="2279" customFormat="false" ht="12.8" hidden="false" customHeight="false" outlineLevel="0" collapsed="false">
      <c r="A2279" s="0" t="s">
        <v>8659</v>
      </c>
      <c r="B2279" s="0" t="s">
        <v>9015</v>
      </c>
    </row>
    <row r="2280" customFormat="false" ht="12.8" hidden="false" customHeight="false" outlineLevel="0" collapsed="false">
      <c r="A2280" s="0" t="s">
        <v>8661</v>
      </c>
      <c r="B2280" s="0" t="s">
        <v>9015</v>
      </c>
    </row>
    <row r="2281" customFormat="false" ht="12.8" hidden="false" customHeight="false" outlineLevel="0" collapsed="false">
      <c r="A2281" s="0" t="s">
        <v>8663</v>
      </c>
      <c r="B2281" s="0" t="s">
        <v>9016</v>
      </c>
    </row>
    <row r="2282" customFormat="false" ht="12.8" hidden="false" customHeight="false" outlineLevel="0" collapsed="false">
      <c r="A2282" s="0" t="s">
        <v>8665</v>
      </c>
      <c r="B2282" s="0" t="s">
        <v>9015</v>
      </c>
    </row>
    <row r="2283" customFormat="false" ht="12.8" hidden="false" customHeight="false" outlineLevel="0" collapsed="false">
      <c r="A2283" s="0" t="s">
        <v>8667</v>
      </c>
      <c r="B2283" s="0" t="s">
        <v>9017</v>
      </c>
    </row>
    <row r="2284" customFormat="false" ht="12.8" hidden="false" customHeight="false" outlineLevel="0" collapsed="false">
      <c r="A2284" s="0" t="s">
        <v>8669</v>
      </c>
      <c r="B2284" s="0" t="s">
        <v>9017</v>
      </c>
    </row>
    <row r="2285" customFormat="false" ht="12.8" hidden="false" customHeight="false" outlineLevel="0" collapsed="false">
      <c r="A2285" s="0" t="s">
        <v>8671</v>
      </c>
      <c r="B2285" s="0" t="s">
        <v>9015</v>
      </c>
    </row>
    <row r="2286" customFormat="false" ht="12.8" hidden="false" customHeight="false" outlineLevel="0" collapsed="false">
      <c r="A2286" s="0" t="s">
        <v>8673</v>
      </c>
      <c r="B2286" s="0" t="s">
        <v>9015</v>
      </c>
    </row>
    <row r="2287" customFormat="false" ht="12.8" hidden="false" customHeight="false" outlineLevel="0" collapsed="false">
      <c r="A2287" s="0" t="s">
        <v>8675</v>
      </c>
      <c r="B2287" s="0" t="s">
        <v>9017</v>
      </c>
    </row>
    <row r="2288" customFormat="false" ht="12.8" hidden="false" customHeight="false" outlineLevel="0" collapsed="false">
      <c r="A2288" s="0" t="s">
        <v>8677</v>
      </c>
      <c r="B2288" s="0" t="s">
        <v>9015</v>
      </c>
    </row>
    <row r="2289" customFormat="false" ht="12.8" hidden="false" customHeight="false" outlineLevel="0" collapsed="false">
      <c r="A2289" s="0" t="s">
        <v>8679</v>
      </c>
      <c r="B2289" s="0" t="s">
        <v>9016</v>
      </c>
    </row>
    <row r="2290" customFormat="false" ht="12.8" hidden="false" customHeight="false" outlineLevel="0" collapsed="false">
      <c r="A2290" s="0" t="s">
        <v>8681</v>
      </c>
      <c r="B2290" s="0" t="s">
        <v>9015</v>
      </c>
    </row>
    <row r="2291" customFormat="false" ht="12.8" hidden="false" customHeight="false" outlineLevel="0" collapsed="false">
      <c r="A2291" s="0" t="s">
        <v>8683</v>
      </c>
      <c r="B2291" s="0" t="s">
        <v>9016</v>
      </c>
    </row>
    <row r="2292" customFormat="false" ht="12.8" hidden="false" customHeight="false" outlineLevel="0" collapsed="false">
      <c r="A2292" s="0" t="s">
        <v>8685</v>
      </c>
      <c r="B2292" s="0" t="s">
        <v>9016</v>
      </c>
    </row>
    <row r="2293" customFormat="false" ht="12.8" hidden="false" customHeight="false" outlineLevel="0" collapsed="false">
      <c r="A2293" s="0" t="s">
        <v>8687</v>
      </c>
      <c r="B2293" s="0" t="s">
        <v>9015</v>
      </c>
    </row>
    <row r="2294" customFormat="false" ht="12.8" hidden="false" customHeight="false" outlineLevel="0" collapsed="false">
      <c r="A2294" s="0" t="s">
        <v>8689</v>
      </c>
      <c r="B2294" s="0" t="s">
        <v>9017</v>
      </c>
    </row>
    <row r="2295" customFormat="false" ht="12.8" hidden="false" customHeight="false" outlineLevel="0" collapsed="false">
      <c r="A2295" s="0" t="s">
        <v>8691</v>
      </c>
      <c r="B2295" s="0" t="s">
        <v>9017</v>
      </c>
    </row>
    <row r="2296" customFormat="false" ht="12.8" hidden="false" customHeight="false" outlineLevel="0" collapsed="false">
      <c r="A2296" s="0" t="s">
        <v>8693</v>
      </c>
      <c r="B2296" s="0" t="s">
        <v>9015</v>
      </c>
    </row>
    <row r="2297" customFormat="false" ht="12.8" hidden="false" customHeight="false" outlineLevel="0" collapsed="false">
      <c r="A2297" s="0" t="s">
        <v>8695</v>
      </c>
      <c r="B2297" s="0" t="s">
        <v>9016</v>
      </c>
    </row>
    <row r="2298" customFormat="false" ht="12.8" hidden="false" customHeight="false" outlineLevel="0" collapsed="false">
      <c r="A2298" s="0" t="s">
        <v>8697</v>
      </c>
      <c r="B2298" s="0" t="s">
        <v>9015</v>
      </c>
    </row>
    <row r="2299" customFormat="false" ht="12.8" hidden="false" customHeight="false" outlineLevel="0" collapsed="false">
      <c r="A2299" s="0" t="s">
        <v>8699</v>
      </c>
      <c r="B2299" s="0" t="s">
        <v>9015</v>
      </c>
    </row>
    <row r="2300" customFormat="false" ht="12.8" hidden="false" customHeight="false" outlineLevel="0" collapsed="false">
      <c r="A2300" s="0" t="s">
        <v>8701</v>
      </c>
      <c r="B2300" s="0" t="s">
        <v>9015</v>
      </c>
    </row>
    <row r="2301" customFormat="false" ht="12.8" hidden="false" customHeight="false" outlineLevel="0" collapsed="false">
      <c r="A2301" s="0" t="s">
        <v>8703</v>
      </c>
      <c r="B2301" s="0" t="s">
        <v>9015</v>
      </c>
    </row>
    <row r="2302" customFormat="false" ht="12.8" hidden="false" customHeight="false" outlineLevel="0" collapsed="false">
      <c r="A2302" s="0" t="s">
        <v>8705</v>
      </c>
      <c r="B2302" s="0" t="s">
        <v>9015</v>
      </c>
    </row>
    <row r="2303" customFormat="false" ht="12.8" hidden="false" customHeight="false" outlineLevel="0" collapsed="false">
      <c r="A2303" s="0" t="s">
        <v>8707</v>
      </c>
      <c r="B2303" s="0" t="s">
        <v>9016</v>
      </c>
    </row>
    <row r="2304" customFormat="false" ht="12.8" hidden="false" customHeight="false" outlineLevel="0" collapsed="false">
      <c r="A2304" s="0" t="s">
        <v>8709</v>
      </c>
      <c r="B2304" s="0" t="s">
        <v>9015</v>
      </c>
    </row>
    <row r="2305" customFormat="false" ht="12.8" hidden="false" customHeight="false" outlineLevel="0" collapsed="false">
      <c r="A2305" s="0" t="s">
        <v>8711</v>
      </c>
      <c r="B2305" s="0" t="s">
        <v>9015</v>
      </c>
    </row>
    <row r="2306" customFormat="false" ht="12.8" hidden="false" customHeight="false" outlineLevel="0" collapsed="false">
      <c r="A2306" s="0" t="s">
        <v>8713</v>
      </c>
      <c r="B2306" s="0" t="s">
        <v>9015</v>
      </c>
    </row>
    <row r="2307" customFormat="false" ht="12.8" hidden="false" customHeight="false" outlineLevel="0" collapsed="false">
      <c r="A2307" s="0" t="s">
        <v>8715</v>
      </c>
      <c r="B2307" s="0" t="s">
        <v>9015</v>
      </c>
    </row>
    <row r="2308" customFormat="false" ht="12.8" hidden="false" customHeight="false" outlineLevel="0" collapsed="false">
      <c r="A2308" s="0" t="s">
        <v>8717</v>
      </c>
      <c r="B2308" s="0" t="s">
        <v>9016</v>
      </c>
    </row>
    <row r="2309" customFormat="false" ht="12.8" hidden="false" customHeight="false" outlineLevel="0" collapsed="false">
      <c r="A2309" s="0" t="s">
        <v>8719</v>
      </c>
      <c r="B2309" s="0" t="s">
        <v>9015</v>
      </c>
    </row>
    <row r="2310" customFormat="false" ht="12.8" hidden="false" customHeight="false" outlineLevel="0" collapsed="false">
      <c r="A2310" s="0" t="s">
        <v>8721</v>
      </c>
      <c r="B2310" s="0" t="s">
        <v>9016</v>
      </c>
    </row>
    <row r="2311" customFormat="false" ht="12.8" hidden="false" customHeight="false" outlineLevel="0" collapsed="false">
      <c r="A2311" s="0" t="s">
        <v>8723</v>
      </c>
      <c r="B2311" s="0" t="s">
        <v>9016</v>
      </c>
    </row>
    <row r="2312" customFormat="false" ht="12.8" hidden="false" customHeight="false" outlineLevel="0" collapsed="false">
      <c r="A2312" s="0" t="s">
        <v>8725</v>
      </c>
      <c r="B2312" s="0" t="s">
        <v>9017</v>
      </c>
    </row>
    <row r="2313" customFormat="false" ht="12.8" hidden="false" customHeight="false" outlineLevel="0" collapsed="false">
      <c r="A2313" s="0" t="s">
        <v>8727</v>
      </c>
      <c r="B2313" s="0" t="s">
        <v>9015</v>
      </c>
    </row>
    <row r="2314" customFormat="false" ht="12.8" hidden="false" customHeight="false" outlineLevel="0" collapsed="false">
      <c r="A2314" s="0" t="s">
        <v>8729</v>
      </c>
      <c r="B2314" s="0" t="s">
        <v>9015</v>
      </c>
    </row>
    <row r="2315" customFormat="false" ht="12.8" hidden="false" customHeight="false" outlineLevel="0" collapsed="false">
      <c r="A2315" s="0" t="s">
        <v>8731</v>
      </c>
      <c r="B2315" s="0" t="s">
        <v>9015</v>
      </c>
    </row>
    <row r="2316" customFormat="false" ht="12.8" hidden="false" customHeight="false" outlineLevel="0" collapsed="false">
      <c r="A2316" s="0" t="s">
        <v>8733</v>
      </c>
      <c r="B2316" s="0" t="s">
        <v>9017</v>
      </c>
    </row>
    <row r="2317" customFormat="false" ht="12.8" hidden="false" customHeight="false" outlineLevel="0" collapsed="false">
      <c r="A2317" s="0" t="s">
        <v>8735</v>
      </c>
      <c r="B2317" s="0" t="s">
        <v>9015</v>
      </c>
    </row>
    <row r="2318" customFormat="false" ht="12.8" hidden="false" customHeight="false" outlineLevel="0" collapsed="false">
      <c r="A2318" s="0" t="s">
        <v>8737</v>
      </c>
      <c r="B2318" s="0" t="s">
        <v>9017</v>
      </c>
    </row>
    <row r="2319" customFormat="false" ht="12.8" hidden="false" customHeight="false" outlineLevel="0" collapsed="false">
      <c r="A2319" s="0" t="s">
        <v>8739</v>
      </c>
      <c r="B2319" s="0" t="s">
        <v>9017</v>
      </c>
    </row>
    <row r="2320" customFormat="false" ht="12.8" hidden="false" customHeight="false" outlineLevel="0" collapsed="false">
      <c r="A2320" s="0" t="s">
        <v>8741</v>
      </c>
      <c r="B2320" s="0" t="s">
        <v>9015</v>
      </c>
    </row>
    <row r="2321" customFormat="false" ht="12.8" hidden="false" customHeight="false" outlineLevel="0" collapsed="false">
      <c r="A2321" s="0" t="s">
        <v>8743</v>
      </c>
      <c r="B2321" s="0" t="s">
        <v>9017</v>
      </c>
    </row>
    <row r="2322" customFormat="false" ht="12.8" hidden="false" customHeight="false" outlineLevel="0" collapsed="false">
      <c r="A2322" s="0" t="s">
        <v>8745</v>
      </c>
      <c r="B2322" s="0" t="s">
        <v>9017</v>
      </c>
    </row>
    <row r="2323" customFormat="false" ht="12.8" hidden="false" customHeight="false" outlineLevel="0" collapsed="false">
      <c r="A2323" s="0" t="s">
        <v>8747</v>
      </c>
      <c r="B2323" s="0" t="s">
        <v>9017</v>
      </c>
    </row>
    <row r="2324" customFormat="false" ht="12.8" hidden="false" customHeight="false" outlineLevel="0" collapsed="false">
      <c r="A2324" s="0" t="s">
        <v>8749</v>
      </c>
      <c r="B2324" s="0" t="s">
        <v>9017</v>
      </c>
    </row>
    <row r="2325" customFormat="false" ht="12.8" hidden="false" customHeight="false" outlineLevel="0" collapsed="false">
      <c r="A2325" s="0" t="s">
        <v>8751</v>
      </c>
      <c r="B2325" s="0" t="s">
        <v>9015</v>
      </c>
    </row>
    <row r="2326" customFormat="false" ht="12.8" hidden="false" customHeight="false" outlineLevel="0" collapsed="false">
      <c r="A2326" s="0" t="s">
        <v>8753</v>
      </c>
      <c r="B2326" s="0" t="s">
        <v>9017</v>
      </c>
    </row>
    <row r="2327" customFormat="false" ht="12.8" hidden="false" customHeight="false" outlineLevel="0" collapsed="false">
      <c r="A2327" s="0" t="s">
        <v>8755</v>
      </c>
      <c r="B2327" s="0" t="s">
        <v>9015</v>
      </c>
    </row>
    <row r="2328" customFormat="false" ht="12.8" hidden="false" customHeight="false" outlineLevel="0" collapsed="false">
      <c r="A2328" s="0" t="s">
        <v>8757</v>
      </c>
      <c r="B2328" s="0" t="s">
        <v>9015</v>
      </c>
    </row>
    <row r="2329" customFormat="false" ht="12.8" hidden="false" customHeight="false" outlineLevel="0" collapsed="false">
      <c r="A2329" s="0" t="s">
        <v>8759</v>
      </c>
      <c r="B2329" s="0" t="s">
        <v>9015</v>
      </c>
    </row>
    <row r="2330" customFormat="false" ht="12.8" hidden="false" customHeight="false" outlineLevel="0" collapsed="false">
      <c r="A2330" s="0" t="s">
        <v>8761</v>
      </c>
      <c r="B2330" s="0" t="s">
        <v>9016</v>
      </c>
    </row>
    <row r="2331" customFormat="false" ht="12.8" hidden="false" customHeight="false" outlineLevel="0" collapsed="false">
      <c r="A2331" s="0" t="s">
        <v>8763</v>
      </c>
      <c r="B2331" s="0" t="s">
        <v>9015</v>
      </c>
    </row>
    <row r="2332" customFormat="false" ht="12.8" hidden="false" customHeight="false" outlineLevel="0" collapsed="false">
      <c r="A2332" s="0" t="s">
        <v>8765</v>
      </c>
      <c r="B2332" s="0" t="s">
        <v>9015</v>
      </c>
    </row>
    <row r="2333" customFormat="false" ht="12.8" hidden="false" customHeight="false" outlineLevel="0" collapsed="false">
      <c r="A2333" s="0" t="s">
        <v>8767</v>
      </c>
      <c r="B2333" s="0" t="s">
        <v>9015</v>
      </c>
    </row>
    <row r="2334" customFormat="false" ht="12.8" hidden="false" customHeight="false" outlineLevel="0" collapsed="false">
      <c r="A2334" s="0" t="s">
        <v>8769</v>
      </c>
      <c r="B2334" s="0" t="s">
        <v>9017</v>
      </c>
    </row>
    <row r="2335" customFormat="false" ht="12.8" hidden="false" customHeight="false" outlineLevel="0" collapsed="false">
      <c r="A2335" s="0" t="s">
        <v>8771</v>
      </c>
      <c r="B2335" s="0" t="s">
        <v>9016</v>
      </c>
    </row>
    <row r="2336" customFormat="false" ht="12.8" hidden="false" customHeight="false" outlineLevel="0" collapsed="false">
      <c r="A2336" s="0" t="s">
        <v>8773</v>
      </c>
      <c r="B2336" s="0" t="s">
        <v>9015</v>
      </c>
    </row>
    <row r="2337" customFormat="false" ht="12.8" hidden="false" customHeight="false" outlineLevel="0" collapsed="false">
      <c r="A2337" s="0" t="s">
        <v>8775</v>
      </c>
      <c r="B2337" s="0" t="s">
        <v>9015</v>
      </c>
    </row>
    <row r="2338" customFormat="false" ht="12.8" hidden="false" customHeight="false" outlineLevel="0" collapsed="false">
      <c r="A2338" s="0" t="s">
        <v>8777</v>
      </c>
      <c r="B2338" s="0" t="s">
        <v>9015</v>
      </c>
    </row>
    <row r="2339" customFormat="false" ht="12.8" hidden="false" customHeight="false" outlineLevel="0" collapsed="false">
      <c r="A2339" s="0" t="s">
        <v>8779</v>
      </c>
      <c r="B2339" s="0" t="s">
        <v>9015</v>
      </c>
    </row>
    <row r="2340" customFormat="false" ht="12.8" hidden="false" customHeight="false" outlineLevel="0" collapsed="false">
      <c r="A2340" s="0" t="s">
        <v>8781</v>
      </c>
      <c r="B2340" s="0" t="s">
        <v>9017</v>
      </c>
    </row>
    <row r="2341" customFormat="false" ht="12.8" hidden="false" customHeight="false" outlineLevel="0" collapsed="false">
      <c r="A2341" s="0" t="s">
        <v>8783</v>
      </c>
      <c r="B2341" s="0" t="s">
        <v>9016</v>
      </c>
    </row>
    <row r="2342" customFormat="false" ht="12.8" hidden="false" customHeight="false" outlineLevel="0" collapsed="false">
      <c r="A2342" s="0" t="s">
        <v>8785</v>
      </c>
      <c r="B2342" s="0" t="s">
        <v>9015</v>
      </c>
    </row>
    <row r="2343" customFormat="false" ht="12.8" hidden="false" customHeight="false" outlineLevel="0" collapsed="false">
      <c r="A2343" s="0" t="s">
        <v>8787</v>
      </c>
      <c r="B2343" s="0" t="s">
        <v>9015</v>
      </c>
    </row>
    <row r="2344" customFormat="false" ht="12.8" hidden="false" customHeight="false" outlineLevel="0" collapsed="false">
      <c r="A2344" s="0" t="s">
        <v>8789</v>
      </c>
      <c r="B2344" s="0" t="s">
        <v>9015</v>
      </c>
    </row>
    <row r="2345" customFormat="false" ht="12.8" hidden="false" customHeight="false" outlineLevel="0" collapsed="false">
      <c r="A2345" s="0" t="s">
        <v>8791</v>
      </c>
      <c r="B2345" s="0" t="s">
        <v>9015</v>
      </c>
    </row>
    <row r="2346" customFormat="false" ht="12.8" hidden="false" customHeight="false" outlineLevel="0" collapsed="false">
      <c r="A2346" s="0" t="s">
        <v>8793</v>
      </c>
      <c r="B2346" s="0" t="s">
        <v>9015</v>
      </c>
    </row>
    <row r="2347" customFormat="false" ht="12.8" hidden="false" customHeight="false" outlineLevel="0" collapsed="false">
      <c r="A2347" s="0" t="s">
        <v>8795</v>
      </c>
      <c r="B2347" s="0" t="s">
        <v>9017</v>
      </c>
    </row>
    <row r="2348" customFormat="false" ht="12.8" hidden="false" customHeight="false" outlineLevel="0" collapsed="false">
      <c r="A2348" s="0" t="s">
        <v>8797</v>
      </c>
      <c r="B2348" s="0" t="s">
        <v>9015</v>
      </c>
    </row>
    <row r="2349" customFormat="false" ht="12.8" hidden="false" customHeight="false" outlineLevel="0" collapsed="false">
      <c r="A2349" s="0" t="s">
        <v>8799</v>
      </c>
      <c r="B2349" s="0" t="s">
        <v>9015</v>
      </c>
    </row>
    <row r="2350" customFormat="false" ht="12.8" hidden="false" customHeight="false" outlineLevel="0" collapsed="false">
      <c r="A2350" s="0" t="s">
        <v>8801</v>
      </c>
      <c r="B2350" s="0" t="s">
        <v>9015</v>
      </c>
    </row>
    <row r="2351" customFormat="false" ht="12.8" hidden="false" customHeight="false" outlineLevel="0" collapsed="false">
      <c r="A2351" s="0" t="s">
        <v>8803</v>
      </c>
      <c r="B2351" s="0" t="s">
        <v>9015</v>
      </c>
    </row>
    <row r="2352" customFormat="false" ht="12.8" hidden="false" customHeight="false" outlineLevel="0" collapsed="false">
      <c r="A2352" s="0" t="s">
        <v>8805</v>
      </c>
      <c r="B2352" s="0" t="s">
        <v>9017</v>
      </c>
    </row>
    <row r="2353" customFormat="false" ht="12.8" hidden="false" customHeight="false" outlineLevel="0" collapsed="false">
      <c r="A2353" s="0" t="s">
        <v>8807</v>
      </c>
      <c r="B2353" s="0" t="s">
        <v>9016</v>
      </c>
    </row>
    <row r="2354" customFormat="false" ht="12.8" hidden="false" customHeight="false" outlineLevel="0" collapsed="false">
      <c r="A2354" s="0" t="s">
        <v>8809</v>
      </c>
      <c r="B2354" s="0" t="s">
        <v>9017</v>
      </c>
    </row>
    <row r="2355" customFormat="false" ht="12.8" hidden="false" customHeight="false" outlineLevel="0" collapsed="false">
      <c r="A2355" s="0" t="s">
        <v>8811</v>
      </c>
      <c r="B2355" s="0" t="s">
        <v>9016</v>
      </c>
    </row>
    <row r="2356" customFormat="false" ht="12.8" hidden="false" customHeight="false" outlineLevel="0" collapsed="false">
      <c r="A2356" s="0" t="s">
        <v>8813</v>
      </c>
      <c r="B2356" s="0" t="s">
        <v>9016</v>
      </c>
    </row>
    <row r="2357" customFormat="false" ht="12.8" hidden="false" customHeight="false" outlineLevel="0" collapsed="false">
      <c r="A2357" s="0" t="s">
        <v>8815</v>
      </c>
      <c r="B2357" s="0" t="s">
        <v>9015</v>
      </c>
    </row>
    <row r="2358" customFormat="false" ht="12.8" hidden="false" customHeight="false" outlineLevel="0" collapsed="false">
      <c r="A2358" s="0" t="s">
        <v>8817</v>
      </c>
      <c r="B2358" s="0" t="s">
        <v>9017</v>
      </c>
    </row>
    <row r="2359" customFormat="false" ht="12.8" hidden="false" customHeight="false" outlineLevel="0" collapsed="false">
      <c r="A2359" s="0" t="s">
        <v>8819</v>
      </c>
      <c r="B2359" s="0" t="s">
        <v>9017</v>
      </c>
    </row>
    <row r="2360" customFormat="false" ht="12.8" hidden="false" customHeight="false" outlineLevel="0" collapsed="false">
      <c r="A2360" s="0" t="s">
        <v>8821</v>
      </c>
      <c r="B2360" s="0" t="s">
        <v>9015</v>
      </c>
    </row>
    <row r="2361" customFormat="false" ht="12.8" hidden="false" customHeight="false" outlineLevel="0" collapsed="false">
      <c r="A2361" s="0" t="s">
        <v>8823</v>
      </c>
      <c r="B2361" s="0" t="s">
        <v>9015</v>
      </c>
    </row>
    <row r="2362" customFormat="false" ht="12.8" hidden="false" customHeight="false" outlineLevel="0" collapsed="false">
      <c r="A2362" s="0" t="s">
        <v>8825</v>
      </c>
      <c r="B2362" s="0" t="s">
        <v>9016</v>
      </c>
    </row>
    <row r="2363" customFormat="false" ht="12.8" hidden="false" customHeight="false" outlineLevel="0" collapsed="false">
      <c r="A2363" s="0" t="s">
        <v>8827</v>
      </c>
      <c r="B2363" s="0" t="s">
        <v>9015</v>
      </c>
    </row>
    <row r="2364" customFormat="false" ht="12.8" hidden="false" customHeight="false" outlineLevel="0" collapsed="false">
      <c r="A2364" s="0" t="s">
        <v>8829</v>
      </c>
      <c r="B2364" s="0" t="s">
        <v>9017</v>
      </c>
    </row>
    <row r="2365" customFormat="false" ht="12.8" hidden="false" customHeight="false" outlineLevel="0" collapsed="false">
      <c r="A2365" s="0" t="s">
        <v>8831</v>
      </c>
      <c r="B2365" s="0" t="s">
        <v>9017</v>
      </c>
    </row>
    <row r="2366" customFormat="false" ht="12.8" hidden="false" customHeight="false" outlineLevel="0" collapsed="false">
      <c r="A2366" s="0" t="s">
        <v>8833</v>
      </c>
      <c r="B2366" s="0" t="s">
        <v>9015</v>
      </c>
    </row>
    <row r="2367" customFormat="false" ht="12.8" hidden="false" customHeight="false" outlineLevel="0" collapsed="false">
      <c r="A2367" s="0" t="s">
        <v>8835</v>
      </c>
      <c r="B2367" s="0" t="s">
        <v>9015</v>
      </c>
    </row>
    <row r="2368" customFormat="false" ht="12.8" hidden="false" customHeight="false" outlineLevel="0" collapsed="false">
      <c r="A2368" s="0" t="s">
        <v>8837</v>
      </c>
      <c r="B2368" s="0" t="s">
        <v>9017</v>
      </c>
    </row>
    <row r="2369" customFormat="false" ht="12.8" hidden="false" customHeight="false" outlineLevel="0" collapsed="false">
      <c r="A2369" s="0" t="s">
        <v>8839</v>
      </c>
      <c r="B2369" s="0" t="s">
        <v>9015</v>
      </c>
    </row>
    <row r="2370" customFormat="false" ht="12.8" hidden="false" customHeight="false" outlineLevel="0" collapsed="false">
      <c r="A2370" s="0" t="s">
        <v>8841</v>
      </c>
      <c r="B2370" s="0" t="s">
        <v>9015</v>
      </c>
    </row>
    <row r="2371" customFormat="false" ht="12.8" hidden="false" customHeight="false" outlineLevel="0" collapsed="false">
      <c r="A2371" s="0" t="s">
        <v>8843</v>
      </c>
      <c r="B2371" s="0" t="s">
        <v>9017</v>
      </c>
    </row>
    <row r="2372" customFormat="false" ht="12.8" hidden="false" customHeight="false" outlineLevel="0" collapsed="false">
      <c r="A2372" s="0" t="s">
        <v>8845</v>
      </c>
      <c r="B2372" s="0" t="s">
        <v>9016</v>
      </c>
    </row>
    <row r="2373" customFormat="false" ht="12.8" hidden="false" customHeight="false" outlineLevel="0" collapsed="false">
      <c r="A2373" s="0" t="s">
        <v>8847</v>
      </c>
      <c r="B2373" s="0" t="s">
        <v>9016</v>
      </c>
    </row>
    <row r="2374" customFormat="false" ht="12.8" hidden="false" customHeight="false" outlineLevel="0" collapsed="false">
      <c r="A2374" s="0" t="s">
        <v>8849</v>
      </c>
      <c r="B2374" s="0" t="s">
        <v>9017</v>
      </c>
    </row>
    <row r="2375" customFormat="false" ht="12.8" hidden="false" customHeight="false" outlineLevel="0" collapsed="false">
      <c r="A2375" s="0" t="s">
        <v>8851</v>
      </c>
      <c r="B2375" s="0" t="s">
        <v>9017</v>
      </c>
    </row>
    <row r="2376" customFormat="false" ht="12.8" hidden="false" customHeight="false" outlineLevel="0" collapsed="false">
      <c r="A2376" s="0" t="s">
        <v>8853</v>
      </c>
      <c r="B2376" s="0" t="s">
        <v>9015</v>
      </c>
    </row>
    <row r="2377" customFormat="false" ht="12.8" hidden="false" customHeight="false" outlineLevel="0" collapsed="false">
      <c r="A2377" s="0" t="s">
        <v>8855</v>
      </c>
      <c r="B2377" s="0" t="s">
        <v>9015</v>
      </c>
    </row>
    <row r="2378" customFormat="false" ht="12.8" hidden="false" customHeight="false" outlineLevel="0" collapsed="false">
      <c r="A2378" s="0" t="s">
        <v>8857</v>
      </c>
      <c r="B2378" s="0" t="s">
        <v>9015</v>
      </c>
    </row>
    <row r="2379" customFormat="false" ht="12.8" hidden="false" customHeight="false" outlineLevel="0" collapsed="false">
      <c r="A2379" s="0" t="s">
        <v>8859</v>
      </c>
      <c r="B2379" s="0" t="s">
        <v>9016</v>
      </c>
    </row>
    <row r="2380" customFormat="false" ht="12.8" hidden="false" customHeight="false" outlineLevel="0" collapsed="false">
      <c r="A2380" s="0" t="s">
        <v>8861</v>
      </c>
      <c r="B2380" s="0" t="s">
        <v>9015</v>
      </c>
    </row>
    <row r="2381" customFormat="false" ht="12.8" hidden="false" customHeight="false" outlineLevel="0" collapsed="false">
      <c r="A2381" s="0" t="s">
        <v>8863</v>
      </c>
      <c r="B2381" s="0" t="s">
        <v>9015</v>
      </c>
    </row>
    <row r="2382" customFormat="false" ht="12.8" hidden="false" customHeight="false" outlineLevel="0" collapsed="false">
      <c r="A2382" s="0" t="s">
        <v>8865</v>
      </c>
      <c r="B2382" s="0" t="s">
        <v>9015</v>
      </c>
    </row>
    <row r="2383" customFormat="false" ht="12.8" hidden="false" customHeight="false" outlineLevel="0" collapsed="false">
      <c r="A2383" s="0" t="s">
        <v>8867</v>
      </c>
      <c r="B2383" s="0" t="s">
        <v>9015</v>
      </c>
    </row>
    <row r="2384" customFormat="false" ht="12.8" hidden="false" customHeight="false" outlineLevel="0" collapsed="false">
      <c r="A2384" s="0" t="s">
        <v>8869</v>
      </c>
      <c r="B2384" s="0" t="s">
        <v>9015</v>
      </c>
    </row>
    <row r="2385" customFormat="false" ht="12.8" hidden="false" customHeight="false" outlineLevel="0" collapsed="false">
      <c r="A2385" s="0" t="s">
        <v>8871</v>
      </c>
      <c r="B2385" s="0" t="s">
        <v>9017</v>
      </c>
    </row>
    <row r="2386" customFormat="false" ht="12.8" hidden="false" customHeight="false" outlineLevel="0" collapsed="false">
      <c r="A2386" s="0" t="s">
        <v>8873</v>
      </c>
      <c r="B2386" s="0" t="s">
        <v>9015</v>
      </c>
    </row>
    <row r="2387" customFormat="false" ht="12.8" hidden="false" customHeight="false" outlineLevel="0" collapsed="false">
      <c r="A2387" s="0" t="s">
        <v>8875</v>
      </c>
      <c r="B2387" s="0" t="s">
        <v>9015</v>
      </c>
    </row>
    <row r="2388" customFormat="false" ht="12.8" hidden="false" customHeight="false" outlineLevel="0" collapsed="false">
      <c r="A2388" s="0" t="s">
        <v>8877</v>
      </c>
      <c r="B2388" s="0" t="s">
        <v>9015</v>
      </c>
    </row>
    <row r="2389" customFormat="false" ht="12.8" hidden="false" customHeight="false" outlineLevel="0" collapsed="false">
      <c r="A2389" s="0" t="s">
        <v>8879</v>
      </c>
      <c r="B2389" s="0" t="s">
        <v>9015</v>
      </c>
    </row>
    <row r="2390" customFormat="false" ht="12.8" hidden="false" customHeight="false" outlineLevel="0" collapsed="false">
      <c r="A2390" s="0" t="s">
        <v>8881</v>
      </c>
      <c r="B2390" s="0" t="s">
        <v>9017</v>
      </c>
    </row>
    <row r="2391" customFormat="false" ht="12.8" hidden="false" customHeight="false" outlineLevel="0" collapsed="false">
      <c r="A2391" s="0" t="s">
        <v>8883</v>
      </c>
      <c r="B2391" s="0" t="s">
        <v>9016</v>
      </c>
    </row>
    <row r="2392" customFormat="false" ht="12.8" hidden="false" customHeight="false" outlineLevel="0" collapsed="false">
      <c r="A2392" s="0" t="s">
        <v>8885</v>
      </c>
      <c r="B2392" s="0" t="s">
        <v>9017</v>
      </c>
    </row>
    <row r="2393" customFormat="false" ht="12.8" hidden="false" customHeight="false" outlineLevel="0" collapsed="false">
      <c r="A2393" s="0" t="s">
        <v>8887</v>
      </c>
      <c r="B2393" s="0" t="s">
        <v>9017</v>
      </c>
    </row>
    <row r="2394" customFormat="false" ht="12.8" hidden="false" customHeight="false" outlineLevel="0" collapsed="false">
      <c r="A2394" s="0" t="s">
        <v>8889</v>
      </c>
      <c r="B2394" s="0" t="s">
        <v>9016</v>
      </c>
    </row>
    <row r="2395" customFormat="false" ht="12.8" hidden="false" customHeight="false" outlineLevel="0" collapsed="false">
      <c r="A2395" s="0" t="s">
        <v>8891</v>
      </c>
      <c r="B2395" s="0" t="s">
        <v>9015</v>
      </c>
    </row>
    <row r="2396" customFormat="false" ht="12.8" hidden="false" customHeight="false" outlineLevel="0" collapsed="false">
      <c r="A2396" s="0" t="s">
        <v>8893</v>
      </c>
      <c r="B2396" s="0" t="s">
        <v>9016</v>
      </c>
    </row>
    <row r="2397" customFormat="false" ht="12.8" hidden="false" customHeight="false" outlineLevel="0" collapsed="false">
      <c r="A2397" s="0" t="s">
        <v>8895</v>
      </c>
      <c r="B2397" s="0" t="s">
        <v>9016</v>
      </c>
    </row>
    <row r="2398" customFormat="false" ht="12.8" hidden="false" customHeight="false" outlineLevel="0" collapsed="false">
      <c r="A2398" s="0" t="s">
        <v>8897</v>
      </c>
      <c r="B2398" s="0" t="s">
        <v>9016</v>
      </c>
    </row>
    <row r="2399" customFormat="false" ht="12.8" hidden="false" customHeight="false" outlineLevel="0" collapsed="false">
      <c r="A2399" s="0" t="s">
        <v>8899</v>
      </c>
      <c r="B2399" s="0" t="s">
        <v>9015</v>
      </c>
    </row>
    <row r="2400" customFormat="false" ht="12.8" hidden="false" customHeight="false" outlineLevel="0" collapsed="false">
      <c r="A2400" s="0" t="s">
        <v>8901</v>
      </c>
      <c r="B2400" s="0" t="s">
        <v>9016</v>
      </c>
    </row>
    <row r="2401" customFormat="false" ht="12.8" hidden="false" customHeight="false" outlineLevel="0" collapsed="false">
      <c r="A2401" s="0" t="s">
        <v>8903</v>
      </c>
      <c r="B2401" s="0" t="s">
        <v>9015</v>
      </c>
    </row>
    <row r="2402" customFormat="false" ht="12.8" hidden="false" customHeight="false" outlineLevel="0" collapsed="false">
      <c r="A2402" s="0" t="s">
        <v>8905</v>
      </c>
      <c r="B2402" s="0" t="s">
        <v>9017</v>
      </c>
    </row>
    <row r="2403" customFormat="false" ht="12.8" hidden="false" customHeight="false" outlineLevel="0" collapsed="false">
      <c r="A2403" s="0" t="s">
        <v>8907</v>
      </c>
      <c r="B2403" s="0" t="s">
        <v>9015</v>
      </c>
    </row>
    <row r="2404" customFormat="false" ht="12.8" hidden="false" customHeight="false" outlineLevel="0" collapsed="false">
      <c r="A2404" s="0" t="s">
        <v>8909</v>
      </c>
      <c r="B2404" s="0" t="s">
        <v>9015</v>
      </c>
    </row>
    <row r="2405" customFormat="false" ht="12.8" hidden="false" customHeight="false" outlineLevel="0" collapsed="false">
      <c r="A2405" s="0" t="s">
        <v>8911</v>
      </c>
      <c r="B2405" s="0" t="s">
        <v>9016</v>
      </c>
    </row>
    <row r="2406" customFormat="false" ht="12.8" hidden="false" customHeight="false" outlineLevel="0" collapsed="false">
      <c r="A2406" s="0" t="s">
        <v>8913</v>
      </c>
      <c r="B2406" s="0" t="s">
        <v>9015</v>
      </c>
    </row>
    <row r="2407" customFormat="false" ht="12.8" hidden="false" customHeight="false" outlineLevel="0" collapsed="false">
      <c r="A2407" s="0" t="s">
        <v>8915</v>
      </c>
      <c r="B2407" s="0" t="s">
        <v>9017</v>
      </c>
    </row>
    <row r="2408" customFormat="false" ht="12.8" hidden="false" customHeight="false" outlineLevel="0" collapsed="false">
      <c r="A2408" s="0" t="s">
        <v>8917</v>
      </c>
      <c r="B2408" s="0" t="s">
        <v>9016</v>
      </c>
    </row>
    <row r="2409" customFormat="false" ht="12.8" hidden="false" customHeight="false" outlineLevel="0" collapsed="false">
      <c r="A2409" s="0" t="s">
        <v>8919</v>
      </c>
      <c r="B2409" s="0" t="s">
        <v>9017</v>
      </c>
    </row>
    <row r="2410" customFormat="false" ht="12.8" hidden="false" customHeight="false" outlineLevel="0" collapsed="false">
      <c r="A2410" s="0" t="s">
        <v>8921</v>
      </c>
      <c r="B2410" s="0" t="s">
        <v>9017</v>
      </c>
    </row>
    <row r="2411" customFormat="false" ht="12.8" hidden="false" customHeight="false" outlineLevel="0" collapsed="false">
      <c r="A2411" s="0" t="s">
        <v>8923</v>
      </c>
      <c r="B2411" s="0" t="s">
        <v>9017</v>
      </c>
    </row>
    <row r="2412" customFormat="false" ht="12.8" hidden="false" customHeight="false" outlineLevel="0" collapsed="false">
      <c r="A2412" s="0" t="s">
        <v>8925</v>
      </c>
      <c r="B2412" s="0" t="s">
        <v>9015</v>
      </c>
    </row>
    <row r="2413" customFormat="false" ht="12.8" hidden="false" customHeight="false" outlineLevel="0" collapsed="false">
      <c r="A2413" s="0" t="s">
        <v>8927</v>
      </c>
      <c r="B2413" s="0" t="s">
        <v>9016</v>
      </c>
    </row>
    <row r="2414" customFormat="false" ht="12.8" hidden="false" customHeight="false" outlineLevel="0" collapsed="false">
      <c r="A2414" s="0" t="s">
        <v>8929</v>
      </c>
      <c r="B2414" s="0" t="s">
        <v>9017</v>
      </c>
    </row>
    <row r="2415" customFormat="false" ht="12.8" hidden="false" customHeight="false" outlineLevel="0" collapsed="false">
      <c r="A2415" s="0" t="s">
        <v>8931</v>
      </c>
      <c r="B2415" s="0" t="s">
        <v>9015</v>
      </c>
    </row>
    <row r="2416" customFormat="false" ht="12.8" hidden="false" customHeight="false" outlineLevel="0" collapsed="false">
      <c r="A2416" s="0" t="s">
        <v>8933</v>
      </c>
      <c r="B2416" s="0" t="s">
        <v>9015</v>
      </c>
    </row>
    <row r="2417" customFormat="false" ht="12.8" hidden="false" customHeight="false" outlineLevel="0" collapsed="false">
      <c r="A2417" s="0" t="s">
        <v>8935</v>
      </c>
      <c r="B2417" s="0" t="s">
        <v>9015</v>
      </c>
    </row>
    <row r="2418" customFormat="false" ht="12.8" hidden="false" customHeight="false" outlineLevel="0" collapsed="false">
      <c r="A2418" s="0" t="s">
        <v>8937</v>
      </c>
      <c r="B2418" s="0" t="s">
        <v>9015</v>
      </c>
    </row>
    <row r="2419" customFormat="false" ht="12.8" hidden="false" customHeight="false" outlineLevel="0" collapsed="false">
      <c r="A2419" s="0" t="s">
        <v>8939</v>
      </c>
      <c r="B2419" s="0" t="s">
        <v>9015</v>
      </c>
    </row>
    <row r="2420" customFormat="false" ht="12.8" hidden="false" customHeight="false" outlineLevel="0" collapsed="false">
      <c r="A2420" s="0" t="s">
        <v>8941</v>
      </c>
      <c r="B2420" s="0" t="s">
        <v>9017</v>
      </c>
    </row>
    <row r="2421" customFormat="false" ht="12.8" hidden="false" customHeight="false" outlineLevel="0" collapsed="false">
      <c r="A2421" s="0" t="s">
        <v>8943</v>
      </c>
      <c r="B2421" s="0" t="s">
        <v>9017</v>
      </c>
    </row>
    <row r="2422" customFormat="false" ht="12.8" hidden="false" customHeight="false" outlineLevel="0" collapsed="false">
      <c r="A2422" s="0" t="s">
        <v>8945</v>
      </c>
      <c r="B2422" s="0" t="s">
        <v>9016</v>
      </c>
    </row>
    <row r="2423" customFormat="false" ht="12.8" hidden="false" customHeight="false" outlineLevel="0" collapsed="false">
      <c r="A2423" s="0" t="s">
        <v>8947</v>
      </c>
      <c r="B2423" s="0" t="s">
        <v>9015</v>
      </c>
    </row>
    <row r="2424" customFormat="false" ht="12.8" hidden="false" customHeight="false" outlineLevel="0" collapsed="false">
      <c r="A2424" s="0" t="s">
        <v>8949</v>
      </c>
      <c r="B2424" s="0" t="s">
        <v>9015</v>
      </c>
    </row>
    <row r="2425" customFormat="false" ht="12.8" hidden="false" customHeight="false" outlineLevel="0" collapsed="false">
      <c r="A2425" s="0" t="s">
        <v>8951</v>
      </c>
      <c r="B2425" s="0" t="s">
        <v>9017</v>
      </c>
    </row>
    <row r="2426" customFormat="false" ht="12.8" hidden="false" customHeight="false" outlineLevel="0" collapsed="false">
      <c r="A2426" s="0" t="s">
        <v>8953</v>
      </c>
      <c r="B2426" s="0" t="s">
        <v>9015</v>
      </c>
    </row>
    <row r="2427" customFormat="false" ht="12.8" hidden="false" customHeight="false" outlineLevel="0" collapsed="false">
      <c r="A2427" s="0" t="s">
        <v>8955</v>
      </c>
      <c r="B2427" s="0" t="s">
        <v>9015</v>
      </c>
    </row>
    <row r="2428" customFormat="false" ht="12.8" hidden="false" customHeight="false" outlineLevel="0" collapsed="false">
      <c r="A2428" s="0" t="s">
        <v>8957</v>
      </c>
      <c r="B2428" s="0" t="s">
        <v>9015</v>
      </c>
    </row>
    <row r="2429" customFormat="false" ht="12.8" hidden="false" customHeight="false" outlineLevel="0" collapsed="false">
      <c r="A2429" s="0" t="s">
        <v>8959</v>
      </c>
      <c r="B2429" s="0" t="s">
        <v>9015</v>
      </c>
    </row>
    <row r="2430" customFormat="false" ht="12.8" hidden="false" customHeight="false" outlineLevel="0" collapsed="false">
      <c r="A2430" s="0" t="s">
        <v>8961</v>
      </c>
      <c r="B2430" s="0" t="s">
        <v>9015</v>
      </c>
    </row>
    <row r="2431" customFormat="false" ht="12.8" hidden="false" customHeight="false" outlineLevel="0" collapsed="false">
      <c r="A2431" s="0" t="s">
        <v>8963</v>
      </c>
      <c r="B2431" s="0" t="s">
        <v>9015</v>
      </c>
    </row>
    <row r="2432" customFormat="false" ht="12.8" hidden="false" customHeight="false" outlineLevel="0" collapsed="false">
      <c r="A2432" s="0" t="s">
        <v>8965</v>
      </c>
      <c r="B2432" s="0" t="s">
        <v>9015</v>
      </c>
    </row>
    <row r="2433" customFormat="false" ht="12.8" hidden="false" customHeight="false" outlineLevel="0" collapsed="false">
      <c r="A2433" s="0" t="s">
        <v>8967</v>
      </c>
      <c r="B2433" s="0" t="s">
        <v>9015</v>
      </c>
    </row>
    <row r="2434" customFormat="false" ht="12.8" hidden="false" customHeight="false" outlineLevel="0" collapsed="false">
      <c r="A2434" s="0" t="s">
        <v>8969</v>
      </c>
      <c r="B2434" s="0" t="s">
        <v>9015</v>
      </c>
    </row>
    <row r="2435" customFormat="false" ht="12.8" hidden="false" customHeight="false" outlineLevel="0" collapsed="false">
      <c r="A2435" s="0" t="s">
        <v>8971</v>
      </c>
      <c r="B2435" s="0" t="s">
        <v>9017</v>
      </c>
    </row>
    <row r="2436" customFormat="false" ht="12.8" hidden="false" customHeight="false" outlineLevel="0" collapsed="false">
      <c r="A2436" s="0" t="s">
        <v>8973</v>
      </c>
      <c r="B2436" s="0" t="s">
        <v>9017</v>
      </c>
    </row>
    <row r="2437" customFormat="false" ht="12.8" hidden="false" customHeight="false" outlineLevel="0" collapsed="false">
      <c r="A2437" s="0" t="s">
        <v>8975</v>
      </c>
      <c r="B2437" s="0" t="s">
        <v>9015</v>
      </c>
    </row>
    <row r="2438" customFormat="false" ht="12.8" hidden="false" customHeight="false" outlineLevel="0" collapsed="false">
      <c r="A2438" s="0" t="s">
        <v>8977</v>
      </c>
      <c r="B2438" s="0" t="s">
        <v>9015</v>
      </c>
    </row>
    <row r="2439" customFormat="false" ht="12.8" hidden="false" customHeight="false" outlineLevel="0" collapsed="false">
      <c r="A2439" s="0" t="s">
        <v>8979</v>
      </c>
      <c r="B2439" s="0" t="s">
        <v>9015</v>
      </c>
    </row>
    <row r="2440" customFormat="false" ht="12.8" hidden="false" customHeight="false" outlineLevel="0" collapsed="false">
      <c r="A2440" s="0" t="s">
        <v>8981</v>
      </c>
      <c r="B2440" s="0" t="s">
        <v>9015</v>
      </c>
    </row>
    <row r="2441" customFormat="false" ht="12.8" hidden="false" customHeight="false" outlineLevel="0" collapsed="false">
      <c r="A2441" s="0" t="s">
        <v>8983</v>
      </c>
      <c r="B2441" s="0" t="s">
        <v>9015</v>
      </c>
    </row>
    <row r="2442" customFormat="false" ht="12.8" hidden="false" customHeight="false" outlineLevel="0" collapsed="false">
      <c r="A2442" s="0" t="s">
        <v>8985</v>
      </c>
      <c r="B2442" s="0" t="s">
        <v>9017</v>
      </c>
    </row>
    <row r="2443" customFormat="false" ht="12.8" hidden="false" customHeight="false" outlineLevel="0" collapsed="false">
      <c r="A2443" s="0" t="s">
        <v>8987</v>
      </c>
      <c r="B2443" s="0" t="s">
        <v>9015</v>
      </c>
    </row>
    <row r="2444" customFormat="false" ht="12.8" hidden="false" customHeight="false" outlineLevel="0" collapsed="false">
      <c r="A2444" s="0" t="s">
        <v>8989</v>
      </c>
      <c r="B2444" s="0" t="s">
        <v>9015</v>
      </c>
    </row>
    <row r="2445" customFormat="false" ht="12.8" hidden="false" customHeight="false" outlineLevel="0" collapsed="false">
      <c r="A2445" s="0" t="s">
        <v>8991</v>
      </c>
      <c r="B2445" s="0" t="s">
        <v>9015</v>
      </c>
    </row>
    <row r="2446" customFormat="false" ht="12.8" hidden="false" customHeight="false" outlineLevel="0" collapsed="false">
      <c r="A2446" s="0" t="s">
        <v>8993</v>
      </c>
      <c r="B2446" s="0" t="s">
        <v>9015</v>
      </c>
    </row>
    <row r="2447" customFormat="false" ht="12.8" hidden="false" customHeight="false" outlineLevel="0" collapsed="false">
      <c r="A2447" s="0" t="s">
        <v>8995</v>
      </c>
      <c r="B2447" s="0" t="s">
        <v>9015</v>
      </c>
    </row>
    <row r="2448" customFormat="false" ht="12.8" hidden="false" customHeight="false" outlineLevel="0" collapsed="false">
      <c r="A2448" s="0" t="s">
        <v>8997</v>
      </c>
      <c r="B2448" s="0" t="s">
        <v>9015</v>
      </c>
    </row>
    <row r="2449" customFormat="false" ht="12.8" hidden="false" customHeight="false" outlineLevel="0" collapsed="false">
      <c r="A2449" s="0" t="s">
        <v>8999</v>
      </c>
      <c r="B2449" s="0" t="s">
        <v>9015</v>
      </c>
    </row>
    <row r="2450" customFormat="false" ht="12.8" hidden="false" customHeight="false" outlineLevel="0" collapsed="false">
      <c r="A2450" s="0" t="s">
        <v>9001</v>
      </c>
      <c r="B2450" s="0" t="s">
        <v>9017</v>
      </c>
    </row>
    <row r="2451" customFormat="false" ht="12.8" hidden="false" customHeight="false" outlineLevel="0" collapsed="false">
      <c r="A2451" s="0" t="s">
        <v>9003</v>
      </c>
      <c r="B2451" s="0" t="s">
        <v>9015</v>
      </c>
    </row>
    <row r="2452" customFormat="false" ht="12.8" hidden="false" customHeight="false" outlineLevel="0" collapsed="false">
      <c r="A2452" s="0" t="s">
        <v>9005</v>
      </c>
      <c r="B2452" s="0" t="s">
        <v>9017</v>
      </c>
    </row>
    <row r="2453" customFormat="false" ht="12.8" hidden="false" customHeight="false" outlineLevel="0" collapsed="false">
      <c r="A2453" s="0" t="s">
        <v>9007</v>
      </c>
      <c r="B2453" s="0" t="s">
        <v>9015</v>
      </c>
    </row>
    <row r="2454" customFormat="false" ht="12.8" hidden="false" customHeight="false" outlineLevel="0" collapsed="false">
      <c r="A2454" s="0" t="s">
        <v>9009</v>
      </c>
      <c r="B2454" s="0" t="s">
        <v>9015</v>
      </c>
    </row>
    <row r="2455" customFormat="false" ht="12.8" hidden="false" customHeight="false" outlineLevel="0" collapsed="false">
      <c r="A2455" s="0" t="s">
        <v>9011</v>
      </c>
      <c r="B2455" s="0" t="s">
        <v>9015</v>
      </c>
    </row>
    <row r="2456" customFormat="false" ht="12.8" hidden="false" customHeight="false" outlineLevel="0" collapsed="false">
      <c r="A2456" s="0" t="s">
        <v>9013</v>
      </c>
      <c r="B2456" s="0" t="s">
        <v>9015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4:S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" activeCellId="1" sqref="A599:R599 N17"/>
    </sheetView>
  </sheetViews>
  <sheetFormatPr defaultRowHeight="12.8"/>
  <cols>
    <col collapsed="false" hidden="false" max="1025" min="1" style="0" width="11.5204081632653"/>
  </cols>
  <sheetData>
    <row r="4" customFormat="false" ht="12.8" hidden="false" customHeight="false" outlineLevel="0" collapsed="false">
      <c r="E4" s="0" t="s">
        <v>43</v>
      </c>
      <c r="F4" s="0" t="n">
        <v>729</v>
      </c>
      <c r="G4" s="0" t="n">
        <v>539</v>
      </c>
      <c r="H4" s="0" t="n">
        <v>0.739368998628258</v>
      </c>
      <c r="I4" s="0" t="n">
        <v>190</v>
      </c>
      <c r="J4" s="0" t="n">
        <v>0.260631001371742</v>
      </c>
      <c r="K4" s="0" t="n">
        <v>2895</v>
      </c>
      <c r="L4" s="0" t="n">
        <v>1562</v>
      </c>
      <c r="M4" s="0" t="n">
        <v>2259</v>
      </c>
      <c r="N4" s="0" t="n">
        <v>0.649540049360556</v>
      </c>
      <c r="O4" s="0" t="n">
        <v>0.561699650756694</v>
      </c>
      <c r="P4" s="0" t="n">
        <v>0.602434710227864</v>
      </c>
      <c r="Q4" s="0" t="n">
        <v>0.698965571998589</v>
      </c>
      <c r="R4" s="0" t="n">
        <v>0.594237444948284</v>
      </c>
      <c r="S4" s="0" t="n">
        <v>0.605718512677818</v>
      </c>
    </row>
    <row r="5" customFormat="false" ht="12.8" hidden="false" customHeight="false" outlineLevel="0" collapsed="false">
      <c r="E5" s="0" t="s">
        <v>2</v>
      </c>
    </row>
    <row r="6" customFormat="false" ht="12.8" hidden="false" customHeight="false" outlineLevel="0" collapsed="false">
      <c r="E6" s="0" t="s">
        <v>9</v>
      </c>
    </row>
    <row r="7" customFormat="false" ht="12.8" hidden="false" customHeight="false" outlineLevel="0" collapsed="false">
      <c r="E7" s="0" t="s">
        <v>50</v>
      </c>
      <c r="F7" s="0" t="n">
        <v>317</v>
      </c>
      <c r="G7" s="0" t="n">
        <v>253</v>
      </c>
      <c r="H7" s="0" t="n">
        <v>0.798107255520505</v>
      </c>
      <c r="I7" s="0" t="n">
        <v>64</v>
      </c>
      <c r="J7" s="0" t="n">
        <v>0.201892744479495</v>
      </c>
      <c r="K7" s="0" t="n">
        <v>488</v>
      </c>
      <c r="L7" s="0" t="n">
        <v>254</v>
      </c>
      <c r="M7" s="0" t="n">
        <v>1194</v>
      </c>
      <c r="N7" s="0" t="n">
        <v>0.657681940700809</v>
      </c>
      <c r="O7" s="0" t="n">
        <v>0.29013079667063</v>
      </c>
      <c r="P7" s="0" t="n">
        <v>0.402640264026403</v>
      </c>
      <c r="Q7" s="0" t="n">
        <v>0.598876491542107</v>
      </c>
      <c r="R7" s="0" t="n">
        <v>0.305823816727851</v>
      </c>
      <c r="S7" s="0" t="n">
        <v>0.373050493403379</v>
      </c>
    </row>
    <row r="8" customFormat="false" ht="12.8" hidden="false" customHeight="false" outlineLevel="0" collapsed="false">
      <c r="E8" s="0" t="s">
        <v>59</v>
      </c>
      <c r="F8" s="0" t="n">
        <v>948</v>
      </c>
      <c r="G8" s="0" t="n">
        <v>738</v>
      </c>
      <c r="H8" s="0" t="n">
        <v>0.778481012658228</v>
      </c>
      <c r="I8" s="0" t="n">
        <v>210</v>
      </c>
      <c r="J8" s="0" t="n">
        <v>0.221518987341772</v>
      </c>
      <c r="K8" s="0" t="n">
        <v>3295</v>
      </c>
      <c r="L8" s="0" t="n">
        <v>1800</v>
      </c>
      <c r="M8" s="0" t="n">
        <v>3103</v>
      </c>
      <c r="N8" s="0" t="n">
        <v>0.646712463199215</v>
      </c>
      <c r="O8" s="0" t="n">
        <v>0.515004688965302</v>
      </c>
      <c r="P8" s="0" t="n">
        <v>0.573392499782476</v>
      </c>
      <c r="Q8" s="0" t="n">
        <v>0.68761225366296</v>
      </c>
      <c r="R8" s="0" t="n">
        <v>0.536419204641547</v>
      </c>
      <c r="S8" s="0" t="n">
        <v>0.561597105611027</v>
      </c>
    </row>
    <row r="9" customFormat="false" ht="12.8" hidden="false" customHeight="false" outlineLevel="0" collapsed="false">
      <c r="E9" s="0" t="s">
        <v>9018</v>
      </c>
      <c r="F9" s="0" t="n">
        <v>49</v>
      </c>
      <c r="G9" s="0" t="n">
        <v>27</v>
      </c>
      <c r="H9" s="0" t="n">
        <v>0.0352941176470588</v>
      </c>
      <c r="I9" s="0" t="n">
        <v>22</v>
      </c>
      <c r="J9" s="0" t="n">
        <v>0.0948275862068966</v>
      </c>
      <c r="K9" s="0" t="n">
        <v>44</v>
      </c>
      <c r="L9" s="0" t="n">
        <v>8</v>
      </c>
      <c r="M9" s="0" t="n">
        <v>175</v>
      </c>
      <c r="N9" s="0" t="n">
        <v>0.846153846153846</v>
      </c>
      <c r="O9" s="0" t="n">
        <v>0.200913242009132</v>
      </c>
      <c r="P9" s="0" t="n">
        <v>0.324723247232472</v>
      </c>
      <c r="Q9" s="0" t="n">
        <v>0.485034013605442</v>
      </c>
      <c r="R9" s="0" t="n">
        <v>0.220610625202462</v>
      </c>
      <c r="S9" s="0" t="n">
        <v>0.279915775834143</v>
      </c>
    </row>
    <row r="10" customFormat="false" ht="12.8" hidden="false" customHeight="false" outlineLevel="0" collapsed="false">
      <c r="E10" s="0" t="s">
        <v>9019</v>
      </c>
      <c r="F10" s="0" t="n">
        <v>680</v>
      </c>
      <c r="G10" s="0" t="n">
        <v>512</v>
      </c>
      <c r="H10" s="0" t="n">
        <v>0.669281045751634</v>
      </c>
      <c r="I10" s="0" t="n">
        <v>168</v>
      </c>
      <c r="J10" s="0" t="n">
        <v>0.724137931034483</v>
      </c>
      <c r="K10" s="0" t="n">
        <v>2851</v>
      </c>
      <c r="L10" s="0" t="n">
        <v>1554</v>
      </c>
      <c r="M10" s="0" t="n">
        <v>2084</v>
      </c>
      <c r="N10" s="0" t="n">
        <v>0.647219069239501</v>
      </c>
      <c r="O10" s="0" t="n">
        <v>0.577710233029382</v>
      </c>
      <c r="P10" s="0" t="n">
        <v>0.610492505353319</v>
      </c>
      <c r="Q10" s="0" t="n">
        <v>0.714381228412213</v>
      </c>
      <c r="R10" s="0" t="n">
        <v>0.621160554018203</v>
      </c>
      <c r="S10" s="0" t="n">
        <v>0.629195474597436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28342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2018-04-11T15:46:10Z</dcterms:created>
  <dc:language>en-US</dc:language>
  <cp:lastModifiedBy>Paramita </cp:lastModifiedBy>
  <dcterms:modified xsi:type="dcterms:W3CDTF">2018-04-12T20:38:43Z</dcterms:modified>
  <cp:revision>80</cp:revision>
  <dc:title>Tables</dc:title>
</cp:coreProperties>
</file>