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VBA EXCELL\Coursera\"/>
    </mc:Choice>
  </mc:AlternateContent>
  <xr:revisionPtr revIDLastSave="0" documentId="13_ncr:1_{3442615B-9FA8-48F5-B732-2E40CE96A0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6" i="1" l="1"/>
  <c r="L15" i="1"/>
  <c r="G13" i="1"/>
  <c r="H13" i="1"/>
  <c r="I13" i="1"/>
  <c r="J13" i="1"/>
  <c r="K13" i="1" s="1"/>
  <c r="G12" i="1"/>
  <c r="H12" i="1"/>
  <c r="I12" i="1"/>
  <c r="J12" i="1"/>
  <c r="K12" i="1" s="1"/>
  <c r="G11" i="1"/>
  <c r="H11" i="1"/>
  <c r="I11" i="1"/>
  <c r="J11" i="1"/>
  <c r="K11" i="1" s="1"/>
  <c r="H7" i="1"/>
  <c r="H8" i="1"/>
  <c r="H9" i="1"/>
  <c r="H10" i="1"/>
  <c r="G7" i="1"/>
  <c r="G8" i="1"/>
  <c r="G9" i="1"/>
  <c r="G10" i="1"/>
  <c r="J10" i="1" s="1"/>
  <c r="K10" i="1" s="1"/>
  <c r="H6" i="1"/>
  <c r="G6" i="1"/>
  <c r="L13" i="1" l="1"/>
  <c r="L12" i="1"/>
  <c r="I10" i="1"/>
  <c r="L10" i="1" s="1"/>
  <c r="L11" i="1"/>
  <c r="J7" i="1"/>
  <c r="K7" i="1" s="1"/>
  <c r="J8" i="1"/>
  <c r="K8" i="1" s="1"/>
  <c r="J9" i="1"/>
  <c r="K9" i="1" s="1"/>
  <c r="J6" i="1"/>
  <c r="K6" i="1" s="1"/>
  <c r="I7" i="1"/>
  <c r="L7" i="1" s="1"/>
  <c r="I8" i="1"/>
  <c r="I9" i="1"/>
  <c r="I6" i="1"/>
  <c r="L8" i="1" l="1"/>
  <c r="L9" i="1"/>
  <c r="L6" i="1"/>
</calcChain>
</file>

<file path=xl/sharedStrings.xml><?xml version="1.0" encoding="utf-8"?>
<sst xmlns="http://schemas.openxmlformats.org/spreadsheetml/2006/main" count="17" uniqueCount="16">
  <si>
    <t>Q</t>
  </si>
  <si>
    <t>kPa</t>
  </si>
  <si>
    <t>B</t>
  </si>
  <si>
    <t>L</t>
  </si>
  <si>
    <t>z</t>
  </si>
  <si>
    <t>m</t>
  </si>
  <si>
    <t>n</t>
  </si>
  <si>
    <t>1er Term</t>
  </si>
  <si>
    <t>alpha_1</t>
  </si>
  <si>
    <t>alpha</t>
  </si>
  <si>
    <t>Sigma_zz</t>
  </si>
  <si>
    <t>FIGURA</t>
  </si>
  <si>
    <t>4(-)</t>
  </si>
  <si>
    <t>6(-)</t>
  </si>
  <si>
    <t>E. TOTAL</t>
  </si>
  <si>
    <t>E.EFECTIVO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</si>
</sst>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20"/>
      <color rgb="FFFF0000"/>
      <name val="Calibri"/>
    </font>
    <font>
      <sz val="20"/>
      <color rgb="FF000090"/>
      <name val="Calibri"/>
    </font>
    <font>
      <b/>
      <sz val="11"/>
      <color theme="1"/>
      <name val="Calibri"/>
      <family val="2"/>
      <scheme val="minor"/>
    </font>
    <font>
      <sz val="20"/>
      <color rgb="FF00009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wrapText="1" readingOrder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 readingOrder="1"/>
    </xf>
    <xf numFmtId="0" fontId="4" fillId="0" borderId="0" xfId="0" applyFont="1"/>
    <xf numFmtId="0" fontId="5" fillId="0" borderId="2" xfId="0" applyFont="1" applyFill="1" applyBorder="1" applyAlignment="1">
      <alignment horizontal="center" wrapText="1" readingOrder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16"/>
  <sheetViews>
    <sheetView tabSelected="1" topLeftCell="A4" zoomScale="89" zoomScaleNormal="89" workbookViewId="0">
      <selection activeCell="N10" sqref="N10"/>
    </sheetView>
  </sheetViews>
  <sheetFormatPr baseColWidth="10" defaultColWidth="9.140625" defaultRowHeight="15" x14ac:dyDescent="0.25"/>
  <cols>
    <col min="7" max="7" width="9.140625" customWidth="1"/>
    <col min="8" max="8" width="9" customWidth="1"/>
    <col min="9" max="9" width="16" customWidth="1"/>
    <col min="10" max="10" width="16.5703125" customWidth="1"/>
    <col min="11" max="11" width="12.42578125" customWidth="1"/>
    <col min="12" max="12" width="16.42578125" customWidth="1"/>
  </cols>
  <sheetData>
    <row r="3" spans="3:12" ht="15.75" thickBot="1" x14ac:dyDescent="0.3"/>
    <row r="4" spans="3:12" ht="27" thickBot="1" x14ac:dyDescent="0.45">
      <c r="D4" s="1" t="s">
        <v>0</v>
      </c>
      <c r="E4" s="1">
        <v>230</v>
      </c>
      <c r="F4" s="1" t="s">
        <v>1</v>
      </c>
      <c r="G4" s="2"/>
      <c r="H4" s="2"/>
      <c r="I4" s="2"/>
      <c r="J4" s="2"/>
      <c r="K4" s="2"/>
      <c r="L4" s="1" t="s">
        <v>1</v>
      </c>
    </row>
    <row r="5" spans="3:12" ht="53.25" thickBot="1" x14ac:dyDescent="0.45">
      <c r="C5" s="4" t="s">
        <v>11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</row>
    <row r="6" spans="3:12" ht="27" thickBot="1" x14ac:dyDescent="0.45">
      <c r="C6">
        <v>1</v>
      </c>
      <c r="D6" s="3">
        <v>4</v>
      </c>
      <c r="E6" s="3">
        <v>3.5</v>
      </c>
      <c r="F6" s="3">
        <v>1.3</v>
      </c>
      <c r="G6" s="3">
        <f>D6/F6</f>
        <v>3.0769230769230766</v>
      </c>
      <c r="H6" s="3">
        <f>E6/F6</f>
        <v>2.6923076923076921</v>
      </c>
      <c r="I6" s="3">
        <f>((2*G6*H6*SQRT(G6^2+H6^2+1))/(G6^2+H6^2+1+G6^2*H6^2))*((G6^2+H6^2+2)/(G6^2+H6^2+1))</f>
        <v>0.85326527344460035</v>
      </c>
      <c r="J6" s="3">
        <f>ATAN((2*G6*H6*SQRT(G6^2+H6^2+1))/(G6^2+H6^2+1-G6^2*H6^2))</f>
        <v>-0.9401983422414949</v>
      </c>
      <c r="K6" s="3">
        <f>IF(J6&lt;0,J6+PI(),J6)</f>
        <v>2.2013943113482983</v>
      </c>
      <c r="L6" s="3">
        <f>($E$4/(4*PI()))*(I6+K6)</f>
        <v>55.908879824025043</v>
      </c>
    </row>
    <row r="7" spans="3:12" ht="27" thickBot="1" x14ac:dyDescent="0.45">
      <c r="C7">
        <v>2</v>
      </c>
      <c r="D7" s="3">
        <v>4</v>
      </c>
      <c r="E7" s="3">
        <v>1.5</v>
      </c>
      <c r="F7" s="3">
        <v>1.3</v>
      </c>
      <c r="G7" s="3">
        <f t="shared" ref="G7:G10" si="0">D7/F7</f>
        <v>3.0769230769230766</v>
      </c>
      <c r="H7" s="3">
        <f t="shared" ref="H7:H10" si="1">E7/F7</f>
        <v>1.1538461538461537</v>
      </c>
      <c r="I7" s="3">
        <f t="shared" ref="I7:I10" si="2">((2*G7*H7*SQRT(G7^2+H7^2+1))/(G7^2+H7^2+1+G7^2*H7^2))*((G7^2+H7^2+2)/(G7^2+H7^2+1))</f>
        <v>1.0841627612187816</v>
      </c>
      <c r="J7" s="3">
        <f t="shared" ref="J7:J10" si="3">ATAN((2*G7*H7*SQRT(G7^2+H7^2+1))/(G7^2+H7^2+1-G7^2*H7^2))</f>
        <v>-1.5377710092345942</v>
      </c>
      <c r="K7" s="3">
        <f t="shared" ref="K7:K10" si="4">IF(J7&lt;0,J7+PI(),J7)</f>
        <v>1.6038216443551989</v>
      </c>
      <c r="L7" s="3">
        <f t="shared" ref="L7:L10" si="5">($E$4/(4*PI()))*(I7+K7)</f>
        <v>49.197690586618343</v>
      </c>
    </row>
    <row r="8" spans="3:12" ht="27" thickBot="1" x14ac:dyDescent="0.45">
      <c r="C8">
        <v>3</v>
      </c>
      <c r="D8" s="3">
        <v>6</v>
      </c>
      <c r="E8" s="3">
        <v>1.5</v>
      </c>
      <c r="F8" s="3">
        <v>1.3</v>
      </c>
      <c r="G8" s="3">
        <f t="shared" si="0"/>
        <v>4.615384615384615</v>
      </c>
      <c r="H8" s="3">
        <f t="shared" si="1"/>
        <v>1.1538461538461537</v>
      </c>
      <c r="I8" s="3">
        <f t="shared" si="2"/>
        <v>1.0379964752113833</v>
      </c>
      <c r="J8" s="3">
        <f t="shared" si="3"/>
        <v>-1.4797512212265556</v>
      </c>
      <c r="K8" s="3">
        <f t="shared" si="4"/>
        <v>1.6618414323632376</v>
      </c>
      <c r="L8" s="3">
        <f t="shared" si="5"/>
        <v>49.414643081798772</v>
      </c>
    </row>
    <row r="9" spans="3:12" ht="27" thickBot="1" x14ac:dyDescent="0.45">
      <c r="C9" t="s">
        <v>12</v>
      </c>
      <c r="D9" s="3">
        <v>5.5</v>
      </c>
      <c r="E9" s="3">
        <v>3</v>
      </c>
      <c r="F9" s="3">
        <v>1.3</v>
      </c>
      <c r="G9" s="3">
        <f t="shared" si="0"/>
        <v>4.2307692307692308</v>
      </c>
      <c r="H9" s="3">
        <f t="shared" si="1"/>
        <v>2.3076923076923075</v>
      </c>
      <c r="I9" s="3">
        <f t="shared" si="2"/>
        <v>0.83711685943645586</v>
      </c>
      <c r="J9" s="3">
        <f t="shared" si="3"/>
        <v>-0.9338752372246415</v>
      </c>
      <c r="K9" s="3">
        <f t="shared" si="4"/>
        <v>2.2077174163651518</v>
      </c>
      <c r="L9" s="3">
        <f t="shared" si="5"/>
        <v>55.729048977287583</v>
      </c>
    </row>
    <row r="10" spans="3:12" ht="27" thickBot="1" x14ac:dyDescent="0.45">
      <c r="C10">
        <v>5</v>
      </c>
      <c r="D10" s="2">
        <v>1.5</v>
      </c>
      <c r="E10" s="2">
        <v>3</v>
      </c>
      <c r="F10" s="3">
        <v>1.3</v>
      </c>
      <c r="G10" s="3">
        <f t="shared" si="0"/>
        <v>1.1538461538461537</v>
      </c>
      <c r="H10" s="3">
        <f t="shared" si="1"/>
        <v>2.3076923076923075</v>
      </c>
      <c r="I10" s="3">
        <f t="shared" si="2"/>
        <v>1.1297676181856628</v>
      </c>
      <c r="J10" s="3">
        <f t="shared" si="3"/>
        <v>1.5323572840641506</v>
      </c>
      <c r="K10" s="3">
        <f t="shared" si="4"/>
        <v>1.5323572840641506</v>
      </c>
      <c r="L10" s="3">
        <f t="shared" si="5"/>
        <v>48.724388791924952</v>
      </c>
    </row>
    <row r="11" spans="3:12" ht="27" thickBot="1" x14ac:dyDescent="0.45">
      <c r="C11" t="s">
        <v>13</v>
      </c>
      <c r="D11" s="5">
        <v>5.5</v>
      </c>
      <c r="E11" s="5">
        <v>1</v>
      </c>
      <c r="F11" s="3">
        <v>2.2999999999999998</v>
      </c>
      <c r="G11" s="3">
        <f t="shared" ref="G11" si="6">D11/F11</f>
        <v>2.3913043478260874</v>
      </c>
      <c r="H11" s="3">
        <f t="shared" ref="H11" si="7">E11/F11</f>
        <v>0.43478260869565222</v>
      </c>
      <c r="I11" s="3">
        <f t="shared" ref="I11" si="8">((2*G11*H11*SQRT(G11^2+H11^2+1))/(G11^2+H11^2+1+G11^2*H11^2))*((G11^2+H11^2+2)/(G11^2+H11^2+1))</f>
        <v>0.78317000404546666</v>
      </c>
      <c r="J11" s="3">
        <f t="shared" ref="J11" si="9">ATAN((2*G11*H11*SQRT(G11^2+H11^2+1))/(G11^2+H11^2+1-G11^2*H11^2))</f>
        <v>0.75340607574374907</v>
      </c>
      <c r="K11" s="3">
        <f t="shared" ref="K11" si="10">IF(J11&lt;0,J11+PI(),J11)</f>
        <v>0.75340607574374907</v>
      </c>
      <c r="L11" s="3">
        <f t="shared" ref="L11" si="11">($E$4/(4*PI()))*(I11+K11)</f>
        <v>28.123673031550336</v>
      </c>
    </row>
    <row r="12" spans="3:12" ht="27" thickBot="1" x14ac:dyDescent="0.45">
      <c r="C12">
        <v>7</v>
      </c>
      <c r="D12" s="5">
        <v>1.5</v>
      </c>
      <c r="E12" s="5">
        <v>1</v>
      </c>
      <c r="F12" s="3">
        <v>3.3</v>
      </c>
      <c r="G12" s="3">
        <f t="shared" ref="G12" si="12">D12/F12</f>
        <v>0.45454545454545459</v>
      </c>
      <c r="H12" s="3">
        <f t="shared" ref="H12" si="13">E12/F12</f>
        <v>0.30303030303030304</v>
      </c>
      <c r="I12" s="3">
        <f t="shared" ref="I12" si="14">((2*G12*H12*SQRT(G12^2+H12^2+1))/(G12^2+H12^2+1+G12^2*H12^2))*((G12^2+H12^2+2)/(G12^2+H12^2+1))</f>
        <v>0.4217879027505243</v>
      </c>
      <c r="J12" s="3">
        <f t="shared" ref="J12" si="15">ATAN((2*G12*H12*SQRT(G12^2+H12^2+1))/(G12^2+H12^2+1-G12^2*H12^2))</f>
        <v>0.24059167896126826</v>
      </c>
      <c r="K12" s="3">
        <f t="shared" ref="K12" si="16">IF(J12&lt;0,J12+PI(),J12)</f>
        <v>0.24059167896126826</v>
      </c>
      <c r="L12" s="3">
        <f t="shared" ref="L12" si="17">($E$4/(4*PI()))*(I12+K12)</f>
        <v>12.123413232745987</v>
      </c>
    </row>
    <row r="13" spans="3:12" ht="27" thickBot="1" x14ac:dyDescent="0.45">
      <c r="C13">
        <v>8</v>
      </c>
      <c r="D13" s="5">
        <v>6</v>
      </c>
      <c r="E13" s="5">
        <v>3.5</v>
      </c>
      <c r="F13" s="3">
        <v>4.3</v>
      </c>
      <c r="G13" s="3">
        <f t="shared" ref="G13" si="18">D13/F13</f>
        <v>1.3953488372093024</v>
      </c>
      <c r="H13" s="3">
        <f t="shared" ref="H13" si="19">E13/F13</f>
        <v>0.81395348837209303</v>
      </c>
      <c r="I13" s="3">
        <f t="shared" ref="I13" si="20">((2*G13*H13*SQRT(G13^2+H13^2+1))/(G13^2+H13^2+1+G13^2*H13^2))*((G13^2+H13^2+2)/(G13^2+H13^2+1))</f>
        <v>1.1248547904276236</v>
      </c>
      <c r="J13" s="3">
        <f t="shared" ref="J13" si="21">ATAN((2*G13*H13*SQRT(G13^2+H13^2+1))/(G13^2+H13^2+1-G13^2*H13^2))</f>
        <v>1.0776042721319901</v>
      </c>
      <c r="K13" s="3">
        <f t="shared" ref="K13" si="22">IF(J13&lt;0,J13+PI(),J13)</f>
        <v>1.0776042721319901</v>
      </c>
      <c r="L13" s="3">
        <f t="shared" ref="L13" si="23">($E$4/(4*PI()))*(I13+K13)</f>
        <v>40.31120837784902</v>
      </c>
    </row>
    <row r="15" spans="3:12" x14ac:dyDescent="0.25">
      <c r="K15" t="s">
        <v>14</v>
      </c>
      <c r="L15">
        <f>L6+L7+L8-L9+L10-L11+L12+L13</f>
        <v>171.82750188612417</v>
      </c>
    </row>
    <row r="16" spans="3:12" x14ac:dyDescent="0.25">
      <c r="K16" t="s">
        <v>15</v>
      </c>
      <c r="L16" s="6">
        <f>L15-10*F6</f>
        <v>158.82750188612417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2020-11-21T15:58:02Z</dcterms:modified>
</cp:coreProperties>
</file>