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05ad125c34a4bb4/Documents/statslab/"/>
    </mc:Choice>
  </mc:AlternateContent>
  <xr:revisionPtr revIDLastSave="0" documentId="8_{9580E01D-E3E3-4BA5-BA15-EC40328B64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1" r:id="rId1"/>
    <sheet name="Sheet1" sheetId="2" r:id="rId2"/>
    <sheet name="Sheet3" sheetId="3" r:id="rId3"/>
    <sheet name="Sheet5" sheetId="5" r:id="rId4"/>
    <sheet name="Sheet4" sheetId="4" r:id="rId5"/>
  </sheets>
  <calcPr calcId="181029"/>
</workbook>
</file>

<file path=xl/calcChain.xml><?xml version="1.0" encoding="utf-8"?>
<calcChain xmlns="http://schemas.openxmlformats.org/spreadsheetml/2006/main">
  <c r="D18" i="1" l="1"/>
  <c r="D10" i="1"/>
  <c r="D15" i="1" s="1"/>
  <c r="D16" i="1" s="1"/>
  <c r="D9" i="1"/>
  <c r="D7" i="1"/>
  <c r="D19" i="1" s="1"/>
  <c r="E20" i="1"/>
  <c r="E19" i="1"/>
  <c r="E18" i="1"/>
  <c r="E16" i="1"/>
  <c r="E15" i="1"/>
  <c r="E10" i="1"/>
  <c r="E9" i="1"/>
  <c r="E7" i="1"/>
  <c r="D20" i="1" l="1"/>
</calcChain>
</file>

<file path=xl/sharedStrings.xml><?xml version="1.0" encoding="utf-8"?>
<sst xmlns="http://schemas.openxmlformats.org/spreadsheetml/2006/main" count="163" uniqueCount="71">
  <si>
    <t xml:space="preserve">From the data of  marks of students in test given below, test whether the average marks </t>
  </si>
  <si>
    <t>of a student is atleast 60 or not at 95% confidence level.</t>
  </si>
  <si>
    <t xml:space="preserve">Solution:- Here, we have </t>
  </si>
  <si>
    <t>Sample size(n)=</t>
  </si>
  <si>
    <t>Pop. Mean (μ)=</t>
  </si>
  <si>
    <t>Sample Mean(x*)=</t>
  </si>
  <si>
    <t>Sample SD(S) =</t>
  </si>
  <si>
    <t>Here , we set up Hypothesis as</t>
  </si>
  <si>
    <t>H0 : µ1 ≥ 60 i.e the average marks of a student is atleast 60.</t>
  </si>
  <si>
    <t>H1 : µ2  &gt; 60 i.e the average marks of a student is more than 60.</t>
  </si>
  <si>
    <r>
      <t>Under H</t>
    </r>
    <r>
      <rPr>
        <vertAlign val="subscript"/>
        <sz val="12"/>
        <color theme="1"/>
        <rFont val="Times New Roman"/>
      </rPr>
      <t>0</t>
    </r>
    <r>
      <rPr>
        <sz val="12"/>
        <color theme="1"/>
        <rFont val="Times New Roman"/>
      </rPr>
      <t xml:space="preserve"> ,test statistics</t>
    </r>
  </si>
  <si>
    <t>S.E(x*) = </t>
  </si>
  <si>
    <r>
      <t>T</t>
    </r>
    <r>
      <rPr>
        <vertAlign val="subscript"/>
        <sz val="12"/>
        <color theme="1"/>
        <rFont val="Times New Roman"/>
      </rPr>
      <t>cal</t>
    </r>
    <r>
      <rPr>
        <sz val="12"/>
        <color theme="1"/>
        <rFont val="Times New Roman"/>
      </rPr>
      <t xml:space="preserve"> =</t>
    </r>
  </si>
  <si>
    <t>C.L.(1-α ) =</t>
  </si>
  <si>
    <t xml:space="preserve">     (α ) = </t>
  </si>
  <si>
    <t>d.f. =</t>
  </si>
  <si>
    <r>
      <t>T</t>
    </r>
    <r>
      <rPr>
        <vertAlign val="subscript"/>
        <sz val="12"/>
        <color theme="1"/>
        <rFont val="Times New Roman"/>
      </rPr>
      <t>tab</t>
    </r>
    <r>
      <rPr>
        <sz val="12"/>
        <color theme="1"/>
        <rFont val="Times New Roman"/>
      </rPr>
      <t xml:space="preserve"> = </t>
    </r>
  </si>
  <si>
    <r>
      <t>Decision: - Since T</t>
    </r>
    <r>
      <rPr>
        <vertAlign val="subscript"/>
        <sz val="12"/>
        <color theme="1"/>
        <rFont val="Times New Roman"/>
      </rPr>
      <t>cal</t>
    </r>
    <r>
      <rPr>
        <sz val="12"/>
        <color theme="1"/>
        <rFont val="Times New Roman"/>
      </rPr>
      <t xml:space="preserve"> &lt; T</t>
    </r>
    <r>
      <rPr>
        <vertAlign val="subscript"/>
        <sz val="12"/>
        <color theme="1"/>
        <rFont val="Times New Roman"/>
      </rPr>
      <t>tab</t>
    </r>
    <r>
      <rPr>
        <sz val="12"/>
        <color theme="1"/>
        <rFont val="Times New Roman"/>
      </rPr>
      <t>,we accept H</t>
    </r>
    <r>
      <rPr>
        <vertAlign val="subscript"/>
        <sz val="12"/>
        <color theme="1"/>
        <rFont val="Times New Roman"/>
      </rPr>
      <t>0</t>
    </r>
    <r>
      <rPr>
        <sz val="12"/>
        <color theme="1"/>
        <rFont val="Times New Roman"/>
      </rPr>
      <t xml:space="preserve"> and reject H</t>
    </r>
    <r>
      <rPr>
        <vertAlign val="subscript"/>
        <sz val="12"/>
        <color theme="1"/>
        <rFont val="Times New Roman"/>
      </rPr>
      <t>1</t>
    </r>
    <r>
      <rPr>
        <sz val="12"/>
        <color theme="1"/>
        <rFont val="Times New Roman"/>
      </rPr>
      <t xml:space="preserve"> with the </t>
    </r>
  </si>
  <si>
    <t>conclusion that average marks of student is atleast 60</t>
  </si>
  <si>
    <t>Name: Pramoon Shrestha</t>
  </si>
  <si>
    <t xml:space="preserve">Analyze the given Design. </t>
  </si>
  <si>
    <t>A15</t>
  </si>
  <si>
    <t>B50</t>
  </si>
  <si>
    <t>A40</t>
  </si>
  <si>
    <t>B20</t>
  </si>
  <si>
    <t>B10</t>
  </si>
  <si>
    <t>A25</t>
  </si>
  <si>
    <t>B40</t>
  </si>
  <si>
    <t>C30</t>
  </si>
  <si>
    <t>C40</t>
  </si>
  <si>
    <t>C65</t>
  </si>
  <si>
    <t>C35</t>
  </si>
  <si>
    <t>A45</t>
  </si>
  <si>
    <t>Solution:- Given, design is RBD with 3 treatments and 4 replications.</t>
  </si>
  <si>
    <t>Blocks</t>
  </si>
  <si>
    <t>Treatments</t>
  </si>
  <si>
    <t xml:space="preserve">A </t>
  </si>
  <si>
    <t>B</t>
  </si>
  <si>
    <t>C</t>
  </si>
  <si>
    <t>I</t>
  </si>
  <si>
    <t>II</t>
  </si>
  <si>
    <t>III</t>
  </si>
  <si>
    <t>IV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</si>
  <si>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</si>
  <si>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</si>
  <si>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</si>
  <si>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</si>
  <si>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</si>
  <si>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</si>
  <si>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</si>
  <si>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</si>
  <si>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Block</t>
  </si>
  <si>
    <t>Treatment</t>
  </si>
  <si>
    <t>Error</t>
  </si>
  <si>
    <t>Total</t>
  </si>
  <si>
    <t xml:space="preserve">B20 </t>
  </si>
  <si>
    <t>A20</t>
  </si>
  <si>
    <t>B25</t>
  </si>
  <si>
    <t>B45</t>
  </si>
  <si>
    <t>Solution:- Given, design is CRD with 3 treatments and 4 replications.</t>
  </si>
  <si>
    <t>A</t>
  </si>
  <si>
    <t>ANOVA Table</t>
  </si>
  <si>
    <t>Errors</t>
  </si>
  <si>
    <t xml:space="preserve">Name: Pramoon Shrestha </t>
  </si>
  <si>
    <t>D20</t>
  </si>
  <si>
    <t>D40</t>
  </si>
  <si>
    <t>D45</t>
  </si>
  <si>
    <t>D25</t>
  </si>
  <si>
    <t>B30</t>
  </si>
  <si>
    <t>Solution:- Given, design is RBD with 4 treatments and 4 replications.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</si>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</sst>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indexed="2"/>
      <name val="Times New Roman"/>
    </font>
    <font>
      <vertAlign val="subscript"/>
      <sz val="12"/>
      <color theme="1"/>
      <name val="Times New Roman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5" fillId="0" borderId="2" xfId="0" applyFont="1" applyBorder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8" zoomScale="150" workbookViewId="0">
      <selection activeCell="C24" sqref="C24"/>
    </sheetView>
  </sheetViews>
  <sheetFormatPr defaultColWidth="10.83203125" defaultRowHeight="15.5" x14ac:dyDescent="0.35"/>
  <cols>
    <col min="1" max="16384" width="10.83203125" style="1"/>
  </cols>
  <sheetData>
    <row r="1" spans="1:10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3">
        <v>55</v>
      </c>
      <c r="B3" s="3">
        <v>65</v>
      </c>
      <c r="C3" s="3">
        <v>60</v>
      </c>
      <c r="D3" s="3">
        <v>62</v>
      </c>
      <c r="E3" s="3">
        <v>63</v>
      </c>
      <c r="F3" s="3">
        <v>50</v>
      </c>
      <c r="G3" s="3">
        <v>62</v>
      </c>
      <c r="H3" s="3">
        <v>75</v>
      </c>
      <c r="I3" s="3">
        <v>68</v>
      </c>
      <c r="J3" s="3">
        <v>65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1" t="s">
        <v>2</v>
      </c>
    </row>
    <row r="6" spans="1:10" x14ac:dyDescent="0.35">
      <c r="A6" s="5">
        <v>55</v>
      </c>
      <c r="B6" s="5">
        <v>65</v>
      </c>
      <c r="C6" s="5">
        <v>60</v>
      </c>
      <c r="D6" s="5">
        <v>62</v>
      </c>
      <c r="E6" s="5">
        <v>63</v>
      </c>
      <c r="F6" s="5">
        <v>50</v>
      </c>
      <c r="G6" s="5">
        <v>62</v>
      </c>
      <c r="H6" s="5">
        <v>75</v>
      </c>
      <c r="I6" s="5">
        <v>68</v>
      </c>
      <c r="J6" s="5">
        <v>65</v>
      </c>
    </row>
    <row r="7" spans="1:10" x14ac:dyDescent="0.35">
      <c r="C7" s="6" t="s">
        <v>3</v>
      </c>
      <c r="D7" s="5">
        <f>COUNT(A6:J6)</f>
        <v>10</v>
      </c>
      <c r="E7" s="7" t="str">
        <f ca="1">_xlfn.FORMULATEXT(D7)</f>
        <v>=COUNT(A6:J6)</v>
      </c>
    </row>
    <row r="8" spans="1:10" x14ac:dyDescent="0.35">
      <c r="C8" s="6" t="s">
        <v>4</v>
      </c>
      <c r="D8" s="5">
        <v>60</v>
      </c>
      <c r="E8" s="7"/>
    </row>
    <row r="9" spans="1:10" x14ac:dyDescent="0.35">
      <c r="C9" s="6" t="s">
        <v>5</v>
      </c>
      <c r="D9" s="5">
        <f>AVERAGE(A6:J6)</f>
        <v>62.5</v>
      </c>
      <c r="E9" s="7" t="str">
        <f t="shared" ref="E9:E10" ca="1" si="0">_xlfn.FORMULATEXT(D9)</f>
        <v>=AVERAGE(A6:J6)</v>
      </c>
    </row>
    <row r="10" spans="1:10" x14ac:dyDescent="0.35">
      <c r="C10" s="6" t="s">
        <v>6</v>
      </c>
      <c r="D10" s="8">
        <f>_xlfn.STDEV.S(A6:J6)</f>
        <v>6.8190908484929276</v>
      </c>
      <c r="E10" s="7" t="str">
        <f t="shared" ca="1" si="0"/>
        <v>=STDEV.S(A6:J6)</v>
      </c>
    </row>
    <row r="11" spans="1:10" x14ac:dyDescent="0.35">
      <c r="B11" s="1" t="s">
        <v>7</v>
      </c>
    </row>
    <row r="12" spans="1:10" x14ac:dyDescent="0.35">
      <c r="B12" s="1" t="s">
        <v>8</v>
      </c>
    </row>
    <row r="13" spans="1:10" x14ac:dyDescent="0.35">
      <c r="B13" s="1" t="s">
        <v>9</v>
      </c>
    </row>
    <row r="14" spans="1:10" ht="17.5" x14ac:dyDescent="0.45">
      <c r="B14" s="1" t="s">
        <v>10</v>
      </c>
    </row>
    <row r="15" spans="1:10" x14ac:dyDescent="0.35">
      <c r="C15" s="6" t="s">
        <v>11</v>
      </c>
      <c r="D15" s="9">
        <f>D10/SQRT(D7)</f>
        <v>2.1563858652847823</v>
      </c>
      <c r="E15" s="7" t="str">
        <f t="shared" ref="E15:E20" ca="1" si="1">_xlfn.FORMULATEXT(D15)</f>
        <v>=D10/SQRT(D7)</v>
      </c>
    </row>
    <row r="16" spans="1:10" ht="17.5" x14ac:dyDescent="0.45">
      <c r="C16" s="6" t="s">
        <v>12</v>
      </c>
      <c r="D16" s="8">
        <f>(D9-D8)/D15</f>
        <v>1.1593472394004207</v>
      </c>
      <c r="E16" s="7" t="str">
        <f t="shared" ca="1" si="1"/>
        <v>=(D9-D8)/D15</v>
      </c>
    </row>
    <row r="17" spans="2:7" x14ac:dyDescent="0.35">
      <c r="C17" s="6" t="s">
        <v>13</v>
      </c>
      <c r="D17" s="10">
        <v>0.95</v>
      </c>
      <c r="E17" s="7"/>
    </row>
    <row r="18" spans="2:7" x14ac:dyDescent="0.35">
      <c r="C18" s="6" t="s">
        <v>14</v>
      </c>
      <c r="D18" s="9">
        <f>1-D17</f>
        <v>5.0000000000000044E-2</v>
      </c>
      <c r="E18" s="7" t="str">
        <f t="shared" ca="1" si="1"/>
        <v>=1-D17</v>
      </c>
      <c r="F18" s="7"/>
      <c r="G18" s="7"/>
    </row>
    <row r="19" spans="2:7" x14ac:dyDescent="0.35">
      <c r="C19" s="6" t="s">
        <v>15</v>
      </c>
      <c r="D19" s="11">
        <f>D7-1</f>
        <v>9</v>
      </c>
      <c r="E19" s="7" t="str">
        <f t="shared" ca="1" si="1"/>
        <v>=D7-1</v>
      </c>
      <c r="F19" s="7"/>
      <c r="G19" s="7"/>
    </row>
    <row r="20" spans="2:7" ht="17.5" x14ac:dyDescent="0.45">
      <c r="C20" s="6" t="s">
        <v>16</v>
      </c>
      <c r="D20" s="8">
        <f>ABS(_xlfn.T.INV(D18,D19))</f>
        <v>1.8331129326562368</v>
      </c>
      <c r="E20" s="7" t="str">
        <f t="shared" ca="1" si="1"/>
        <v>=ABS(T.INV(D18,D19))</v>
      </c>
    </row>
    <row r="21" spans="2:7" ht="17.5" x14ac:dyDescent="0.45">
      <c r="B21" s="1" t="s">
        <v>17</v>
      </c>
    </row>
    <row r="22" spans="2:7" x14ac:dyDescent="0.35">
      <c r="C22" s="1" t="s">
        <v>18</v>
      </c>
    </row>
    <row r="24" spans="2:7" x14ac:dyDescent="0.35">
      <c r="C24" s="1" t="s">
        <v>19</v>
      </c>
    </row>
  </sheetData>
  <printOptions headings="1" gridLines="1"/>
  <pageMargins left="0.7" right="0.7" top="0.75" bottom="0.75" header="0.3" footer="0.3"/>
  <pageSetup paperSize="9" scale="6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5B04-7281-4213-B8A1-B05834FD3F60}">
  <dimension ref="A1:H24"/>
  <sheetViews>
    <sheetView workbookViewId="0">
      <selection activeCell="K12" sqref="K12"/>
    </sheetView>
  </sheetViews>
  <sheetFormatPr defaultRowHeight="15.5" x14ac:dyDescent="0.35"/>
  <sheetData>
    <row r="1" spans="1:8" ht="17.5" x14ac:dyDescent="0.35">
      <c r="A1" s="12" t="s">
        <v>20</v>
      </c>
      <c r="B1" s="12"/>
      <c r="C1" s="12"/>
      <c r="D1" s="12"/>
      <c r="E1" s="12"/>
      <c r="F1" s="12"/>
      <c r="G1" s="12"/>
      <c r="H1" s="12"/>
    </row>
    <row r="2" spans="1:8" ht="17.5" x14ac:dyDescent="0.35">
      <c r="A2" s="13" t="s">
        <v>21</v>
      </c>
      <c r="B2" s="13" t="s">
        <v>22</v>
      </c>
      <c r="C2" s="13" t="s">
        <v>23</v>
      </c>
      <c r="D2" s="13" t="s">
        <v>24</v>
      </c>
      <c r="E2" s="12"/>
      <c r="F2" s="12"/>
      <c r="G2" s="12"/>
      <c r="H2" s="12"/>
    </row>
    <row r="3" spans="1:8" ht="17.5" x14ac:dyDescent="0.35">
      <c r="A3" s="13" t="s">
        <v>25</v>
      </c>
      <c r="B3" s="13" t="s">
        <v>26</v>
      </c>
      <c r="C3" s="13" t="s">
        <v>27</v>
      </c>
      <c r="D3" s="13" t="s">
        <v>28</v>
      </c>
      <c r="E3" s="12"/>
      <c r="F3" s="12"/>
      <c r="G3" s="12"/>
      <c r="H3" s="12"/>
    </row>
    <row r="4" spans="1:8" ht="17.5" x14ac:dyDescent="0.35">
      <c r="A4" s="13" t="s">
        <v>29</v>
      </c>
      <c r="B4" s="13" t="s">
        <v>30</v>
      </c>
      <c r="C4" s="13" t="s">
        <v>31</v>
      </c>
      <c r="D4" s="13" t="s">
        <v>32</v>
      </c>
      <c r="E4" s="12"/>
      <c r="F4" s="12"/>
      <c r="G4" s="12"/>
      <c r="H4" s="12"/>
    </row>
    <row r="5" spans="1:8" ht="17.5" x14ac:dyDescent="0.35">
      <c r="A5" s="13"/>
      <c r="B5" s="13"/>
      <c r="C5" s="13"/>
      <c r="D5" s="13"/>
      <c r="E5" s="12"/>
      <c r="F5" s="12"/>
      <c r="G5" s="12"/>
      <c r="H5" s="12"/>
    </row>
    <row r="6" spans="1:8" ht="17.5" x14ac:dyDescent="0.35">
      <c r="A6" s="14"/>
      <c r="B6" s="14"/>
      <c r="C6" s="14"/>
      <c r="D6" s="14"/>
      <c r="E6" s="14"/>
      <c r="F6" s="14"/>
      <c r="G6" s="14"/>
      <c r="H6" s="14"/>
    </row>
    <row r="7" spans="1:8" ht="17.5" x14ac:dyDescent="0.35">
      <c r="A7" s="12" t="s">
        <v>33</v>
      </c>
      <c r="B7" s="12"/>
      <c r="C7" s="12"/>
      <c r="D7" s="12"/>
      <c r="E7" s="12"/>
      <c r="F7" s="12"/>
      <c r="G7" s="12"/>
      <c r="H7" s="12"/>
    </row>
    <row r="8" spans="1:8" ht="17.5" x14ac:dyDescent="0.35">
      <c r="A8" s="15" t="s">
        <v>34</v>
      </c>
      <c r="B8" s="12"/>
      <c r="C8" s="12" t="s">
        <v>35</v>
      </c>
      <c r="D8" s="16"/>
      <c r="E8" s="12"/>
      <c r="F8" s="12"/>
      <c r="G8" s="12"/>
      <c r="H8" s="12"/>
    </row>
    <row r="9" spans="1:8" ht="17.5" x14ac:dyDescent="0.35">
      <c r="A9" s="15"/>
      <c r="B9" s="13" t="s">
        <v>36</v>
      </c>
      <c r="C9" s="13" t="s">
        <v>37</v>
      </c>
      <c r="D9" s="13" t="s">
        <v>38</v>
      </c>
      <c r="E9" s="13"/>
      <c r="F9" s="12"/>
      <c r="G9" s="12"/>
      <c r="H9" s="12"/>
    </row>
    <row r="10" spans="1:8" ht="17.5" x14ac:dyDescent="0.35">
      <c r="A10" s="13" t="s">
        <v>39</v>
      </c>
      <c r="B10" s="13">
        <v>15</v>
      </c>
      <c r="C10" s="13">
        <v>10</v>
      </c>
      <c r="D10" s="13">
        <v>40</v>
      </c>
      <c r="E10" s="13"/>
      <c r="F10" s="12"/>
      <c r="G10" s="16"/>
      <c r="H10" s="16"/>
    </row>
    <row r="11" spans="1:8" ht="17.5" x14ac:dyDescent="0.35">
      <c r="A11" s="13" t="s">
        <v>40</v>
      </c>
      <c r="B11" s="13">
        <v>25</v>
      </c>
      <c r="C11" s="13">
        <v>50</v>
      </c>
      <c r="D11" s="13">
        <v>65</v>
      </c>
      <c r="E11" s="13"/>
      <c r="F11" s="12"/>
      <c r="G11" s="16"/>
      <c r="H11" s="16"/>
    </row>
    <row r="12" spans="1:8" ht="17.5" x14ac:dyDescent="0.35">
      <c r="A12" s="13" t="s">
        <v>41</v>
      </c>
      <c r="B12" s="13">
        <v>40</v>
      </c>
      <c r="C12" s="13">
        <v>40</v>
      </c>
      <c r="D12" s="13">
        <v>35</v>
      </c>
      <c r="E12" s="13"/>
      <c r="F12" s="12"/>
      <c r="G12" s="16"/>
      <c r="H12" s="16"/>
    </row>
    <row r="13" spans="1:8" ht="17.5" x14ac:dyDescent="0.35">
      <c r="A13" s="13" t="s">
        <v>42</v>
      </c>
      <c r="B13" s="13">
        <v>45</v>
      </c>
      <c r="C13" s="13">
        <v>20</v>
      </c>
      <c r="D13" s="13">
        <v>30</v>
      </c>
      <c r="E13" s="13"/>
      <c r="F13" s="16"/>
      <c r="G13" s="16"/>
      <c r="H13" s="16"/>
    </row>
    <row r="14" spans="1:8" x14ac:dyDescent="0.35">
      <c r="A14" s="16"/>
      <c r="B14" s="16"/>
      <c r="C14" s="16"/>
      <c r="D14" s="16"/>
      <c r="E14" s="16"/>
      <c r="F14" s="16"/>
      <c r="G14" s="16"/>
      <c r="H14" s="16"/>
    </row>
    <row r="15" spans="1:8" ht="18" thickBot="1" x14ac:dyDescent="0.4">
      <c r="A15" s="12" t="s">
        <v>43</v>
      </c>
      <c r="B15" s="12"/>
      <c r="C15" s="12"/>
      <c r="D15" s="12"/>
      <c r="E15" s="12"/>
      <c r="F15" s="12"/>
      <c r="G15" s="12"/>
      <c r="H15" s="12"/>
    </row>
    <row r="16" spans="1:8" ht="17.5" x14ac:dyDescent="0.35">
      <c r="A16" s="17" t="s">
        <v>44</v>
      </c>
      <c r="B16" s="17" t="s">
        <v>45</v>
      </c>
      <c r="C16" s="17" t="s">
        <v>46</v>
      </c>
      <c r="D16" s="17" t="s">
        <v>47</v>
      </c>
      <c r="E16" s="17" t="s">
        <v>48</v>
      </c>
      <c r="F16" s="17" t="s">
        <v>49</v>
      </c>
      <c r="G16" s="17" t="s">
        <v>50</v>
      </c>
      <c r="H16" s="17"/>
    </row>
    <row r="17" spans="1:8" ht="17.5" x14ac:dyDescent="0.35">
      <c r="A17" s="12" t="s">
        <v>51</v>
      </c>
      <c r="B17" s="12">
        <v>1006.25</v>
      </c>
      <c r="C17" s="12">
        <v>3</v>
      </c>
      <c r="D17" s="12">
        <v>335.41666666666669</v>
      </c>
      <c r="E17" s="12">
        <v>1.5631067961165048</v>
      </c>
      <c r="F17" s="12">
        <v>0.29314496907912119</v>
      </c>
      <c r="G17" s="12">
        <v>4.7570626630894131</v>
      </c>
      <c r="H17" s="12"/>
    </row>
    <row r="18" spans="1:8" ht="17.5" x14ac:dyDescent="0.35">
      <c r="A18" s="12" t="s">
        <v>52</v>
      </c>
      <c r="B18" s="12">
        <v>379.16666666666697</v>
      </c>
      <c r="C18" s="12">
        <v>2</v>
      </c>
      <c r="D18" s="12">
        <v>189.58333333333348</v>
      </c>
      <c r="E18" s="12">
        <v>0.88349514563106868</v>
      </c>
      <c r="F18" s="12">
        <v>0.46099420312499972</v>
      </c>
      <c r="G18" s="12">
        <v>5.1432528497847176</v>
      </c>
      <c r="H18" s="12"/>
    </row>
    <row r="19" spans="1:8" ht="17.5" x14ac:dyDescent="0.35">
      <c r="A19" s="12" t="s">
        <v>53</v>
      </c>
      <c r="B19" s="12">
        <v>1287.5</v>
      </c>
      <c r="C19" s="12">
        <v>6</v>
      </c>
      <c r="D19" s="12">
        <v>214.58333333333334</v>
      </c>
      <c r="E19" s="12"/>
      <c r="F19" s="12"/>
      <c r="G19" s="12"/>
      <c r="H19" s="12"/>
    </row>
    <row r="20" spans="1:8" ht="17.5" x14ac:dyDescent="0.35">
      <c r="A20" s="12"/>
      <c r="B20" s="12"/>
      <c r="C20" s="12"/>
      <c r="D20" s="12"/>
      <c r="E20" s="12"/>
      <c r="F20" s="12"/>
      <c r="G20" s="12"/>
      <c r="H20" s="12"/>
    </row>
    <row r="21" spans="1:8" ht="18" thickBot="1" x14ac:dyDescent="0.4">
      <c r="A21" s="18" t="s">
        <v>54</v>
      </c>
      <c r="B21" s="18">
        <v>2672.916666666667</v>
      </c>
      <c r="C21" s="18">
        <v>11</v>
      </c>
      <c r="D21" s="18"/>
      <c r="E21" s="18"/>
      <c r="F21" s="18"/>
      <c r="G21" s="18"/>
      <c r="H21" s="18"/>
    </row>
    <row r="22" spans="1:8" ht="18" x14ac:dyDescent="0.4">
      <c r="A22" s="12"/>
      <c r="B22" s="12"/>
      <c r="C22" s="12"/>
      <c r="D22" s="12"/>
      <c r="E22" s="12"/>
      <c r="F22" s="12"/>
      <c r="G22" s="12"/>
      <c r="H22" s="19"/>
    </row>
    <row r="23" spans="1:8" ht="18" x14ac:dyDescent="0.4">
      <c r="A23" s="12"/>
      <c r="B23" s="12"/>
      <c r="C23" s="12"/>
      <c r="D23" s="12"/>
      <c r="E23" s="12"/>
      <c r="F23" s="12"/>
      <c r="G23" s="12"/>
      <c r="H23" s="19"/>
    </row>
    <row r="24" spans="1:8" ht="18" x14ac:dyDescent="0.4">
      <c r="A24" s="12"/>
      <c r="B24" s="12"/>
      <c r="C24" s="12"/>
      <c r="D24" s="12" t="s">
        <v>19</v>
      </c>
      <c r="E24" s="12"/>
      <c r="F24" s="12"/>
      <c r="G24" s="12"/>
      <c r="H24" s="19"/>
    </row>
  </sheetData>
  <mergeCells count="1">
    <mergeCell ref="A8:A9"/>
  </mergeCells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25E8-08DC-4156-81E3-DC2A2AC08EF2}">
  <dimension ref="A1:H24"/>
  <sheetViews>
    <sheetView topLeftCell="A11" workbookViewId="0">
      <selection activeCell="J9" sqref="J9"/>
    </sheetView>
  </sheetViews>
  <sheetFormatPr defaultRowHeight="15.5" x14ac:dyDescent="0.35"/>
  <sheetData>
    <row r="1" spans="1:8" ht="17.5" x14ac:dyDescent="0.35">
      <c r="A1" s="12" t="s">
        <v>20</v>
      </c>
      <c r="B1" s="12"/>
      <c r="C1" s="12"/>
      <c r="D1" s="12"/>
      <c r="E1" s="12"/>
      <c r="F1" s="12"/>
      <c r="G1" s="12"/>
      <c r="H1" s="12"/>
    </row>
    <row r="2" spans="1:8" ht="17.5" x14ac:dyDescent="0.35">
      <c r="A2" s="13" t="s">
        <v>21</v>
      </c>
      <c r="B2" s="13" t="s">
        <v>22</v>
      </c>
      <c r="C2" s="13" t="s">
        <v>23</v>
      </c>
      <c r="D2" s="13" t="s">
        <v>24</v>
      </c>
      <c r="E2" s="12"/>
      <c r="F2" s="12"/>
      <c r="G2" s="12"/>
      <c r="H2" s="12"/>
    </row>
    <row r="3" spans="1:8" ht="17.5" x14ac:dyDescent="0.35">
      <c r="A3" s="13" t="s">
        <v>25</v>
      </c>
      <c r="B3" s="13" t="s">
        <v>26</v>
      </c>
      <c r="C3" s="13" t="s">
        <v>27</v>
      </c>
      <c r="D3" s="13" t="s">
        <v>28</v>
      </c>
      <c r="E3" s="12"/>
      <c r="F3" s="12"/>
      <c r="G3" s="12"/>
      <c r="H3" s="12"/>
    </row>
    <row r="4" spans="1:8" ht="17.5" x14ac:dyDescent="0.35">
      <c r="A4" s="13" t="s">
        <v>29</v>
      </c>
      <c r="B4" s="13" t="s">
        <v>30</v>
      </c>
      <c r="C4" s="13" t="s">
        <v>31</v>
      </c>
      <c r="D4" s="13" t="s">
        <v>32</v>
      </c>
      <c r="E4" s="12"/>
      <c r="F4" s="12"/>
      <c r="G4" s="12"/>
      <c r="H4" s="12"/>
    </row>
    <row r="5" spans="1:8" ht="17.5" x14ac:dyDescent="0.35">
      <c r="A5" s="13"/>
      <c r="B5" s="13"/>
      <c r="C5" s="13"/>
      <c r="D5" s="13"/>
      <c r="E5" s="12"/>
      <c r="F5" s="12"/>
      <c r="G5" s="12"/>
      <c r="H5" s="12"/>
    </row>
    <row r="6" spans="1:8" ht="17.5" x14ac:dyDescent="0.35">
      <c r="A6" s="14"/>
      <c r="B6" s="14"/>
      <c r="C6" s="14"/>
      <c r="D6" s="14"/>
      <c r="E6" s="14"/>
      <c r="F6" s="14"/>
      <c r="G6" s="14"/>
      <c r="H6" s="14"/>
    </row>
    <row r="7" spans="1:8" ht="17.5" x14ac:dyDescent="0.35">
      <c r="A7" s="12" t="s">
        <v>33</v>
      </c>
      <c r="B7" s="12"/>
      <c r="C7" s="12"/>
      <c r="D7" s="12"/>
      <c r="E7" s="12"/>
      <c r="F7" s="12"/>
      <c r="G7" s="12"/>
      <c r="H7" s="12"/>
    </row>
    <row r="8" spans="1:8" ht="17.5" x14ac:dyDescent="0.35">
      <c r="A8" s="15" t="s">
        <v>34</v>
      </c>
      <c r="B8" s="12"/>
      <c r="C8" s="12" t="s">
        <v>35</v>
      </c>
      <c r="D8" s="16"/>
      <c r="E8" s="12"/>
      <c r="F8" s="12"/>
      <c r="G8" s="12"/>
      <c r="H8" s="12"/>
    </row>
    <row r="9" spans="1:8" ht="17.5" x14ac:dyDescent="0.35">
      <c r="A9" s="15"/>
      <c r="B9" s="13" t="s">
        <v>36</v>
      </c>
      <c r="C9" s="13" t="s">
        <v>37</v>
      </c>
      <c r="D9" s="13" t="s">
        <v>38</v>
      </c>
      <c r="E9" s="13"/>
      <c r="F9" s="12"/>
      <c r="G9" s="12"/>
      <c r="H9" s="12"/>
    </row>
    <row r="10" spans="1:8" ht="17.5" x14ac:dyDescent="0.35">
      <c r="A10" s="13" t="s">
        <v>39</v>
      </c>
      <c r="B10" s="13">
        <v>15</v>
      </c>
      <c r="C10" s="13">
        <v>10</v>
      </c>
      <c r="D10" s="13">
        <v>40</v>
      </c>
      <c r="E10" s="13"/>
      <c r="F10" s="12"/>
      <c r="G10" s="16"/>
      <c r="H10" s="16"/>
    </row>
    <row r="11" spans="1:8" ht="17.5" x14ac:dyDescent="0.35">
      <c r="A11" s="13" t="s">
        <v>40</v>
      </c>
      <c r="B11" s="13">
        <v>25</v>
      </c>
      <c r="C11" s="13">
        <v>50</v>
      </c>
      <c r="D11" s="13">
        <v>65</v>
      </c>
      <c r="E11" s="13"/>
      <c r="F11" s="12"/>
      <c r="G11" s="16"/>
      <c r="H11" s="16"/>
    </row>
    <row r="12" spans="1:8" ht="17.5" x14ac:dyDescent="0.35">
      <c r="A12" s="13" t="s">
        <v>41</v>
      </c>
      <c r="B12" s="13">
        <v>40</v>
      </c>
      <c r="C12" s="13">
        <v>40</v>
      </c>
      <c r="D12" s="13">
        <v>35</v>
      </c>
      <c r="E12" s="13"/>
      <c r="F12" s="12"/>
      <c r="G12" s="16"/>
      <c r="H12" s="16"/>
    </row>
    <row r="13" spans="1:8" ht="17.5" x14ac:dyDescent="0.35">
      <c r="A13" s="13" t="s">
        <v>42</v>
      </c>
      <c r="B13" s="13">
        <v>45</v>
      </c>
      <c r="C13" s="13">
        <v>20</v>
      </c>
      <c r="D13" s="13">
        <v>30</v>
      </c>
      <c r="E13" s="13"/>
      <c r="F13" s="16"/>
      <c r="G13" s="16"/>
      <c r="H13" s="16"/>
    </row>
    <row r="14" spans="1:8" x14ac:dyDescent="0.35">
      <c r="A14" s="16"/>
      <c r="B14" s="16"/>
      <c r="C14" s="16"/>
      <c r="D14" s="16"/>
      <c r="E14" s="16"/>
      <c r="F14" s="16"/>
      <c r="G14" s="16"/>
      <c r="H14" s="16"/>
    </row>
    <row r="15" spans="1:8" ht="18" thickBot="1" x14ac:dyDescent="0.4">
      <c r="A15" s="12" t="s">
        <v>43</v>
      </c>
      <c r="B15" s="12"/>
      <c r="C15" s="12"/>
      <c r="D15" s="12"/>
      <c r="E15" s="12"/>
      <c r="F15" s="12"/>
      <c r="G15" s="12"/>
      <c r="H15" s="12"/>
    </row>
    <row r="16" spans="1:8" ht="17.5" x14ac:dyDescent="0.35">
      <c r="A16" s="17" t="s">
        <v>44</v>
      </c>
      <c r="B16" s="17" t="s">
        <v>45</v>
      </c>
      <c r="C16" s="17" t="s">
        <v>46</v>
      </c>
      <c r="D16" s="17" t="s">
        <v>47</v>
      </c>
      <c r="E16" s="17" t="s">
        <v>48</v>
      </c>
      <c r="F16" s="17" t="s">
        <v>49</v>
      </c>
      <c r="G16" s="17" t="s">
        <v>50</v>
      </c>
      <c r="H16" s="17"/>
    </row>
    <row r="17" spans="1:8" ht="17.5" x14ac:dyDescent="0.35">
      <c r="A17" s="12" t="s">
        <v>51</v>
      </c>
      <c r="B17" s="12">
        <v>1006.25</v>
      </c>
      <c r="C17" s="12">
        <v>3</v>
      </c>
      <c r="D17" s="12">
        <v>335.41666666666669</v>
      </c>
      <c r="E17" s="12">
        <v>1.5631067961165048</v>
      </c>
      <c r="F17" s="12">
        <v>0.29314496907912119</v>
      </c>
      <c r="G17" s="12">
        <v>4.7570626630894131</v>
      </c>
      <c r="H17" s="12"/>
    </row>
    <row r="18" spans="1:8" ht="17.5" x14ac:dyDescent="0.35">
      <c r="A18" s="12" t="s">
        <v>52</v>
      </c>
      <c r="B18" s="12">
        <v>379.16666666666697</v>
      </c>
      <c r="C18" s="12">
        <v>2</v>
      </c>
      <c r="D18" s="12">
        <v>189.58333333333348</v>
      </c>
      <c r="E18" s="12">
        <v>0.88349514563106868</v>
      </c>
      <c r="F18" s="12">
        <v>0.46099420312499972</v>
      </c>
      <c r="G18" s="12">
        <v>5.1432528497847176</v>
      </c>
      <c r="H18" s="12"/>
    </row>
    <row r="19" spans="1:8" ht="17.5" x14ac:dyDescent="0.35">
      <c r="A19" s="12" t="s">
        <v>53</v>
      </c>
      <c r="B19" s="12">
        <v>1287.5</v>
      </c>
      <c r="C19" s="12">
        <v>6</v>
      </c>
      <c r="D19" s="12">
        <v>214.58333333333334</v>
      </c>
      <c r="E19" s="12"/>
      <c r="F19" s="12"/>
      <c r="G19" s="12"/>
      <c r="H19" s="12"/>
    </row>
    <row r="20" spans="1:8" ht="17.5" x14ac:dyDescent="0.35">
      <c r="A20" s="12"/>
      <c r="B20" s="12"/>
      <c r="C20" s="12"/>
      <c r="D20" s="12"/>
      <c r="E20" s="12"/>
      <c r="F20" s="12"/>
      <c r="G20" s="12"/>
      <c r="H20" s="12"/>
    </row>
    <row r="21" spans="1:8" ht="18" thickBot="1" x14ac:dyDescent="0.4">
      <c r="A21" s="18" t="s">
        <v>54</v>
      </c>
      <c r="B21" s="18">
        <v>2672.916666666667</v>
      </c>
      <c r="C21" s="18">
        <v>11</v>
      </c>
      <c r="D21" s="18"/>
      <c r="E21" s="18"/>
      <c r="F21" s="18"/>
      <c r="G21" s="18"/>
      <c r="H21" s="18"/>
    </row>
    <row r="22" spans="1:8" ht="18" x14ac:dyDescent="0.4">
      <c r="A22" s="12"/>
      <c r="B22" s="12"/>
      <c r="C22" s="12"/>
      <c r="D22" s="12"/>
      <c r="E22" s="12"/>
      <c r="F22" s="12"/>
      <c r="G22" s="12"/>
      <c r="H22" s="19"/>
    </row>
    <row r="23" spans="1:8" ht="18" x14ac:dyDescent="0.4">
      <c r="A23" s="12"/>
      <c r="B23" s="12"/>
      <c r="C23" s="12"/>
      <c r="D23" s="12"/>
      <c r="E23" s="12"/>
      <c r="F23" s="12"/>
      <c r="G23" s="12"/>
      <c r="H23" s="19"/>
    </row>
    <row r="24" spans="1:8" ht="18" x14ac:dyDescent="0.4">
      <c r="A24" s="12"/>
      <c r="B24" s="12"/>
      <c r="C24" s="12"/>
      <c r="D24" s="12" t="s">
        <v>19</v>
      </c>
      <c r="E24" s="12"/>
      <c r="F24" s="12"/>
      <c r="G24" s="12"/>
      <c r="H24" s="19"/>
    </row>
  </sheetData>
  <mergeCells count="1">
    <mergeCell ref="A8:A9"/>
  </mergeCells>
  <printOptions headings="1" gridLine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5B14-CF60-42E1-9B34-A77526530FF8}">
  <dimension ref="A1:I22"/>
  <sheetViews>
    <sheetView workbookViewId="0">
      <selection activeCell="F7" sqref="F7"/>
    </sheetView>
  </sheetViews>
  <sheetFormatPr defaultRowHeight="15.5" x14ac:dyDescent="0.35"/>
  <cols>
    <col min="1" max="1" width="19.83203125" customWidth="1"/>
  </cols>
  <sheetData>
    <row r="1" spans="1:9" ht="17.5" x14ac:dyDescent="0.35">
      <c r="A1" s="12" t="s">
        <v>20</v>
      </c>
      <c r="B1" s="12"/>
      <c r="C1" s="12"/>
      <c r="D1" s="12"/>
      <c r="E1" s="12"/>
      <c r="F1" s="12"/>
      <c r="G1" s="12"/>
      <c r="H1" s="12"/>
      <c r="I1" s="12"/>
    </row>
    <row r="2" spans="1:9" ht="17.5" x14ac:dyDescent="0.35">
      <c r="A2" s="12" t="s">
        <v>21</v>
      </c>
      <c r="B2" s="12" t="s">
        <v>22</v>
      </c>
      <c r="C2" s="12" t="s">
        <v>29</v>
      </c>
      <c r="D2" s="12" t="s">
        <v>64</v>
      </c>
      <c r="E2" s="12"/>
      <c r="F2" s="12"/>
      <c r="G2" s="12"/>
      <c r="H2" s="12"/>
      <c r="I2" s="12"/>
    </row>
    <row r="3" spans="1:9" ht="17.5" x14ac:dyDescent="0.35">
      <c r="A3" s="12" t="s">
        <v>24</v>
      </c>
      <c r="B3" s="12" t="s">
        <v>26</v>
      </c>
      <c r="C3" s="12" t="s">
        <v>65</v>
      </c>
      <c r="D3" s="12" t="s">
        <v>28</v>
      </c>
      <c r="E3" s="12"/>
      <c r="F3" s="12"/>
      <c r="G3" s="12"/>
      <c r="H3" s="12"/>
      <c r="I3" s="12"/>
    </row>
    <row r="4" spans="1:9" ht="17.5" x14ac:dyDescent="0.35">
      <c r="A4" s="12" t="s">
        <v>23</v>
      </c>
      <c r="B4" s="12" t="s">
        <v>57</v>
      </c>
      <c r="C4" s="12" t="s">
        <v>31</v>
      </c>
      <c r="D4" s="12" t="s">
        <v>66</v>
      </c>
      <c r="E4" s="12"/>
      <c r="F4" s="12"/>
      <c r="G4" s="12"/>
      <c r="H4" s="12"/>
      <c r="I4" s="12"/>
    </row>
    <row r="5" spans="1:9" ht="17.5" x14ac:dyDescent="0.35">
      <c r="A5" s="12" t="s">
        <v>67</v>
      </c>
      <c r="B5" s="12" t="s">
        <v>26</v>
      </c>
      <c r="C5" s="12" t="s">
        <v>68</v>
      </c>
      <c r="D5" s="12" t="s">
        <v>29</v>
      </c>
      <c r="E5" s="12"/>
      <c r="F5" s="12"/>
      <c r="G5" s="12"/>
      <c r="H5" s="12"/>
      <c r="I5" s="12"/>
    </row>
    <row r="6" spans="1:9" ht="17.5" x14ac:dyDescent="0.35">
      <c r="A6" s="14"/>
      <c r="B6" s="14"/>
      <c r="C6" s="14"/>
      <c r="D6" s="14"/>
      <c r="E6" s="14"/>
      <c r="F6" s="14"/>
      <c r="G6" s="14"/>
      <c r="H6" s="14"/>
      <c r="I6" s="14"/>
    </row>
    <row r="7" spans="1:9" ht="17.5" x14ac:dyDescent="0.35">
      <c r="A7" s="12" t="s">
        <v>69</v>
      </c>
      <c r="B7" s="12"/>
      <c r="C7" s="12"/>
      <c r="D7" s="12"/>
      <c r="E7" s="12"/>
      <c r="F7" s="12"/>
      <c r="G7" s="12"/>
      <c r="H7" s="12"/>
      <c r="I7" s="12"/>
    </row>
    <row r="8" spans="1:9" ht="17.5" x14ac:dyDescent="0.35">
      <c r="A8" s="15" t="s">
        <v>34</v>
      </c>
      <c r="B8" s="12"/>
      <c r="C8" s="12" t="s">
        <v>35</v>
      </c>
      <c r="E8" s="12"/>
      <c r="F8" s="12"/>
      <c r="G8" s="12"/>
      <c r="H8" s="12"/>
      <c r="I8" s="12"/>
    </row>
    <row r="9" spans="1:9" ht="17.5" x14ac:dyDescent="0.35">
      <c r="A9" s="15"/>
      <c r="B9" s="12" t="s">
        <v>36</v>
      </c>
      <c r="C9" s="12" t="s">
        <v>37</v>
      </c>
      <c r="D9" s="12" t="s">
        <v>38</v>
      </c>
      <c r="E9" s="12" t="s">
        <v>70</v>
      </c>
      <c r="F9" s="12"/>
      <c r="G9" s="12"/>
      <c r="H9" s="12"/>
      <c r="I9" s="12"/>
    </row>
    <row r="10" spans="1:9" ht="17.5" x14ac:dyDescent="0.35">
      <c r="A10" s="12" t="s">
        <v>39</v>
      </c>
      <c r="B10" s="12">
        <v>15</v>
      </c>
      <c r="C10" s="12">
        <v>50</v>
      </c>
      <c r="D10" s="12">
        <v>40</v>
      </c>
      <c r="E10" s="12">
        <v>20</v>
      </c>
      <c r="F10" s="12"/>
      <c r="I10" s="12"/>
    </row>
    <row r="11" spans="1:9" ht="17.5" x14ac:dyDescent="0.35">
      <c r="A11" s="12" t="s">
        <v>40</v>
      </c>
      <c r="B11" s="12">
        <v>25</v>
      </c>
      <c r="C11" s="12">
        <v>20</v>
      </c>
      <c r="D11" s="12">
        <v>30</v>
      </c>
      <c r="E11" s="12">
        <v>40</v>
      </c>
      <c r="F11" s="12"/>
      <c r="I11" s="12"/>
    </row>
    <row r="12" spans="1:9" ht="17.5" x14ac:dyDescent="0.35">
      <c r="A12" s="12" t="s">
        <v>41</v>
      </c>
      <c r="B12" s="12">
        <v>40</v>
      </c>
      <c r="C12" s="12">
        <v>25</v>
      </c>
      <c r="D12" s="12">
        <v>35</v>
      </c>
      <c r="E12" s="12">
        <v>45</v>
      </c>
      <c r="F12" s="12"/>
      <c r="I12" s="12"/>
    </row>
    <row r="13" spans="1:9" ht="17.5" x14ac:dyDescent="0.35">
      <c r="A13" s="12" t="s">
        <v>42</v>
      </c>
      <c r="B13" s="12">
        <v>25</v>
      </c>
      <c r="C13" s="12">
        <v>30</v>
      </c>
      <c r="D13" s="12">
        <v>40</v>
      </c>
      <c r="E13" s="12">
        <v>25</v>
      </c>
    </row>
    <row r="15" spans="1:9" ht="18" thickBot="1" x14ac:dyDescent="0.4">
      <c r="A15" s="12" t="s">
        <v>61</v>
      </c>
    </row>
    <row r="16" spans="1:9" ht="17.5" x14ac:dyDescent="0.35">
      <c r="A16" s="17" t="s">
        <v>44</v>
      </c>
      <c r="B16" s="17" t="s">
        <v>45</v>
      </c>
      <c r="C16" s="17" t="s">
        <v>46</v>
      </c>
      <c r="D16" s="17" t="s">
        <v>47</v>
      </c>
      <c r="E16" s="17" t="s">
        <v>48</v>
      </c>
      <c r="F16" s="17" t="s">
        <v>49</v>
      </c>
      <c r="G16" s="17" t="s">
        <v>50</v>
      </c>
      <c r="H16" s="12"/>
    </row>
    <row r="17" spans="1:8" ht="17.5" x14ac:dyDescent="0.35">
      <c r="A17" s="12" t="s">
        <v>34</v>
      </c>
      <c r="B17" s="12">
        <v>129.6875</v>
      </c>
      <c r="C17" s="12">
        <v>3</v>
      </c>
      <c r="D17" s="12">
        <v>43.229166666666664</v>
      </c>
      <c r="E17" s="14">
        <v>0.32379713914174246</v>
      </c>
      <c r="F17" s="12">
        <v>0.80826195318050398</v>
      </c>
      <c r="G17" s="14">
        <v>3.8625483576247648</v>
      </c>
      <c r="H17" s="12"/>
    </row>
    <row r="18" spans="1:8" ht="17.5" x14ac:dyDescent="0.35">
      <c r="A18" s="12" t="s">
        <v>35</v>
      </c>
      <c r="B18" s="12">
        <v>204.6875</v>
      </c>
      <c r="C18" s="12">
        <v>3</v>
      </c>
      <c r="D18" s="12">
        <v>68.229166666666671</v>
      </c>
      <c r="E18" s="14">
        <v>0.51105331599479842</v>
      </c>
      <c r="F18" s="12">
        <v>0.68459977855786069</v>
      </c>
      <c r="G18" s="14">
        <v>3.8625483576247648</v>
      </c>
      <c r="H18" s="12"/>
    </row>
    <row r="19" spans="1:8" ht="17.5" x14ac:dyDescent="0.35">
      <c r="A19" s="12" t="s">
        <v>53</v>
      </c>
      <c r="B19" s="12">
        <v>1201.5625</v>
      </c>
      <c r="C19" s="12">
        <v>9</v>
      </c>
      <c r="D19" s="12">
        <v>133.50694444444446</v>
      </c>
      <c r="E19" s="12"/>
      <c r="F19" s="12"/>
      <c r="G19" s="12"/>
      <c r="H19" s="12"/>
    </row>
    <row r="20" spans="1:8" ht="18" thickBot="1" x14ac:dyDescent="0.4">
      <c r="A20" s="18" t="s">
        <v>54</v>
      </c>
      <c r="B20" s="18">
        <v>1535.9375</v>
      </c>
      <c r="C20" s="18">
        <v>15</v>
      </c>
      <c r="D20" s="18"/>
      <c r="E20" s="18"/>
      <c r="F20" s="18"/>
      <c r="G20" s="18"/>
      <c r="H20" s="12"/>
    </row>
    <row r="22" spans="1:8" ht="18.5" x14ac:dyDescent="0.45">
      <c r="B22" s="20" t="s">
        <v>19</v>
      </c>
    </row>
  </sheetData>
  <mergeCells count="1">
    <mergeCell ref="A8:A9"/>
  </mergeCells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9799-E6EE-48BE-8176-8B3E55DFA952}">
  <dimension ref="A1:N20"/>
  <sheetViews>
    <sheetView workbookViewId="0">
      <selection activeCell="J7" sqref="J7"/>
    </sheetView>
  </sheetViews>
  <sheetFormatPr defaultColWidth="8.1640625" defaultRowHeight="17.5" x14ac:dyDescent="0.35"/>
  <cols>
    <col min="1" max="1" width="8.1640625" style="12"/>
    <col min="2" max="2" width="19.4140625" style="12" customWidth="1"/>
    <col min="3" max="16384" width="8.1640625" style="12"/>
  </cols>
  <sheetData>
    <row r="1" spans="1:14" x14ac:dyDescent="0.35">
      <c r="A1" s="12" t="s">
        <v>20</v>
      </c>
    </row>
    <row r="2" spans="1:14" x14ac:dyDescent="0.35">
      <c r="A2" s="12" t="s">
        <v>26</v>
      </c>
      <c r="B2" s="13" t="s">
        <v>55</v>
      </c>
      <c r="C2" s="12" t="s">
        <v>29</v>
      </c>
      <c r="D2" s="12" t="s">
        <v>56</v>
      </c>
    </row>
    <row r="3" spans="1:14" x14ac:dyDescent="0.35">
      <c r="A3" s="12" t="s">
        <v>24</v>
      </c>
      <c r="B3" s="13" t="s">
        <v>26</v>
      </c>
      <c r="C3" s="12" t="s">
        <v>29</v>
      </c>
      <c r="D3" s="12" t="s">
        <v>28</v>
      </c>
    </row>
    <row r="4" spans="1:14" x14ac:dyDescent="0.35">
      <c r="A4" s="12" t="s">
        <v>23</v>
      </c>
      <c r="B4" s="13" t="s">
        <v>57</v>
      </c>
      <c r="C4" s="12" t="s">
        <v>31</v>
      </c>
      <c r="D4" s="12" t="s">
        <v>58</v>
      </c>
    </row>
    <row r="5" spans="1:14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35">
      <c r="A6" s="12" t="s">
        <v>59</v>
      </c>
    </row>
    <row r="7" spans="1:14" x14ac:dyDescent="0.35">
      <c r="A7" s="12" t="s">
        <v>35</v>
      </c>
    </row>
    <row r="8" spans="1:14" x14ac:dyDescent="0.35">
      <c r="A8" s="12" t="s">
        <v>60</v>
      </c>
      <c r="B8" s="12">
        <v>25</v>
      </c>
      <c r="C8" s="12">
        <v>40</v>
      </c>
      <c r="D8" s="12">
        <v>25</v>
      </c>
      <c r="E8" s="12">
        <v>20</v>
      </c>
      <c r="G8"/>
      <c r="H8"/>
    </row>
    <row r="9" spans="1:14" x14ac:dyDescent="0.35">
      <c r="A9" s="12" t="s">
        <v>37</v>
      </c>
      <c r="B9" s="12">
        <v>20</v>
      </c>
      <c r="C9" s="12">
        <v>20</v>
      </c>
      <c r="D9" s="12">
        <v>25</v>
      </c>
      <c r="E9" s="12">
        <v>45</v>
      </c>
      <c r="G9"/>
      <c r="H9"/>
    </row>
    <row r="10" spans="1:14" x14ac:dyDescent="0.35">
      <c r="A10" s="12" t="s">
        <v>38</v>
      </c>
      <c r="B10" s="12">
        <v>40</v>
      </c>
      <c r="C10" s="12">
        <v>40</v>
      </c>
      <c r="D10" s="12">
        <v>35</v>
      </c>
      <c r="E10" s="12">
        <v>30</v>
      </c>
      <c r="G10"/>
      <c r="H10"/>
    </row>
    <row r="11" spans="1:14" x14ac:dyDescent="0.35">
      <c r="G11"/>
      <c r="H11"/>
    </row>
    <row r="12" spans="1:14" x14ac:dyDescent="0.35">
      <c r="B12" s="12" t="s">
        <v>61</v>
      </c>
      <c r="G12"/>
      <c r="H12"/>
    </row>
    <row r="13" spans="1:14" ht="18" thickBot="1" x14ac:dyDescent="0.4"/>
    <row r="14" spans="1:14" x14ac:dyDescent="0.35">
      <c r="B14" s="17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</row>
    <row r="15" spans="1:14" x14ac:dyDescent="0.35">
      <c r="B15" s="12" t="s">
        <v>35</v>
      </c>
      <c r="C15" s="12">
        <v>204.16666666666663</v>
      </c>
      <c r="D15" s="12">
        <v>2</v>
      </c>
      <c r="E15" s="12">
        <v>102.08333333333331</v>
      </c>
      <c r="F15" s="12">
        <v>1.2782608695652171</v>
      </c>
      <c r="G15" s="12">
        <v>0.32461543033799234</v>
      </c>
      <c r="H15" s="12">
        <v>4.2564947290937507</v>
      </c>
    </row>
    <row r="16" spans="1:14" x14ac:dyDescent="0.35">
      <c r="B16" s="12" t="s">
        <v>62</v>
      </c>
      <c r="C16" s="12">
        <v>718.75</v>
      </c>
      <c r="D16" s="12">
        <v>9</v>
      </c>
      <c r="E16" s="12">
        <v>79.861111111111114</v>
      </c>
    </row>
    <row r="18" spans="2:8" ht="18" thickBot="1" x14ac:dyDescent="0.4">
      <c r="B18" s="18" t="s">
        <v>54</v>
      </c>
      <c r="C18" s="18">
        <v>922.91666666666663</v>
      </c>
      <c r="D18" s="18">
        <v>11</v>
      </c>
      <c r="E18" s="18"/>
      <c r="F18" s="18"/>
      <c r="G18" s="18"/>
      <c r="H18" s="18"/>
    </row>
    <row r="20" spans="2:8" x14ac:dyDescent="0.35">
      <c r="C20" s="12" t="s">
        <v>63</v>
      </c>
    </row>
  </sheetData>
  <printOptions headings="1"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gautamkrishnaraj5@gmail.com</dc:creator>
  <cp:lastModifiedBy>Paras Bista</cp:lastModifiedBy>
  <cp:revision>3</cp:revision>
  <dcterms:created xsi:type="dcterms:W3CDTF">2025-01-03T04:29:24Z</dcterms:created>
  <dcterms:modified xsi:type="dcterms:W3CDTF">2025-03-25T03:22:30Z</dcterms:modified>
</cp:coreProperties>
</file>