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\Desktop\uni\year3\computer modelling\3\"/>
    </mc:Choice>
  </mc:AlternateContent>
  <xr:revisionPtr revIDLastSave="0" documentId="13_ncr:1_{2F01D231-D31B-4E40-AAA5-66946D0D43BC}" xr6:coauthVersionLast="47" xr6:coauthVersionMax="47" xr10:uidLastSave="{00000000-0000-0000-0000-000000000000}"/>
  <bookViews>
    <workbookView xWindow="-120" yWindow="-120" windowWidth="29040" windowHeight="15720" xr2:uid="{A412336D-554A-4042-BBC8-860F6657537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8" i="2" l="1" a="1"/>
  <c r="J88" i="2" s="1"/>
  <c r="K89" i="2"/>
  <c r="J91" i="2" a="1"/>
  <c r="J91" i="2" s="1"/>
  <c r="K92" i="2"/>
  <c r="K100" i="2"/>
  <c r="K103" i="2"/>
  <c r="J102" i="2" a="1"/>
  <c r="J102" i="2" s="1"/>
  <c r="J99" i="2" a="1"/>
  <c r="J99" i="2" s="1"/>
  <c r="G100" i="2"/>
  <c r="G103" i="2"/>
  <c r="F102" i="2" a="1"/>
  <c r="F102" i="2" s="1"/>
  <c r="F99" i="2" a="1"/>
  <c r="F99" i="2" s="1"/>
  <c r="G92" i="2"/>
  <c r="G89" i="2"/>
  <c r="F92" i="2"/>
  <c r="F91" i="2"/>
  <c r="F89" i="2"/>
  <c r="F88" i="2"/>
  <c r="G73" i="2"/>
  <c r="G76" i="2"/>
  <c r="F75" i="2" a="1"/>
  <c r="F75" i="2" s="1"/>
  <c r="F72" i="2" a="1"/>
  <c r="F72" i="2" s="1"/>
  <c r="G61" i="2"/>
  <c r="G64" i="2"/>
  <c r="U31" i="2" a="1"/>
  <c r="U31" i="2" s="1"/>
  <c r="T31" i="2" a="1"/>
  <c r="T31" i="2" s="1"/>
  <c r="S31" i="2" a="1"/>
  <c r="S31" i="2" s="1"/>
  <c r="U24" i="2" a="1"/>
  <c r="U24" i="2" s="1"/>
  <c r="T24" i="2" a="1"/>
  <c r="T24" i="2" s="1"/>
  <c r="S24" i="2" a="1"/>
  <c r="S24" i="2" s="1"/>
  <c r="P31" i="2" a="1"/>
  <c r="P31" i="2" s="1"/>
  <c r="O31" i="2" a="1"/>
  <c r="O31" i="2" s="1"/>
  <c r="N31" i="2" a="1"/>
  <c r="N31" i="2" s="1"/>
  <c r="P24" i="2" a="1"/>
  <c r="P24" i="2" s="1"/>
  <c r="O24" i="2" a="1"/>
  <c r="O24" i="2" s="1"/>
  <c r="N25" i="2"/>
  <c r="N26" i="2"/>
  <c r="N27" i="2"/>
  <c r="N24" i="2"/>
  <c r="J23" i="2" a="1"/>
  <c r="J23" i="2" s="1"/>
  <c r="I30" i="2" a="1"/>
  <c r="I30" i="2" s="1"/>
  <c r="I23" i="2" a="1"/>
  <c r="I23" i="2" s="1"/>
  <c r="E30" i="2" a="1"/>
  <c r="E30" i="2" s="1"/>
  <c r="J30" i="2" s="1" a="1"/>
  <c r="J30" i="2" s="1"/>
  <c r="D30" i="2" a="1"/>
  <c r="D30" i="2" s="1"/>
  <c r="E14" i="2"/>
  <c r="E13" i="2"/>
  <c r="I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<sst xmlns="http://schemas.openxmlformats.org/spreadsheetml/2006/main" count="51" uniqueCount="28">
  <si>
    <t>nitrogen verlet</t>
  </si>
  <si>
    <t>nitrogen</t>
  </si>
  <si>
    <t>euler</t>
  </si>
  <si>
    <t>verlet</t>
  </si>
  <si>
    <t>oxygen</t>
  </si>
  <si>
    <t xml:space="preserve">oxygen </t>
  </si>
  <si>
    <t>particle</t>
  </si>
  <si>
    <t>wavenum</t>
  </si>
  <si>
    <t>energy uncertainty</t>
  </si>
  <si>
    <t>wavenumber</t>
  </si>
  <si>
    <t>dt = 0.00001</t>
  </si>
  <si>
    <t>v_0</t>
  </si>
  <si>
    <t>dts</t>
  </si>
  <si>
    <t>Δwavenumber%</t>
  </si>
  <si>
    <t>Δenergy%</t>
  </si>
  <si>
    <t>oxygen wave nymbers</t>
  </si>
  <si>
    <t>n2 energies</t>
  </si>
  <si>
    <t>02 energies</t>
  </si>
  <si>
    <t>delta E / E_0</t>
  </si>
  <si>
    <t>uncertainty %</t>
  </si>
  <si>
    <t>Nitrogen euler</t>
  </si>
  <si>
    <t>% uncertainty</t>
  </si>
  <si>
    <t>oxygen spin - verlet</t>
  </si>
  <si>
    <t>oxygen spin - euler</t>
  </si>
  <si>
    <t>nitrogen spin - verlet</t>
  </si>
  <si>
    <t>nitrogen spin - euler</t>
  </si>
  <si>
    <t>nitrogen wave number</t>
  </si>
  <si>
    <t>same data as tables to the left but organised for plotting (all %uncertainties)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</si>
</sst>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6" formatCode="0.00000"/>
    <numFmt numFmtId="169" formatCode="0.000E+00"/>
    <numFmt numFmtId="172" formatCode="0.00000000"/>
    <numFmt numFmtId="173" formatCode="0.000000000"/>
    <numFmt numFmtId="193" formatCode="0.00000000000000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1" fontId="0" fillId="0" borderId="1" xfId="0" applyNumberFormat="1" applyBorder="1"/>
    <xf numFmtId="11" fontId="1" fillId="0" borderId="1" xfId="0" applyNumberFormat="1" applyFont="1" applyBorder="1"/>
    <xf numFmtId="0" fontId="0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164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4" fontId="0" fillId="0" borderId="0" xfId="0" applyNumberFormat="1"/>
    <xf numFmtId="193" fontId="0" fillId="0" borderId="0" xfId="0" applyNumberFormat="1"/>
    <xf numFmtId="164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173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NumberFormat="1" applyBorder="1"/>
    <xf numFmtId="0" fontId="1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166" fontId="0" fillId="0" borderId="1" xfId="0" applyNumberFormat="1" applyBorder="1"/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11" fontId="1" fillId="0" borderId="1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Wavenumber uncertainties -</a:t>
            </a:r>
            <a:r>
              <a:rPr lang="en-GB" baseline="0"/>
              <a:t> Nitrogen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Sheet2!$O$22:$O$23</c:f>
              <c:strCache>
                <c:ptCount val="2"/>
                <c:pt idx="0">
                  <c:v>nitrogen wave number</c:v>
                </c:pt>
                <c:pt idx="1">
                  <c:v>verlet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Sheet2!$N$24:$N$27</c:f>
              <c:numCache>
                <c:formatCode>0.00000</c:formatCode>
                <c:ptCount val="4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</c:numCache>
            </c:numRef>
          </c:xVal>
          <c:yVal>
            <c:numRef>
              <c:f>Sheet2!$O$24:$O$27</c:f>
              <c:numCache>
                <c:formatCode>General</c:formatCode>
                <c:ptCount val="4"/>
                <c:pt idx="0">
                  <c:v>0.12415651435955399</c:v>
                </c:pt>
                <c:pt idx="1">
                  <c:v>0.117060481248773</c:v>
                </c:pt>
                <c:pt idx="2">
                  <c:v>6.6445182724367405E-2</c:v>
                </c:pt>
                <c:pt idx="3">
                  <c:v>1.39442287029487E-13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BE-4050-9FFC-010FBEB0C298}"/>
            </c:ext>
          </c:extLst>
        </c:ser>
        <c:ser>
          <c:idx val="1"/>
          <c:order val="1"/>
          <c:tx>
            <c:strRef>
              <c:f>Sheet2!$P$22:$P$23</c:f>
              <c:strCache>
                <c:ptCount val="2"/>
                <c:pt idx="0">
                  <c:v>nitrogen wave number</c:v>
                </c:pt>
                <c:pt idx="1">
                  <c:v>euler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Sheet2!$N$24:$N$27</c:f>
              <c:numCache>
                <c:formatCode>0.00000</c:formatCode>
                <c:ptCount val="4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</c:numCache>
            </c:numRef>
          </c:xVal>
          <c:yVal>
            <c:numRef>
              <c:f>Sheet2!$P$24:$P$27</c:f>
              <c:numCache>
                <c:formatCode>General</c:formatCode>
                <c:ptCount val="4"/>
                <c:pt idx="0">
                  <c:v>9.8841791625618403E-2</c:v>
                </c:pt>
                <c:pt idx="1">
                  <c:v>0.117060481248773</c:v>
                </c:pt>
                <c:pt idx="2">
                  <c:v>6.6445182724367405E-2</c:v>
                </c:pt>
                <c:pt idx="3">
                  <c:v>1.39442287029487E-13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BE-4050-9FFC-010FBEB0C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371872"/>
        <c:axId val="711889488"/>
      </c:scatterChart>
      <c:valAx>
        <c:axId val="1201371872"/>
        <c:scaling>
          <c:logBase val="10"/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dt 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89488"/>
        <c:crosses val="autoZero"/>
        <c:crossBetween val="midCat"/>
      </c:valAx>
      <c:valAx>
        <c:axId val="71188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  <a:r>
                  <a:rPr lang="en-GB" baseline="0"/>
                  <a:t> uncertainty wavenumber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37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Energy uncertainties - Nitrogen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Sheet2!$T$22:$T$23</c:f>
              <c:strCache>
                <c:ptCount val="2"/>
                <c:pt idx="0">
                  <c:v>n2 energies</c:v>
                </c:pt>
                <c:pt idx="1">
                  <c:v>verlet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Sheet2!$N$24:$N$27</c:f>
              <c:numCache>
                <c:formatCode>0.00000</c:formatCode>
                <c:ptCount val="4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</c:numCache>
            </c:numRef>
          </c:xVal>
          <c:yVal>
            <c:numRef>
              <c:f>Sheet2!$T$24:$T$27</c:f>
              <c:numCache>
                <c:formatCode>General</c:formatCode>
                <c:ptCount val="4"/>
                <c:pt idx="0">
                  <c:v>3.9736923396832798E-3</c:v>
                </c:pt>
                <c:pt idx="1">
                  <c:v>3.9726943085123198E-5</c:v>
                </c:pt>
                <c:pt idx="2">
                  <c:v>3.9727148154916802E-7</c:v>
                </c:pt>
                <c:pt idx="3">
                  <c:v>3.9853186310638096E-9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F-4F79-ADF0-712948ED64AA}"/>
            </c:ext>
          </c:extLst>
        </c:ser>
        <c:ser>
          <c:idx val="1"/>
          <c:order val="1"/>
          <c:tx>
            <c:strRef>
              <c:f>Sheet2!$U$22:$U$23</c:f>
              <c:strCache>
                <c:ptCount val="2"/>
                <c:pt idx="0">
                  <c:v>n2 energies</c:v>
                </c:pt>
                <c:pt idx="1">
                  <c:v>euler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Sheet2!$N$24:$N$27</c:f>
              <c:numCache>
                <c:formatCode>0.00000</c:formatCode>
                <c:ptCount val="4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</c:numCache>
            </c:numRef>
          </c:xVal>
          <c:yVal>
            <c:numRef>
              <c:f>Sheet2!$U$24:$U$27</c:f>
              <c:numCache>
                <c:formatCode>General</c:formatCode>
                <c:ptCount val="4"/>
                <c:pt idx="0">
                  <c:v>0.336891510128425</c:v>
                </c:pt>
                <c:pt idx="1">
                  <c:v>3.3408578628485001E-2</c:v>
                </c:pt>
                <c:pt idx="2">
                  <c:v>3.3381945866858801E-3</c:v>
                </c:pt>
                <c:pt idx="3">
                  <c:v>3.3379297995352698E-4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0F-4F79-ADF0-712948ED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371872"/>
        <c:axId val="711889488"/>
      </c:scatterChart>
      <c:valAx>
        <c:axId val="1201371872"/>
        <c:scaling>
          <c:logBase val="10"/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dt 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89488"/>
        <c:crosses val="autoZero"/>
        <c:crossBetween val="midCat"/>
      </c:valAx>
      <c:valAx>
        <c:axId val="71188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  <a:r>
                  <a:rPr lang="en-GB" baseline="0"/>
                  <a:t> uncertainty energies</a:t>
                </a:r>
              </a:p>
            </c:rich>
          </c:tx>
          <c:layout>
            <c:manualLayout>
              <c:xMode val="edge"/>
              <c:yMode val="edge"/>
              <c:x val="2.7286822371649207E-2"/>
              <c:y val="9.352733753706420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37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Wavenumber uncertainties -</a:t>
            </a:r>
            <a:r>
              <a:rPr lang="en-GB" baseline="0"/>
              <a:t> oxygen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Sheet2!$O$22:$O$23</c:f>
              <c:strCache>
                <c:ptCount val="2"/>
                <c:pt idx="0">
                  <c:v>nitrogen wave number</c:v>
                </c:pt>
                <c:pt idx="1">
                  <c:v>verlet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Sheet2!$N$31:$N$34</c:f>
              <c:numCache>
                <c:formatCode>General</c:formatCode>
                <c:ptCount val="4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</c:numCache>
            </c:numRef>
          </c:xVal>
          <c:yVal>
            <c:numRef>
              <c:f>Sheet2!$O$31:$O$34</c:f>
              <c:numCache>
                <c:formatCode>General</c:formatCode>
                <c:ptCount val="4"/>
                <c:pt idx="0">
                  <c:v>0.11014870074609499</c:v>
                </c:pt>
                <c:pt idx="1">
                  <c:v>0.101214574898844</c:v>
                </c:pt>
                <c:pt idx="2">
                  <c:v>0.116414435390056</c:v>
                </c:pt>
                <c:pt idx="3">
                  <c:v>7.4651622787200701E-14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2-41AC-B804-C7A9C20F93D1}"/>
            </c:ext>
          </c:extLst>
        </c:ser>
        <c:ser>
          <c:idx val="1"/>
          <c:order val="1"/>
          <c:tx>
            <c:strRef>
              <c:f>Sheet2!$P$22:$P$23</c:f>
              <c:strCache>
                <c:ptCount val="2"/>
                <c:pt idx="0">
                  <c:v>nitrogen wave number</c:v>
                </c:pt>
                <c:pt idx="1">
                  <c:v>euler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Sheet2!$N$31:$N$34</c:f>
              <c:numCache>
                <c:formatCode>General</c:formatCode>
                <c:ptCount val="4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</c:numCache>
            </c:numRef>
          </c:xVal>
          <c:yVal>
            <c:numRef>
              <c:f>Sheet2!$P$31:$P$34</c:f>
              <c:numCache>
                <c:formatCode>General</c:formatCode>
                <c:ptCount val="4"/>
                <c:pt idx="0">
                  <c:v>8.4091659909385302E-2</c:v>
                </c:pt>
                <c:pt idx="1">
                  <c:v>0.101214574898844</c:v>
                </c:pt>
                <c:pt idx="2">
                  <c:v>0.116414435390056</c:v>
                </c:pt>
                <c:pt idx="3">
                  <c:v>7.4651622787200701E-14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2-41AC-B804-C7A9C20F9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371872"/>
        <c:axId val="711889488"/>
      </c:scatterChart>
      <c:valAx>
        <c:axId val="1201371872"/>
        <c:scaling>
          <c:logBase val="10"/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dt 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89488"/>
        <c:crosses val="autoZero"/>
        <c:crossBetween val="midCat"/>
      </c:valAx>
      <c:valAx>
        <c:axId val="71188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  <a:r>
                  <a:rPr lang="en-GB" baseline="0"/>
                  <a:t> uncertainty wavenumber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37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Energy uncertainties - Oxygen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Sheet2!$T$22:$T$23</c:f>
              <c:strCache>
                <c:ptCount val="2"/>
                <c:pt idx="0">
                  <c:v>n2 energies</c:v>
                </c:pt>
                <c:pt idx="1">
                  <c:v>verlet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Sheet2!$N$31:$N$34</c:f>
              <c:numCache>
                <c:formatCode>General</c:formatCode>
                <c:ptCount val="4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</c:numCache>
            </c:numRef>
          </c:xVal>
          <c:yVal>
            <c:numRef>
              <c:f>Sheet2!$T$31:$T$34</c:f>
              <c:numCache>
                <c:formatCode>General</c:formatCode>
                <c:ptCount val="4"/>
                <c:pt idx="0">
                  <c:v>2.0903309668008599E-3</c:v>
                </c:pt>
                <c:pt idx="1">
                  <c:v>2.0900668691698201E-5</c:v>
                </c:pt>
                <c:pt idx="2">
                  <c:v>2.0900763660555499E-7</c:v>
                </c:pt>
                <c:pt idx="3">
                  <c:v>2.0987423199625499E-9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4E-479F-9094-F628206C356E}"/>
            </c:ext>
          </c:extLst>
        </c:ser>
        <c:ser>
          <c:idx val="1"/>
          <c:order val="1"/>
          <c:tx>
            <c:strRef>
              <c:f>Sheet2!$U$22:$U$23</c:f>
              <c:strCache>
                <c:ptCount val="2"/>
                <c:pt idx="0">
                  <c:v>n2 energies</c:v>
                </c:pt>
                <c:pt idx="1">
                  <c:v>euler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Sheet2!$N$31:$N$34</c:f>
              <c:numCache>
                <c:formatCode>General</c:formatCode>
                <c:ptCount val="4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</c:numCache>
            </c:numRef>
          </c:xVal>
          <c:yVal>
            <c:numRef>
              <c:f>Sheet2!$U$31:$U$34</c:f>
              <c:numCache>
                <c:formatCode>General</c:formatCode>
                <c:ptCount val="4"/>
                <c:pt idx="0">
                  <c:v>0.26242971315622499</c:v>
                </c:pt>
                <c:pt idx="1">
                  <c:v>2.6053602172922099E-2</c:v>
                </c:pt>
                <c:pt idx="2">
                  <c:v>2.6035165697346598E-3</c:v>
                </c:pt>
                <c:pt idx="3">
                  <c:v>2.6033327910189802E-4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4E-479F-9094-F628206C3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371872"/>
        <c:axId val="711889488"/>
      </c:scatterChart>
      <c:valAx>
        <c:axId val="1201371872"/>
        <c:scaling>
          <c:logBase val="10"/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dt 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89488"/>
        <c:crosses val="autoZero"/>
        <c:crossBetween val="midCat"/>
      </c:valAx>
      <c:valAx>
        <c:axId val="71188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  <a:r>
                  <a:rPr lang="en-GB" baseline="0"/>
                  <a:t> uncertainty energies</a:t>
                </a:r>
              </a:p>
            </c:rich>
          </c:tx>
          <c:layout>
            <c:manualLayout>
              <c:xMode val="edge"/>
              <c:yMode val="edge"/>
              <c:x val="2.7286822371649207E-2"/>
              <c:y val="0.12089051411315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37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10" Type="http://schemas.openxmlformats.org/officeDocument/2006/relationships/image" Target="../media/image6.png"/><Relationship Id="rId4" Type="http://schemas.openxmlformats.org/officeDocument/2006/relationships/chart" Target="../charts/chart4.xm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424296</xdr:colOff>
      <xdr:row>5</xdr:row>
      <xdr:rowOff>95250</xdr:rowOff>
    </xdr:from>
    <xdr:to>
      <xdr:col>17</xdr:col>
      <xdr:colOff>493569</xdr:colOff>
      <xdr:row>17</xdr:row>
      <xdr:rowOff>43296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0A27A12-E43B-6812-BCAF-A07B020D1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34635</xdr:colOff>
      <xdr:row>5</xdr:row>
      <xdr:rowOff>8660</xdr:rowOff>
    </xdr:from>
    <xdr:to>
      <xdr:col>24</xdr:col>
      <xdr:colOff>121227</xdr:colOff>
      <xdr:row>17</xdr:row>
      <xdr:rowOff>43297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25744C4-17CB-4C7E-A8FB-DDF0AE11A4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268433</xdr:colOff>
      <xdr:row>34</xdr:row>
      <xdr:rowOff>181842</xdr:rowOff>
    </xdr:from>
    <xdr:to>
      <xdr:col>17</xdr:col>
      <xdr:colOff>86591</xdr:colOff>
      <xdr:row>47</xdr:row>
      <xdr:rowOff>25979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BB4B09F-A46A-4F04-9762-EEB819570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190502</xdr:colOff>
      <xdr:row>34</xdr:row>
      <xdr:rowOff>181841</xdr:rowOff>
    </xdr:from>
    <xdr:to>
      <xdr:col>23</xdr:col>
      <xdr:colOff>277092</xdr:colOff>
      <xdr:row>47</xdr:row>
      <xdr:rowOff>25978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9617102-E775-421D-8AA7-290ECA61A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727364</xdr:colOff>
      <xdr:row>50</xdr:row>
      <xdr:rowOff>155864</xdr:rowOff>
    </xdr:from>
    <xdr:to>
      <xdr:col>13</xdr:col>
      <xdr:colOff>60138</xdr:colOff>
      <xdr:row>64</xdr:row>
      <xdr:rowOff>136483</xdr:rowOff>
    </xdr:to>
    <xdr:pic>
      <xdr:nvPicPr>
        <xdr:cNvPr id="16" name="Picture 15" descr="A graph of a line&#10;&#10;Description automatically generated with medium confidence">
          <a:extLst>
            <a:ext uri="{FF2B5EF4-FFF2-40B4-BE49-F238E27FC236}">
              <a16:creationId xmlns:a16="http://schemas.microsoft.com/office/drawing/2014/main" id="{92DAC007-1789-82C6-FB5F-A544CC87B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87887" y="9680864"/>
          <a:ext cx="3809524" cy="26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121226</xdr:colOff>
      <xdr:row>66</xdr:row>
      <xdr:rowOff>181840</xdr:rowOff>
    </xdr:from>
    <xdr:to>
      <xdr:col>13</xdr:col>
      <xdr:colOff>302591</xdr:colOff>
      <xdr:row>80</xdr:row>
      <xdr:rowOff>162459</xdr:rowOff>
    </xdr:to>
    <xdr:pic>
      <xdr:nvPicPr>
        <xdr:cNvPr id="17" name="Picture 16" descr="A graph of a graph&#10;&#10;Description automatically generated with medium confidence">
          <a:extLst>
            <a:ext uri="{FF2B5EF4-FFF2-40B4-BE49-F238E27FC236}">
              <a16:creationId xmlns:a16="http://schemas.microsoft.com/office/drawing/2014/main" id="{97EDB185-FA4F-22EC-A483-B556EA756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30340" y="12754840"/>
          <a:ext cx="3809524" cy="2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82</xdr:row>
      <xdr:rowOff>70505</xdr:rowOff>
    </xdr:from>
    <xdr:to>
      <xdr:col>4</xdr:col>
      <xdr:colOff>773653</xdr:colOff>
      <xdr:row>92</xdr:row>
      <xdr:rowOff>110506</xdr:rowOff>
    </xdr:to>
    <xdr:pic>
      <xdr:nvPicPr>
        <xdr:cNvPr id="18" name="Picture 17" descr="A graph of a graph&#10;&#10;Description automatically generated">
          <a:extLst>
            <a:ext uri="{FF2B5EF4-FFF2-40B4-BE49-F238E27FC236}">
              <a16:creationId xmlns:a16="http://schemas.microsoft.com/office/drawing/2014/main" id="{92992F00-B098-6166-12E4-36295E545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1" y="15691505"/>
          <a:ext cx="2756584" cy="1945001"/>
        </a:xfrm>
        <a:prstGeom prst="rect">
          <a:avLst/>
        </a:prstGeom>
      </xdr:spPr>
    </xdr:pic>
    <xdr:clientData/>
  </xdr:twoCellAnchor>
  <xdr:twoCellAnchor editAs="oneCell">
    <xdr:from>
      <xdr:col>11</xdr:col>
      <xdr:colOff>147205</xdr:colOff>
      <xdr:row>82</xdr:row>
      <xdr:rowOff>44614</xdr:rowOff>
    </xdr:from>
    <xdr:to>
      <xdr:col>15</xdr:col>
      <xdr:colOff>505222</xdr:colOff>
      <xdr:row>93</xdr:row>
      <xdr:rowOff>101846</xdr:rowOff>
    </xdr:to>
    <xdr:pic>
      <xdr:nvPicPr>
        <xdr:cNvPr id="19" name="Picture 18" descr="A graph of a graph&#10;&#10;Description automatically generated">
          <a:extLst>
            <a:ext uri="{FF2B5EF4-FFF2-40B4-BE49-F238E27FC236}">
              <a16:creationId xmlns:a16="http://schemas.microsoft.com/office/drawing/2014/main" id="{99DA3D18-6624-958B-14D6-60F49A591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60478" y="15665614"/>
          <a:ext cx="3050994" cy="2152732"/>
        </a:xfrm>
        <a:prstGeom prst="rect">
          <a:avLst/>
        </a:prstGeom>
      </xdr:spPr>
    </xdr:pic>
    <xdr:clientData/>
  </xdr:twoCellAnchor>
  <xdr:twoCellAnchor editAs="oneCell">
    <xdr:from>
      <xdr:col>11</xdr:col>
      <xdr:colOff>346363</xdr:colOff>
      <xdr:row>94</xdr:row>
      <xdr:rowOff>188785</xdr:rowOff>
    </xdr:from>
    <xdr:to>
      <xdr:col>16</xdr:col>
      <xdr:colOff>176177</xdr:colOff>
      <xdr:row>106</xdr:row>
      <xdr:rowOff>110505</xdr:rowOff>
    </xdr:to>
    <xdr:pic>
      <xdr:nvPicPr>
        <xdr:cNvPr id="20" name="Picture 19" descr="A graph of a graph&#10;&#10;Description automatically generated">
          <a:extLst>
            <a:ext uri="{FF2B5EF4-FFF2-40B4-BE49-F238E27FC236}">
              <a16:creationId xmlns:a16="http://schemas.microsoft.com/office/drawing/2014/main" id="{5DF4AEF8-954E-EF2F-AD42-194B00786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59636" y="18095785"/>
          <a:ext cx="3128927" cy="2207720"/>
        </a:xfrm>
        <a:prstGeom prst="rect">
          <a:avLst/>
        </a:prstGeom>
      </xdr:spPr>
    </xdr:pic>
    <xdr:clientData/>
  </xdr:twoCellAnchor>
  <xdr:twoCellAnchor editAs="oneCell">
    <xdr:from>
      <xdr:col>0</xdr:col>
      <xdr:colOff>417505</xdr:colOff>
      <xdr:row>95</xdr:row>
      <xdr:rowOff>0</xdr:rowOff>
    </xdr:from>
    <xdr:to>
      <xdr:col>4</xdr:col>
      <xdr:colOff>799630</xdr:colOff>
      <xdr:row>105</xdr:row>
      <xdr:rowOff>32573</xdr:rowOff>
    </xdr:to>
    <xdr:pic>
      <xdr:nvPicPr>
        <xdr:cNvPr id="21" name="Picture 20" descr="A graph of a graph&#10;&#10;Description automatically generated">
          <a:extLst>
            <a:ext uri="{FF2B5EF4-FFF2-40B4-BE49-F238E27FC236}">
              <a16:creationId xmlns:a16="http://schemas.microsoft.com/office/drawing/2014/main" id="{3DB5EBD4-0AB4-7780-51AF-3DB9DAFE7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7505" y="18097500"/>
          <a:ext cx="2746057" cy="193757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3525-F5E0-48EA-99FB-FACCA47ADFA4}">
  <dimension ref="B5:AB103"/>
  <sheetViews>
    <sheetView tabSelected="1" zoomScale="110" zoomScaleNormal="110" workbookViewId="0">
      <selection activeCell="G13" sqref="G13"/>
    </sheetView>
  </sheetViews>
  <sheetFormatPr defaultRowHeight="15" x14ac:dyDescent="0.25"/>
  <cols>
    <col min="4" max="4" width="8.140625" bestFit="1" customWidth="1"/>
    <col min="5" max="5" width="12.7109375" bestFit="1" customWidth="1"/>
    <col min="6" max="6" width="18.140625" bestFit="1" customWidth="1"/>
    <col min="7" max="7" width="15.140625" customWidth="1"/>
    <col min="8" max="8" width="7.7109375" bestFit="1" customWidth="1"/>
    <col min="9" max="9" width="12.7109375" bestFit="1" customWidth="1"/>
    <col min="10" max="10" width="18.140625" bestFit="1" customWidth="1"/>
    <col min="11" max="11" width="18" bestFit="1" customWidth="1"/>
    <col min="14" max="14" width="13.140625" customWidth="1"/>
  </cols>
  <sheetData>
    <row r="5" spans="2:11" x14ac:dyDescent="0.25">
      <c r="D5" s="7" t="s">
        <v>3</v>
      </c>
      <c r="E5" s="8"/>
      <c r="F5" s="9"/>
      <c r="H5" s="3" t="s">
        <v>2</v>
      </c>
      <c r="I5" s="3"/>
      <c r="J5" s="3"/>
    </row>
    <row r="6" spans="2:11" x14ac:dyDescent="0.25">
      <c r="D6" s="10"/>
      <c r="E6" s="11"/>
      <c r="F6" s="12"/>
      <c r="H6" s="3"/>
      <c r="I6" s="3"/>
      <c r="J6" s="3"/>
      <c r="K6" s="36"/>
    </row>
    <row r="7" spans="2:11" x14ac:dyDescent="0.25">
      <c r="B7" s="20" t="s">
        <v>10</v>
      </c>
      <c r="C7" s="27"/>
      <c r="D7" s="19" t="s">
        <v>6</v>
      </c>
      <c r="E7" s="19" t="s">
        <v>9</v>
      </c>
      <c r="F7" s="19" t="s">
        <v>8</v>
      </c>
      <c r="H7" s="19" t="s">
        <v>6</v>
      </c>
      <c r="I7" s="19" t="str">
        <f>E7</f>
        <v>wavenumber</v>
      </c>
      <c r="J7" s="19" t="s">
        <v>8</v>
      </c>
    </row>
    <row r="8" spans="2:11" x14ac:dyDescent="0.25">
      <c r="D8" s="24" t="s">
        <v>4</v>
      </c>
      <c r="E8" s="37">
        <v>1522.8984110055801</v>
      </c>
      <c r="F8" s="38">
        <v>-2.0987423199625499E-11</v>
      </c>
      <c r="H8" s="24" t="s">
        <v>5</v>
      </c>
      <c r="I8" s="37">
        <v>1522.8984110055801</v>
      </c>
      <c r="J8" s="38">
        <v>-2.6033327910189801E-6</v>
      </c>
    </row>
    <row r="9" spans="2:11" x14ac:dyDescent="0.25">
      <c r="D9" s="24" t="s">
        <v>1</v>
      </c>
      <c r="E9" s="37">
        <v>2282.8307854217101</v>
      </c>
      <c r="F9" s="38">
        <v>-3.9853186310638103E-11</v>
      </c>
      <c r="H9" s="26" t="s">
        <v>1</v>
      </c>
      <c r="I9" s="37">
        <v>2282.8307854217101</v>
      </c>
      <c r="J9" s="38">
        <v>-3.3379297995352698E-6</v>
      </c>
    </row>
    <row r="12" spans="2:11" x14ac:dyDescent="0.25">
      <c r="D12" s="4" t="s">
        <v>11</v>
      </c>
      <c r="E12" s="6"/>
      <c r="F12" s="40"/>
    </row>
    <row r="13" spans="2:11" x14ac:dyDescent="0.25">
      <c r="B13" s="20"/>
      <c r="C13" s="27"/>
      <c r="D13" s="17" t="s">
        <v>4</v>
      </c>
      <c r="E13" s="41">
        <f>AVERAGE(E8,I8)</f>
        <v>1522.8984110055801</v>
      </c>
      <c r="F13" s="40"/>
      <c r="G13" s="28"/>
      <c r="H13" s="28"/>
      <c r="I13" s="36"/>
      <c r="J13" s="36"/>
      <c r="K13" s="36"/>
    </row>
    <row r="14" spans="2:11" x14ac:dyDescent="0.25">
      <c r="D14" s="16" t="s">
        <v>1</v>
      </c>
      <c r="E14" s="41">
        <f>AVERAGE(E9,I9)</f>
        <v>2282.8307854217101</v>
      </c>
      <c r="F14" s="29"/>
      <c r="G14" s="28"/>
      <c r="H14" s="28"/>
      <c r="I14" s="30"/>
      <c r="J14" s="30"/>
      <c r="K14" s="30"/>
    </row>
    <row r="15" spans="2:11" x14ac:dyDescent="0.25">
      <c r="F15" s="32"/>
      <c r="G15" s="28"/>
      <c r="H15" s="28"/>
      <c r="I15" s="33"/>
      <c r="J15" s="33"/>
      <c r="K15" s="34"/>
    </row>
    <row r="16" spans="2:11" x14ac:dyDescent="0.25">
      <c r="D16" s="31"/>
      <c r="E16" s="35"/>
      <c r="F16" s="32"/>
      <c r="G16" s="28"/>
      <c r="H16" s="28"/>
      <c r="I16" s="33"/>
      <c r="J16" s="33"/>
      <c r="K16" s="34"/>
    </row>
    <row r="19" spans="4:28" x14ac:dyDescent="0.25">
      <c r="D19" s="43" t="s">
        <v>3</v>
      </c>
      <c r="E19" s="43"/>
      <c r="F19" s="43"/>
      <c r="I19" s="43" t="s">
        <v>2</v>
      </c>
      <c r="J19" s="43"/>
      <c r="K19" s="43"/>
      <c r="N19" s="3" t="s">
        <v>27</v>
      </c>
      <c r="O19" s="42"/>
      <c r="P19" s="42"/>
      <c r="Q19" s="42"/>
      <c r="R19" s="42"/>
      <c r="S19" s="42"/>
      <c r="T19" s="42"/>
      <c r="U19" s="42"/>
    </row>
    <row r="20" spans="4:28" x14ac:dyDescent="0.25">
      <c r="D20" s="43"/>
      <c r="E20" s="43"/>
      <c r="F20" s="43"/>
      <c r="I20" s="43"/>
      <c r="J20" s="43"/>
      <c r="K20" s="43"/>
      <c r="N20" s="42"/>
      <c r="O20" s="42"/>
      <c r="P20" s="42"/>
      <c r="Q20" s="42"/>
      <c r="R20" s="42"/>
      <c r="S20" s="42"/>
      <c r="T20" s="42"/>
      <c r="U20" s="42"/>
      <c r="V20" s="48"/>
      <c r="W20" s="28"/>
      <c r="X20" s="48"/>
      <c r="Y20" s="28"/>
      <c r="Z20" s="28"/>
      <c r="AA20" s="28"/>
      <c r="AB20" s="28"/>
    </row>
    <row r="21" spans="4:28" x14ac:dyDescent="0.25">
      <c r="N21" s="70"/>
      <c r="O21" s="70"/>
      <c r="P21" s="70"/>
      <c r="Q21" s="70"/>
      <c r="R21" s="70"/>
      <c r="S21" s="70"/>
      <c r="T21" s="70"/>
      <c r="U21" s="70"/>
      <c r="V21" s="48"/>
      <c r="W21" s="48"/>
      <c r="X21" s="48"/>
      <c r="Y21" s="28"/>
      <c r="Z21" s="28"/>
      <c r="AA21" s="28"/>
      <c r="AB21" s="28"/>
    </row>
    <row r="22" spans="4:28" x14ac:dyDescent="0.25">
      <c r="D22" s="4" t="s">
        <v>1</v>
      </c>
      <c r="E22" s="5"/>
      <c r="F22" s="6"/>
      <c r="I22" s="21" t="s">
        <v>1</v>
      </c>
      <c r="J22" s="21"/>
      <c r="K22" s="21"/>
      <c r="N22" s="21" t="s">
        <v>26</v>
      </c>
      <c r="O22" s="21"/>
      <c r="P22" s="21"/>
      <c r="Q22" s="28"/>
      <c r="R22" s="28"/>
      <c r="S22" s="21" t="s">
        <v>16</v>
      </c>
      <c r="T22" s="21"/>
      <c r="U22" s="21"/>
      <c r="V22" s="28"/>
      <c r="W22" s="28"/>
      <c r="X22" s="28"/>
      <c r="Y22" s="28"/>
      <c r="Z22" s="28"/>
      <c r="AA22" s="28"/>
      <c r="AB22" s="28"/>
    </row>
    <row r="23" spans="4:28" x14ac:dyDescent="0.25">
      <c r="D23" s="19" t="s">
        <v>12</v>
      </c>
      <c r="E23" s="44" t="s">
        <v>13</v>
      </c>
      <c r="F23" s="19" t="s">
        <v>14</v>
      </c>
      <c r="I23" s="19" t="str" cm="1">
        <f t="array" ref="I23:I27">D23:D27</f>
        <v>dts</v>
      </c>
      <c r="J23" s="19" t="str" cm="1">
        <f t="array" ref="J23:K23">E23:F23</f>
        <v>Δwavenumber%</v>
      </c>
      <c r="K23" s="19" t="str">
        <v>Δenergy%</v>
      </c>
      <c r="N23" s="14" t="s">
        <v>12</v>
      </c>
      <c r="O23" s="14" t="s">
        <v>3</v>
      </c>
      <c r="P23" s="14" t="s">
        <v>2</v>
      </c>
      <c r="Q23" s="28"/>
      <c r="R23" s="28"/>
      <c r="S23" s="69" t="s">
        <v>12</v>
      </c>
      <c r="T23" s="69" t="s">
        <v>3</v>
      </c>
      <c r="U23" s="69" t="s">
        <v>2</v>
      </c>
      <c r="V23" s="28"/>
      <c r="W23" s="28"/>
      <c r="X23" s="28"/>
      <c r="Y23" s="28"/>
      <c r="Z23" s="28"/>
      <c r="AA23" s="28"/>
      <c r="AB23" s="28"/>
    </row>
    <row r="24" spans="4:28" x14ac:dyDescent="0.25">
      <c r="D24" s="19">
        <v>0.01</v>
      </c>
      <c r="E24" s="18">
        <v>0.12415651435955399</v>
      </c>
      <c r="F24" s="18">
        <v>3.9736923396832798E-3</v>
      </c>
      <c r="I24" s="19">
        <v>0.01</v>
      </c>
      <c r="J24" s="18">
        <v>9.8841791625618403E-2</v>
      </c>
      <c r="K24" s="18">
        <v>0.336891510128425</v>
      </c>
      <c r="N24" s="52">
        <f>D24</f>
        <v>0.01</v>
      </c>
      <c r="O24" s="15" cm="1">
        <f t="array" ref="O24:O27">E24:E27</f>
        <v>0.12415651435955399</v>
      </c>
      <c r="P24" s="15" cm="1">
        <f t="array" ref="P24:P27">J24:J27</f>
        <v>9.8841791625618403E-2</v>
      </c>
      <c r="Q24" s="28"/>
      <c r="R24" s="28"/>
      <c r="S24" s="15" cm="1">
        <f t="array" ref="S24:S27">D24:D27</f>
        <v>0.01</v>
      </c>
      <c r="T24" s="15" cm="1">
        <f t="array" ref="T24:T27">F24:F27</f>
        <v>3.9736923396832798E-3</v>
      </c>
      <c r="U24" s="15" cm="1">
        <f t="array" ref="U24:U27">K24:K27</f>
        <v>0.336891510128425</v>
      </c>
      <c r="V24" s="28"/>
      <c r="W24" s="28"/>
      <c r="X24" s="28"/>
      <c r="Y24" s="28"/>
      <c r="Z24" s="28"/>
      <c r="AA24" s="28"/>
      <c r="AB24" s="28"/>
    </row>
    <row r="25" spans="4:28" x14ac:dyDescent="0.25">
      <c r="D25" s="19">
        <v>1E-3</v>
      </c>
      <c r="E25" s="18">
        <v>0.117060481248773</v>
      </c>
      <c r="F25" s="25">
        <v>3.9726943085123198E-5</v>
      </c>
      <c r="I25" s="19">
        <v>1E-3</v>
      </c>
      <c r="J25" s="18">
        <v>0.117060481248773</v>
      </c>
      <c r="K25" s="18">
        <v>3.3408578628485001E-2</v>
      </c>
      <c r="N25" s="52">
        <f t="shared" ref="N25:N27" si="0">D25</f>
        <v>1E-3</v>
      </c>
      <c r="O25" s="15">
        <v>0.117060481248773</v>
      </c>
      <c r="P25" s="15">
        <v>0.117060481248773</v>
      </c>
      <c r="Q25" s="28"/>
      <c r="R25" s="28"/>
      <c r="S25" s="15">
        <v>1E-3</v>
      </c>
      <c r="T25" s="15">
        <v>3.9726943085123198E-5</v>
      </c>
      <c r="U25" s="15">
        <v>3.3408578628485001E-2</v>
      </c>
      <c r="V25" s="28"/>
      <c r="W25" s="28"/>
      <c r="X25" s="28"/>
      <c r="Y25" s="28"/>
      <c r="Z25" s="28"/>
      <c r="AA25" s="28"/>
      <c r="AB25" s="28"/>
    </row>
    <row r="26" spans="4:28" x14ac:dyDescent="0.25">
      <c r="D26" s="19">
        <v>1E-4</v>
      </c>
      <c r="E26" s="18">
        <v>6.6445182724367405E-2</v>
      </c>
      <c r="F26" s="25">
        <v>3.9727148154916802E-7</v>
      </c>
      <c r="I26" s="19">
        <v>1E-4</v>
      </c>
      <c r="J26" s="46">
        <v>6.6445182724367405E-2</v>
      </c>
      <c r="K26" s="18">
        <v>3.3381945866858801E-3</v>
      </c>
      <c r="N26" s="52">
        <f t="shared" si="0"/>
        <v>1E-4</v>
      </c>
      <c r="O26" s="15">
        <v>6.6445182724367405E-2</v>
      </c>
      <c r="P26" s="15">
        <v>6.6445182724367405E-2</v>
      </c>
      <c r="Q26" s="28"/>
      <c r="R26" s="28"/>
      <c r="S26" s="15">
        <v>1E-4</v>
      </c>
      <c r="T26" s="15">
        <v>3.9727148154916802E-7</v>
      </c>
      <c r="U26" s="15">
        <v>3.3381945866858801E-3</v>
      </c>
      <c r="V26" s="28"/>
      <c r="W26" s="28"/>
      <c r="X26" s="28"/>
      <c r="Y26" s="28"/>
      <c r="Z26" s="28"/>
      <c r="AA26" s="28"/>
      <c r="AB26" s="28"/>
    </row>
    <row r="27" spans="4:28" x14ac:dyDescent="0.25">
      <c r="D27" s="19">
        <v>1.0000000000000001E-5</v>
      </c>
      <c r="E27" s="25">
        <v>1.39442287029487E-13</v>
      </c>
      <c r="F27" s="25">
        <v>3.9853186310638096E-9</v>
      </c>
      <c r="I27" s="19">
        <v>1.0000000000000001E-5</v>
      </c>
      <c r="J27" s="25">
        <v>1.39442287029487E-13</v>
      </c>
      <c r="K27" s="18">
        <v>3.3379297995352698E-4</v>
      </c>
      <c r="N27" s="52">
        <f t="shared" si="0"/>
        <v>1.0000000000000001E-5</v>
      </c>
      <c r="O27" s="15">
        <v>1.39442287029487E-13</v>
      </c>
      <c r="P27" s="15">
        <v>1.39442287029487E-13</v>
      </c>
      <c r="Q27" s="28"/>
      <c r="R27" s="28"/>
      <c r="S27" s="15">
        <v>1.0000000000000001E-5</v>
      </c>
      <c r="T27" s="15">
        <v>3.9853186310638096E-9</v>
      </c>
      <c r="U27" s="15">
        <v>3.3379297995352698E-4</v>
      </c>
      <c r="V27" s="28"/>
      <c r="W27" s="28"/>
      <c r="X27" s="28"/>
      <c r="Y27" s="28"/>
      <c r="Z27" s="28"/>
      <c r="AA27" s="28"/>
      <c r="AB27" s="28"/>
    </row>
    <row r="28" spans="4:28" x14ac:dyDescent="0.25"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spans="4:28" x14ac:dyDescent="0.25">
      <c r="D29" s="3" t="s">
        <v>4</v>
      </c>
      <c r="E29" s="3"/>
      <c r="F29" s="3"/>
      <c r="I29" s="21" t="s">
        <v>4</v>
      </c>
      <c r="J29" s="21"/>
      <c r="K29" s="21"/>
      <c r="N29" s="21" t="s">
        <v>15</v>
      </c>
      <c r="O29" s="21"/>
      <c r="P29" s="21"/>
      <c r="Q29" s="28"/>
      <c r="R29" s="28"/>
      <c r="S29" s="21" t="s">
        <v>17</v>
      </c>
      <c r="T29" s="21"/>
      <c r="U29" s="21"/>
      <c r="V29" s="28"/>
      <c r="W29" s="28"/>
      <c r="X29" s="28"/>
      <c r="Y29" s="28"/>
      <c r="Z29" s="28"/>
      <c r="AA29" s="28"/>
      <c r="AB29" s="28"/>
    </row>
    <row r="30" spans="4:28" x14ac:dyDescent="0.25">
      <c r="D30" s="1" t="str" cm="1">
        <f t="array" ref="D30:D34">D23:D27</f>
        <v>dts</v>
      </c>
      <c r="E30" s="19" t="str" cm="1">
        <f t="array" ref="E30:F30">E23:F23</f>
        <v>Δwavenumber%</v>
      </c>
      <c r="F30" s="1" t="str">
        <v>Δenergy%</v>
      </c>
      <c r="I30" s="19" t="str" cm="1">
        <f t="array" ref="I30:I34">_xlfn.ANCHORARRAY(I23)</f>
        <v>dts</v>
      </c>
      <c r="J30" s="19" t="str" cm="1">
        <f t="array" ref="J30:K30">_xlfn.ANCHORARRAY(E30)</f>
        <v>Δwavenumber%</v>
      </c>
      <c r="K30" s="19" t="str">
        <v>Δenergy%</v>
      </c>
      <c r="N30" s="14" t="s">
        <v>12</v>
      </c>
      <c r="O30" s="14" t="s">
        <v>3</v>
      </c>
      <c r="P30" s="14" t="s">
        <v>2</v>
      </c>
      <c r="Q30" s="28"/>
      <c r="R30" s="28"/>
      <c r="S30" s="69" t="s">
        <v>12</v>
      </c>
      <c r="T30" s="69" t="s">
        <v>3</v>
      </c>
      <c r="U30" s="69" t="s">
        <v>2</v>
      </c>
      <c r="V30" s="28"/>
      <c r="W30" s="28"/>
      <c r="X30" s="28"/>
      <c r="Y30" s="28"/>
      <c r="Z30" s="28"/>
      <c r="AA30" s="28"/>
      <c r="AB30" s="28"/>
    </row>
    <row r="31" spans="4:28" x14ac:dyDescent="0.25">
      <c r="D31" s="1">
        <v>0.01</v>
      </c>
      <c r="E31" s="16">
        <v>0.11014870074609499</v>
      </c>
      <c r="F31" s="16">
        <v>2.0903309668008599E-3</v>
      </c>
      <c r="I31" s="19">
        <v>0.01</v>
      </c>
      <c r="J31" s="18">
        <v>8.4091659909385302E-2</v>
      </c>
      <c r="K31" s="18">
        <v>0.26242971315622499</v>
      </c>
      <c r="N31" s="15" cm="1">
        <f t="array" ref="N31:N34">D31:D34</f>
        <v>0.01</v>
      </c>
      <c r="O31" s="15" cm="1">
        <f t="array" ref="O31:O34">E31:E34</f>
        <v>0.11014870074609499</v>
      </c>
      <c r="P31" s="15" cm="1">
        <f t="array" ref="P31:P34">J31:J34</f>
        <v>8.4091659909385302E-2</v>
      </c>
      <c r="Q31" s="28"/>
      <c r="R31" s="28"/>
      <c r="S31" s="15" cm="1">
        <f t="array" ref="S31:S34">D31:D34</f>
        <v>0.01</v>
      </c>
      <c r="T31" s="15" cm="1">
        <f t="array" ref="T31:T34">F31:F34</f>
        <v>2.0903309668008599E-3</v>
      </c>
      <c r="U31" s="15" cm="1">
        <f t="array" ref="U31:U34">K31:K34</f>
        <v>0.26242971315622499</v>
      </c>
      <c r="V31" s="28"/>
      <c r="W31" s="28"/>
      <c r="X31" s="28"/>
      <c r="Y31" s="28"/>
      <c r="Z31" s="28"/>
      <c r="AA31" s="28"/>
      <c r="AB31" s="28"/>
    </row>
    <row r="32" spans="4:28" x14ac:dyDescent="0.25">
      <c r="D32" s="1">
        <v>1E-3</v>
      </c>
      <c r="E32" s="16">
        <v>0.101214574898844</v>
      </c>
      <c r="F32" s="47">
        <v>2.0900668691698201E-5</v>
      </c>
      <c r="I32" s="19">
        <v>1E-3</v>
      </c>
      <c r="J32" s="18">
        <v>0.101214574898844</v>
      </c>
      <c r="K32" s="18">
        <v>2.6053602172922099E-2</v>
      </c>
      <c r="N32" s="15">
        <v>1E-3</v>
      </c>
      <c r="O32" s="15">
        <v>0.101214574898844</v>
      </c>
      <c r="P32" s="15">
        <v>0.101214574898844</v>
      </c>
      <c r="Q32" s="28"/>
      <c r="R32" s="28"/>
      <c r="S32" s="15">
        <v>1E-3</v>
      </c>
      <c r="T32" s="15">
        <v>2.0900668691698201E-5</v>
      </c>
      <c r="U32" s="15">
        <v>2.6053602172922099E-2</v>
      </c>
      <c r="V32" s="28"/>
      <c r="W32" s="28"/>
      <c r="X32" s="28"/>
      <c r="Y32" s="28"/>
      <c r="Z32" s="28"/>
      <c r="AA32" s="28"/>
      <c r="AB32" s="28"/>
    </row>
    <row r="33" spans="4:28" x14ac:dyDescent="0.25">
      <c r="D33" s="1">
        <v>1E-4</v>
      </c>
      <c r="E33" s="16">
        <v>0.116414435390056</v>
      </c>
      <c r="F33" s="47">
        <v>2.0900763660555499E-7</v>
      </c>
      <c r="I33" s="19">
        <v>1E-4</v>
      </c>
      <c r="J33" s="18">
        <v>0.116414435390056</v>
      </c>
      <c r="K33" s="18">
        <v>2.6035165697346598E-3</v>
      </c>
      <c r="N33" s="15">
        <v>1E-4</v>
      </c>
      <c r="O33" s="15">
        <v>0.116414435390056</v>
      </c>
      <c r="P33" s="15">
        <v>0.116414435390056</v>
      </c>
      <c r="Q33" s="28"/>
      <c r="R33" s="28"/>
      <c r="S33" s="15">
        <v>1E-4</v>
      </c>
      <c r="T33" s="15">
        <v>2.0900763660555499E-7</v>
      </c>
      <c r="U33" s="15">
        <v>2.6035165697346598E-3</v>
      </c>
      <c r="V33" s="28"/>
      <c r="W33" s="28"/>
      <c r="X33" s="28"/>
      <c r="Y33" s="28"/>
      <c r="Z33" s="28"/>
      <c r="AA33" s="28"/>
      <c r="AB33" s="28"/>
    </row>
    <row r="34" spans="4:28" x14ac:dyDescent="0.25">
      <c r="D34" s="71">
        <v>1.0000000000000001E-5</v>
      </c>
      <c r="E34" s="47">
        <v>7.4651622787200701E-14</v>
      </c>
      <c r="F34" s="47">
        <v>2.0987423199625499E-9</v>
      </c>
      <c r="I34" s="19">
        <v>1.0000000000000001E-5</v>
      </c>
      <c r="J34" s="25">
        <v>7.4651622787200701E-14</v>
      </c>
      <c r="K34" s="18">
        <v>2.6033327910189802E-4</v>
      </c>
      <c r="N34" s="15">
        <v>1.0000000000000001E-5</v>
      </c>
      <c r="O34" s="15">
        <v>7.4651622787200701E-14</v>
      </c>
      <c r="P34" s="15">
        <v>7.4651622787200701E-14</v>
      </c>
      <c r="Q34" s="28"/>
      <c r="R34" s="28"/>
      <c r="S34" s="15">
        <v>1.0000000000000001E-5</v>
      </c>
      <c r="T34" s="15">
        <v>2.0987423199625499E-9</v>
      </c>
      <c r="U34" s="15">
        <v>2.6033327910189802E-4</v>
      </c>
      <c r="V34" s="28"/>
      <c r="W34" s="28"/>
      <c r="X34" s="28"/>
      <c r="Y34" s="28"/>
      <c r="Z34" s="28"/>
      <c r="AA34" s="28"/>
      <c r="AB34" s="28"/>
    </row>
    <row r="35" spans="4:28" x14ac:dyDescent="0.25"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 spans="4:28" x14ac:dyDescent="0.25"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8" spans="4:28" x14ac:dyDescent="0.25">
      <c r="F38" s="39"/>
      <c r="H38" s="39"/>
    </row>
    <row r="58" spans="6:7" x14ac:dyDescent="0.25">
      <c r="F58" s="51" t="s">
        <v>20</v>
      </c>
      <c r="G58" s="51"/>
    </row>
    <row r="59" spans="6:7" x14ac:dyDescent="0.25">
      <c r="F59" s="51"/>
      <c r="G59" s="51"/>
    </row>
    <row r="60" spans="6:7" x14ac:dyDescent="0.25">
      <c r="F60" s="18" t="s">
        <v>18</v>
      </c>
      <c r="G60" s="45">
        <v>3.3667170255012998E-3</v>
      </c>
    </row>
    <row r="61" spans="6:7" x14ac:dyDescent="0.25">
      <c r="F61" s="19" t="s">
        <v>21</v>
      </c>
      <c r="G61" s="19">
        <f>G60*100</f>
        <v>0.33667170255012996</v>
      </c>
    </row>
    <row r="62" spans="6:7" x14ac:dyDescent="0.25">
      <c r="F62" s="18"/>
      <c r="G62" s="18"/>
    </row>
    <row r="63" spans="6:7" x14ac:dyDescent="0.25">
      <c r="F63" s="18" t="s">
        <v>7</v>
      </c>
      <c r="G63" s="18">
        <v>2285.0871762697998</v>
      </c>
    </row>
    <row r="64" spans="6:7" x14ac:dyDescent="0.25">
      <c r="F64" s="19" t="s">
        <v>19</v>
      </c>
      <c r="G64" s="19">
        <f>(E14-G63)*100/E14</f>
        <v>-9.8841791625518871E-2</v>
      </c>
    </row>
    <row r="70" spans="6:7" x14ac:dyDescent="0.25">
      <c r="F70" s="51" t="s">
        <v>0</v>
      </c>
      <c r="G70" s="51"/>
    </row>
    <row r="71" spans="6:7" x14ac:dyDescent="0.25">
      <c r="F71" s="51"/>
      <c r="G71" s="51"/>
    </row>
    <row r="72" spans="6:7" x14ac:dyDescent="0.25">
      <c r="F72" s="15" t="str" cm="1">
        <f t="array" ref="F72:F73">F60:F61</f>
        <v>delta E / E_0</v>
      </c>
      <c r="G72" s="22">
        <v>3.9736942661569097E-5</v>
      </c>
    </row>
    <row r="73" spans="6:7" x14ac:dyDescent="0.25">
      <c r="F73" s="14" t="str">
        <v>% uncertainty</v>
      </c>
      <c r="G73" s="23">
        <f>G72*100</f>
        <v>3.9736942661569097E-3</v>
      </c>
    </row>
    <row r="74" spans="6:7" x14ac:dyDescent="0.25">
      <c r="F74" s="15"/>
      <c r="G74" s="15"/>
    </row>
    <row r="75" spans="6:7" x14ac:dyDescent="0.25">
      <c r="F75" s="15" t="str" cm="1">
        <f t="array" ref="F75:F76">F63:F64</f>
        <v>wavenum</v>
      </c>
      <c r="G75" s="49">
        <v>2285.6650685536101</v>
      </c>
    </row>
    <row r="76" spans="6:7" x14ac:dyDescent="0.25">
      <c r="F76" s="14" t="str">
        <v>uncertainty %</v>
      </c>
      <c r="G76" s="50">
        <f>(E14-G75)*100/E14</f>
        <v>-0.12415651435927541</v>
      </c>
    </row>
    <row r="86" spans="6:11" ht="15" customHeight="1" x14ac:dyDescent="0.25">
      <c r="F86" s="51" t="s">
        <v>22</v>
      </c>
      <c r="G86" s="51"/>
      <c r="J86" s="53" t="s">
        <v>23</v>
      </c>
      <c r="K86" s="54"/>
    </row>
    <row r="87" spans="6:11" ht="15" customHeight="1" x14ac:dyDescent="0.25">
      <c r="F87" s="51"/>
      <c r="G87" s="51"/>
      <c r="J87" s="55"/>
      <c r="K87" s="56"/>
    </row>
    <row r="88" spans="6:11" x14ac:dyDescent="0.25">
      <c r="F88" s="18" t="str">
        <f>F72</f>
        <v>delta E / E_0</v>
      </c>
      <c r="G88" s="25">
        <v>8.1235321566499703E-6</v>
      </c>
      <c r="J88" s="18" t="str" cm="1">
        <f t="array" ref="J88:J89">F88:F89</f>
        <v>delta E / E_0</v>
      </c>
      <c r="K88" s="18">
        <v>2.03793742719958E-3</v>
      </c>
    </row>
    <row r="89" spans="6:11" x14ac:dyDescent="0.25">
      <c r="F89" s="62" t="str">
        <f>F73</f>
        <v>% uncertainty</v>
      </c>
      <c r="G89" s="63">
        <f>G88*100</f>
        <v>8.1235321566499707E-4</v>
      </c>
      <c r="J89" s="62" t="str">
        <v>% uncertainty</v>
      </c>
      <c r="K89" s="62">
        <f>K88*100</f>
        <v>0.20379374271995801</v>
      </c>
    </row>
    <row r="90" spans="6:11" x14ac:dyDescent="0.25">
      <c r="F90" s="65"/>
      <c r="G90" s="66"/>
      <c r="J90" s="65"/>
      <c r="K90" s="66"/>
    </row>
    <row r="91" spans="6:11" x14ac:dyDescent="0.25">
      <c r="F91" s="64" t="str">
        <f>F75</f>
        <v>wavenum</v>
      </c>
      <c r="G91" s="64">
        <v>1383.28884469987</v>
      </c>
      <c r="J91" s="64" t="str" cm="1">
        <f t="array" ref="J91:J92">F91:F92</f>
        <v>wavenum</v>
      </c>
      <c r="K91" s="64">
        <v>1382.83199390048</v>
      </c>
    </row>
    <row r="92" spans="6:11" x14ac:dyDescent="0.25">
      <c r="F92" s="19" t="str">
        <f>F76</f>
        <v>uncertainty %</v>
      </c>
      <c r="G92" s="19">
        <f>(E13-G91)*100/E13</f>
        <v>9.1673591158010996</v>
      </c>
      <c r="J92" s="19" t="str">
        <v>uncertainty %</v>
      </c>
      <c r="K92" s="19">
        <f>(E13-K91)*100/E13</f>
        <v>9.1973578863092573</v>
      </c>
    </row>
    <row r="93" spans="6:11" x14ac:dyDescent="0.25">
      <c r="J93" s="13"/>
      <c r="K93" s="13"/>
    </row>
    <row r="97" spans="6:11" x14ac:dyDescent="0.25">
      <c r="F97" s="53" t="s">
        <v>24</v>
      </c>
      <c r="G97" s="54"/>
      <c r="J97" s="51" t="s">
        <v>25</v>
      </c>
      <c r="K97" s="51"/>
    </row>
    <row r="98" spans="6:11" x14ac:dyDescent="0.25">
      <c r="F98" s="55"/>
      <c r="G98" s="56"/>
      <c r="J98" s="51"/>
      <c r="K98" s="51"/>
    </row>
    <row r="99" spans="6:11" x14ac:dyDescent="0.25">
      <c r="F99" s="16" t="str" cm="1">
        <f t="array" ref="F99:F100">F88:F89</f>
        <v>delta E / E_0</v>
      </c>
      <c r="G99" s="47">
        <v>2.4288269841854701E-5</v>
      </c>
      <c r="H99" s="2"/>
      <c r="I99" s="2"/>
      <c r="J99" s="16" t="str" cm="1">
        <f t="array" ref="J99:J100">_xlfn.ANCHORARRAY(F99)</f>
        <v>delta E / E_0</v>
      </c>
      <c r="K99" s="16">
        <v>2.42563953311599E-3</v>
      </c>
    </row>
    <row r="100" spans="6:11" x14ac:dyDescent="0.25">
      <c r="F100" s="1" t="str">
        <v>% uncertainty</v>
      </c>
      <c r="G100" s="57">
        <f>G99*100</f>
        <v>2.4288269841854699E-3</v>
      </c>
      <c r="H100" s="2"/>
      <c r="I100" s="2"/>
      <c r="J100" s="58" t="str">
        <v>% uncertainty</v>
      </c>
      <c r="K100" s="58">
        <f>K99*100</f>
        <v>0.242563953311599</v>
      </c>
    </row>
    <row r="101" spans="6:11" x14ac:dyDescent="0.25">
      <c r="F101" s="67"/>
      <c r="G101" s="68"/>
      <c r="H101" s="2"/>
      <c r="I101" s="2"/>
      <c r="J101" s="60"/>
      <c r="K101" s="61"/>
    </row>
    <row r="102" spans="6:11" x14ac:dyDescent="0.25">
      <c r="F102" s="16" t="str" cm="1">
        <f t="array" ref="F102:F103">F91:F92</f>
        <v>wavenum</v>
      </c>
      <c r="G102" s="16">
        <v>2187.5585828452899</v>
      </c>
      <c r="H102" s="2"/>
      <c r="I102" s="2"/>
      <c r="J102" s="59" t="str" cm="1">
        <f t="array" ref="J102:J103">F102:F103</f>
        <v>wavenum</v>
      </c>
      <c r="K102" s="59">
        <v>2186.9085309900101</v>
      </c>
    </row>
    <row r="103" spans="6:11" x14ac:dyDescent="0.25">
      <c r="F103" s="1" t="str">
        <v>uncertainty %</v>
      </c>
      <c r="G103" s="1">
        <f>(E14-G102)*100/E14</f>
        <v>4.1734237677551018</v>
      </c>
      <c r="H103" s="2"/>
      <c r="I103" s="2"/>
      <c r="J103" s="1" t="str">
        <v>uncertainty %</v>
      </c>
      <c r="K103" s="1">
        <f>(E14-K102)*100/E14</f>
        <v>4.2018994594021155</v>
      </c>
    </row>
  </sheetData>
  <mergeCells count="23">
    <mergeCell ref="F97:G98"/>
    <mergeCell ref="J97:K98"/>
    <mergeCell ref="F101:G101"/>
    <mergeCell ref="D5:F6"/>
    <mergeCell ref="H5:J6"/>
    <mergeCell ref="N22:P22"/>
    <mergeCell ref="S22:U22"/>
    <mergeCell ref="N29:P29"/>
    <mergeCell ref="S29:U29"/>
    <mergeCell ref="F58:G59"/>
    <mergeCell ref="F70:G71"/>
    <mergeCell ref="F86:G87"/>
    <mergeCell ref="J86:K87"/>
    <mergeCell ref="N19:U20"/>
    <mergeCell ref="D22:F22"/>
    <mergeCell ref="D19:F20"/>
    <mergeCell ref="D29:F29"/>
    <mergeCell ref="I19:K20"/>
    <mergeCell ref="I22:K22"/>
    <mergeCell ref="I29:K29"/>
    <mergeCell ref="B7:C7"/>
    <mergeCell ref="B13:C13"/>
    <mergeCell ref="D12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Ladwa</dc:creator>
  <cp:lastModifiedBy>Paras Ladwa</cp:lastModifiedBy>
  <dcterms:created xsi:type="dcterms:W3CDTF">2023-11-16T12:27:05Z</dcterms:created>
  <dcterms:modified xsi:type="dcterms:W3CDTF">2023-11-23T15:23:56Z</dcterms:modified>
</cp:coreProperties>
</file>