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3ae1a046fcc6c6/Escritorio/Parda/Cursos/EDUTEK/DataAnalytics/Proyecto1/"/>
    </mc:Choice>
  </mc:AlternateContent>
  <xr:revisionPtr revIDLastSave="823" documentId="8_{80AD1114-52C9-421D-A25A-27D4A461ACCD}" xr6:coauthVersionLast="47" xr6:coauthVersionMax="47" xr10:uidLastSave="{538413B8-01FF-4137-956D-8C312C4C5F8C}"/>
  <bookViews>
    <workbookView xWindow="-120" yWindow="-120" windowWidth="29040" windowHeight="15720" firstSheet="1" activeTab="5" xr2:uid="{EBB4A923-6B94-4E81-B7A2-E435ED5BA92D}"/>
  </bookViews>
  <sheets>
    <sheet name="PJ_PARDAILLANZ" sheetId="4" r:id="rId1"/>
    <sheet name="COSTOS_OPERATIVOS" sheetId="3" r:id="rId2"/>
    <sheet name="COSTOS DE VENTA" sheetId="2" r:id="rId3"/>
    <sheet name="ESTADO DE RESULTADOS" sheetId="5" r:id="rId4"/>
    <sheet name="ANALISIS RESUMEN" sheetId="6" r:id="rId5"/>
    <sheet name="DASHBOARD" sheetId="1" r:id="rId6"/>
  </sheets>
  <definedNames>
    <definedName name="_xlcn.WorksheetConnection_Proyecto1AnalisisFinancieroZea.xlsxTabla_COSTOS_DE_VENTA" hidden="1">Tabla_COSTOS_DE_VENTA[]</definedName>
    <definedName name="_xlcn.WorksheetConnection_Proyecto1AnalisisFinancieroZea.xlsxTabla_COSTOS_OPERATIVOS" hidden="1">Tabla_COSTOS_OPERATIVOS[]</definedName>
    <definedName name="_xlcn.WorksheetConnection_Proyecto1AnalisisFinancieroZeaCopy2.xlsxTabla_PJ_PARDAILLANZ" hidden="1">Tabla_PJ_PARDAILLANZ[]</definedName>
    <definedName name="_xlcn.WorksheetConnection_Proyecto1AnalisisFinancieroZeaCopy4.xlsxTabla4" hidden="1">Tabla4[]</definedName>
    <definedName name="DatosExternos_1" localSheetId="2" hidden="1">'COSTOS DE VENTA'!$A$1:$D$85</definedName>
    <definedName name="DatosExternos_2" localSheetId="1" hidden="1">COSTOS_OPERATIVOS!$A$1:$C$17</definedName>
    <definedName name="DatosExternos_3" localSheetId="0" hidden="1">PJ_PARDAILLANZ!$A$1:$F$459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  <pivotCache cacheId="11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_COSTOS_OPERATIVOS" name="Tabla_COSTOS_OPERATIVOS" connection="WorksheetConnection_Proyecto1 - Analisis Financiero Zea.xlsx!Tabla_COSTOS_OPERATIVOS"/>
          <x15:modelTable id="Tabla_COSTOS_DE_VENTA" name="Tabla_COSTOS_DE_VENTA" connection="WorksheetConnection_Proyecto1 - Analisis Financiero Zea.xlsx!Tabla_COSTOS_DE_VENTA"/>
          <x15:modelTable id="Tabla4" name="ISR" connection="WorksheetConnection_Proyecto1 - Analisis Financiero Zea - Copy (4).xlsx!Tabla4"/>
          <x15:modelTable id="Tabla_PJ_PARDAILLANZ" name="Tabla_PJ_PARDAILLANZ" connection="WorksheetConnection_Proyecto1 - Analisis Financiero Zea - Copy (2).xlsx!Tabla_PJ_PARDAILLANZ"/>
        </x15:modelTables>
        <x15:extLst>
          <ext xmlns:x16="http://schemas.microsoft.com/office/spreadsheetml/2014/11/main" uri="{9835A34E-60A6-4A7C-AAB8-D5F71C897F49}">
            <x16:modelTimeGroupings>
              <x16:modelTimeGrouping tableName="Tabla_PJ_PARDAILLANZ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6" l="1"/>
  <c r="F71" i="6"/>
  <c r="F53" i="6"/>
  <c r="C27" i="5" l="1"/>
  <c r="E77" i="6"/>
  <c r="E78" i="6"/>
  <c r="E76" i="6"/>
  <c r="E60" i="6"/>
  <c r="E61" i="6"/>
  <c r="E62" i="6"/>
  <c r="E63" i="6"/>
  <c r="E64" i="6"/>
  <c r="E65" i="6"/>
  <c r="E66" i="6"/>
  <c r="E67" i="6"/>
  <c r="E68" i="6"/>
  <c r="E69" i="6"/>
  <c r="E70" i="6"/>
  <c r="E59" i="6"/>
  <c r="E41" i="6"/>
  <c r="E42" i="6"/>
  <c r="E43" i="6"/>
  <c r="E44" i="6"/>
  <c r="E45" i="6"/>
  <c r="E46" i="6"/>
  <c r="E47" i="6"/>
  <c r="E48" i="6"/>
  <c r="E49" i="6"/>
  <c r="E50" i="6"/>
  <c r="E51" i="6"/>
  <c r="E40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17" i="6"/>
  <c r="E5" i="6"/>
  <c r="E6" i="6"/>
  <c r="E7" i="6"/>
  <c r="E8" i="6"/>
  <c r="E9" i="6"/>
  <c r="E10" i="6"/>
  <c r="E4" i="6"/>
  <c r="F50" i="6"/>
  <c r="F20" i="6"/>
  <c r="F6" i="6"/>
  <c r="F60" i="6"/>
  <c r="F77" i="6"/>
  <c r="F48" i="6"/>
  <c r="F61" i="6"/>
  <c r="F24" i="6"/>
  <c r="F45" i="6"/>
  <c r="F63" i="6"/>
  <c r="F46" i="6"/>
  <c r="F4" i="6"/>
  <c r="F62" i="6"/>
  <c r="F70" i="6"/>
  <c r="F31" i="6"/>
  <c r="F68" i="6"/>
  <c r="F59" i="6"/>
  <c r="F44" i="6"/>
  <c r="F66" i="6"/>
  <c r="F29" i="6"/>
  <c r="F30" i="6"/>
  <c r="F21" i="6"/>
  <c r="F51" i="6"/>
  <c r="F32" i="6"/>
  <c r="F43" i="6"/>
  <c r="F19" i="6"/>
  <c r="F5" i="6"/>
  <c r="F10" i="6"/>
  <c r="F28" i="6"/>
  <c r="F27" i="6"/>
  <c r="F22" i="6"/>
  <c r="F25" i="6"/>
  <c r="F26" i="6"/>
  <c r="F17" i="6"/>
  <c r="F18" i="6"/>
  <c r="F65" i="6"/>
  <c r="F41" i="6"/>
  <c r="F8" i="6"/>
  <c r="F47" i="6"/>
  <c r="F49" i="6"/>
  <c r="F42" i="6"/>
  <c r="F9" i="6"/>
  <c r="F7" i="6"/>
  <c r="F69" i="6"/>
  <c r="F40" i="6"/>
  <c r="F23" i="6"/>
  <c r="F64" i="6"/>
  <c r="F67" i="6"/>
  <c r="F78" i="6"/>
  <c r="F76" i="6"/>
  <c r="F54" i="6" l="1"/>
  <c r="C25" i="5"/>
  <c r="C24" i="5"/>
  <c r="C23" i="5"/>
  <c r="C2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EC32A-1690-4E1A-ACC0-BC5BF0C07E58}" keepAlive="1" name="Consulta - COSTOS DE VENTA" description="Conexión a la consulta 'COSTOS DE VENTA' en el libro." type="5" refreshedVersion="8" background="1" saveData="1">
    <dbPr connection="Provider=Microsoft.Mashup.OleDb.1;Data Source=$Workbook$;Location=&quot;COSTOS DE VENTA&quot;;Extended Properties=&quot;&quot;" command="SELECT * FROM [COSTOS DE VENTA]"/>
  </connection>
  <connection id="2" xr16:uid="{E0A37F5E-9386-4884-B2E0-ABC0A94CFF29}" keepAlive="1" name="Consulta - COSTOS_OPERATIVOS" description="Conexión a la consulta 'COSTOS_OPERATIVOS' en el libro." type="5" refreshedVersion="8" background="1" saveData="1">
    <dbPr connection="Provider=Microsoft.Mashup.OleDb.1;Data Source=$Workbook$;Location=COSTOS_OPERATIVOS;Extended Properties=&quot;&quot;" command="SELECT * FROM [COSTOS_OPERATIVOS]"/>
  </connection>
  <connection id="3" xr16:uid="{61D7F0A4-4E41-4FD4-AC05-3B9D6366F31E}" keepAlive="1" name="Consulta - PJ_PARDAILLANZ" description="Conexión a la consulta 'PJ_PARDAILLANZ' en el libro." type="5" refreshedVersion="8" background="1" saveData="1">
    <dbPr connection="Provider=Microsoft.Mashup.OleDb.1;Data Source=$Workbook$;Location=PJ_PARDAILLANZ;Extended Properties=&quot;&quot;" command="SELECT * FROM [PJ_PARDAILLANZ]"/>
  </connection>
  <connection id="4" xr16:uid="{053C1747-B5B3-4C9C-BD21-C3A495CC1858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F2E73B3-48B6-41FA-8FE3-CA3C27219E08}" name="WorksheetConnection_Proyecto1 - Analisis Financiero Zea - Copy (2).xlsx!Tabla_PJ_PARDAILLANZ" type="102" refreshedVersion="8" minRefreshableVersion="5">
    <extLst>
      <ext xmlns:x15="http://schemas.microsoft.com/office/spreadsheetml/2010/11/main" uri="{DE250136-89BD-433C-8126-D09CA5730AF9}">
        <x15:connection id="Tabla_PJ_PARDAILLANZ">
          <x15:rangePr sourceName="_xlcn.WorksheetConnection_Proyecto1AnalisisFinancieroZeaCopy2.xlsxTabla_PJ_PARDAILLANZ"/>
        </x15:connection>
      </ext>
    </extLst>
  </connection>
  <connection id="6" xr16:uid="{B6D9CE3D-0171-4E22-B8F0-E14517FF6ED4}" name="WorksheetConnection_Proyecto1 - Analisis Financiero Zea - Copy (4).xlsx!Tabla4" type="102" refreshedVersion="8" minRefreshableVersion="5">
    <extLst>
      <ext xmlns:x15="http://schemas.microsoft.com/office/spreadsheetml/2010/11/main" uri="{DE250136-89BD-433C-8126-D09CA5730AF9}">
        <x15:connection id="Tabla4">
          <x15:rangePr sourceName="_xlcn.WorksheetConnection_Proyecto1AnalisisFinancieroZeaCopy4.xlsxTabla4"/>
        </x15:connection>
      </ext>
    </extLst>
  </connection>
  <connection id="7" xr16:uid="{32186C99-7FE9-406A-B594-3B47EC400776}" name="WorksheetConnection_Proyecto1 - Analisis Financiero Zea.xlsx!Tabla_COSTOS_DE_VENTA" type="102" refreshedVersion="8" minRefreshableVersion="5">
    <extLst>
      <ext xmlns:x15="http://schemas.microsoft.com/office/spreadsheetml/2010/11/main" uri="{DE250136-89BD-433C-8126-D09CA5730AF9}">
        <x15:connection id="Tabla_COSTOS_DE_VENTA">
          <x15:rangePr sourceName="_xlcn.WorksheetConnection_Proyecto1AnalisisFinancieroZea.xlsxTabla_COSTOS_DE_VENTA"/>
        </x15:connection>
      </ext>
    </extLst>
  </connection>
  <connection id="8" xr16:uid="{C5BA9F6C-85D9-4011-B241-4C5D5CA248F8}" name="WorksheetConnection_Proyecto1 - Analisis Financiero Zea.xlsx!Tabla_COSTOS_OPERATIVOS" type="102" refreshedVersion="8" minRefreshableVersion="5">
    <extLst>
      <ext xmlns:x15="http://schemas.microsoft.com/office/spreadsheetml/2010/11/main" uri="{DE250136-89BD-433C-8126-D09CA5730AF9}">
        <x15:connection id="Tabla_COSTOS_OPERATIVOS">
          <x15:rangePr sourceName="_xlcn.WorksheetConnection_Proyecto1AnalisisFinancieroZea.xlsxTabla_COSTOS_OPERATIVOS"/>
        </x15:connection>
      </ext>
    </extLst>
  </connection>
</connections>
</file>

<file path=xl/sharedStrings.xml><?xml version="1.0" encoding="utf-8"?>
<sst xmlns="http://schemas.openxmlformats.org/spreadsheetml/2006/main" count="2515" uniqueCount="862">
  <si>
    <t>No.</t>
  </si>
  <si>
    <t>Gasto</t>
  </si>
  <si>
    <t>Monto</t>
  </si>
  <si>
    <t>Fecha</t>
  </si>
  <si>
    <t>Comisiones de venta</t>
  </si>
  <si>
    <t>Bonificaciones de ventas</t>
  </si>
  <si>
    <t>Gastos de viaje y viáticos de los vendedores</t>
  </si>
  <si>
    <t>Costos de publicidad y marketing</t>
  </si>
  <si>
    <t>Gastos de promoción de ventas</t>
  </si>
  <si>
    <t>Honorarios de agencias de publicidad o marketing</t>
  </si>
  <si>
    <t>Costos de producción de material publicitario</t>
  </si>
  <si>
    <t>ID_COSTO</t>
  </si>
  <si>
    <t>DESCRIPCION</t>
  </si>
  <si>
    <t>Salarios y beneficios de los empleados</t>
  </si>
  <si>
    <t>Alquiler o arrendamiento de espacio comercial u oficinas</t>
  </si>
  <si>
    <t>Servicios públicos como electricidad agua y gas</t>
  </si>
  <si>
    <t>Gastos de mantenimiento y reparaciones de instalaciones</t>
  </si>
  <si>
    <t>Suministros de oficina y consumibles</t>
  </si>
  <si>
    <t>Gastos de tecnología y comunicación incluyendo servicios de Internet telefonía y software</t>
  </si>
  <si>
    <t>Honorarios profesionales como asesores legales y contables</t>
  </si>
  <si>
    <t>Costos de seguros como seguros generales o de responsabilidad civil</t>
  </si>
  <si>
    <t>Gastos de servicios financieros como comisiones bancarias o tarifas de procesamiento de pagos</t>
  </si>
  <si>
    <t>Gastos de almacenamiento y logística</t>
  </si>
  <si>
    <t>Costos de transporte y envío</t>
  </si>
  <si>
    <t>Gastos de mantenimiento y reparación de equipos</t>
  </si>
  <si>
    <t>Depreciación de activos fijos</t>
  </si>
  <si>
    <t>Gastos de investigación y desarrollo</t>
  </si>
  <si>
    <t>Costos de licencias y permisos</t>
  </si>
  <si>
    <t>Gastos de capacitación y desarrollo de empleados</t>
  </si>
  <si>
    <t>no_factura</t>
  </si>
  <si>
    <t>Nombre_del_cliente</t>
  </si>
  <si>
    <t>Dirección</t>
  </si>
  <si>
    <t>Tienda</t>
  </si>
  <si>
    <t>A17854</t>
  </si>
  <si>
    <t>John Doe</t>
  </si>
  <si>
    <t>123 Main Street</t>
  </si>
  <si>
    <t>Tienda A</t>
  </si>
  <si>
    <t>12/1/2020</t>
  </si>
  <si>
    <t>A17855</t>
  </si>
  <si>
    <t>Jane Smith</t>
  </si>
  <si>
    <t>456 Elm Avenue</t>
  </si>
  <si>
    <t>Tienda B</t>
  </si>
  <si>
    <t>17/7/2020</t>
  </si>
  <si>
    <t>A17856</t>
  </si>
  <si>
    <t>David Johnson</t>
  </si>
  <si>
    <t>789 Oak Lane</t>
  </si>
  <si>
    <t>8/3/2020</t>
  </si>
  <si>
    <t>A17857</t>
  </si>
  <si>
    <t>Sarah Brown</t>
  </si>
  <si>
    <t>321 Pine Road</t>
  </si>
  <si>
    <t>Tienda C</t>
  </si>
  <si>
    <t>11/11/2020</t>
  </si>
  <si>
    <t>A17858</t>
  </si>
  <si>
    <t>Michael Wilson</t>
  </si>
  <si>
    <t>555 Maple Drive</t>
  </si>
  <si>
    <t>31/5/2020</t>
  </si>
  <si>
    <t>A17859</t>
  </si>
  <si>
    <t>Emily Davis</t>
  </si>
  <si>
    <t>987 Cedar Court</t>
  </si>
  <si>
    <t>24/11/2020</t>
  </si>
  <si>
    <t>A17860</t>
  </si>
  <si>
    <t>Mark Thompson</t>
  </si>
  <si>
    <t>246 Walnut Street</t>
  </si>
  <si>
    <t>14/11/2020</t>
  </si>
  <si>
    <t>A17861</t>
  </si>
  <si>
    <t>Michelle Anderson</t>
  </si>
  <si>
    <t>654 Birch Lane</t>
  </si>
  <si>
    <t>1/5/2020</t>
  </si>
  <si>
    <t>A17862</t>
  </si>
  <si>
    <t>Andrew Davis</t>
  </si>
  <si>
    <t>24/4/2020</t>
  </si>
  <si>
    <t>A17863</t>
  </si>
  <si>
    <t>Jennifer Lee</t>
  </si>
  <si>
    <t>13/4/2020</t>
  </si>
  <si>
    <t>A17864</t>
  </si>
  <si>
    <t>Brian Wilson</t>
  </si>
  <si>
    <t>23/5/2020</t>
  </si>
  <si>
    <t>A17865</t>
  </si>
  <si>
    <t>Laura Miller</t>
  </si>
  <si>
    <t>6/1/2020</t>
  </si>
  <si>
    <t>A17866</t>
  </si>
  <si>
    <t>Robert Johnson</t>
  </si>
  <si>
    <t>29/9/2020</t>
  </si>
  <si>
    <t>A17867</t>
  </si>
  <si>
    <t>Mary Davis</t>
  </si>
  <si>
    <t>A17868</t>
  </si>
  <si>
    <t>Christopher Brown</t>
  </si>
  <si>
    <t>A17869</t>
  </si>
  <si>
    <t>Elizabeth Smith</t>
  </si>
  <si>
    <t>17/10/2020</t>
  </si>
  <si>
    <t>A17870</t>
  </si>
  <si>
    <t>Daniel Wilson</t>
  </si>
  <si>
    <t>15/3/2020</t>
  </si>
  <si>
    <t>A17871</t>
  </si>
  <si>
    <t>Jessica Davis</t>
  </si>
  <si>
    <t>25/1/2020</t>
  </si>
  <si>
    <t>A17872</t>
  </si>
  <si>
    <t>Matthew Thompson</t>
  </si>
  <si>
    <t>28/9/2020</t>
  </si>
  <si>
    <t>A17873</t>
  </si>
  <si>
    <t>Amanda Anderson</t>
  </si>
  <si>
    <t>10/4/2020</t>
  </si>
  <si>
    <t>A17874</t>
  </si>
  <si>
    <t>Steven Davis</t>
  </si>
  <si>
    <t>6/5/2020</t>
  </si>
  <si>
    <t>A17875</t>
  </si>
  <si>
    <t>Liam Johnson</t>
  </si>
  <si>
    <t>247 Walnut Street</t>
  </si>
  <si>
    <t>9/9/2020</t>
  </si>
  <si>
    <t>A17876</t>
  </si>
  <si>
    <t>Olivia Smith</t>
  </si>
  <si>
    <t>655 Birch Lane</t>
  </si>
  <si>
    <t>4/7/2020</t>
  </si>
  <si>
    <t>A17877</t>
  </si>
  <si>
    <t>Noah Davis</t>
  </si>
  <si>
    <t>322 Pine Road</t>
  </si>
  <si>
    <t>21/4/2020</t>
  </si>
  <si>
    <t>A17878</t>
  </si>
  <si>
    <t>Emma Wilson</t>
  </si>
  <si>
    <t>248 Walnut Street</t>
  </si>
  <si>
    <t>23/4/2020</t>
  </si>
  <si>
    <t>A17879</t>
  </si>
  <si>
    <t>Ava Thompson</t>
  </si>
  <si>
    <t>656 Birch Lane</t>
  </si>
  <si>
    <t>23/8/2020</t>
  </si>
  <si>
    <t>A17880</t>
  </si>
  <si>
    <t>William Anderson</t>
  </si>
  <si>
    <t>323 Pine Road</t>
  </si>
  <si>
    <t>23/11/2020</t>
  </si>
  <si>
    <t>A17881</t>
  </si>
  <si>
    <t>Sophia Brown</t>
  </si>
  <si>
    <t>249 Walnut Street</t>
  </si>
  <si>
    <t>24/7/2020</t>
  </si>
  <si>
    <t>A17882</t>
  </si>
  <si>
    <t>James Miller</t>
  </si>
  <si>
    <t>657 Birch Lane</t>
  </si>
  <si>
    <t>9/8/2020</t>
  </si>
  <si>
    <t>A17883</t>
  </si>
  <si>
    <t>Isabella Taylor</t>
  </si>
  <si>
    <t>324 Pine Road</t>
  </si>
  <si>
    <t>3/4/2020</t>
  </si>
  <si>
    <t>A17884</t>
  </si>
  <si>
    <t>Benjamin Lee</t>
  </si>
  <si>
    <t>250 Walnut Street</t>
  </si>
  <si>
    <t>9/4/2020</t>
  </si>
  <si>
    <t>A17885</t>
  </si>
  <si>
    <t>Sofia Johnson</t>
  </si>
  <si>
    <t>658 Birch Lane</t>
  </si>
  <si>
    <t>27/5/2020</t>
  </si>
  <si>
    <t>A17886</t>
  </si>
  <si>
    <t>Ethan Davis</t>
  </si>
  <si>
    <t>325 Pine Road</t>
  </si>
  <si>
    <t>21/6/2020</t>
  </si>
  <si>
    <t>A17887</t>
  </si>
  <si>
    <t>Olivia Thompson</t>
  </si>
  <si>
    <t>251 Walnut Street</t>
  </si>
  <si>
    <t>9/2/2020</t>
  </si>
  <si>
    <t>A17888</t>
  </si>
  <si>
    <t>Liam Anderson</t>
  </si>
  <si>
    <t>659 Birch Lane</t>
  </si>
  <si>
    <t>25/7/2020</t>
  </si>
  <si>
    <t>A17889</t>
  </si>
  <si>
    <t>Ava Wilson</t>
  </si>
  <si>
    <t>326 Pine Road</t>
  </si>
  <si>
    <t>3/8/2020</t>
  </si>
  <si>
    <t>A17890</t>
  </si>
  <si>
    <t>Noah Smith</t>
  </si>
  <si>
    <t>252 Walnut Street</t>
  </si>
  <si>
    <t>19/7/2020</t>
  </si>
  <si>
    <t>A17891</t>
  </si>
  <si>
    <t>Isabella Brown</t>
  </si>
  <si>
    <t>660 Birch Lane</t>
  </si>
  <si>
    <t>A17892</t>
  </si>
  <si>
    <t>Jackson Miller</t>
  </si>
  <si>
    <t>327 Pine Road</t>
  </si>
  <si>
    <t>18/12/2020</t>
  </si>
  <si>
    <t>A17893</t>
  </si>
  <si>
    <t>Mia Davis</t>
  </si>
  <si>
    <t>253 Walnut Street</t>
  </si>
  <si>
    <t>12/2/2020</t>
  </si>
  <si>
    <t>A17894</t>
  </si>
  <si>
    <t>Aiden Johnson</t>
  </si>
  <si>
    <t>661 Birch Lane</t>
  </si>
  <si>
    <t>13/11/2020</t>
  </si>
  <si>
    <t>A17895</t>
  </si>
  <si>
    <t>Jane Doe</t>
  </si>
  <si>
    <t>124 Main Street</t>
  </si>
  <si>
    <t>9/6/2020</t>
  </si>
  <si>
    <t>A17896</t>
  </si>
  <si>
    <t>David Smith</t>
  </si>
  <si>
    <t>457 Elm Avenue</t>
  </si>
  <si>
    <t>25/4/2020</t>
  </si>
  <si>
    <t>A17897</t>
  </si>
  <si>
    <t>Sarah Johnson</t>
  </si>
  <si>
    <t>790 Oak Lane</t>
  </si>
  <si>
    <t>20/7/2020</t>
  </si>
  <si>
    <t>A17898</t>
  </si>
  <si>
    <t>Michael Brown</t>
  </si>
  <si>
    <t>18/4/2020</t>
  </si>
  <si>
    <t>A17899</t>
  </si>
  <si>
    <t>Emily Wilson</t>
  </si>
  <si>
    <t>556 Maple Drive</t>
  </si>
  <si>
    <t>29/11/2020</t>
  </si>
  <si>
    <t>A17900</t>
  </si>
  <si>
    <t>Mark Davis</t>
  </si>
  <si>
    <t>988 Cedar Court</t>
  </si>
  <si>
    <t>3/5/2020</t>
  </si>
  <si>
    <t>A17901</t>
  </si>
  <si>
    <t>Michelle Thompson</t>
  </si>
  <si>
    <t>20/4/2020</t>
  </si>
  <si>
    <t>A17902</t>
  </si>
  <si>
    <t>Andrew Anderson</t>
  </si>
  <si>
    <t>21/7/2020</t>
  </si>
  <si>
    <t>A17903</t>
  </si>
  <si>
    <t>Jennifer Davis</t>
  </si>
  <si>
    <t>15/5/2020</t>
  </si>
  <si>
    <t>A17904</t>
  </si>
  <si>
    <t>Brian Lee</t>
  </si>
  <si>
    <t>26/2/2020</t>
  </si>
  <si>
    <t>A17905</t>
  </si>
  <si>
    <t>Laura Wilson</t>
  </si>
  <si>
    <t>3/11/2020</t>
  </si>
  <si>
    <t>A17906</t>
  </si>
  <si>
    <t>Robert Miller</t>
  </si>
  <si>
    <t>28/7/2020</t>
  </si>
  <si>
    <t>A17907</t>
  </si>
  <si>
    <t>Mary Johnson</t>
  </si>
  <si>
    <t>21/10/2020</t>
  </si>
  <si>
    <t>A17908</t>
  </si>
  <si>
    <t>Christopher Davis</t>
  </si>
  <si>
    <t>24/9/2020</t>
  </si>
  <si>
    <t>A17909</t>
  </si>
  <si>
    <t>Elizabeth Brown</t>
  </si>
  <si>
    <t>21/2/2020</t>
  </si>
  <si>
    <t>A17910</t>
  </si>
  <si>
    <t>Daniel Smith</t>
  </si>
  <si>
    <t>26/5/2020</t>
  </si>
  <si>
    <t>A17911</t>
  </si>
  <si>
    <t>Jessica Wilson</t>
  </si>
  <si>
    <t>1/10/2020</t>
  </si>
  <si>
    <t>A17912</t>
  </si>
  <si>
    <t>Matthew Davis</t>
  </si>
  <si>
    <t>30/3/2020</t>
  </si>
  <si>
    <t>A17913</t>
  </si>
  <si>
    <t>Amanda Thompson</t>
  </si>
  <si>
    <t>30/6/2020</t>
  </si>
  <si>
    <t>A17914</t>
  </si>
  <si>
    <t>Steven Anderson</t>
  </si>
  <si>
    <t>31/7/2020</t>
  </si>
  <si>
    <t>A17915</t>
  </si>
  <si>
    <t>Liam Davis</t>
  </si>
  <si>
    <t>19/3/2020</t>
  </si>
  <si>
    <t>A17916</t>
  </si>
  <si>
    <t>Olivia Johnson</t>
  </si>
  <si>
    <t>26/1/2020</t>
  </si>
  <si>
    <t>A17917</t>
  </si>
  <si>
    <t>30/10/2020</t>
  </si>
  <si>
    <t>A17918</t>
  </si>
  <si>
    <t>Emma Davis</t>
  </si>
  <si>
    <t>7/4/2020</t>
  </si>
  <si>
    <t>A17919</t>
  </si>
  <si>
    <t>A17920</t>
  </si>
  <si>
    <t>William Thompson</t>
  </si>
  <si>
    <t>22/8/2020</t>
  </si>
  <si>
    <t>A17921</t>
  </si>
  <si>
    <t>Sophia Anderson</t>
  </si>
  <si>
    <t>8/1/2020</t>
  </si>
  <si>
    <t>A17922</t>
  </si>
  <si>
    <t>James Brown</t>
  </si>
  <si>
    <t>A17923</t>
  </si>
  <si>
    <t>Isabella Miller</t>
  </si>
  <si>
    <t>A17924</t>
  </si>
  <si>
    <t>Benjamin Taylor</t>
  </si>
  <si>
    <t>28/8/2020</t>
  </si>
  <si>
    <t>A17925</t>
  </si>
  <si>
    <t>Sofia Lee</t>
  </si>
  <si>
    <t>24/8/2020</t>
  </si>
  <si>
    <t>A17926</t>
  </si>
  <si>
    <t>Ethan Johnson</t>
  </si>
  <si>
    <t>11/2/2020</t>
  </si>
  <si>
    <t>A17927</t>
  </si>
  <si>
    <t>Olivia Davis</t>
  </si>
  <si>
    <t>A17928</t>
  </si>
  <si>
    <t>Liam Thompson</t>
  </si>
  <si>
    <t>16/5/2020</t>
  </si>
  <si>
    <t>A17929</t>
  </si>
  <si>
    <t>Ava Anderson</t>
  </si>
  <si>
    <t>A17930</t>
  </si>
  <si>
    <t>Noah Wilson</t>
  </si>
  <si>
    <t>30/7/2020</t>
  </si>
  <si>
    <t>A17931</t>
  </si>
  <si>
    <t>Isabella Smith</t>
  </si>
  <si>
    <t>5/1/2020</t>
  </si>
  <si>
    <t>A17932</t>
  </si>
  <si>
    <t>Jackson Brown</t>
  </si>
  <si>
    <t>18/2/2020</t>
  </si>
  <si>
    <t>A17933</t>
  </si>
  <si>
    <t>Mia Miller</t>
  </si>
  <si>
    <t>328 Pine Road</t>
  </si>
  <si>
    <t>29/1/2020</t>
  </si>
  <si>
    <t>A17934</t>
  </si>
  <si>
    <t>Aiden Davis</t>
  </si>
  <si>
    <t>254 Walnut Street</t>
  </si>
  <si>
    <t>7/9/2020</t>
  </si>
  <si>
    <t>A17935</t>
  </si>
  <si>
    <t>John Johnson</t>
  </si>
  <si>
    <t>662 Birch Lane</t>
  </si>
  <si>
    <t>8/5/2020</t>
  </si>
  <si>
    <t>A17936</t>
  </si>
  <si>
    <t>A17937</t>
  </si>
  <si>
    <t>9/3/2020</t>
  </si>
  <si>
    <t>A17938</t>
  </si>
  <si>
    <t>16/8/2020</t>
  </si>
  <si>
    <t>A17939</t>
  </si>
  <si>
    <t>A17940</t>
  </si>
  <si>
    <t>2/9/2020</t>
  </si>
  <si>
    <t>A17941</t>
  </si>
  <si>
    <t>20/11/2020</t>
  </si>
  <si>
    <t>A17942</t>
  </si>
  <si>
    <t>23/6/2020</t>
  </si>
  <si>
    <t>A17943</t>
  </si>
  <si>
    <t>13/10/2020</t>
  </si>
  <si>
    <t>A17944</t>
  </si>
  <si>
    <t>A17945</t>
  </si>
  <si>
    <t>A17946</t>
  </si>
  <si>
    <t>28/2/2020</t>
  </si>
  <si>
    <t>A17947</t>
  </si>
  <si>
    <t>28/11/2020</t>
  </si>
  <si>
    <t>A17948</t>
  </si>
  <si>
    <t>3/9/2020</t>
  </si>
  <si>
    <t>A17949</t>
  </si>
  <si>
    <t>18/1/2020</t>
  </si>
  <si>
    <t>A17950</t>
  </si>
  <si>
    <t>26/8/2020</t>
  </si>
  <si>
    <t>A17951</t>
  </si>
  <si>
    <t>13/7/2020</t>
  </si>
  <si>
    <t>A17952</t>
  </si>
  <si>
    <t>8/9/2020</t>
  </si>
  <si>
    <t>A17953</t>
  </si>
  <si>
    <t>21/8/2020</t>
  </si>
  <si>
    <t>A17954</t>
  </si>
  <si>
    <t>15/1/2020</t>
  </si>
  <si>
    <t>A17955</t>
  </si>
  <si>
    <t>9/11/2020</t>
  </si>
  <si>
    <t>A17956</t>
  </si>
  <si>
    <t>22/10/2020</t>
  </si>
  <si>
    <t>A17957</t>
  </si>
  <si>
    <t>A17958</t>
  </si>
  <si>
    <t>8/10/2020</t>
  </si>
  <si>
    <t>A17959</t>
  </si>
  <si>
    <t>28/10/2020</t>
  </si>
  <si>
    <t>A17960</t>
  </si>
  <si>
    <t>15/10/2020</t>
  </si>
  <si>
    <t>A17961</t>
  </si>
  <si>
    <t>22/7/2020</t>
  </si>
  <si>
    <t>A17962</t>
  </si>
  <si>
    <t>26/10/2020</t>
  </si>
  <si>
    <t>A17963</t>
  </si>
  <si>
    <t>6/6/2020</t>
  </si>
  <si>
    <t>A17964</t>
  </si>
  <si>
    <t>A17965</t>
  </si>
  <si>
    <t>24/1/2020</t>
  </si>
  <si>
    <t>A17966</t>
  </si>
  <si>
    <t>4/6/2020</t>
  </si>
  <si>
    <t>A17967</t>
  </si>
  <si>
    <t>12/4/2020</t>
  </si>
  <si>
    <t>A17968</t>
  </si>
  <si>
    <t>5/11/2020</t>
  </si>
  <si>
    <t>A17969</t>
  </si>
  <si>
    <t>26/7/2020</t>
  </si>
  <si>
    <t>A17970</t>
  </si>
  <si>
    <t>29/4/2020</t>
  </si>
  <si>
    <t>A17971</t>
  </si>
  <si>
    <t>28/4/2020</t>
  </si>
  <si>
    <t>A17972</t>
  </si>
  <si>
    <t>20/9/2020</t>
  </si>
  <si>
    <t>A17973</t>
  </si>
  <si>
    <t>A17974</t>
  </si>
  <si>
    <t>A17975</t>
  </si>
  <si>
    <t>2/5/2020</t>
  </si>
  <si>
    <t>A17976</t>
  </si>
  <si>
    <t>A17977</t>
  </si>
  <si>
    <t>22/4/2020</t>
  </si>
  <si>
    <t>A17978</t>
  </si>
  <si>
    <t>A17979</t>
  </si>
  <si>
    <t>9/1/2020</t>
  </si>
  <si>
    <t>A17980</t>
  </si>
  <si>
    <t>A17981</t>
  </si>
  <si>
    <t>A17982</t>
  </si>
  <si>
    <t>15/4/2020</t>
  </si>
  <si>
    <t>A17983</t>
  </si>
  <si>
    <t>A17984</t>
  </si>
  <si>
    <t>A17985</t>
  </si>
  <si>
    <t>11/8/2020</t>
  </si>
  <si>
    <t>A17986</t>
  </si>
  <si>
    <t>28/3/2020</t>
  </si>
  <si>
    <t>A17987</t>
  </si>
  <si>
    <t>1/7/2020</t>
  </si>
  <si>
    <t>A17988</t>
  </si>
  <si>
    <t>19/2/2020</t>
  </si>
  <si>
    <t>A17989</t>
  </si>
  <si>
    <t>20/2/2020</t>
  </si>
  <si>
    <t>A17990</t>
  </si>
  <si>
    <t>A17991</t>
  </si>
  <si>
    <t>A17992</t>
  </si>
  <si>
    <t>21/9/2020</t>
  </si>
  <si>
    <t>A17993</t>
  </si>
  <si>
    <t>12/10/2020</t>
  </si>
  <si>
    <t>A17994</t>
  </si>
  <si>
    <t>5/3/2020</t>
  </si>
  <si>
    <t>A17995</t>
  </si>
  <si>
    <t>1/3/2020</t>
  </si>
  <si>
    <t>A17996</t>
  </si>
  <si>
    <t>A17997</t>
  </si>
  <si>
    <t>3/3/2020</t>
  </si>
  <si>
    <t>A17998</t>
  </si>
  <si>
    <t>5/6/2020</t>
  </si>
  <si>
    <t>A17999</t>
  </si>
  <si>
    <t>A18000</t>
  </si>
  <si>
    <t>A18001</t>
  </si>
  <si>
    <t>A18002</t>
  </si>
  <si>
    <t>11/6/2020</t>
  </si>
  <si>
    <t>A18003</t>
  </si>
  <si>
    <t>16/10/2020</t>
  </si>
  <si>
    <t>A18004</t>
  </si>
  <si>
    <t>A18005</t>
  </si>
  <si>
    <t>A18006</t>
  </si>
  <si>
    <t>11/1/2020</t>
  </si>
  <si>
    <t>A18007</t>
  </si>
  <si>
    <t>24/6/2020</t>
  </si>
  <si>
    <t>A18008</t>
  </si>
  <si>
    <t>7/7/2020</t>
  </si>
  <si>
    <t>A18009</t>
  </si>
  <si>
    <t>A18010</t>
  </si>
  <si>
    <t>17/8/2020</t>
  </si>
  <si>
    <t>A18011</t>
  </si>
  <si>
    <t>A18012</t>
  </si>
  <si>
    <t>13/6/2020</t>
  </si>
  <si>
    <t>A18013</t>
  </si>
  <si>
    <t>2/10/2020</t>
  </si>
  <si>
    <t>A18014</t>
  </si>
  <si>
    <t>8/7/2020</t>
  </si>
  <si>
    <t>A18015</t>
  </si>
  <si>
    <t>16/9/2020</t>
  </si>
  <si>
    <t>A18016</t>
  </si>
  <si>
    <t>8/11/2020</t>
  </si>
  <si>
    <t>A18017</t>
  </si>
  <si>
    <t>2/7/2020</t>
  </si>
  <si>
    <t>A18018</t>
  </si>
  <si>
    <t>A18019</t>
  </si>
  <si>
    <t>27/10/2020</t>
  </si>
  <si>
    <t>A18020</t>
  </si>
  <si>
    <t>27/11/2020</t>
  </si>
  <si>
    <t>A18021</t>
  </si>
  <si>
    <t>A18022</t>
  </si>
  <si>
    <t>2/11/2020</t>
  </si>
  <si>
    <t>A18023</t>
  </si>
  <si>
    <t>A18024</t>
  </si>
  <si>
    <t>13/1/2020</t>
  </si>
  <si>
    <t>A18025</t>
  </si>
  <si>
    <t>25/10/2020</t>
  </si>
  <si>
    <t>A18026</t>
  </si>
  <si>
    <t>10/3/2020</t>
  </si>
  <si>
    <t>A18027</t>
  </si>
  <si>
    <t>A18028</t>
  </si>
  <si>
    <t>A18029</t>
  </si>
  <si>
    <t>14/5/2020</t>
  </si>
  <si>
    <t>A18030</t>
  </si>
  <si>
    <t>14/2/2020</t>
  </si>
  <si>
    <t>A18031</t>
  </si>
  <si>
    <t>14/3/2020</t>
  </si>
  <si>
    <t>A18032</t>
  </si>
  <si>
    <t>23/9/2020</t>
  </si>
  <si>
    <t>A18033</t>
  </si>
  <si>
    <t>A18034</t>
  </si>
  <si>
    <t>30/1/2020</t>
  </si>
  <si>
    <t>A18035</t>
  </si>
  <si>
    <t>18/8/2020</t>
  </si>
  <si>
    <t>A18036</t>
  </si>
  <si>
    <t>A18037</t>
  </si>
  <si>
    <t>A18038</t>
  </si>
  <si>
    <t>A18039</t>
  </si>
  <si>
    <t>13/5/2020</t>
  </si>
  <si>
    <t>A18040</t>
  </si>
  <si>
    <t>4/5/2020</t>
  </si>
  <si>
    <t>A18041</t>
  </si>
  <si>
    <t>A18042</t>
  </si>
  <si>
    <t>29/2/2020</t>
  </si>
  <si>
    <t>A18043</t>
  </si>
  <si>
    <t>A18044</t>
  </si>
  <si>
    <t>18/5/2020</t>
  </si>
  <si>
    <t>A18045</t>
  </si>
  <si>
    <t>6/11/2020</t>
  </si>
  <si>
    <t>A18046</t>
  </si>
  <si>
    <t>5/2/2020</t>
  </si>
  <si>
    <t>A18047</t>
  </si>
  <si>
    <t>4/8/2020</t>
  </si>
  <si>
    <t>A18048</t>
  </si>
  <si>
    <t>16/7/2020</t>
  </si>
  <si>
    <t>A18049</t>
  </si>
  <si>
    <t>A18050</t>
  </si>
  <si>
    <t>A18051</t>
  </si>
  <si>
    <t>A18052</t>
  </si>
  <si>
    <t>27/4/2020</t>
  </si>
  <si>
    <t>A18053</t>
  </si>
  <si>
    <t>A18054</t>
  </si>
  <si>
    <t>23/1/2020</t>
  </si>
  <si>
    <t>A18055</t>
  </si>
  <si>
    <t>9/7/2020</t>
  </si>
  <si>
    <t>A18056</t>
  </si>
  <si>
    <t>A18057</t>
  </si>
  <si>
    <t>31/1/2020</t>
  </si>
  <si>
    <t>A18058</t>
  </si>
  <si>
    <t>A18059</t>
  </si>
  <si>
    <t>10/6/2020</t>
  </si>
  <si>
    <t>A18060</t>
  </si>
  <si>
    <t>20/3/2020</t>
  </si>
  <si>
    <t>A18061</t>
  </si>
  <si>
    <t>24/3/2020</t>
  </si>
  <si>
    <t>A18062</t>
  </si>
  <si>
    <t>1/11/2020</t>
  </si>
  <si>
    <t>A18063</t>
  </si>
  <si>
    <t>A18064</t>
  </si>
  <si>
    <t>14/7/2020</t>
  </si>
  <si>
    <t>A18065</t>
  </si>
  <si>
    <t>26/9/2020</t>
  </si>
  <si>
    <t>A18066</t>
  </si>
  <si>
    <t>27/1/2020</t>
  </si>
  <si>
    <t>A18067</t>
  </si>
  <si>
    <t>A18068</t>
  </si>
  <si>
    <t>15/9/2020</t>
  </si>
  <si>
    <t>A18069</t>
  </si>
  <si>
    <t>A18070</t>
  </si>
  <si>
    <t>A18071</t>
  </si>
  <si>
    <t>A18072</t>
  </si>
  <si>
    <t>A18073</t>
  </si>
  <si>
    <t>17/1/2020</t>
  </si>
  <si>
    <t>A18074</t>
  </si>
  <si>
    <t>25/9/2020</t>
  </si>
  <si>
    <t>A18075</t>
  </si>
  <si>
    <t>A18076</t>
  </si>
  <si>
    <t>2/3/2020</t>
  </si>
  <si>
    <t>A18077</t>
  </si>
  <si>
    <t>A18078</t>
  </si>
  <si>
    <t>A18079</t>
  </si>
  <si>
    <t>12/3/2020</t>
  </si>
  <si>
    <t>A18080</t>
  </si>
  <si>
    <t>A18081</t>
  </si>
  <si>
    <t>A18082</t>
  </si>
  <si>
    <t>A18083</t>
  </si>
  <si>
    <t>A18084</t>
  </si>
  <si>
    <t>A18085</t>
  </si>
  <si>
    <t>A18086</t>
  </si>
  <si>
    <t>A18087</t>
  </si>
  <si>
    <t>A18088</t>
  </si>
  <si>
    <t>26/4/2020</t>
  </si>
  <si>
    <t>A18089</t>
  </si>
  <si>
    <t>A18090</t>
  </si>
  <si>
    <t>26/6/2020</t>
  </si>
  <si>
    <t>A18091</t>
  </si>
  <si>
    <t>5/7/2020</t>
  </si>
  <si>
    <t>A18092</t>
  </si>
  <si>
    <t>A18093</t>
  </si>
  <si>
    <t>A18094</t>
  </si>
  <si>
    <t>A18095</t>
  </si>
  <si>
    <t>A18096</t>
  </si>
  <si>
    <t>A18097</t>
  </si>
  <si>
    <t>A18098</t>
  </si>
  <si>
    <t>A18099</t>
  </si>
  <si>
    <t>A18100</t>
  </si>
  <si>
    <t>A18101</t>
  </si>
  <si>
    <t>27/9/2020</t>
  </si>
  <si>
    <t>A18102</t>
  </si>
  <si>
    <t>A18103</t>
  </si>
  <si>
    <t>A18104</t>
  </si>
  <si>
    <t>A18105</t>
  </si>
  <si>
    <t>A18106</t>
  </si>
  <si>
    <t>24/10/2020</t>
  </si>
  <si>
    <t>A18107</t>
  </si>
  <si>
    <t>27/3/2020</t>
  </si>
  <si>
    <t>A18108</t>
  </si>
  <si>
    <t>31/10/2020</t>
  </si>
  <si>
    <t>A18109</t>
  </si>
  <si>
    <t>A18110</t>
  </si>
  <si>
    <t>1/6/2020</t>
  </si>
  <si>
    <t>A18111</t>
  </si>
  <si>
    <t>A18112</t>
  </si>
  <si>
    <t>7/1/2020</t>
  </si>
  <si>
    <t>A18113</t>
  </si>
  <si>
    <t>14/10/2020</t>
  </si>
  <si>
    <t>A18114</t>
  </si>
  <si>
    <t>A18115</t>
  </si>
  <si>
    <t>A18116</t>
  </si>
  <si>
    <t>A18117</t>
  </si>
  <si>
    <t>A18118</t>
  </si>
  <si>
    <t>10/1/2020</t>
  </si>
  <si>
    <t>A18119</t>
  </si>
  <si>
    <t>A18120</t>
  </si>
  <si>
    <t>A18121</t>
  </si>
  <si>
    <t>8/6/2020</t>
  </si>
  <si>
    <t>A18122</t>
  </si>
  <si>
    <t>19/5/2020</t>
  </si>
  <si>
    <t>A18123</t>
  </si>
  <si>
    <t>A18124</t>
  </si>
  <si>
    <t>A18125</t>
  </si>
  <si>
    <t>A18126</t>
  </si>
  <si>
    <t>18/6/2020</t>
  </si>
  <si>
    <t>A18127</t>
  </si>
  <si>
    <t>9/10/2020</t>
  </si>
  <si>
    <t>A18128</t>
  </si>
  <si>
    <t>18/3/2020</t>
  </si>
  <si>
    <t>A18129</t>
  </si>
  <si>
    <t>A18130</t>
  </si>
  <si>
    <t>4/10/2020</t>
  </si>
  <si>
    <t>A18131</t>
  </si>
  <si>
    <t>10/2/2020</t>
  </si>
  <si>
    <t>A18132</t>
  </si>
  <si>
    <t>19/11/2020</t>
  </si>
  <si>
    <t>A18133</t>
  </si>
  <si>
    <t>A18134</t>
  </si>
  <si>
    <t>A18135</t>
  </si>
  <si>
    <t>A18136</t>
  </si>
  <si>
    <t>A18137</t>
  </si>
  <si>
    <t>A18138</t>
  </si>
  <si>
    <t>25/2/2020</t>
  </si>
  <si>
    <t>A18139</t>
  </si>
  <si>
    <t>11/4/2020</t>
  </si>
  <si>
    <t>A18140</t>
  </si>
  <si>
    <t>A18141</t>
  </si>
  <si>
    <t>14/8/2020</t>
  </si>
  <si>
    <t>A18142</t>
  </si>
  <si>
    <t>A18143</t>
  </si>
  <si>
    <t>6/8/2020</t>
  </si>
  <si>
    <t>A18144</t>
  </si>
  <si>
    <t>11/10/2020</t>
  </si>
  <si>
    <t>A18145</t>
  </si>
  <si>
    <t>30/5/2020</t>
  </si>
  <si>
    <t>A18146</t>
  </si>
  <si>
    <t>A18147</t>
  </si>
  <si>
    <t>16/3/2020</t>
  </si>
  <si>
    <t>A18148</t>
  </si>
  <si>
    <t>18/9/2020</t>
  </si>
  <si>
    <t>A18149</t>
  </si>
  <si>
    <t>A18150</t>
  </si>
  <si>
    <t>A18151</t>
  </si>
  <si>
    <t>7/8/2020</t>
  </si>
  <si>
    <t>A18152</t>
  </si>
  <si>
    <t>A18153</t>
  </si>
  <si>
    <t>2/1/2020</t>
  </si>
  <si>
    <t>A18154</t>
  </si>
  <si>
    <t>A18155</t>
  </si>
  <si>
    <t>23/3/2020</t>
  </si>
  <si>
    <t>A18156</t>
  </si>
  <si>
    <t>3/1/2020</t>
  </si>
  <si>
    <t>A18157</t>
  </si>
  <si>
    <t>3/2/2020</t>
  </si>
  <si>
    <t>A18158</t>
  </si>
  <si>
    <t>A18159</t>
  </si>
  <si>
    <t>14/1/2020</t>
  </si>
  <si>
    <t>A18160</t>
  </si>
  <si>
    <t>29/7/2020</t>
  </si>
  <si>
    <t>A18161</t>
  </si>
  <si>
    <t>A18162</t>
  </si>
  <si>
    <t>A18163</t>
  </si>
  <si>
    <t>A18164</t>
  </si>
  <si>
    <t>10/9/2020</t>
  </si>
  <si>
    <t>A18165</t>
  </si>
  <si>
    <t>A18166</t>
  </si>
  <si>
    <t>A18167</t>
  </si>
  <si>
    <t>A18168</t>
  </si>
  <si>
    <t>A18169</t>
  </si>
  <si>
    <t>A18170</t>
  </si>
  <si>
    <t>3/6/2020</t>
  </si>
  <si>
    <t>A18171</t>
  </si>
  <si>
    <t>A18172</t>
  </si>
  <si>
    <t>4/3/2020</t>
  </si>
  <si>
    <t>A18173</t>
  </si>
  <si>
    <t>A18174</t>
  </si>
  <si>
    <t>A18175</t>
  </si>
  <si>
    <t>A18176</t>
  </si>
  <si>
    <t>A18177</t>
  </si>
  <si>
    <t>A18178</t>
  </si>
  <si>
    <t>A18179</t>
  </si>
  <si>
    <t>20/8/2020</t>
  </si>
  <si>
    <t>A18180</t>
  </si>
  <si>
    <t>18/10/2020</t>
  </si>
  <si>
    <t>A18181</t>
  </si>
  <si>
    <t>A18182</t>
  </si>
  <si>
    <t>A18183</t>
  </si>
  <si>
    <t>A18184</t>
  </si>
  <si>
    <t>A18185</t>
  </si>
  <si>
    <t>A18186</t>
  </si>
  <si>
    <t>A18187</t>
  </si>
  <si>
    <t>A18188</t>
  </si>
  <si>
    <t>A18189</t>
  </si>
  <si>
    <t>A18190</t>
  </si>
  <si>
    <t>A18191</t>
  </si>
  <si>
    <t>A18192</t>
  </si>
  <si>
    <t>A18193</t>
  </si>
  <si>
    <t>A18194</t>
  </si>
  <si>
    <t>A18195</t>
  </si>
  <si>
    <t>A18196</t>
  </si>
  <si>
    <t>A18197</t>
  </si>
  <si>
    <t>A18198</t>
  </si>
  <si>
    <t>A18199</t>
  </si>
  <si>
    <t>A18200</t>
  </si>
  <si>
    <t>A18201</t>
  </si>
  <si>
    <t>A18202</t>
  </si>
  <si>
    <t>A18203</t>
  </si>
  <si>
    <t>A18204</t>
  </si>
  <si>
    <t>A18205</t>
  </si>
  <si>
    <t>A18206</t>
  </si>
  <si>
    <t>A18207</t>
  </si>
  <si>
    <t>A18208</t>
  </si>
  <si>
    <t>A18209</t>
  </si>
  <si>
    <t>A18210</t>
  </si>
  <si>
    <t>A18211</t>
  </si>
  <si>
    <t>A18212</t>
  </si>
  <si>
    <t>A18213</t>
  </si>
  <si>
    <t>A18214</t>
  </si>
  <si>
    <t>A18215</t>
  </si>
  <si>
    <t>A18216</t>
  </si>
  <si>
    <t>A18217</t>
  </si>
  <si>
    <t>A18218</t>
  </si>
  <si>
    <t>A18219</t>
  </si>
  <si>
    <t>A18220</t>
  </si>
  <si>
    <t>A18221</t>
  </si>
  <si>
    <t>A18222</t>
  </si>
  <si>
    <t>A18223</t>
  </si>
  <si>
    <t>A18224</t>
  </si>
  <si>
    <t>A18225</t>
  </si>
  <si>
    <t>A18226</t>
  </si>
  <si>
    <t>A18227</t>
  </si>
  <si>
    <t>A18228</t>
  </si>
  <si>
    <t>A18229</t>
  </si>
  <si>
    <t>A18230</t>
  </si>
  <si>
    <t>A18231</t>
  </si>
  <si>
    <t>A18232</t>
  </si>
  <si>
    <t>A18233</t>
  </si>
  <si>
    <t>A18234</t>
  </si>
  <si>
    <t>A18235</t>
  </si>
  <si>
    <t>A18236</t>
  </si>
  <si>
    <t>A18237</t>
  </si>
  <si>
    <t>A18238</t>
  </si>
  <si>
    <t>A18239</t>
  </si>
  <si>
    <t>A18240</t>
  </si>
  <si>
    <t>A18241</t>
  </si>
  <si>
    <t>A18242</t>
  </si>
  <si>
    <t>A18243</t>
  </si>
  <si>
    <t>A18244</t>
  </si>
  <si>
    <t>A18245</t>
  </si>
  <si>
    <t>A18246</t>
  </si>
  <si>
    <t>A18247</t>
  </si>
  <si>
    <t>A18248</t>
  </si>
  <si>
    <t>A18249</t>
  </si>
  <si>
    <t>A18250</t>
  </si>
  <si>
    <t>A18251</t>
  </si>
  <si>
    <t>A18252</t>
  </si>
  <si>
    <t>A18253</t>
  </si>
  <si>
    <t>A18254</t>
  </si>
  <si>
    <t>A18255</t>
  </si>
  <si>
    <t>A18256</t>
  </si>
  <si>
    <t>A18257</t>
  </si>
  <si>
    <t>A18258</t>
  </si>
  <si>
    <t>A18259</t>
  </si>
  <si>
    <t>A18260</t>
  </si>
  <si>
    <t>A18261</t>
  </si>
  <si>
    <t>A18262</t>
  </si>
  <si>
    <t>A18263</t>
  </si>
  <si>
    <t>A18264</t>
  </si>
  <si>
    <t>A18265</t>
  </si>
  <si>
    <t>A18266</t>
  </si>
  <si>
    <t>A18267</t>
  </si>
  <si>
    <t>A18268</t>
  </si>
  <si>
    <t>A18269</t>
  </si>
  <si>
    <t>A18270</t>
  </si>
  <si>
    <t>A18271</t>
  </si>
  <si>
    <t>A18272</t>
  </si>
  <si>
    <t>A18273</t>
  </si>
  <si>
    <t>A18274</t>
  </si>
  <si>
    <t>A18275</t>
  </si>
  <si>
    <t>A18276</t>
  </si>
  <si>
    <t>A18277</t>
  </si>
  <si>
    <t>A18278</t>
  </si>
  <si>
    <t>A18279</t>
  </si>
  <si>
    <t>A18280</t>
  </si>
  <si>
    <t>A18281</t>
  </si>
  <si>
    <t>A18282</t>
  </si>
  <si>
    <t>A18283</t>
  </si>
  <si>
    <t>A18284</t>
  </si>
  <si>
    <t>A18285</t>
  </si>
  <si>
    <t>A18286</t>
  </si>
  <si>
    <t>A18287</t>
  </si>
  <si>
    <t>A18288</t>
  </si>
  <si>
    <t>A18289</t>
  </si>
  <si>
    <t>A18290</t>
  </si>
  <si>
    <t>A18291</t>
  </si>
  <si>
    <t>A18292</t>
  </si>
  <si>
    <t>A18293</t>
  </si>
  <si>
    <t>A18294</t>
  </si>
  <si>
    <t>A18295</t>
  </si>
  <si>
    <t>A18296</t>
  </si>
  <si>
    <t>A18297</t>
  </si>
  <si>
    <t>A18298</t>
  </si>
  <si>
    <t>A18299</t>
  </si>
  <si>
    <t>A18300</t>
  </si>
  <si>
    <t>A18301</t>
  </si>
  <si>
    <t>A18302</t>
  </si>
  <si>
    <t>A18303</t>
  </si>
  <si>
    <t>A18304</t>
  </si>
  <si>
    <t>A18305</t>
  </si>
  <si>
    <t>A18306</t>
  </si>
  <si>
    <t>A18307</t>
  </si>
  <si>
    <t>A18308</t>
  </si>
  <si>
    <t>A18309</t>
  </si>
  <si>
    <t>A18310</t>
  </si>
  <si>
    <t>A18311</t>
  </si>
  <si>
    <t>Total_con_IVA</t>
  </si>
  <si>
    <t>MONTO</t>
  </si>
  <si>
    <t>30/4/2020</t>
  </si>
  <si>
    <t>30/11/2020</t>
  </si>
  <si>
    <t>31/3/2020</t>
  </si>
  <si>
    <t>Total de Ventas</t>
  </si>
  <si>
    <t>Total de Costo de Ventas</t>
  </si>
  <si>
    <t>Utilidad Bruta</t>
  </si>
  <si>
    <t>Total de Gastos Operativos</t>
  </si>
  <si>
    <t>Utilidad Operacional</t>
  </si>
  <si>
    <t>Total general</t>
  </si>
  <si>
    <t>Oct</t>
  </si>
  <si>
    <t>Nov</t>
  </si>
  <si>
    <t>Dec</t>
  </si>
  <si>
    <t>Etiquetas de fila</t>
  </si>
  <si>
    <t>ISR Trimestre 1</t>
  </si>
  <si>
    <t>ISR Trimestre 2</t>
  </si>
  <si>
    <t>ISR Trimestre 3</t>
  </si>
  <si>
    <t>ISR Trimestre 4</t>
  </si>
  <si>
    <t>Trimestre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</si>
  <si>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</si>
  <si>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</si>
  <si>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</si>
  <si>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</si>
  <si>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</si>
  <si>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</si>
  <si>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</si>
  <si>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</si>
  <si>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</si>
  <si>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Utilidad Neta</t>
  </si>
  <si>
    <t>Mes</t>
  </si>
  <si>
    <t xml:space="preserve">Total de Ventas por Mes </t>
  </si>
  <si>
    <t>Suma de Monto</t>
  </si>
  <si>
    <t>Suma de MONTO OPERATIVO</t>
  </si>
  <si>
    <t>Gasto Operativo</t>
  </si>
  <si>
    <t>Gasto de Venta</t>
  </si>
  <si>
    <t>Total_Ventas</t>
  </si>
  <si>
    <t>Ventas</t>
  </si>
  <si>
    <t>4)</t>
  </si>
  <si>
    <t>3)</t>
  </si>
  <si>
    <t>2)</t>
  </si>
  <si>
    <t>1)</t>
  </si>
  <si>
    <t>5)</t>
  </si>
  <si>
    <t>ISR Anual:</t>
  </si>
  <si>
    <t>Pardaillan Zea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</si>
</sst>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Q-100A]* #,##0.00_-;\-[$Q-100A]* #,##0.00_-;_-[$Q-100A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/>
    <xf numFmtId="164" fontId="0" fillId="0" borderId="0" xfId="0" applyNumberFormat="1"/>
    <xf numFmtId="0" fontId="0" fillId="0" borderId="7" xfId="0" applyBorder="1" applyAlignment="1">
      <alignment horizontal="left"/>
    </xf>
    <xf numFmtId="164" fontId="0" fillId="0" borderId="7" xfId="0" applyNumberFormat="1" applyBorder="1"/>
    <xf numFmtId="0" fontId="0" fillId="0" borderId="7" xfId="0" applyBorder="1"/>
    <xf numFmtId="0" fontId="3" fillId="0" borderId="0" xfId="0" applyFont="1"/>
    <xf numFmtId="0" fontId="1" fillId="3" borderId="7" xfId="0" applyFont="1" applyFill="1" applyBorder="1" applyAlignment="1">
      <alignment horizontal="center" vertical="center"/>
    </xf>
    <xf numFmtId="44" fontId="0" fillId="0" borderId="0" xfId="1" applyFont="1"/>
    <xf numFmtId="0" fontId="3" fillId="2" borderId="7" xfId="0" applyFont="1" applyFill="1" applyBorder="1" applyAlignment="1">
      <alignment horizontal="right"/>
    </xf>
    <xf numFmtId="164" fontId="3" fillId="2" borderId="7" xfId="0" applyNumberFormat="1" applyFont="1" applyFill="1" applyBorder="1"/>
    <xf numFmtId="9" fontId="0" fillId="0" borderId="0" xfId="2" applyFont="1"/>
    <xf numFmtId="0" fontId="4" fillId="0" borderId="0" xfId="0" applyFont="1"/>
    <xf numFmtId="9" fontId="4" fillId="0" borderId="0" xfId="2" applyFont="1"/>
    <xf numFmtId="0" fontId="6" fillId="4" borderId="0" xfId="3" applyFont="1"/>
    <xf numFmtId="0" fontId="1" fillId="2" borderId="2" xfId="0" applyFont="1" applyFill="1" applyBorder="1" applyAlignment="1">
      <alignment horizontal="center"/>
    </xf>
  </cellXfs>
  <cellStyles count="4">
    <cellStyle name="Moneda" xfId="1" builtinId="4"/>
    <cellStyle name="Neutral" xfId="3" builtinId="28"/>
    <cellStyle name="Normal" xfId="0" builtinId="0"/>
    <cellStyle name="Porcentaje" xfId="2" builtinId="5"/>
  </cellStyles>
  <dxfs count="51">
    <dxf>
      <numFmt numFmtId="164" formatCode="_-[$Q-100A]* #,##0.00_-;\-[$Q-100A]* #,##0.00_-;_-[$Q-100A]* &quot;-&quot;??_-;_-@_-"/>
    </dxf>
    <dxf>
      <numFmt numFmtId="164" formatCode="_-[$Q-100A]* #,##0.00_-;\-[$Q-100A]* #,##0.00_-;_-[$Q-100A]* &quot;-&quot;??_-;_-@_-"/>
    </dxf>
    <dxf>
      <numFmt numFmtId="164" formatCode="_-[$Q-100A]* #,##0.00_-;\-[$Q-100A]* #,##0.00_-;_-[$Q-100A]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Q-100A]* #,##0.00_-;\-[$Q-100A]* #,##0.00_-;_-[$Q-100A]* &quot;-&quot;??_-;_-@_-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4" formatCode="_-[$Q-100A]* #,##0.00_-;\-[$Q-100A]* #,##0.00_-;_-[$Q-100A]* &quot;-&quot;??_-;_-@_-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4" formatCode="_-[$Q-100A]* #,##0.00_-;\-[$Q-100A]* #,##0.00_-;_-[$Q-100A]* &quot;-&quot;??_-;_-@_-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-[$Q-100A]* #,##0.00_-;\-[$Q-100A]* #,##0.00_-;_-[$Q-100A]* &quot;-&quot;??_-;_-@_-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4" formatCode="_-[$Q-100A]* #,##0.00_-;\-[$Q-100A]* #,##0.00_-;_-[$Q-100A]* &quot;-&quot;??_-;_-@_-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4" formatCode="_-[$Q-100A]* #,##0.00_-;\-[$Q-100A]* #,##0.00_-;_-[$Q-100A]* &quot;-&quot;??_-;_-@_-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9" formatCode="m/d/yyyy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5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/>
              <a:t>ISR Trimestral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'ESTADO DE RESULTADOS'!$B$22:$B$25</c:f>
              <c:strCache>
                <c:ptCount val="4"/>
                <c:pt idx="0">
                  <c:v>ISR Trimestre 1</c:v>
                </c:pt>
                <c:pt idx="1">
                  <c:v>ISR Trimestre 2</c:v>
                </c:pt>
                <c:pt idx="2">
                  <c:v>ISR Trimestre 3</c:v>
                </c:pt>
                <c:pt idx="3">
                  <c:v>ISR Trimestre 4</c:v>
                </c:pt>
              </c:strCache>
            </c:strRef>
          </c:cat>
          <c:val>
            <c:numRef>
              <c:f>'ESTADO DE RESULTADOS'!$C$22:$C$25</c:f>
              <c:numCache>
                <c:formatCode>_-[$Q-100A]* #,##0.00_-;\-[$Q-100A]* #,##0.00_-;_-[$Q-100A]* "-"??_-;_-@_-</c:formatCode>
                <c:ptCount val="4"/>
                <c:pt idx="0">
                  <c:v>130715.76000000001</c:v>
                </c:pt>
                <c:pt idx="1">
                  <c:v>114682.12000000001</c:v>
                </c:pt>
                <c:pt idx="2">
                  <c:v>160202.28000000003</c:v>
                </c:pt>
                <c:pt idx="3">
                  <c:v>82575.360000000015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D-451D-B915-0CFD38919B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2119441743"/>
        <c:axId val="2119437423"/>
      </c:barChart>
      <c:catAx>
        <c:axId val="21194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9437423"/>
        <c:crosses val="autoZero"/>
        <c:auto val="1"/>
        <c:lblAlgn val="ctr"/>
        <c:lblOffset val="100"/>
        <c:noMultiLvlLbl val="0"/>
      </c:catAx>
      <c:valAx>
        <c:axId val="2119437423"/>
        <c:scaling>
          <c:orientation val="minMax"/>
        </c:scaling>
        <c:delete val="0"/>
        <c:axPos val="l"/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94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  <a:r>
              <a:rPr lang="en-US" baseline="0"/>
              <a:t> 2 meses que menos se vendieron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RESUMEN'!$F$58</c:f>
              <c:strCache>
                <c:ptCount val="1"/>
                <c:pt idx="0">
                  <c:v>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3C-4932-8B4B-51BDC18569F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E3C-4932-8B4B-51BDC18569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RESUMEN'!$E$59:$E$60</c:f>
              <c:strCache>
                <c:ptCount val="2"/>
                <c:pt idx="0">
                  <c:v>Dec</c:v>
                </c:pt>
                <c:pt idx="1">
                  <c:v>Nov</c:v>
                </c:pt>
              </c:strCache>
            </c:strRef>
          </c:cat>
          <c:val>
            <c:numRef>
              <c:f>'ANALISIS RESUMEN'!$F$59:$F$60</c:f>
              <c:numCache>
                <c:formatCode>_-[$Q-100A]* #,##0.00_-;\-[$Q-100A]* #,##0.00_-;_-[$Q-100A]* "-"??_-;_-@_-</c:formatCode>
                <c:ptCount val="2"/>
                <c:pt idx="0">
                  <c:v>42712</c:v>
                </c:pt>
                <c:pt idx="1">
                  <c:v>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E-468D-BFEA-E7A0EFB5B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2860703"/>
        <c:axId val="1602855903"/>
      </c:barChart>
      <c:catAx>
        <c:axId val="16028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2855903"/>
        <c:crosses val="autoZero"/>
        <c:auto val="1"/>
        <c:lblAlgn val="ctr"/>
        <c:lblOffset val="100"/>
        <c:noMultiLvlLbl val="0"/>
      </c:catAx>
      <c:valAx>
        <c:axId val="16028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286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de Costos de 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RESUMEN'!$F$3</c:f>
              <c:strCache>
                <c:ptCount val="1"/>
                <c:pt idx="0">
                  <c:v>Monto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RESUMEN'!$E$4:$E$8</c:f>
              <c:strCache>
                <c:ptCount val="5"/>
                <c:pt idx="0">
                  <c:v>Bonificaciones de ventas</c:v>
                </c:pt>
                <c:pt idx="1">
                  <c:v>Gastos de viaje y viáticos de los vendedores</c:v>
                </c:pt>
                <c:pt idx="2">
                  <c:v>Comisiones de venta</c:v>
                </c:pt>
                <c:pt idx="3">
                  <c:v>Honorarios de agencias de publicidad o marketing</c:v>
                </c:pt>
                <c:pt idx="4">
                  <c:v>Gastos de promoción de ventas</c:v>
                </c:pt>
              </c:strCache>
            </c:strRef>
          </c:cat>
          <c:val>
            <c:numRef>
              <c:f>'ANALISIS RESUMEN'!$F$4:$F$8</c:f>
              <c:numCache>
                <c:formatCode>_-[$Q-100A]* #,##0.00_-;\-[$Q-100A]* #,##0.00_-;_-[$Q-100A]* "-"??_-;_-@_-</c:formatCode>
                <c:ptCount val="5"/>
                <c:pt idx="0">
                  <c:v>24996</c:v>
                </c:pt>
                <c:pt idx="1">
                  <c:v>22992</c:v>
                </c:pt>
                <c:pt idx="2">
                  <c:v>19992</c:v>
                </c:pt>
                <c:pt idx="3">
                  <c:v>18996</c:v>
                </c:pt>
                <c:pt idx="4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8-4C75-BECF-DD9966731C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027152"/>
        <c:axId val="88006512"/>
      </c:barChart>
      <c:catAx>
        <c:axId val="880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8006512"/>
        <c:crosses val="autoZero"/>
        <c:auto val="1"/>
        <c:lblAlgn val="ctr"/>
        <c:lblOffset val="100"/>
        <c:noMultiLvlLbl val="0"/>
      </c:catAx>
      <c:valAx>
        <c:axId val="880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80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de Gastos Operativos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RESUMEN'!$F$16</c:f>
              <c:strCache>
                <c:ptCount val="1"/>
                <c:pt idx="0">
                  <c:v>Monto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RESUMEN'!$E$17:$E$26</c:f>
              <c:strCache>
                <c:ptCount val="10"/>
                <c:pt idx="0">
                  <c:v>Gastos de tecnología y comunicación incluyendo servicios de Internet telefonía y software</c:v>
                </c:pt>
                <c:pt idx="1">
                  <c:v>Gastos de almacenamiento y logística</c:v>
                </c:pt>
                <c:pt idx="2">
                  <c:v>Salarios y beneficios de los empleados</c:v>
                </c:pt>
                <c:pt idx="3">
                  <c:v>Depreciación de activos fijos</c:v>
                </c:pt>
                <c:pt idx="4">
                  <c:v>Alquiler o arrendamiento de espacio comercial u oficinas</c:v>
                </c:pt>
                <c:pt idx="5">
                  <c:v>Honorarios profesionales como asesores legales y contables</c:v>
                </c:pt>
                <c:pt idx="6">
                  <c:v>Gastos de mantenimiento y reparaciones de instalaciones</c:v>
                </c:pt>
                <c:pt idx="7">
                  <c:v>Suministros de oficina y consumibles</c:v>
                </c:pt>
                <c:pt idx="8">
                  <c:v>Gastos de mantenimiento y reparación de equipos</c:v>
                </c:pt>
                <c:pt idx="9">
                  <c:v>Costos de transporte y envío</c:v>
                </c:pt>
              </c:strCache>
            </c:strRef>
          </c:cat>
          <c:val>
            <c:numRef>
              <c:f>'ANALISIS RESUMEN'!$F$17:$F$26</c:f>
              <c:numCache>
                <c:formatCode>_-[$Q-100A]* #,##0.00_-;\-[$Q-100A]* #,##0.00_-;_-[$Q-100A]* "-"??_-;_-@_-</c:formatCode>
                <c:ptCount val="10"/>
                <c:pt idx="0">
                  <c:v>120000</c:v>
                </c:pt>
                <c:pt idx="1">
                  <c:v>110000</c:v>
                </c:pt>
                <c:pt idx="2">
                  <c:v>85000</c:v>
                </c:pt>
                <c:pt idx="3">
                  <c:v>75000</c:v>
                </c:pt>
                <c:pt idx="4">
                  <c:v>65000</c:v>
                </c:pt>
                <c:pt idx="5">
                  <c:v>50000</c:v>
                </c:pt>
                <c:pt idx="6">
                  <c:v>50000</c:v>
                </c:pt>
                <c:pt idx="7">
                  <c:v>40000</c:v>
                </c:pt>
                <c:pt idx="8">
                  <c:v>35000</c:v>
                </c:pt>
                <c:pt idx="9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F-4073-937B-644CF53020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19857791"/>
        <c:axId val="1519849631"/>
      </c:barChart>
      <c:catAx>
        <c:axId val="151985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19849631"/>
        <c:crosses val="autoZero"/>
        <c:auto val="1"/>
        <c:lblAlgn val="ctr"/>
        <c:lblOffset val="100"/>
        <c:noMultiLvlLbl val="0"/>
      </c:catAx>
      <c:valAx>
        <c:axId val="1519849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crossAx val="151985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  <a:r>
              <a:rPr lang="en-US" baseline="0"/>
              <a:t> 5 meses que más se vendieron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RESUMEN'!$F$39</c:f>
              <c:strCache>
                <c:ptCount val="1"/>
                <c:pt idx="0">
                  <c:v>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RESUMEN'!$E$40:$E$44</c:f>
              <c:strCache>
                <c:ptCount val="5"/>
                <c:pt idx="0">
                  <c:v>Sep</c:v>
                </c:pt>
                <c:pt idx="1">
                  <c:v>Jul</c:v>
                </c:pt>
                <c:pt idx="2">
                  <c:v>Apr</c:v>
                </c:pt>
                <c:pt idx="3">
                  <c:v>Jan</c:v>
                </c:pt>
                <c:pt idx="4">
                  <c:v>Oct</c:v>
                </c:pt>
              </c:strCache>
            </c:strRef>
          </c:cat>
          <c:val>
            <c:numRef>
              <c:f>'ANALISIS RESUMEN'!$F$40:$F$44</c:f>
              <c:numCache>
                <c:formatCode>_-[$Q-100A]* #,##0.00_-;\-[$Q-100A]* #,##0.00_-;_-[$Q-100A]* "-"??_-;_-@_-</c:formatCode>
                <c:ptCount val="5"/>
                <c:pt idx="0">
                  <c:v>241163</c:v>
                </c:pt>
                <c:pt idx="1">
                  <c:v>193859</c:v>
                </c:pt>
                <c:pt idx="2">
                  <c:v>189667</c:v>
                </c:pt>
                <c:pt idx="3">
                  <c:v>181334</c:v>
                </c:pt>
                <c:pt idx="4">
                  <c:v>162299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7-437F-B574-4D70855249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9905807"/>
        <c:axId val="1539917327"/>
      </c:barChart>
      <c:catAx>
        <c:axId val="15399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39917327"/>
        <c:crosses val="autoZero"/>
        <c:auto val="1"/>
        <c:lblAlgn val="ctr"/>
        <c:lblOffset val="100"/>
        <c:noMultiLvlLbl val="0"/>
      </c:catAx>
      <c:valAx>
        <c:axId val="15399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3990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  <a:r>
              <a:rPr lang="en-US" baseline="0"/>
              <a:t> 2 meses que menos se vendieron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RESUMEN'!$F$58</c:f>
              <c:strCache>
                <c:ptCount val="1"/>
                <c:pt idx="0">
                  <c:v>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RESUMEN'!$E$59:$E$60</c:f>
              <c:strCache>
                <c:ptCount val="2"/>
                <c:pt idx="0">
                  <c:v>Dec</c:v>
                </c:pt>
                <c:pt idx="1">
                  <c:v>Nov</c:v>
                </c:pt>
              </c:strCache>
            </c:strRef>
          </c:cat>
          <c:val>
            <c:numRef>
              <c:f>'ANALISIS RESUMEN'!$F$59:$F$60</c:f>
              <c:numCache>
                <c:formatCode>_-[$Q-100A]* #,##0.00_-;\-[$Q-100A]* #,##0.00_-;_-[$Q-100A]* "-"??_-;_-@_-</c:formatCode>
                <c:ptCount val="2"/>
                <c:pt idx="0">
                  <c:v>42712</c:v>
                </c:pt>
                <c:pt idx="1">
                  <c:v>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D-4765-BAC0-43C95140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2860703"/>
        <c:axId val="1602855903"/>
      </c:barChart>
      <c:catAx>
        <c:axId val="16028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2855903"/>
        <c:crosses val="autoZero"/>
        <c:auto val="1"/>
        <c:lblAlgn val="ctr"/>
        <c:lblOffset val="100"/>
        <c:noMultiLvlLbl val="0"/>
      </c:catAx>
      <c:valAx>
        <c:axId val="16028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286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'ANALISIS RESUMEN'!$F$75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AC-4F1E-85AA-B7E591F5C0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BC-4308-AAE6-24F78A7B6E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BC-4308-AAE6-24F78A7B6E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RESUMEN'!$E$76:$E$78</c:f>
              <c:strCache>
                <c:ptCount val="3"/>
                <c:pt idx="0">
                  <c:v>Tienda C</c:v>
                </c:pt>
                <c:pt idx="1">
                  <c:v>Tienda A</c:v>
                </c:pt>
                <c:pt idx="2">
                  <c:v>Tienda B</c:v>
                </c:pt>
              </c:strCache>
            </c:strRef>
          </c:cat>
          <c:val>
            <c:numRef>
              <c:f>'ANALISIS RESUMEN'!$F$76:$F$78</c:f>
              <c:numCache>
                <c:formatCode>_-[$Q-100A]* #,##0.00_-;\-[$Q-100A]* #,##0.00_-;_-[$Q-100A]* "-"??_-;_-@_-</c:formatCode>
                <c:ptCount val="3"/>
                <c:pt idx="0">
                  <c:v>605592</c:v>
                </c:pt>
                <c:pt idx="1">
                  <c:v>574836</c:v>
                </c:pt>
                <c:pt idx="2">
                  <c:v>563056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C-4F1E-85AA-B7E591F5C0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TOP 5 de Costos de 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RESUMEN'!$F$3</c:f>
              <c:strCache>
                <c:ptCount val="1"/>
                <c:pt idx="0">
                  <c:v>Monto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2A9-4A01-A685-59891EAC63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RESUMEN'!$E$4:$E$8</c:f>
              <c:strCache>
                <c:ptCount val="5"/>
                <c:pt idx="0">
                  <c:v>Bonificaciones de ventas</c:v>
                </c:pt>
                <c:pt idx="1">
                  <c:v>Gastos de viaje y viáticos de los vendedores</c:v>
                </c:pt>
                <c:pt idx="2">
                  <c:v>Comisiones de venta</c:v>
                </c:pt>
                <c:pt idx="3">
                  <c:v>Honorarios de agencias de publicidad o marketing</c:v>
                </c:pt>
                <c:pt idx="4">
                  <c:v>Gastos de promoción de ventas</c:v>
                </c:pt>
              </c:strCache>
            </c:strRef>
          </c:cat>
          <c:val>
            <c:numRef>
              <c:f>'ANALISIS RESUMEN'!$F$4:$F$8</c:f>
              <c:numCache>
                <c:formatCode>_-[$Q-100A]* #,##0.00_-;\-[$Q-100A]* #,##0.00_-;_-[$Q-100A]* "-"??_-;_-@_-</c:formatCode>
                <c:ptCount val="5"/>
                <c:pt idx="0">
                  <c:v>24996</c:v>
                </c:pt>
                <c:pt idx="1">
                  <c:v>22992</c:v>
                </c:pt>
                <c:pt idx="2">
                  <c:v>19992</c:v>
                </c:pt>
                <c:pt idx="3">
                  <c:v>18996</c:v>
                </c:pt>
                <c:pt idx="4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E-4170-9B63-2917C8A3F2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027152"/>
        <c:axId val="88006512"/>
      </c:barChart>
      <c:catAx>
        <c:axId val="880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8006512"/>
        <c:crosses val="autoZero"/>
        <c:auto val="1"/>
        <c:lblAlgn val="ctr"/>
        <c:lblOffset val="100"/>
        <c:noMultiLvlLbl val="0"/>
      </c:catAx>
      <c:valAx>
        <c:axId val="880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80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TOP 10 de Gastos Operativos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RESUMEN'!$F$16</c:f>
              <c:strCache>
                <c:ptCount val="1"/>
                <c:pt idx="0">
                  <c:v>Monto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3990-417F-84A5-9AB5B7275B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RESUMEN'!$E$17:$E$26</c:f>
              <c:strCache>
                <c:ptCount val="10"/>
                <c:pt idx="0">
                  <c:v>Gastos de tecnología y comunicación incluyendo servicios de Internet telefonía y software</c:v>
                </c:pt>
                <c:pt idx="1">
                  <c:v>Gastos de almacenamiento y logística</c:v>
                </c:pt>
                <c:pt idx="2">
                  <c:v>Salarios y beneficios de los empleados</c:v>
                </c:pt>
                <c:pt idx="3">
                  <c:v>Depreciación de activos fijos</c:v>
                </c:pt>
                <c:pt idx="4">
                  <c:v>Alquiler o arrendamiento de espacio comercial u oficinas</c:v>
                </c:pt>
                <c:pt idx="5">
                  <c:v>Honorarios profesionales como asesores legales y contables</c:v>
                </c:pt>
                <c:pt idx="6">
                  <c:v>Gastos de mantenimiento y reparaciones de instalaciones</c:v>
                </c:pt>
                <c:pt idx="7">
                  <c:v>Suministros de oficina y consumibles</c:v>
                </c:pt>
                <c:pt idx="8">
                  <c:v>Gastos de mantenimiento y reparación de equipos</c:v>
                </c:pt>
                <c:pt idx="9">
                  <c:v>Costos de transporte y envío</c:v>
                </c:pt>
              </c:strCache>
            </c:strRef>
          </c:cat>
          <c:val>
            <c:numRef>
              <c:f>'ANALISIS RESUMEN'!$F$17:$F$26</c:f>
              <c:numCache>
                <c:formatCode>_-[$Q-100A]* #,##0.00_-;\-[$Q-100A]* #,##0.00_-;_-[$Q-100A]* "-"??_-;_-@_-</c:formatCode>
                <c:ptCount val="10"/>
                <c:pt idx="0">
                  <c:v>120000</c:v>
                </c:pt>
                <c:pt idx="1">
                  <c:v>110000</c:v>
                </c:pt>
                <c:pt idx="2">
                  <c:v>85000</c:v>
                </c:pt>
                <c:pt idx="3">
                  <c:v>75000</c:v>
                </c:pt>
                <c:pt idx="4">
                  <c:v>65000</c:v>
                </c:pt>
                <c:pt idx="5">
                  <c:v>50000</c:v>
                </c:pt>
                <c:pt idx="6">
                  <c:v>50000</c:v>
                </c:pt>
                <c:pt idx="7">
                  <c:v>40000</c:v>
                </c:pt>
                <c:pt idx="8">
                  <c:v>35000</c:v>
                </c:pt>
                <c:pt idx="9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E-4A83-9FA5-DCCC39A36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19857791"/>
        <c:axId val="1519849631"/>
      </c:barChart>
      <c:catAx>
        <c:axId val="151985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19849631"/>
        <c:crosses val="autoZero"/>
        <c:auto val="1"/>
        <c:lblAlgn val="ctr"/>
        <c:lblOffset val="100"/>
        <c:noMultiLvlLbl val="0"/>
      </c:catAx>
      <c:valAx>
        <c:axId val="1519849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crossAx val="151985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Los</a:t>
            </a:r>
            <a:r>
              <a:rPr lang="en-US" sz="1600" baseline="0"/>
              <a:t> 5 meses que más se vendieron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RESUMEN'!$F$39</c:f>
              <c:strCache>
                <c:ptCount val="1"/>
                <c:pt idx="0">
                  <c:v>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169A-4176-A843-21C85845C9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RESUMEN'!$E$40:$E$44</c:f>
              <c:strCache>
                <c:ptCount val="5"/>
                <c:pt idx="0">
                  <c:v>Sep</c:v>
                </c:pt>
                <c:pt idx="1">
                  <c:v>Jul</c:v>
                </c:pt>
                <c:pt idx="2">
                  <c:v>Apr</c:v>
                </c:pt>
                <c:pt idx="3">
                  <c:v>Jan</c:v>
                </c:pt>
                <c:pt idx="4">
                  <c:v>Oct</c:v>
                </c:pt>
              </c:strCache>
            </c:strRef>
          </c:cat>
          <c:val>
            <c:numRef>
              <c:f>'ANALISIS RESUMEN'!$F$40:$F$44</c:f>
              <c:numCache>
                <c:formatCode>_-[$Q-100A]* #,##0.00_-;\-[$Q-100A]* #,##0.00_-;_-[$Q-100A]* "-"??_-;_-@_-</c:formatCode>
                <c:ptCount val="5"/>
                <c:pt idx="0">
                  <c:v>241163</c:v>
                </c:pt>
                <c:pt idx="1">
                  <c:v>193859</c:v>
                </c:pt>
                <c:pt idx="2">
                  <c:v>189667</c:v>
                </c:pt>
                <c:pt idx="3">
                  <c:v>181334</c:v>
                </c:pt>
                <c:pt idx="4">
                  <c:v>162299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1-4A6D-B526-56C3B44D49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9905807"/>
        <c:axId val="1539917327"/>
      </c:barChart>
      <c:catAx>
        <c:axId val="15399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39917327"/>
        <c:crosses val="autoZero"/>
        <c:auto val="1"/>
        <c:lblAlgn val="ctr"/>
        <c:lblOffset val="100"/>
        <c:noMultiLvlLbl val="0"/>
      </c:catAx>
      <c:valAx>
        <c:axId val="15399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3990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318881</xdr:colOff>
      <xdr:row>1</xdr:row>
      <xdr:rowOff>82823</xdr:rowOff>
    </xdr:from>
    <xdr:to>
      <xdr:col>15</xdr:col>
      <xdr:colOff>604631</xdr:colOff>
      <xdr:row>15</xdr:row>
      <xdr:rowOff>132522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01D6EB-69CD-3DB7-1B92-0B45A4622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0</xdr:row>
      <xdr:rowOff>61911</xdr:rowOff>
    </xdr:from>
    <xdr:to>
      <xdr:col>9</xdr:col>
      <xdr:colOff>1733550</xdr:colOff>
      <xdr:row>15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764601-6000-9421-72F6-B53D8A819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390523</xdr:colOff>
      <xdr:row>17</xdr:row>
      <xdr:rowOff>185737</xdr:rowOff>
    </xdr:from>
    <xdr:to>
      <xdr:col>11</xdr:col>
      <xdr:colOff>114300</xdr:colOff>
      <xdr:row>34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7B884D-1C39-5790-3CAC-023380D3A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37</xdr:row>
      <xdr:rowOff>128587</xdr:rowOff>
    </xdr:from>
    <xdr:to>
      <xdr:col>9</xdr:col>
      <xdr:colOff>1114425</xdr:colOff>
      <xdr:row>52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17D339-1113-A067-5AF6-4F9D2C67F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56</xdr:row>
      <xdr:rowOff>80962</xdr:rowOff>
    </xdr:from>
    <xdr:to>
      <xdr:col>9</xdr:col>
      <xdr:colOff>1143000</xdr:colOff>
      <xdr:row>70</xdr:row>
      <xdr:rowOff>157162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E27FDF-A972-6184-A4D8-539BB35C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561975</xdr:colOff>
      <xdr:row>71</xdr:row>
      <xdr:rowOff>157162</xdr:rowOff>
    </xdr:from>
    <xdr:to>
      <xdr:col>9</xdr:col>
      <xdr:colOff>1304925</xdr:colOff>
      <xdr:row>86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BB0400-B10F-ADD6-E760-1CDEF6DB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1914524</xdr:colOff>
      <xdr:row>2</xdr:row>
      <xdr:rowOff>95250</xdr:rowOff>
    </xdr:from>
    <xdr:to>
      <xdr:col>12</xdr:col>
      <xdr:colOff>419099</xdr:colOff>
      <xdr:row>13</xdr:row>
      <xdr:rowOff>66676</xdr:rowOff>
    </xdr:to>
    <xdr:sp macro="" textlink="">
      <xdr:nvSpPr>
        <xdr:cNvPr id="9" name="Rectángulo: esquinas redondeadas 7">
          <a:extLst>
            <a:ext uri="{FF2B5EF4-FFF2-40B4-BE49-F238E27FC236}">
              <a16:creationId xmlns:a16="http://schemas.microsoft.com/office/drawing/2014/main" id="{AB61E238-3E74-DDE6-6409-8CCA861BEF4A}"/>
            </a:ext>
          </a:extLst>
        </xdr:cNvPr>
        <xdr:cNvSpPr/>
      </xdr:nvSpPr>
      <xdr:spPr>
        <a:xfrm>
          <a:off x="12258674" y="485775"/>
          <a:ext cx="3152775" cy="2066926"/>
        </a:xfrm>
        <a:prstGeom prst="roundRect">
          <a:avLst/>
        </a:prstGeom>
        <a:ln/>
        <a:effectLst>
          <a:outerShdw blurRad="76200" dir="18900000" sy="23000" kx="-1200000" algn="bl" rotWithShape="0">
            <a:prstClr val="black">
              <a:alpha val="20000"/>
            </a:prstClr>
          </a:outerShdw>
          <a:softEdge rad="127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 b="1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s-GT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el top 5 de costos de venta mas elevados son las </a:t>
          </a:r>
          <a:r>
            <a:rPr lang="es-G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bonificaciones de venta con un monto de Q24,996.00,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lo cual esta muy bien ya que indica que los colaboradores estan vendiendo bastante. Sin embargo se recomienda evaluar los gastos de viaje y viaticos de los vendedores ya que ademas de contar con bonificacion de ventas tambien cuentan con comisiones de venta. Con esto se podria reducir los costos de venta y aumentar la utilidad. </a:t>
          </a:r>
          <a:endParaRPr lang="es-GT" sz="1200">
            <a:effectLst/>
          </a:endParaRPr>
        </a:p>
        <a:p>
          <a:pPr marL="0" indent="0" algn="l"/>
          <a:endParaRPr lang="es-G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485775</xdr:colOff>
      <xdr:row>21</xdr:row>
      <xdr:rowOff>85725</xdr:rowOff>
    </xdr:from>
    <xdr:to>
      <xdr:col>15</xdr:col>
      <xdr:colOff>209550</xdr:colOff>
      <xdr:row>31</xdr:row>
      <xdr:rowOff>9525</xdr:rowOff>
    </xdr:to>
    <xdr:sp macro="" textlink="">
      <xdr:nvSpPr>
        <xdr:cNvPr id="10" name="Rectángulo: esquinas redondeadas 7">
          <a:extLst>
            <a:ext uri="{FF2B5EF4-FFF2-40B4-BE49-F238E27FC236}">
              <a16:creationId xmlns:a16="http://schemas.microsoft.com/office/drawing/2014/main" id="{E56E46F5-04AD-427B-BB9C-F86FD82F0BAF}"/>
            </a:ext>
          </a:extLst>
        </xdr:cNvPr>
        <xdr:cNvSpPr/>
      </xdr:nvSpPr>
      <xdr:spPr>
        <a:xfrm>
          <a:off x="14716125" y="3724275"/>
          <a:ext cx="2771775" cy="1828800"/>
        </a:xfrm>
        <a:prstGeom prst="roundRect">
          <a:avLst/>
        </a:prstGeom>
        <a:ln/>
        <a:effectLst>
          <a:outerShdw blurRad="76200" dir="18900000" sy="23000" kx="-1200000" algn="bl" rotWithShape="0">
            <a:prstClr val="black">
              <a:alpha val="20000"/>
            </a:prstClr>
          </a:outerShdw>
          <a:softEdge rad="127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 b="1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s-GT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el top  10 de Gastos Operativos vemos que el gasto con mayor costo es el </a:t>
          </a:r>
          <a:r>
            <a:rPr lang="es-G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gasto de tecnologia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y comunicacion inclyuendo los servicios de internet etc. </a:t>
          </a:r>
          <a:r>
            <a:rPr lang="es-G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 un monto de Q120,000.00.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Sin embargo se recomienda una revision exahustiva de los gastos de almacenamiento y planificar mejores metodos </a:t>
          </a:r>
          <a:r>
            <a:rPr lang="es-G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para reducir el costo de almacenamiento de productos. </a:t>
          </a:r>
          <a:endParaRPr lang="es-GT" sz="1200">
            <a:solidFill>
              <a:sysClr val="windowText" lastClr="000000"/>
            </a:solidFill>
            <a:effectLst/>
          </a:endParaRPr>
        </a:p>
        <a:p>
          <a:pPr marL="0" indent="0" algn="l"/>
          <a:endParaRPr lang="es-G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1419225</xdr:colOff>
      <xdr:row>38</xdr:row>
      <xdr:rowOff>19050</xdr:rowOff>
    </xdr:from>
    <xdr:to>
      <xdr:col>11</xdr:col>
      <xdr:colOff>28574</xdr:colOff>
      <xdr:row>49</xdr:row>
      <xdr:rowOff>47625</xdr:rowOff>
    </xdr:to>
    <xdr:sp macro="" textlink="">
      <xdr:nvSpPr>
        <xdr:cNvPr id="11" name="Rectángulo: esquinas redondeadas 7">
          <a:extLst>
            <a:ext uri="{FF2B5EF4-FFF2-40B4-BE49-F238E27FC236}">
              <a16:creationId xmlns:a16="http://schemas.microsoft.com/office/drawing/2014/main" id="{E8229AA8-54D5-425B-91B2-16627D8CB975}"/>
            </a:ext>
          </a:extLst>
        </xdr:cNvPr>
        <xdr:cNvSpPr/>
      </xdr:nvSpPr>
      <xdr:spPr>
        <a:xfrm>
          <a:off x="11763375" y="7286625"/>
          <a:ext cx="2495549" cy="2124075"/>
        </a:xfrm>
        <a:prstGeom prst="roundRect">
          <a:avLst/>
        </a:prstGeom>
        <a:ln/>
        <a:effectLst>
          <a:outerShdw blurRad="76200" dir="18900000" sy="23000" kx="-1200000" algn="bl" rotWithShape="0">
            <a:prstClr val="black">
              <a:alpha val="20000"/>
            </a:prstClr>
          </a:outerShdw>
          <a:softEdge rad="127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 b="1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s-GT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esta gráfica podemos apreciar los 5 meses en que mas se vendió siendo estos Septiembre, Julio, Abril, Enero y Octubre. Las ventas mas altas fueron registradas en el mes de </a:t>
          </a:r>
          <a:r>
            <a:rPr lang="es-G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Septiembre 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 un monto de Q241,163.00 y el mas bajo del top 5 fue </a:t>
          </a:r>
          <a:r>
            <a:rPr lang="es-G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Octubre con un 33% menos  de ventas que en el mes de Septiembre.</a:t>
          </a:r>
          <a:endParaRPr lang="es-GT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1485901</xdr:colOff>
      <xdr:row>57</xdr:row>
      <xdr:rowOff>171450</xdr:rowOff>
    </xdr:from>
    <xdr:to>
      <xdr:col>11</xdr:col>
      <xdr:colOff>66675</xdr:colOff>
      <xdr:row>70</xdr:row>
      <xdr:rowOff>0</xdr:rowOff>
    </xdr:to>
    <xdr:sp macro="" textlink="">
      <xdr:nvSpPr>
        <xdr:cNvPr id="12" name="Rectángulo: esquinas redondeadas 7">
          <a:extLst>
            <a:ext uri="{FF2B5EF4-FFF2-40B4-BE49-F238E27FC236}">
              <a16:creationId xmlns:a16="http://schemas.microsoft.com/office/drawing/2014/main" id="{96182602-F9D4-43A6-8F4B-9C31E6990AEA}"/>
            </a:ext>
          </a:extLst>
        </xdr:cNvPr>
        <xdr:cNvSpPr/>
      </xdr:nvSpPr>
      <xdr:spPr>
        <a:xfrm>
          <a:off x="11830051" y="11068050"/>
          <a:ext cx="2466974" cy="2305050"/>
        </a:xfrm>
        <a:prstGeom prst="roundRect">
          <a:avLst/>
        </a:prstGeom>
        <a:ln/>
        <a:effectLst>
          <a:outerShdw blurRad="76200" dir="18900000" sy="23000" kx="-1200000" algn="bl" rotWithShape="0">
            <a:prstClr val="black">
              <a:alpha val="20000"/>
            </a:prstClr>
          </a:outerShdw>
          <a:softEdge rad="127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esta gráfica podemos observar que los 2 meses que menos se vendió siendo estos </a:t>
          </a:r>
          <a:r>
            <a:rPr lang="es-G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Diciembre y Noviembre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Las ventas mas bajas fueron registradas en el mes de </a:t>
          </a:r>
          <a:r>
            <a:rPr lang="es-G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Diciembre con un 82% menos de ventas que en el mes de Septiembre 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que fue el mas alto. Por lo que se recomienda un enfoque mayor y mejorar la planificación para vender mas en Diciembre. </a:t>
          </a:r>
          <a:endParaRPr lang="es-G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1638300</xdr:colOff>
      <xdr:row>74</xdr:row>
      <xdr:rowOff>9525</xdr:rowOff>
    </xdr:from>
    <xdr:to>
      <xdr:col>11</xdr:col>
      <xdr:colOff>123825</xdr:colOff>
      <xdr:row>84</xdr:row>
      <xdr:rowOff>0</xdr:rowOff>
    </xdr:to>
    <xdr:sp macro="" textlink="">
      <xdr:nvSpPr>
        <xdr:cNvPr id="13" name="Rectángulo: esquinas redondeadas 7">
          <a:extLst>
            <a:ext uri="{FF2B5EF4-FFF2-40B4-BE49-F238E27FC236}">
              <a16:creationId xmlns:a16="http://schemas.microsoft.com/office/drawing/2014/main" id="{DFE9A7BB-AE6B-4593-836F-CDAFE1119AE0}"/>
            </a:ext>
          </a:extLst>
        </xdr:cNvPr>
        <xdr:cNvSpPr/>
      </xdr:nvSpPr>
      <xdr:spPr>
        <a:xfrm>
          <a:off x="11982450" y="13011150"/>
          <a:ext cx="2371725" cy="1895475"/>
        </a:xfrm>
        <a:prstGeom prst="roundRect">
          <a:avLst/>
        </a:prstGeom>
        <a:ln/>
        <a:effectLst>
          <a:outerShdw blurRad="76200" dir="18900000" sy="23000" kx="-1200000" algn="bl" rotWithShape="0">
            <a:prstClr val="black">
              <a:alpha val="20000"/>
            </a:prstClr>
          </a:outerShdw>
          <a:softEdge rad="127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 b="1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s-GT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Adicionalmente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se hizo un analisis de las ventas por tienda y se obtuvo </a:t>
          </a:r>
          <a:r>
            <a:rPr lang="es-GT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que </a:t>
          </a:r>
          <a:r>
            <a:rPr lang="es-G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 tienda "C" es la que mas vende con un 35% de las ventas totales,</a:t>
          </a:r>
          <a:r>
            <a:rPr lang="es-GT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sin embargo se recomienda ver que métodos se podrían implementar en la tienda "B" para obtener un mejor porcentaje de venta. </a:t>
          </a:r>
          <a:endParaRPr lang="es-GT" sz="1200">
            <a:effectLst/>
          </a:endParaRPr>
        </a:p>
        <a:p>
          <a:pPr marL="0" indent="0" algn="l"/>
          <a:endParaRPr lang="es-G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1</xdr:row>
      <xdr:rowOff>112226</xdr:rowOff>
    </xdr:from>
    <xdr:to>
      <xdr:col>6</xdr:col>
      <xdr:colOff>695325</xdr:colOff>
      <xdr:row>18</xdr:row>
      <xdr:rowOff>178902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B270DD-77CF-423D-B5BA-41227883D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104773</xdr:colOff>
      <xdr:row>1</xdr:row>
      <xdr:rowOff>101460</xdr:rowOff>
    </xdr:from>
    <xdr:to>
      <xdr:col>17</xdr:col>
      <xdr:colOff>180975</xdr:colOff>
      <xdr:row>18</xdr:row>
      <xdr:rowOff>168135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355AD7-1C84-4CD9-8313-E6BBB6554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19</xdr:row>
      <xdr:rowOff>170620</xdr:rowOff>
    </xdr:from>
    <xdr:to>
      <xdr:col>6</xdr:col>
      <xdr:colOff>685800</xdr:colOff>
      <xdr:row>34</xdr:row>
      <xdr:rowOff>56320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4D0F87-8400-40DD-9DA2-3BD3E608D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</xdr:colOff>
      <xdr:row>19</xdr:row>
      <xdr:rowOff>159853</xdr:rowOff>
    </xdr:from>
    <xdr:to>
      <xdr:col>13</xdr:col>
      <xdr:colOff>104775</xdr:colOff>
      <xdr:row>34</xdr:row>
      <xdr:rowOff>45553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330D8A-1CFA-400B-A3B8-35FABA986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247650</xdr:colOff>
      <xdr:row>20</xdr:row>
      <xdr:rowOff>177078</xdr:rowOff>
    </xdr:from>
    <xdr:to>
      <xdr:col>16</xdr:col>
      <xdr:colOff>654846</xdr:colOff>
      <xdr:row>32</xdr:row>
      <xdr:rowOff>115567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4374904-42DF-A4BA-C70F-C66F82966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676" b="96321" l="8840" r="89503">
                      <a14:foregroundMark x1="58287" y1="9030" x2="58287" y2="9030"/>
                      <a14:foregroundMark x1="52210" y1="3344" x2="52210" y2="3344"/>
                      <a14:foregroundMark x1="60773" y1="28763" x2="60773" y2="28763"/>
                      <a14:foregroundMark x1="49171" y1="20067" x2="49171" y2="20067"/>
                      <a14:foregroundMark x1="21271" y1="72575" x2="21271" y2="72575"/>
                      <a14:foregroundMark x1="27348" y1="71237" x2="27348" y2="71237"/>
                      <a14:foregroundMark x1="33702" y1="72241" x2="33702" y2="72241"/>
                      <a14:foregroundMark x1="40331" y1="71572" x2="40331" y2="71572"/>
                      <a14:foregroundMark x1="59392" y1="74247" x2="59392" y2="74247"/>
                      <a14:foregroundMark x1="68232" y1="71906" x2="68232" y2="71906"/>
                      <a14:foregroundMark x1="70718" y1="73244" x2="70718" y2="73244"/>
                      <a14:foregroundMark x1="80663" y1="71237" x2="80663" y2="71237"/>
                      <a14:foregroundMark x1="9392" y1="87625" x2="9392" y2="87625"/>
                      <a14:foregroundMark x1="8840" y1="89632" x2="8840" y2="89632"/>
                      <a14:foregroundMark x1="9392" y1="94314" x2="9392" y2="94314"/>
                      <a14:foregroundMark x1="14365" y1="91304" x2="14365" y2="91304"/>
                      <a14:foregroundMark x1="19613" y1="89967" x2="19613" y2="89967"/>
                      <a14:foregroundMark x1="19613" y1="87960" x2="19613" y2="87960"/>
                      <a14:foregroundMark x1="21271" y1="92977" x2="21271" y2="92977"/>
                      <a14:foregroundMark x1="27901" y1="91304" x2="27901" y2="91304"/>
                      <a14:foregroundMark x1="28177" y1="88963" x2="28177" y2="88963"/>
                      <a14:foregroundMark x1="33702" y1="91639" x2="33702" y2="91639"/>
                      <a14:foregroundMark x1="40884" y1="93980" x2="40884" y2="93980"/>
                      <a14:foregroundMark x1="40884" y1="96321" x2="40884" y2="96321"/>
                      <a14:foregroundMark x1="43094" y1="91639" x2="43094" y2="91639"/>
                      <a14:foregroundMark x1="50552" y1="91304" x2="50552" y2="91304"/>
                      <a14:foregroundMark x1="54420" y1="92642" x2="54420" y2="92642"/>
                      <a14:foregroundMark x1="62155" y1="91304" x2="62155" y2="91304"/>
                      <a14:foregroundMark x1="64088" y1="92308" x2="64088" y2="92308"/>
                      <a14:foregroundMark x1="71271" y1="91304" x2="71271" y2="91304"/>
                      <a14:foregroundMark x1="73204" y1="90635" x2="73204" y2="90635"/>
                      <a14:foregroundMark x1="77348" y1="92308" x2="77348" y2="92308"/>
                      <a14:foregroundMark x1="79558" y1="89967" x2="79558" y2="89967"/>
                      <a14:foregroundMark x1="84807" y1="91973" x2="84807" y2="91973"/>
                      <a14:foregroundMark x1="86740" y1="91304" x2="86740" y2="91304"/>
                      <a14:foregroundMark x1="77072" y1="87960" x2="77072" y2="87960"/>
                      <a14:foregroundMark x1="49171" y1="20401" x2="49171" y2="20401"/>
                      <a14:foregroundMark x1="28177" y1="86957" x2="28177" y2="8695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53650" y="3987078"/>
          <a:ext cx="2693196" cy="2224489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1.59296736111" createdVersion="5" refreshedVersion="8" minRefreshableVersion="3" recordCount="0" supportSubquery="1" supportAdvancedDrill="1" xr:uid="{42D063EE-F41A-47BD-B16E-7633ED850B4A}">
  <cacheSource type="external" connectionId="4"/>
  <cacheFields count="1">
    <cacheField name="[Measures].[Total_Costo_Ventas]" caption="Total_Costo_Ventas" numFmtId="0" hierarchy="17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/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 oneField="1">
      <fieldsUsage count="1">
        <fieldUsage x="0"/>
      </fieldsUsage>
    </cacheHierarchy>
    <cacheHierarchy uniqueName="[Measures].[Total_Ventas]" caption="Total_Ventas" measure="1" displayFolder="" measureGroup="Tabla_PJ_PARDAILLANZ" count="0"/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2.60366828704" createdVersion="5" refreshedVersion="8" minRefreshableVersion="3" recordCount="0" supportSubquery="1" supportAdvancedDrill="1" xr:uid="{DDE80FFF-073F-4FA6-AAA7-D0550A92DE4B}">
  <cacheSource type="external" connectionId="4"/>
  <cacheFields count="2">
    <cacheField name="[Tabla_PJ_PARDAILLANZ].[Fecha (mes)].[Fecha (mes)]" caption="Fecha (mes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_Ventas]" caption="Total_Ventas" numFmtId="0" hierarchy="18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>
      <fieldsUsage count="2">
        <fieldUsage x="-1"/>
        <fieldUsage x="0"/>
      </fieldsUsage>
    </cacheHierarchy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 oneField="1">
      <fieldsUsage count="1">
        <fieldUsage x="1"/>
      </fieldsUsage>
    </cacheHierarchy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2.607310648149" createdVersion="5" refreshedVersion="8" minRefreshableVersion="3" recordCount="0" supportSubquery="1" supportAdvancedDrill="1" xr:uid="{4B2188D7-0E12-495E-8C51-716A5A67AA22}">
  <cacheSource type="external" connectionId="4"/>
  <cacheFields count="2">
    <cacheField name="[Tabla_PJ_PARDAILLANZ].[Fecha (mes)].[Fecha (mes)]" caption="Fecha (mes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_Ventas]" caption="Total_Ventas" numFmtId="0" hierarchy="18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>
      <fieldsUsage count="2">
        <fieldUsage x="-1"/>
        <fieldUsage x="0"/>
      </fieldsUsage>
    </cacheHierarchy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 oneField="1">
      <fieldsUsage count="1">
        <fieldUsage x="1"/>
      </fieldsUsage>
    </cacheHierarchy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4.359345023149" createdVersion="5" refreshedVersion="8" minRefreshableVersion="3" recordCount="0" supportSubquery="1" supportAdvancedDrill="1" xr:uid="{D1E19345-F71F-4067-8F11-6F529572989C}">
  <cacheSource type="external" connectionId="4"/>
  <cacheFields count="2">
    <cacheField name="[Tabla_PJ_PARDAILLANZ].[Tienda].[Tienda]" caption="Tienda" numFmtId="0" hierarchy="13" level="1">
      <sharedItems count="3">
        <s v="Tienda A"/>
        <s v="Tienda B"/>
        <s v="Tienda C"/>
      </sharedItems>
    </cacheField>
    <cacheField name="[Measures].[Total_Ventas]" caption="Total_Ventas" numFmtId="0" hierarchy="18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2" memberValueDatatype="130" unbalanced="0">
      <fieldsUsage count="2">
        <fieldUsage x="-1"/>
        <fieldUsage x="0"/>
      </fieldsUsage>
    </cacheHierarchy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0" memberValueDatatype="130" unbalanced="0"/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 oneField="1">
      <fieldsUsage count="1">
        <fieldUsage x="1"/>
      </fieldsUsage>
    </cacheHierarchy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1.592966898148" createdVersion="5" refreshedVersion="8" minRefreshableVersion="3" recordCount="0" supportSubquery="1" supportAdvancedDrill="1" xr:uid="{CB0CF952-6DD7-4830-9124-24365EF120DC}">
  <cacheSource type="external" connectionId="4"/>
  <cacheFields count="1">
    <cacheField name="[Measures].[Total_Ventas]" caption="Total_Ventas" numFmtId="0" hierarchy="18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/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 oneField="1">
      <fieldsUsage count="1">
        <fieldUsage x="0"/>
      </fieldsUsage>
    </cacheHierarchy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1.595204282406" createdVersion="5" refreshedVersion="8" minRefreshableVersion="3" recordCount="0" supportSubquery="1" supportAdvancedDrill="1" xr:uid="{EC33C89E-84AB-48CF-A421-1B4CD2660BFA}">
  <cacheSource type="external" connectionId="4"/>
  <cacheFields count="2">
    <cacheField name="[Measures].[Total_Ventas]" caption="Total_Ventas" numFmtId="0" hierarchy="18" level="32767"/>
    <cacheField name="[Tabla_PJ_PARDAILLANZ].[Fecha (mes)].[Fecha (mes)]" caption="Fecha (mes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>
      <fieldsUsage count="2">
        <fieldUsage x="-1"/>
        <fieldUsage x="1"/>
      </fieldsUsage>
    </cacheHierarchy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 oneField="1">
      <fieldsUsage count="1">
        <fieldUsage x="0"/>
      </fieldsUsage>
    </cacheHierarchy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1.593941087966" createdVersion="5" refreshedVersion="8" minRefreshableVersion="3" recordCount="0" supportSubquery="1" supportAdvancedDrill="1" xr:uid="{B6D3F9D0-BDDA-48B9-9DD5-FEA0421FE233}">
  <cacheSource type="external" connectionId="4"/>
  <cacheFields count="1">
    <cacheField name="[Measures].[Utilidad_Neta]" caption="Utilidad_Neta" numFmtId="0" hierarchy="23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/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/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 oneField="1">
      <fieldsUsage count="1">
        <fieldUsage x="0"/>
      </fieldsUsage>
    </cacheHierarchy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1.592968518518" createdVersion="5" refreshedVersion="8" minRefreshableVersion="3" recordCount="0" supportSubquery="1" supportAdvancedDrill="1" xr:uid="{E7A7441F-6532-453D-B0BC-6F3D62560107}">
  <cacheSource type="external" connectionId="4"/>
  <cacheFields count="1">
    <cacheField name="[Measures].[Total_Gastos_Operativos]" caption="Total_Gastos_Operativos" numFmtId="0" hierarchy="19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/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/>
    <cacheHierarchy uniqueName="[Measures].[Total_Gastos_Operativos]" caption="Total_Gastos_Operativos" measure="1" displayFolder="" measureGroup="Tabla_COSTOS_OPERATIVOS" count="0" oneField="1">
      <fieldsUsage count="1">
        <fieldUsage x="0"/>
      </fieldsUsage>
    </cacheHierarchy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1.592965046293" createdVersion="5" refreshedVersion="8" minRefreshableVersion="3" recordCount="0" supportSubquery="1" supportAdvancedDrill="1" xr:uid="{6AE10594-F483-4623-B1D2-679ABE05CAF1}">
  <cacheSource type="external" connectionId="4"/>
  <cacheFields count="1">
    <cacheField name="[Measures].[Utilidad_Operacional]" caption="Utilidad_Operacional" numFmtId="0" hierarchy="21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/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/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 oneField="1">
      <fieldsUsage count="1">
        <fieldUsage x="0"/>
      </fieldsUsage>
    </cacheHierarchy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1.592967939818" createdVersion="5" refreshedVersion="8" minRefreshableVersion="3" recordCount="0" supportSubquery="1" supportAdvancedDrill="1" xr:uid="{B77D43C1-1AEC-4250-AF3A-8A8B62C9A319}">
  <cacheSource type="external" connectionId="4"/>
  <cacheFields count="1">
    <cacheField name="[Measures].[Utilidad_Bruta]" caption="Utilidad_Bruta" numFmtId="0" hierarchy="20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/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/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 oneField="1">
      <fieldsUsage count="1">
        <fieldUsage x="0"/>
      </fieldsUsage>
    </cacheHierarchy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1.612221412041" createdVersion="5" refreshedVersion="8" minRefreshableVersion="3" recordCount="0" supportSubquery="1" supportAdvancedDrill="1" xr:uid="{1987F428-0293-4569-A126-3E0D55838D57}">
  <cacheSource type="external" connectionId="4"/>
  <cacheFields count="2">
    <cacheField name="[Tabla_COSTOS_DE_VENTA].[Gasto].[Gasto]" caption="Gasto" numFmtId="0" hierarchy="3" level="1">
      <sharedItems count="7">
        <s v="Bonificaciones de ventas"/>
        <s v="Comisiones de venta"/>
        <s v="Costos de producción de material publicitario"/>
        <s v="Costos de publicidad y marketing"/>
        <s v="Gastos de promoción de ventas"/>
        <s v="Gastos de viaje y viáticos de los vendedores"/>
        <s v="Honorarios de agencias de publicidad o marketing"/>
      </sharedItems>
    </cacheField>
    <cacheField name="[Measures].[Suma de Monto]" caption="Suma de Monto" numFmtId="0" hierarchy="30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2" memberValueDatatype="130" unbalanced="0">
      <fieldsUsage count="2">
        <fieldUsage x="-1"/>
        <fieldUsage x="0"/>
      </fieldsUsage>
    </cacheHierarchy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/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/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daillan Zea Reyes" refreshedDate="45112.587532291669" createdVersion="5" refreshedVersion="8" minRefreshableVersion="3" recordCount="0" supportSubquery="1" supportAdvancedDrill="1" xr:uid="{861465C8-E02A-4BF8-9C87-6A8D058AB091}">
  <cacheSource type="external" connectionId="4"/>
  <cacheFields count="2">
    <cacheField name="[Tabla_COSTOS_OPERATIVOS].[DESCRIPCION].[DESCRIPCION]" caption="DESCRIPCION" numFmtId="0" hierarchy="7" level="1">
      <sharedItems count="16">
        <s v="Alquiler o arrendamiento de espacio comercial u oficinas"/>
        <s v="Costos de licencias y permisos"/>
        <s v="Costos de seguros como seguros generales o de responsabilidad civil"/>
        <s v="Costos de transporte y envío"/>
        <s v="Depreciación de activos fijos"/>
        <s v="Gastos de almacenamiento y logística"/>
        <s v="Gastos de capacitación y desarrollo de empleados"/>
        <s v="Gastos de investigación y desarrollo"/>
        <s v="Gastos de mantenimiento y reparación de equipos"/>
        <s v="Gastos de mantenimiento y reparaciones de instalaciones"/>
        <s v="Gastos de servicios financieros como comisiones bancarias o tarifas de procesamiento de pagos"/>
        <s v="Gastos de tecnología y comunicación incluyendo servicios de Internet telefonía y software"/>
        <s v="Honorarios profesionales como asesores legales y contables"/>
        <s v="Salarios y beneficios de los empleados"/>
        <s v="Servicios públicos como electricidad agua y gas"/>
        <s v="Suministros de oficina y consumibles"/>
      </sharedItems>
    </cacheField>
    <cacheField name="[Measures].[Suma de MONTO OPERATIVO]" caption="Suma de MONTO OPERATIVO" numFmtId="0" hierarchy="32" level="32767"/>
  </cacheFields>
  <cacheHierarchies count="33">
    <cacheHierarchy uniqueName="[ISR].[Trimestre]" caption="Trimestre" attribute="1" defaultMemberUniqueName="[ISR].[Trimestre].[All]" allUniqueName="[ISR].[Trimestre].[All]" dimensionUniqueName="[ISR]" displayFolder="" count="0" memberValueDatatype="130" unbalanced="0"/>
    <cacheHierarchy uniqueName="[ISR].[Monto]" caption="Monto" attribute="1" defaultMemberUniqueName="[ISR].[Monto].[All]" allUniqueName="[ISR].[Monto].[All]" dimensionUniqueName="[ISR]" displayFolder="" count="0" memberValueDatatype="5" unbalanced="0"/>
    <cacheHierarchy uniqueName="[Tabla_COSTOS_DE_VENTA].[No.]" caption="No." attribute="1" defaultMemberUniqueName="[Tabla_COSTOS_DE_VENTA].[No.].[All]" allUniqueName="[Tabla_COSTOS_DE_VENTA].[No.].[All]" dimensionUniqueName="[Tabla_COSTOS_DE_VENTA]" displayFolder="" count="0" memberValueDatatype="20" unbalanced="0"/>
    <cacheHierarchy uniqueName="[Tabla_COSTOS_DE_VENTA].[Gasto]" caption="Gasto" attribute="1" defaultMemberUniqueName="[Tabla_COSTOS_DE_VENTA].[Gasto].[All]" allUniqueName="[Tabla_COSTOS_DE_VENTA].[Gasto].[All]" dimensionUniqueName="[Tabla_COSTOS_DE_VENTA]" displayFolder="" count="0" memberValueDatatype="130" unbalanced="0"/>
    <cacheHierarchy uniqueName="[Tabla_COSTOS_DE_VENTA].[Monto]" caption="Monto" attribute="1" defaultMemberUniqueName="[Tabla_COSTOS_DE_VENTA].[Monto].[All]" allUniqueName="[Tabla_COSTOS_DE_VENTA].[Monto].[All]" dimensionUniqueName="[Tabla_COSTOS_DE_VENTA]" displayFolder="" count="0" memberValueDatatype="5" unbalanced="0"/>
    <cacheHierarchy uniqueName="[Tabla_COSTOS_DE_VENTA].[Fecha]" caption="Fecha" attribute="1" time="1" defaultMemberUniqueName="[Tabla_COSTOS_DE_VENTA].[Fecha].[All]" allUniqueName="[Tabla_COSTOS_DE_VENTA].[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2" memberValueDatatype="130" unbalanced="0">
      <fieldsUsage count="2">
        <fieldUsage x="-1"/>
        <fieldUsage x="0"/>
      </fieldsUsage>
    </cacheHierarchy>
    <cacheHierarchy uniqueName="[Tabla_COSTOS_OPERATIVOS].[MONTO OPERATIVO]" caption="MONTO OPERATIVO" attribute="1" defaultMemberUniqueName="[Tabla_COSTOS_OPERATIVOS].[MONTO OPERATIVO].[All]" allUniqueName="[Tabla_COSTOS_OPERATIVOS].[MONTO OPERATIVO].[All]" dimensionUniqueName="[Tabla_COSTOS_OPERATIVOS]" displayFolder="" count="0" memberValueDatatype="5" unbalanced="0"/>
    <cacheHierarchy uniqueName="[Tabla_PJ_PARDAILLANZ].[no_factura]" caption="no_factura" attribute="1" defaultMemberUniqueName="[Tabla_PJ_PARDAILLANZ].[no_factura].[All]" allUniqueName="[Tabla_PJ_PARDAILLANZ].[no_factura].[All]" dimensionUniqueName="[Tabla_PJ_PARDAILLANZ]" displayFolder="" count="0" memberValueDatatype="130" unbalanced="0"/>
    <cacheHierarchy uniqueName="[Tabla_PJ_PARDAILLANZ].[Nombre_del_cliente]" caption="Nombre_del_cliente" attribute="1" defaultMemberUniqueName="[Tabla_PJ_PARDAILLANZ].[Nombre_del_cliente].[All]" allUniqueName="[Tabla_PJ_PARDAILLANZ].[Nombre_del_cliente].[All]" dimensionUniqueName="[Tabla_PJ_PARDAILLANZ]" displayFolder="" count="0" memberValueDatatype="130" unbalanced="0"/>
    <cacheHierarchy uniqueName="[Tabla_PJ_PARDAILLANZ].[Dirección]" caption="Dirección" attribute="1" defaultMemberUniqueName="[Tabla_PJ_PARDAILLANZ].[Dirección].[All]" allUniqueName="[Tabla_PJ_PARDAILLANZ].[Dirección].[All]" dimensionUniqueName="[Tabla_PJ_PARDAILLANZ]" displayFolder="" count="0" memberValueDatatype="130" unbalanced="0"/>
    <cacheHierarchy uniqueName="[Tabla_PJ_PARDAILLANZ].[Total_con_IVA]" caption="Total_con_IVA" attribute="1" defaultMemberUniqueName="[Tabla_PJ_PARDAILLANZ].[Total_con_IVA].[All]" allUniqueName="[Tabla_PJ_PARDAILLANZ].[Total_con_IVA].[All]" dimensionUniqueName="[Tabla_PJ_PARDAILLANZ]" displayFolder="" count="0" memberValueDatatype="5" unbalanced="0"/>
    <cacheHierarchy uniqueName="[Tabla_PJ_PARDAILLANZ].[Tienda]" caption="Tienda" attribute="1" defaultMemberUniqueName="[Tabla_PJ_PARDAILLANZ].[Tienda].[All]" allUniqueName="[Tabla_PJ_PARDAILLANZ].[Tienda].[All]" dimensionUniqueName="[Tabla_PJ_PARDAILLANZ]" displayFolder="" count="0" memberValueDatatype="130" unbalanced="0"/>
    <cacheHierarchy uniqueName="[Tabla_PJ_PARDAILLANZ].[Fecha]" caption="Fecha" attribute="1" time="1" defaultMemberUniqueName="[Tabla_PJ_PARDAILLANZ].[Fecha].[All]" allUniqueName="[Tabla_PJ_PARDAILLANZ].[Fecha].[All]" dimensionUniqueName="[Tabla_PJ_PARDAILLANZ]" displayFolder="" count="0" memberValueDatatype="7" unbalanced="0"/>
    <cacheHierarchy uniqueName="[Tabla_PJ_PARDAILLANZ].[Fecha (mes)]" caption="Fecha (mes)" attribute="1" defaultMemberUniqueName="[Tabla_PJ_PARDAILLANZ].[Fecha (mes)].[All]" allUniqueName="[Tabla_PJ_PARDAILLANZ].[Fecha (mes)].[All]" dimensionUniqueName="[Tabla_PJ_PARDAILLANZ]" displayFolder="" count="2" memberValueDatatype="130" unbalanced="0"/>
    <cacheHierarchy uniqueName="[Tabla_PJ_PARDAILLANZ].[Fecha (índice de meses)]" caption="Fecha (índice de meses)" attribute="1" defaultMemberUniqueName="[Tabla_PJ_PARDAILLANZ].[Fecha (índice de meses)].[All]" allUniqueName="[Tabla_PJ_PARDAILLANZ].[Fecha (índice de meses)].[All]" dimensionUniqueName="[Tabla_PJ_PARDAILLANZ]" displayFolder="" count="0" memberValueDatatype="20" unbalanced="0" hidden="1"/>
    <cacheHierarchy uniqueName="[Measures].[Total_Costo_Ventas]" caption="Total_Costo_Ventas" measure="1" displayFolder="" measureGroup="Tabla_COSTOS_DE_VENTA" count="0"/>
    <cacheHierarchy uniqueName="[Measures].[Total_Ventas]" caption="Total_Ventas" measure="1" displayFolder="" measureGroup="Tabla_PJ_PARDAILLANZ" count="0"/>
    <cacheHierarchy uniqueName="[Measures].[Total_Gastos_Operativos]" caption="Total_Gastos_Operativos" measure="1" displayFolder="" measureGroup="Tabla_COSTOS_OPERATIVOS" count="0"/>
    <cacheHierarchy uniqueName="[Measures].[Utilidad_Bruta]" caption="Utilidad_Bruta" measure="1" displayFolder="" measureGroup="Tabla_PJ_PARDAILLANZ" count="0"/>
    <cacheHierarchy uniqueName="[Measures].[Utilidad_Operacional]" caption="Utilidad_Operacional" measure="1" displayFolder="" measureGroup="Tabla_PJ_PARDAILLANZ" count="0"/>
    <cacheHierarchy uniqueName="[Measures].[ISR Anual]" caption="ISR Anual" measure="1" displayFolder="" measureGroup="ISR" count="0"/>
    <cacheHierarchy uniqueName="[Measures].[Utilidad_Neta]" caption="Utilidad_Neta" measure="1" displayFolder="" measureGroup="Tabla_PJ_PARDAILLANZ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PARDAILLANZ]" caption="__XL_Count Tabla_PJ_PARDAILLANZ" measure="1" displayFolder="" measureGroup="Tabla_PJ_PARDAILLANZ" count="0" hidden="1"/>
    <cacheHierarchy uniqueName="[Measures].[__XL_Count Tabla4]" caption="__XL_Count Tabla4" measure="1" displayFolder="" measureGroup="ISR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Gasto]" caption="Recuento de Gasto" measure="1" displayFolder="" measureGroup="Tabla_COSTOS_DE_VEN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ONTO OPERATIVO]" caption="Suma de MONTO OPERATIVO" measure="1" displayFolder="" measureGroup="Tabla_COSTOS_OPERATIV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ISR" uniqueName="[ISR]" caption="ISR"/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PARDAILLANZ" uniqueName="[Tabla_PJ_PARDAILLANZ]" caption="Tabla_PJ_PARDAILLANZ"/>
  </dimensions>
  <measureGroups count="4">
    <measureGroup name="ISR" caption="ISR"/>
    <measureGroup name="Tabla_COSTOS_DE_VENTA" caption="Tabla_COSTOS_DE_VENTA"/>
    <measureGroup name="Tabla_COSTOS_OPERATIVOS" caption="Tabla_COSTOS_OPERATIVOS"/>
    <measureGroup name="Tabla_PJ_PARDAILLANZ" caption="Tabla_PJ_PARDAILLANZ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37146-BBEF-4828-8150-F48290C89905}" name="TablaDinámica2" cacheId="0" applyNumberFormats="0" applyBorderFormats="0" applyFontFormats="0" applyPatternFormats="0" applyAlignmentFormats="0" applyWidthHeightFormats="1" dataCaption="Valores" tag="ec64135d-4971-4c17-b766-67b869722d98" updatedVersion="8" minRefreshableVersion="3" useAutoFormatting="1" subtotalHiddenItems="1" itemPrintTitles="1" createdVersion="5" indent="0" outline="1" outlineData="1" multipleFieldFilters="0">
  <location ref="B5:B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de Costo de Ventas" fld="0" subtotal="count" baseField="0" baseItem="4372" numFmtId="164"/>
  </dataFields>
  <formats count="4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de Costo de 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DE_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D0208-CA26-491F-B253-498F59F2292F}" name="TablaDinámica6" cacheId="9" applyNumberFormats="0" applyBorderFormats="0" applyFontFormats="0" applyPatternFormats="0" applyAlignmentFormats="0" applyWidthHeightFormats="1" dataCaption="Valores" tag="2e83d5e9-3c72-4f70-af45-1607886cf9e6" updatedVersion="8" minRefreshableVersion="3" useAutoFormatting="1" subtotalHiddenItems="1" itemPrintTitles="1" createdVersion="5" indent="0" outline="1" outlineData="1" multipleFieldFilters="0">
  <location ref="B39:C52" firstHeaderRow="1" firstDataRow="1" firstDataCol="1"/>
  <pivotFields count="2"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 v="8"/>
    </i>
    <i>
      <x v="6"/>
    </i>
    <i>
      <x v="3"/>
    </i>
    <i>
      <x/>
    </i>
    <i>
      <x v="9"/>
    </i>
    <i>
      <x v="1"/>
    </i>
    <i>
      <x v="2"/>
    </i>
    <i>
      <x v="7"/>
    </i>
    <i>
      <x v="4"/>
    </i>
    <i>
      <x v="5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PARDAILLAN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F2427-71DD-4E7E-A9EA-038F36392B4C}" name="TablaDinámica1" cacheId="8" applyNumberFormats="0" applyBorderFormats="0" applyFontFormats="0" applyPatternFormats="0" applyAlignmentFormats="0" applyWidthHeightFormats="1" dataCaption="Valores" tag="20f213a3-3cba-41d1-9d90-081f1bf0ac60" updatedVersion="8" minRefreshableVersion="3" useAutoFormatting="1" subtotalHiddenItems="1" itemPrintTitles="1" createdVersion="5" indent="0" outline="1" outlineData="1" multipleFieldFilters="0">
  <location ref="B16:C33" firstHeaderRow="1" firstDataRow="1" firstDataCol="1"/>
  <pivotFields count="2"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">
    <i>
      <x v="11"/>
    </i>
    <i>
      <x v="5"/>
    </i>
    <i>
      <x v="13"/>
    </i>
    <i>
      <x v="4"/>
    </i>
    <i>
      <x/>
    </i>
    <i>
      <x v="12"/>
    </i>
    <i>
      <x v="9"/>
    </i>
    <i>
      <x v="15"/>
    </i>
    <i>
      <x v="8"/>
    </i>
    <i>
      <x v="3"/>
    </i>
    <i>
      <x v="2"/>
    </i>
    <i>
      <x v="10"/>
    </i>
    <i>
      <x v="7"/>
    </i>
    <i>
      <x v="6"/>
    </i>
    <i>
      <x v="14"/>
    </i>
    <i>
      <x v="1"/>
    </i>
    <i t="grand">
      <x/>
    </i>
  </rowItems>
  <colItems count="1">
    <i/>
  </colItems>
  <dataFields count="1">
    <dataField name="Suma de MONTO OPERATIVO" fld="1" baseField="0" baseItem="0" numFmtId="164"/>
  </dataFields>
  <formats count="1">
    <format dxfId="0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OPERA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67039-BF55-49F9-84FC-A524F3DBE0F7}" name="TablaDinámica8" cacheId="7" applyNumberFormats="0" applyBorderFormats="0" applyFontFormats="0" applyPatternFormats="0" applyAlignmentFormats="0" applyWidthHeightFormats="1" dataCaption="Valores" tag="26b098c2-cf7e-4b19-9403-e7dc7f687f1a" updatedVersion="8" minRefreshableVersion="3" useAutoFormatting="1" subtotalHiddenItems="1" itemPrintTitles="1" createdVersion="5" indent="0" outline="1" outlineData="1" multipleFieldFilters="0" chartFormat="1">
  <location ref="B3:C11" firstHeaderRow="1" firstDataRow="1" firstDataCol="1"/>
  <pivotFields count="2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/>
    </i>
    <i>
      <x v="5"/>
    </i>
    <i>
      <x v="1"/>
    </i>
    <i>
      <x v="6"/>
    </i>
    <i>
      <x v="4"/>
    </i>
    <i>
      <x v="2"/>
    </i>
    <i>
      <x v="3"/>
    </i>
    <i t="grand">
      <x/>
    </i>
  </rowItems>
  <colItems count="1">
    <i/>
  </colItems>
  <dataFields count="1">
    <dataField name="Suma de Monto" fld="1" baseField="0" baseItem="0" numFmtId="16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DE_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DC3AD-4A98-41B8-87E2-7FB4F044EA40}" name="TablaDinámica3" cacheId="6" applyNumberFormats="0" applyBorderFormats="0" applyFontFormats="0" applyPatternFormats="0" applyAlignmentFormats="0" applyWidthHeightFormats="1" dataCaption="Valores" tag="0e8a4433-2875-4e87-b1ea-a0a33f1d17b2" updatedVersion="8" minRefreshableVersion="3" useAutoFormatting="1" subtotalHiddenItems="1" itemPrintTitles="1" createdVersion="5" indent="0" outline="1" outlineData="1" multipleFieldFilters="0">
  <location ref="B8:B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Utilidad Bruta" fld="0" subtotal="count" baseField="0" baseItem="4372" numFmtId="164"/>
  </dataFields>
  <formats count="4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Utilidad Brut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PARDAILLAN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84ED5-CA85-4FF9-BB51-0998731B9BD9}" name="TablaDinámica1" cacheId="1" applyNumberFormats="0" applyBorderFormats="0" applyFontFormats="0" applyPatternFormats="0" applyAlignmentFormats="0" applyWidthHeightFormats="1" dataCaption="Valores" tag="33d27fa0-fc43-4171-9039-bc78234d71c6" updatedVersion="8" minRefreshableVersion="3" useAutoFormatting="1" subtotalHiddenItems="1" itemPrintTitles="1" createdVersion="5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de Ventas" fld="0" subtotal="count" baseField="0" baseItem="4372" numFmtId="164"/>
  </dataFields>
  <formats count="11"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Total de 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PARDAILLAN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B9CB1-E110-4ACB-9848-55ECF77F4C10}" name="TablaDinámica4" cacheId="4" applyNumberFormats="0" applyBorderFormats="0" applyFontFormats="0" applyPatternFormats="0" applyAlignmentFormats="0" applyWidthHeightFormats="1" dataCaption="Valores" tag="4ad3dabf-2112-45ef-8ff5-9622cb75f9b5" updatedVersion="8" minRefreshableVersion="3" useAutoFormatting="1" subtotalHiddenItems="1" itemPrintTitles="1" createdVersion="5" indent="0" outline="1" outlineData="1" multipleFieldFilters="0">
  <location ref="B11:B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de Gastos Operativos" fld="0" subtotal="count" baseField="0" baseItem="4372" numFmtId="164"/>
  </dataFields>
  <formats count="4"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Total de Gastos Operativ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OPERA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0FD4C-853E-4124-9DAA-B7E218BEC180}" name="TablaDinámica5" cacheId="5" applyNumberFormats="0" applyBorderFormats="0" applyFontFormats="0" applyPatternFormats="0" applyAlignmentFormats="0" applyWidthHeightFormats="1" dataCaption="Valores" tag="c38ed189-1996-4d53-8ee2-6c9e7e9b7227" updatedVersion="8" minRefreshableVersion="3" useAutoFormatting="1" subtotalHiddenItems="1" itemPrintTitles="1" createdVersion="5" indent="0" outline="1" outlineData="1" multipleFieldFilters="0">
  <location ref="B14:B1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Utilidad Operacional" fld="0" subtotal="count" baseField="0" baseItem="4372" numFmtId="164"/>
  </dataFields>
  <formats count="4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Utilidad Operacion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PARDAILLAN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4881E-D0CF-4A7E-B03E-AC0CB97747E5}" name="TablaDinámica7" cacheId="3" applyNumberFormats="0" applyBorderFormats="0" applyFontFormats="0" applyPatternFormats="0" applyAlignmentFormats="0" applyWidthHeightFormats="1" dataCaption="Valores" tag="e86efc83-7374-49db-a1b0-5a5be3906e1e" updatedVersion="8" minRefreshableVersion="3" useAutoFormatting="1" subtotalHiddenItems="1" itemPrintTitles="1" createdVersion="5" indent="0" outline="1" outlineData="1" multipleFieldFilters="0">
  <location ref="B17:B1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Utilidad Neta" fld="0" subtotal="count" baseField="0" baseItem="4372" numFmtId="164"/>
  </dataFields>
  <formats count="4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Utilidad Net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PARDAILLAN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D6A1F-DBFC-4D65-B14B-ECA542052B79}" name="TablaDinámica6" cacheId="2" applyNumberFormats="0" applyBorderFormats="0" applyFontFormats="0" applyPatternFormats="0" applyAlignmentFormats="0" applyWidthHeightFormats="1" dataCaption="Valores" tag="955e8b61-0d79-4126-a944-4020015616db" updatedVersion="8" minRefreshableVersion="3" useAutoFormatting="1" subtotalHiddenItems="1" itemPrintTitles="1" createdVersion="5" indent="0" outline="1" outlineData="1" multipleFieldFilters="0" rowHeaderCaption="Mes">
  <location ref="E3:F1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de Ventas" fld="0" subtotal="count" baseField="1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Total de Ven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PARDAILLAN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2330E-638B-4739-91B3-4723000B09B6}" name="TablaDinámica2" cacheId="11" applyNumberFormats="0" applyBorderFormats="0" applyFontFormats="0" applyPatternFormats="0" applyAlignmentFormats="0" applyWidthHeightFormats="1" dataCaption="Valores" tag="a6f5a8c4-b221-4a31-8f4a-5b5c41ff949b" updatedVersion="8" minRefreshableVersion="3" useAutoFormatting="1" itemPrintTitles="1" createdVersion="5" indent="0" outline="1" outlineData="1" multipleFieldFilters="0">
  <location ref="B75:C79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PARDAILLAN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46C84-48C6-493E-B0DD-16CE794F0FCB}" name="TablaDinámica9" cacheId="10" applyNumberFormats="0" applyBorderFormats="0" applyFontFormats="0" applyPatternFormats="0" applyAlignmentFormats="0" applyWidthHeightFormats="1" dataCaption="Valores" tag="98763ea1-4e3e-4e0f-9691-9b2fabb8a38e" updatedVersion="8" minRefreshableVersion="3" useAutoFormatting="1" subtotalHiddenItems="1" itemPrintTitles="1" createdVersion="5" indent="0" outline="1" outlineData="1" multipleFieldFilters="0">
  <location ref="B58:C71" firstHeaderRow="1" firstDataRow="1" firstDataCol="1"/>
  <pivotFields count="2"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 v="11"/>
    </i>
    <i>
      <x v="10"/>
    </i>
    <i>
      <x v="5"/>
    </i>
    <i>
      <x v="4"/>
    </i>
    <i>
      <x v="7"/>
    </i>
    <i>
      <x v="2"/>
    </i>
    <i>
      <x v="1"/>
    </i>
    <i>
      <x v="9"/>
    </i>
    <i>
      <x/>
    </i>
    <i>
      <x v="3"/>
    </i>
    <i>
      <x v="6"/>
    </i>
    <i>
      <x v="8"/>
    </i>
    <i t="grand">
      <x/>
    </i>
  </rowItems>
  <colItems count="1">
    <i/>
  </colItems>
  <dataFields count="1">
    <dataField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PARDAILLAN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E3BDC5C8-5830-4481-A85F-947D4A84EB0E}" autoFormatId="16" applyNumberFormats="0" applyBorderFormats="0" applyFontFormats="0" applyPatternFormats="0" applyAlignmentFormats="0" applyWidthHeightFormats="0">
  <queryTableRefresh nextId="7">
    <queryTableFields count="6">
      <queryTableField id="1" name="no_factura" tableColumnId="1"/>
      <queryTableField id="2" name="Nombre_del_cliente" tableColumnId="2"/>
      <queryTableField id="3" name="Dirección" tableColumnId="3"/>
      <queryTableField id="4" name="Total_con_iva" tableColumnId="4"/>
      <queryTableField id="5" name="Tienda" tableColumnId="5"/>
      <queryTableField id="6" name="Fecha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3D9B6A7-D238-403A-BA53-AF4645014AB8}" autoFormatId="16" applyNumberFormats="0" applyBorderFormats="0" applyFontFormats="0" applyPatternFormats="0" applyAlignmentFormats="0" applyWidthHeightFormats="0">
  <queryTableRefresh nextId="4">
    <queryTableFields count="3">
      <queryTableField id="1" name="ID_COSTO" tableColumnId="1"/>
      <queryTableField id="2" name="DESCRIPCION" tableColumnId="2"/>
      <queryTableField id="3" name="MONT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F04331A-8167-4119-BD7D-8C00D360E018}" autoFormatId="16" applyNumberFormats="0" applyBorderFormats="0" applyFontFormats="0" applyPatternFormats="0" applyAlignmentFormats="0" applyWidthHeightFormats="0">
  <queryTableRefresh nextId="5">
    <queryTableFields count="4">
      <queryTableField id="1" name="No." tableColumnId="1"/>
      <queryTableField id="2" name="Gasto" tableColumnId="2"/>
      <queryTableField id="3" name="Monto" tableColumnId="3"/>
      <queryTableField id="4" name="Fech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A24BA1-93FA-4502-BF91-8899E8FCAF49}" name="Tabla_PJ_PARDAILLANZ" displayName="Tabla_PJ_PARDAILLANZ" ref="A1:F459" tableType="queryTable" totalsRowShown="0">
  <autoFilter ref="A1:F459" xr:uid="{D3A24BA1-93FA-4502-BF91-8899E8FCAF49}"/>
  <tableColumns count="6">
    <tableColumn id="1" xr3:uid="{2D8BFB18-8061-4B12-92F7-DD15412638D7}" uniqueName="1" name="no_factura" queryTableFieldId="1" dataDxfId="50"/>
    <tableColumn id="2" xr3:uid="{6EE88A2E-4FC7-4A26-B2F1-C799C35F2236}" uniqueName="2" name="Nombre_del_cliente" queryTableFieldId="2" dataDxfId="49"/>
    <tableColumn id="3" xr3:uid="{A25770A8-0DF4-425A-A9A8-19037196CB21}" uniqueName="3" name="Dirección" queryTableFieldId="3" dataDxfId="48"/>
    <tableColumn id="4" xr3:uid="{935144E8-8B8D-4BF7-AAD5-F013F19E9686}" uniqueName="4" name="Total_con_IVA" queryTableFieldId="4" dataDxfId="47"/>
    <tableColumn id="5" xr3:uid="{D7EE106E-B065-4B5A-B0D4-8DE833CC3865}" uniqueName="5" name="Tienda" queryTableFieldId="5" dataDxfId="46"/>
    <tableColumn id="6" xr3:uid="{C27A5FE7-418B-4EEA-B9ED-152D8F8AC20D}" uniqueName="6" name="Fecha" queryTableFieldId="6" dataDxfId="4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EC54BC-04B2-4575-BDC1-509FE9C03F89}" name="Tabla_COSTOS_OPERATIVOS" displayName="Tabla_COSTOS_OPERATIVOS" ref="A1:C17" tableType="queryTable" totalsRowShown="0">
  <autoFilter ref="A1:C17" xr:uid="{55EC54BC-04B2-4575-BDC1-509FE9C03F89}"/>
  <tableColumns count="3">
    <tableColumn id="1" xr3:uid="{F7031EA6-407B-4D40-A0CE-BE8BE0C72FDC}" uniqueName="1" name="ID_COSTO" queryTableFieldId="1" dataDxfId="44"/>
    <tableColumn id="2" xr3:uid="{877DEE6E-69F8-41C5-8F40-E1E8419E1E50}" uniqueName="2" name="DESCRIPCION" queryTableFieldId="2" dataDxfId="43"/>
    <tableColumn id="3" xr3:uid="{3C3A05B3-F0AB-42BC-89D4-D46598657236}" uniqueName="3" name="MONTO" queryTableFieldId="3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76E88-E1F0-45E2-9AF5-18497D77AFCA}" name="Tabla_COSTOS_DE_VENTA" displayName="Tabla_COSTOS_DE_VENTA" ref="A1:D85" tableType="queryTable" totalsRowShown="0">
  <autoFilter ref="A1:D85" xr:uid="{AA476E88-E1F0-45E2-9AF5-18497D77AFCA}"/>
  <tableColumns count="4">
    <tableColumn id="1" xr3:uid="{B3DF9F45-5765-4EAE-A1D3-E6514A06BC38}" uniqueName="1" name="No." queryTableFieldId="1"/>
    <tableColumn id="2" xr3:uid="{35741CE1-C8A7-4CD6-85D4-12A399D38F6B}" uniqueName="2" name="Gasto" queryTableFieldId="2" dataDxfId="41"/>
    <tableColumn id="3" xr3:uid="{D5080BB8-229B-4247-9E67-59D38B424313}" uniqueName="3" name="Monto" queryTableFieldId="3" dataDxfId="40"/>
    <tableColumn id="4" xr3:uid="{CFFF6505-3CE7-4646-911F-A32E03131FC8}" uniqueName="4" name="Fecha" queryTableFieldId="4" dataDxf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042FDB-4E3B-482C-87E9-FCDE9F185D39}" name="Tabla4" displayName="Tabla4" ref="B21:C25" totalsRowShown="0" headerRowDxfId="7" headerRowBorderDxfId="6" tableBorderDxfId="5" totalsRowBorderDxfId="4">
  <autoFilter ref="B21:C25" xr:uid="{61042FDB-4E3B-482C-87E9-FCDE9F185D39}"/>
  <tableColumns count="2">
    <tableColumn id="1" xr3:uid="{1592212E-189C-40A8-843B-CA3D1DF6AFBA}" name="Trimestre" dataDxfId="3"/>
    <tableColumn id="2" xr3:uid="{93A54F94-EC23-471B-A487-F6D9620EAEC7}" name="Mo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74D8-5700-4B7F-95EF-B3343EDBBB40}">
  <dimension ref="A1:F459"/>
  <sheetViews>
    <sheetView workbookViewId="0">
      <selection activeCell="B7" sqref="B7"/>
    </sheetView>
  </sheetViews>
  <sheetFormatPr baseColWidth="10" defaultRowHeight="15" x14ac:dyDescent="0.25"/>
  <cols>
    <col min="1" max="1" width="12.7109375" bestFit="1" customWidth="1"/>
    <col min="2" max="2" width="21.7109375" bestFit="1" customWidth="1"/>
    <col min="3" max="3" width="16.85546875" bestFit="1" customWidth="1"/>
    <col min="4" max="4" width="15.42578125" bestFit="1" customWidth="1"/>
    <col min="5" max="5" width="9.28515625" bestFit="1" customWidth="1"/>
    <col min="6" max="6" width="10.7109375" style="1" bestFit="1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817</v>
      </c>
      <c r="E1" t="s">
        <v>32</v>
      </c>
      <c r="F1" s="1" t="s">
        <v>3</v>
      </c>
    </row>
    <row r="2" spans="1:6" x14ac:dyDescent="0.25">
      <c r="A2" t="s">
        <v>33</v>
      </c>
      <c r="B2" t="s">
        <v>34</v>
      </c>
      <c r="C2" t="s">
        <v>35</v>
      </c>
      <c r="D2" s="3">
        <v>1500</v>
      </c>
      <c r="E2" t="s">
        <v>36</v>
      </c>
      <c r="F2" s="1" t="s">
        <v>37</v>
      </c>
    </row>
    <row r="3" spans="1:6" x14ac:dyDescent="0.25">
      <c r="A3" t="s">
        <v>38</v>
      </c>
      <c r="B3" t="s">
        <v>39</v>
      </c>
      <c r="C3" t="s">
        <v>40</v>
      </c>
      <c r="D3" s="3">
        <v>2580</v>
      </c>
      <c r="E3" t="s">
        <v>41</v>
      </c>
      <c r="F3" s="1" t="s">
        <v>42</v>
      </c>
    </row>
    <row r="4" spans="1:6" x14ac:dyDescent="0.25">
      <c r="A4" t="s">
        <v>43</v>
      </c>
      <c r="B4" t="s">
        <v>44</v>
      </c>
      <c r="C4" t="s">
        <v>45</v>
      </c>
      <c r="D4" s="3">
        <v>9504</v>
      </c>
      <c r="E4" t="s">
        <v>36</v>
      </c>
      <c r="F4" s="1" t="s">
        <v>46</v>
      </c>
    </row>
    <row r="5" spans="1:6" x14ac:dyDescent="0.25">
      <c r="A5" t="s">
        <v>47</v>
      </c>
      <c r="B5" t="s">
        <v>48</v>
      </c>
      <c r="C5" t="s">
        <v>49</v>
      </c>
      <c r="D5" s="3">
        <v>3872</v>
      </c>
      <c r="E5" t="s">
        <v>50</v>
      </c>
      <c r="F5" s="1" t="s">
        <v>51</v>
      </c>
    </row>
    <row r="6" spans="1:6" x14ac:dyDescent="0.25">
      <c r="A6" t="s">
        <v>52</v>
      </c>
      <c r="B6" t="s">
        <v>53</v>
      </c>
      <c r="C6" t="s">
        <v>54</v>
      </c>
      <c r="D6" s="3">
        <v>2541</v>
      </c>
      <c r="E6" t="s">
        <v>41</v>
      </c>
      <c r="F6" s="1" t="s">
        <v>55</v>
      </c>
    </row>
    <row r="7" spans="1:6" x14ac:dyDescent="0.25">
      <c r="A7" t="s">
        <v>56</v>
      </c>
      <c r="B7" t="s">
        <v>57</v>
      </c>
      <c r="C7" t="s">
        <v>58</v>
      </c>
      <c r="D7" s="3">
        <v>985</v>
      </c>
      <c r="E7" t="s">
        <v>50</v>
      </c>
      <c r="F7" s="1" t="s">
        <v>59</v>
      </c>
    </row>
    <row r="8" spans="1:6" x14ac:dyDescent="0.25">
      <c r="A8" t="s">
        <v>60</v>
      </c>
      <c r="B8" t="s">
        <v>61</v>
      </c>
      <c r="C8" t="s">
        <v>62</v>
      </c>
      <c r="D8" s="3">
        <v>1257</v>
      </c>
      <c r="E8" t="s">
        <v>36</v>
      </c>
      <c r="F8" s="1" t="s">
        <v>63</v>
      </c>
    </row>
    <row r="9" spans="1:6" x14ac:dyDescent="0.25">
      <c r="A9" t="s">
        <v>64</v>
      </c>
      <c r="B9" t="s">
        <v>65</v>
      </c>
      <c r="C9" t="s">
        <v>66</v>
      </c>
      <c r="D9" s="3">
        <v>5205</v>
      </c>
      <c r="E9" t="s">
        <v>41</v>
      </c>
      <c r="F9" s="1" t="s">
        <v>67</v>
      </c>
    </row>
    <row r="10" spans="1:6" x14ac:dyDescent="0.25">
      <c r="A10" t="s">
        <v>68</v>
      </c>
      <c r="B10" t="s">
        <v>69</v>
      </c>
      <c r="C10" t="s">
        <v>49</v>
      </c>
      <c r="D10" s="3">
        <v>10002</v>
      </c>
      <c r="E10" t="s">
        <v>50</v>
      </c>
      <c r="F10" s="1" t="s">
        <v>70</v>
      </c>
    </row>
    <row r="11" spans="1:6" x14ac:dyDescent="0.25">
      <c r="A11" t="s">
        <v>71</v>
      </c>
      <c r="B11" t="s">
        <v>72</v>
      </c>
      <c r="C11" t="s">
        <v>45</v>
      </c>
      <c r="D11" s="3">
        <v>7510</v>
      </c>
      <c r="E11" t="s">
        <v>36</v>
      </c>
      <c r="F11" s="1" t="s">
        <v>73</v>
      </c>
    </row>
    <row r="12" spans="1:6" x14ac:dyDescent="0.25">
      <c r="A12" t="s">
        <v>74</v>
      </c>
      <c r="B12" t="s">
        <v>75</v>
      </c>
      <c r="C12" t="s">
        <v>54</v>
      </c>
      <c r="D12" s="3">
        <v>3145</v>
      </c>
      <c r="E12" t="s">
        <v>41</v>
      </c>
      <c r="F12" s="1" t="s">
        <v>76</v>
      </c>
    </row>
    <row r="13" spans="1:6" x14ac:dyDescent="0.25">
      <c r="A13" t="s">
        <v>77</v>
      </c>
      <c r="B13" t="s">
        <v>78</v>
      </c>
      <c r="C13" t="s">
        <v>58</v>
      </c>
      <c r="D13" s="3">
        <v>5478</v>
      </c>
      <c r="E13" t="s">
        <v>50</v>
      </c>
      <c r="F13" s="1" t="s">
        <v>79</v>
      </c>
    </row>
    <row r="14" spans="1:6" x14ac:dyDescent="0.25">
      <c r="A14" t="s">
        <v>80</v>
      </c>
      <c r="B14" t="s">
        <v>81</v>
      </c>
      <c r="C14" t="s">
        <v>35</v>
      </c>
      <c r="D14" s="3">
        <v>3587</v>
      </c>
      <c r="E14" t="s">
        <v>36</v>
      </c>
      <c r="F14" s="1" t="s">
        <v>82</v>
      </c>
    </row>
    <row r="15" spans="1:6" x14ac:dyDescent="0.25">
      <c r="A15" t="s">
        <v>83</v>
      </c>
      <c r="B15" t="s">
        <v>84</v>
      </c>
      <c r="C15" t="s">
        <v>40</v>
      </c>
      <c r="D15" s="3">
        <v>50</v>
      </c>
      <c r="E15" t="s">
        <v>41</v>
      </c>
      <c r="F15" s="1" t="s">
        <v>55</v>
      </c>
    </row>
    <row r="16" spans="1:6" x14ac:dyDescent="0.25">
      <c r="A16" t="s">
        <v>85</v>
      </c>
      <c r="B16" t="s">
        <v>86</v>
      </c>
      <c r="C16" t="s">
        <v>45</v>
      </c>
      <c r="D16" s="3">
        <v>75</v>
      </c>
      <c r="E16" t="s">
        <v>36</v>
      </c>
      <c r="F16" s="1" t="s">
        <v>821</v>
      </c>
    </row>
    <row r="17" spans="1:6" x14ac:dyDescent="0.25">
      <c r="A17" t="s">
        <v>87</v>
      </c>
      <c r="B17" t="s">
        <v>88</v>
      </c>
      <c r="C17" t="s">
        <v>49</v>
      </c>
      <c r="D17" s="3">
        <v>200</v>
      </c>
      <c r="E17" t="s">
        <v>50</v>
      </c>
      <c r="F17" s="1" t="s">
        <v>89</v>
      </c>
    </row>
    <row r="18" spans="1:6" x14ac:dyDescent="0.25">
      <c r="A18" t="s">
        <v>90</v>
      </c>
      <c r="B18" t="s">
        <v>91</v>
      </c>
      <c r="C18" t="s">
        <v>54</v>
      </c>
      <c r="D18" s="3">
        <v>150</v>
      </c>
      <c r="E18" t="s">
        <v>41</v>
      </c>
      <c r="F18" s="1" t="s">
        <v>92</v>
      </c>
    </row>
    <row r="19" spans="1:6" x14ac:dyDescent="0.25">
      <c r="A19" t="s">
        <v>93</v>
      </c>
      <c r="B19" t="s">
        <v>94</v>
      </c>
      <c r="C19" t="s">
        <v>58</v>
      </c>
      <c r="D19" s="3">
        <v>800</v>
      </c>
      <c r="E19" t="s">
        <v>50</v>
      </c>
      <c r="F19" s="1" t="s">
        <v>95</v>
      </c>
    </row>
    <row r="20" spans="1:6" x14ac:dyDescent="0.25">
      <c r="A20" t="s">
        <v>96</v>
      </c>
      <c r="B20" t="s">
        <v>97</v>
      </c>
      <c r="C20" t="s">
        <v>62</v>
      </c>
      <c r="D20" s="3">
        <v>985</v>
      </c>
      <c r="E20" t="s">
        <v>36</v>
      </c>
      <c r="F20" s="1" t="s">
        <v>98</v>
      </c>
    </row>
    <row r="21" spans="1:6" x14ac:dyDescent="0.25">
      <c r="A21" t="s">
        <v>99</v>
      </c>
      <c r="B21" t="s">
        <v>100</v>
      </c>
      <c r="C21" t="s">
        <v>66</v>
      </c>
      <c r="D21" s="3">
        <v>1368</v>
      </c>
      <c r="E21" t="s">
        <v>41</v>
      </c>
      <c r="F21" s="1" t="s">
        <v>101</v>
      </c>
    </row>
    <row r="22" spans="1:6" x14ac:dyDescent="0.25">
      <c r="A22" t="s">
        <v>102</v>
      </c>
      <c r="B22" t="s">
        <v>103</v>
      </c>
      <c r="C22" t="s">
        <v>49</v>
      </c>
      <c r="D22" s="3">
        <v>1980</v>
      </c>
      <c r="E22" t="s">
        <v>50</v>
      </c>
      <c r="F22" s="1" t="s">
        <v>104</v>
      </c>
    </row>
    <row r="23" spans="1:6" x14ac:dyDescent="0.25">
      <c r="A23" t="s">
        <v>105</v>
      </c>
      <c r="B23" t="s">
        <v>106</v>
      </c>
      <c r="C23" t="s">
        <v>107</v>
      </c>
      <c r="D23" s="3">
        <v>17000</v>
      </c>
      <c r="E23" t="s">
        <v>41</v>
      </c>
      <c r="F23" s="1" t="s">
        <v>108</v>
      </c>
    </row>
    <row r="24" spans="1:6" x14ac:dyDescent="0.25">
      <c r="A24" t="s">
        <v>109</v>
      </c>
      <c r="B24" t="s">
        <v>110</v>
      </c>
      <c r="C24" t="s">
        <v>111</v>
      </c>
      <c r="D24" s="3">
        <v>1358</v>
      </c>
      <c r="E24" t="s">
        <v>50</v>
      </c>
      <c r="F24" s="1" t="s">
        <v>112</v>
      </c>
    </row>
    <row r="25" spans="1:6" x14ac:dyDescent="0.25">
      <c r="A25" t="s">
        <v>113</v>
      </c>
      <c r="B25" t="s">
        <v>114</v>
      </c>
      <c r="C25" t="s">
        <v>115</v>
      </c>
      <c r="D25" s="3">
        <v>1836</v>
      </c>
      <c r="E25" t="s">
        <v>36</v>
      </c>
      <c r="F25" s="1" t="s">
        <v>116</v>
      </c>
    </row>
    <row r="26" spans="1:6" x14ac:dyDescent="0.25">
      <c r="A26" t="s">
        <v>117</v>
      </c>
      <c r="B26" t="s">
        <v>118</v>
      </c>
      <c r="C26" t="s">
        <v>119</v>
      </c>
      <c r="D26" s="3">
        <v>846</v>
      </c>
      <c r="E26" t="s">
        <v>41</v>
      </c>
      <c r="F26" s="1" t="s">
        <v>120</v>
      </c>
    </row>
    <row r="27" spans="1:6" x14ac:dyDescent="0.25">
      <c r="A27" t="s">
        <v>121</v>
      </c>
      <c r="B27" t="s">
        <v>122</v>
      </c>
      <c r="C27" t="s">
        <v>123</v>
      </c>
      <c r="D27" s="3">
        <v>7892</v>
      </c>
      <c r="E27" t="s">
        <v>50</v>
      </c>
      <c r="F27" s="1" t="s">
        <v>124</v>
      </c>
    </row>
    <row r="28" spans="1:6" x14ac:dyDescent="0.25">
      <c r="A28" t="s">
        <v>125</v>
      </c>
      <c r="B28" t="s">
        <v>126</v>
      </c>
      <c r="C28" t="s">
        <v>127</v>
      </c>
      <c r="D28" s="3">
        <v>784</v>
      </c>
      <c r="E28" t="s">
        <v>41</v>
      </c>
      <c r="F28" s="1" t="s">
        <v>128</v>
      </c>
    </row>
    <row r="29" spans="1:6" x14ac:dyDescent="0.25">
      <c r="A29" t="s">
        <v>129</v>
      </c>
      <c r="B29" t="s">
        <v>130</v>
      </c>
      <c r="C29" t="s">
        <v>131</v>
      </c>
      <c r="D29" s="3">
        <v>1382</v>
      </c>
      <c r="E29" t="s">
        <v>50</v>
      </c>
      <c r="F29" s="1" t="s">
        <v>132</v>
      </c>
    </row>
    <row r="30" spans="1:6" x14ac:dyDescent="0.25">
      <c r="A30" t="s">
        <v>133</v>
      </c>
      <c r="B30" t="s">
        <v>134</v>
      </c>
      <c r="C30" t="s">
        <v>135</v>
      </c>
      <c r="D30" s="3">
        <v>901</v>
      </c>
      <c r="E30" t="s">
        <v>36</v>
      </c>
      <c r="F30" s="1" t="s">
        <v>136</v>
      </c>
    </row>
    <row r="31" spans="1:6" x14ac:dyDescent="0.25">
      <c r="A31" t="s">
        <v>137</v>
      </c>
      <c r="B31" t="s">
        <v>138</v>
      </c>
      <c r="C31" t="s">
        <v>139</v>
      </c>
      <c r="D31" s="3">
        <v>1541</v>
      </c>
      <c r="E31" t="s">
        <v>41</v>
      </c>
      <c r="F31" s="1" t="s">
        <v>140</v>
      </c>
    </row>
    <row r="32" spans="1:6" x14ac:dyDescent="0.25">
      <c r="A32" t="s">
        <v>141</v>
      </c>
      <c r="B32" t="s">
        <v>142</v>
      </c>
      <c r="C32" t="s">
        <v>143</v>
      </c>
      <c r="D32" s="3">
        <v>1286</v>
      </c>
      <c r="E32" t="s">
        <v>50</v>
      </c>
      <c r="F32" s="1" t="s">
        <v>144</v>
      </c>
    </row>
    <row r="33" spans="1:6" x14ac:dyDescent="0.25">
      <c r="A33" t="s">
        <v>145</v>
      </c>
      <c r="B33" t="s">
        <v>146</v>
      </c>
      <c r="C33" t="s">
        <v>147</v>
      </c>
      <c r="D33" s="3">
        <v>384</v>
      </c>
      <c r="E33" t="s">
        <v>41</v>
      </c>
      <c r="F33" s="1" t="s">
        <v>148</v>
      </c>
    </row>
    <row r="34" spans="1:6" x14ac:dyDescent="0.25">
      <c r="A34" t="s">
        <v>149</v>
      </c>
      <c r="B34" t="s">
        <v>150</v>
      </c>
      <c r="C34" t="s">
        <v>151</v>
      </c>
      <c r="D34" s="3">
        <v>722</v>
      </c>
      <c r="E34" t="s">
        <v>50</v>
      </c>
      <c r="F34" s="1" t="s">
        <v>152</v>
      </c>
    </row>
    <row r="35" spans="1:6" x14ac:dyDescent="0.25">
      <c r="A35" t="s">
        <v>153</v>
      </c>
      <c r="B35" t="s">
        <v>154</v>
      </c>
      <c r="C35" t="s">
        <v>155</v>
      </c>
      <c r="D35" s="3">
        <v>1742</v>
      </c>
      <c r="E35" t="s">
        <v>36</v>
      </c>
      <c r="F35" s="1" t="s">
        <v>156</v>
      </c>
    </row>
    <row r="36" spans="1:6" x14ac:dyDescent="0.25">
      <c r="A36" t="s">
        <v>157</v>
      </c>
      <c r="B36" t="s">
        <v>158</v>
      </c>
      <c r="C36" t="s">
        <v>159</v>
      </c>
      <c r="D36" s="3">
        <v>1580</v>
      </c>
      <c r="E36" t="s">
        <v>41</v>
      </c>
      <c r="F36" s="1" t="s">
        <v>160</v>
      </c>
    </row>
    <row r="37" spans="1:6" x14ac:dyDescent="0.25">
      <c r="A37" t="s">
        <v>161</v>
      </c>
      <c r="B37" t="s">
        <v>162</v>
      </c>
      <c r="C37" t="s">
        <v>163</v>
      </c>
      <c r="D37" s="3">
        <v>1670</v>
      </c>
      <c r="E37" t="s">
        <v>50</v>
      </c>
      <c r="F37" s="1" t="s">
        <v>164</v>
      </c>
    </row>
    <row r="38" spans="1:6" x14ac:dyDescent="0.25">
      <c r="A38" t="s">
        <v>165</v>
      </c>
      <c r="B38" t="s">
        <v>166</v>
      </c>
      <c r="C38" t="s">
        <v>167</v>
      </c>
      <c r="D38" s="3">
        <v>1194</v>
      </c>
      <c r="E38" t="s">
        <v>41</v>
      </c>
      <c r="F38" s="1" t="s">
        <v>168</v>
      </c>
    </row>
    <row r="39" spans="1:6" x14ac:dyDescent="0.25">
      <c r="A39" t="s">
        <v>169</v>
      </c>
      <c r="B39" t="s">
        <v>170</v>
      </c>
      <c r="C39" t="s">
        <v>171</v>
      </c>
      <c r="D39" s="3">
        <v>672</v>
      </c>
      <c r="E39" t="s">
        <v>50</v>
      </c>
      <c r="F39" s="1" t="s">
        <v>116</v>
      </c>
    </row>
    <row r="40" spans="1:6" x14ac:dyDescent="0.25">
      <c r="A40" t="s">
        <v>172</v>
      </c>
      <c r="B40" t="s">
        <v>173</v>
      </c>
      <c r="C40" t="s">
        <v>174</v>
      </c>
      <c r="D40" s="3">
        <v>1972</v>
      </c>
      <c r="E40" t="s">
        <v>36</v>
      </c>
      <c r="F40" s="1" t="s">
        <v>175</v>
      </c>
    </row>
    <row r="41" spans="1:6" x14ac:dyDescent="0.25">
      <c r="A41" t="s">
        <v>176</v>
      </c>
      <c r="B41" t="s">
        <v>177</v>
      </c>
      <c r="C41" t="s">
        <v>178</v>
      </c>
      <c r="D41" s="3">
        <v>1659</v>
      </c>
      <c r="E41" t="s">
        <v>41</v>
      </c>
      <c r="F41" s="1" t="s">
        <v>179</v>
      </c>
    </row>
    <row r="42" spans="1:6" x14ac:dyDescent="0.25">
      <c r="A42" t="s">
        <v>180</v>
      </c>
      <c r="B42" t="s">
        <v>181</v>
      </c>
      <c r="C42" t="s">
        <v>182</v>
      </c>
      <c r="D42" s="3">
        <v>1920</v>
      </c>
      <c r="E42" t="s">
        <v>50</v>
      </c>
      <c r="F42" s="1" t="s">
        <v>183</v>
      </c>
    </row>
    <row r="43" spans="1:6" x14ac:dyDescent="0.25">
      <c r="A43" t="s">
        <v>184</v>
      </c>
      <c r="B43" t="s">
        <v>185</v>
      </c>
      <c r="C43" t="s">
        <v>186</v>
      </c>
      <c r="D43" s="3">
        <v>1411</v>
      </c>
      <c r="E43" t="s">
        <v>36</v>
      </c>
      <c r="F43" s="1" t="s">
        <v>187</v>
      </c>
    </row>
    <row r="44" spans="1:6" x14ac:dyDescent="0.25">
      <c r="A44" t="s">
        <v>188</v>
      </c>
      <c r="B44" t="s">
        <v>189</v>
      </c>
      <c r="C44" t="s">
        <v>190</v>
      </c>
      <c r="D44" s="3">
        <v>215</v>
      </c>
      <c r="E44" t="s">
        <v>41</v>
      </c>
      <c r="F44" s="1" t="s">
        <v>191</v>
      </c>
    </row>
    <row r="45" spans="1:6" x14ac:dyDescent="0.25">
      <c r="A45" t="s">
        <v>192</v>
      </c>
      <c r="B45" t="s">
        <v>193</v>
      </c>
      <c r="C45" t="s">
        <v>194</v>
      </c>
      <c r="D45" s="3">
        <v>1817</v>
      </c>
      <c r="E45" t="s">
        <v>36</v>
      </c>
      <c r="F45" s="1" t="s">
        <v>195</v>
      </c>
    </row>
    <row r="46" spans="1:6" x14ac:dyDescent="0.25">
      <c r="A46" t="s">
        <v>196</v>
      </c>
      <c r="B46" t="s">
        <v>197</v>
      </c>
      <c r="C46" t="s">
        <v>115</v>
      </c>
      <c r="D46" s="3">
        <v>1639</v>
      </c>
      <c r="E46" t="s">
        <v>50</v>
      </c>
      <c r="F46" s="1" t="s">
        <v>198</v>
      </c>
    </row>
    <row r="47" spans="1:6" x14ac:dyDescent="0.25">
      <c r="A47" t="s">
        <v>199</v>
      </c>
      <c r="B47" t="s">
        <v>200</v>
      </c>
      <c r="C47" t="s">
        <v>201</v>
      </c>
      <c r="D47" s="3">
        <v>1534</v>
      </c>
      <c r="E47" t="s">
        <v>41</v>
      </c>
      <c r="F47" s="1" t="s">
        <v>202</v>
      </c>
    </row>
    <row r="48" spans="1:6" x14ac:dyDescent="0.25">
      <c r="A48" t="s">
        <v>203</v>
      </c>
      <c r="B48" t="s">
        <v>204</v>
      </c>
      <c r="C48" t="s">
        <v>205</v>
      </c>
      <c r="D48" s="3">
        <v>882</v>
      </c>
      <c r="E48" t="s">
        <v>50</v>
      </c>
      <c r="F48" s="1" t="s">
        <v>206</v>
      </c>
    </row>
    <row r="49" spans="1:6" x14ac:dyDescent="0.25">
      <c r="A49" t="s">
        <v>207</v>
      </c>
      <c r="B49" t="s">
        <v>208</v>
      </c>
      <c r="C49" t="s">
        <v>107</v>
      </c>
      <c r="D49" s="3">
        <v>732</v>
      </c>
      <c r="E49" t="s">
        <v>36</v>
      </c>
      <c r="F49" s="1" t="s">
        <v>209</v>
      </c>
    </row>
    <row r="50" spans="1:6" x14ac:dyDescent="0.25">
      <c r="A50" t="s">
        <v>210</v>
      </c>
      <c r="B50" t="s">
        <v>211</v>
      </c>
      <c r="C50" t="s">
        <v>111</v>
      </c>
      <c r="D50" s="3">
        <v>1137</v>
      </c>
      <c r="E50" t="s">
        <v>41</v>
      </c>
      <c r="F50" s="1" t="s">
        <v>212</v>
      </c>
    </row>
    <row r="51" spans="1:6" x14ac:dyDescent="0.25">
      <c r="A51" t="s">
        <v>213</v>
      </c>
      <c r="B51" t="s">
        <v>214</v>
      </c>
      <c r="C51" t="s">
        <v>115</v>
      </c>
      <c r="D51" s="3">
        <v>131</v>
      </c>
      <c r="E51" t="s">
        <v>50</v>
      </c>
      <c r="F51" s="1" t="s">
        <v>215</v>
      </c>
    </row>
    <row r="52" spans="1:6" x14ac:dyDescent="0.25">
      <c r="A52" t="s">
        <v>216</v>
      </c>
      <c r="B52" t="s">
        <v>217</v>
      </c>
      <c r="C52" t="s">
        <v>194</v>
      </c>
      <c r="D52" s="3">
        <v>1785</v>
      </c>
      <c r="E52" t="s">
        <v>36</v>
      </c>
      <c r="F52" s="1" t="s">
        <v>218</v>
      </c>
    </row>
    <row r="53" spans="1:6" x14ac:dyDescent="0.25">
      <c r="A53" t="s">
        <v>219</v>
      </c>
      <c r="B53" t="s">
        <v>220</v>
      </c>
      <c r="C53" t="s">
        <v>201</v>
      </c>
      <c r="D53" s="3">
        <v>1609</v>
      </c>
      <c r="E53" t="s">
        <v>41</v>
      </c>
      <c r="F53" s="1" t="s">
        <v>221</v>
      </c>
    </row>
    <row r="54" spans="1:6" x14ac:dyDescent="0.25">
      <c r="A54" t="s">
        <v>222</v>
      </c>
      <c r="B54" t="s">
        <v>223</v>
      </c>
      <c r="C54" t="s">
        <v>205</v>
      </c>
      <c r="D54" s="3">
        <v>5</v>
      </c>
      <c r="E54" t="s">
        <v>50</v>
      </c>
      <c r="F54" s="1" t="s">
        <v>224</v>
      </c>
    </row>
    <row r="55" spans="1:6" x14ac:dyDescent="0.25">
      <c r="A55" t="s">
        <v>225</v>
      </c>
      <c r="B55" t="s">
        <v>226</v>
      </c>
      <c r="C55" t="s">
        <v>186</v>
      </c>
      <c r="D55" s="3">
        <v>1456</v>
      </c>
      <c r="E55" t="s">
        <v>36</v>
      </c>
      <c r="F55" s="1" t="s">
        <v>227</v>
      </c>
    </row>
    <row r="56" spans="1:6" x14ac:dyDescent="0.25">
      <c r="A56" t="s">
        <v>228</v>
      </c>
      <c r="B56" t="s">
        <v>229</v>
      </c>
      <c r="C56" t="s">
        <v>190</v>
      </c>
      <c r="D56" s="3">
        <v>739</v>
      </c>
      <c r="E56" t="s">
        <v>41</v>
      </c>
      <c r="F56" s="1" t="s">
        <v>230</v>
      </c>
    </row>
    <row r="57" spans="1:6" x14ac:dyDescent="0.25">
      <c r="A57" t="s">
        <v>231</v>
      </c>
      <c r="B57" t="s">
        <v>232</v>
      </c>
      <c r="C57" t="s">
        <v>194</v>
      </c>
      <c r="D57" s="3">
        <v>1566</v>
      </c>
      <c r="E57" t="s">
        <v>36</v>
      </c>
      <c r="F57" s="1" t="s">
        <v>233</v>
      </c>
    </row>
    <row r="58" spans="1:6" x14ac:dyDescent="0.25">
      <c r="A58" t="s">
        <v>234</v>
      </c>
      <c r="B58" t="s">
        <v>235</v>
      </c>
      <c r="C58" t="s">
        <v>115</v>
      </c>
      <c r="D58" s="3">
        <v>1972</v>
      </c>
      <c r="E58" t="s">
        <v>50</v>
      </c>
      <c r="F58" s="1" t="s">
        <v>236</v>
      </c>
    </row>
    <row r="59" spans="1:6" x14ac:dyDescent="0.25">
      <c r="A59" t="s">
        <v>237</v>
      </c>
      <c r="B59" t="s">
        <v>238</v>
      </c>
      <c r="C59" t="s">
        <v>201</v>
      </c>
      <c r="D59" s="3">
        <v>1731</v>
      </c>
      <c r="E59" t="s">
        <v>41</v>
      </c>
      <c r="F59" s="1" t="s">
        <v>239</v>
      </c>
    </row>
    <row r="60" spans="1:6" x14ac:dyDescent="0.25">
      <c r="A60" t="s">
        <v>240</v>
      </c>
      <c r="B60" t="s">
        <v>241</v>
      </c>
      <c r="C60" t="s">
        <v>205</v>
      </c>
      <c r="D60" s="3">
        <v>1125</v>
      </c>
      <c r="E60" t="s">
        <v>50</v>
      </c>
      <c r="F60" s="1" t="s">
        <v>242</v>
      </c>
    </row>
    <row r="61" spans="1:6" x14ac:dyDescent="0.25">
      <c r="A61" t="s">
        <v>243</v>
      </c>
      <c r="B61" t="s">
        <v>244</v>
      </c>
      <c r="C61" t="s">
        <v>107</v>
      </c>
      <c r="D61" s="3">
        <v>1408</v>
      </c>
      <c r="E61" t="s">
        <v>36</v>
      </c>
      <c r="F61" s="1" t="s">
        <v>245</v>
      </c>
    </row>
    <row r="62" spans="1:6" x14ac:dyDescent="0.25">
      <c r="A62" t="s">
        <v>246</v>
      </c>
      <c r="B62" t="s">
        <v>247</v>
      </c>
      <c r="C62" t="s">
        <v>111</v>
      </c>
      <c r="D62" s="3">
        <v>975</v>
      </c>
      <c r="E62" t="s">
        <v>41</v>
      </c>
      <c r="F62" s="1" t="s">
        <v>248</v>
      </c>
    </row>
    <row r="63" spans="1:6" x14ac:dyDescent="0.25">
      <c r="A63" t="s">
        <v>249</v>
      </c>
      <c r="B63" t="s">
        <v>250</v>
      </c>
      <c r="C63" t="s">
        <v>115</v>
      </c>
      <c r="D63" s="3">
        <v>1143</v>
      </c>
      <c r="E63" t="s">
        <v>50</v>
      </c>
      <c r="F63" s="1" t="s">
        <v>251</v>
      </c>
    </row>
    <row r="64" spans="1:6" x14ac:dyDescent="0.25">
      <c r="A64" t="s">
        <v>252</v>
      </c>
      <c r="B64" t="s">
        <v>253</v>
      </c>
      <c r="C64" t="s">
        <v>119</v>
      </c>
      <c r="D64" s="3">
        <v>425</v>
      </c>
      <c r="E64" t="s">
        <v>41</v>
      </c>
      <c r="F64" s="1" t="s">
        <v>254</v>
      </c>
    </row>
    <row r="65" spans="1:6" x14ac:dyDescent="0.25">
      <c r="A65" t="s">
        <v>255</v>
      </c>
      <c r="B65" t="s">
        <v>166</v>
      </c>
      <c r="C65" t="s">
        <v>123</v>
      </c>
      <c r="D65" s="3">
        <v>509</v>
      </c>
      <c r="E65" t="s">
        <v>50</v>
      </c>
      <c r="F65" s="1" t="s">
        <v>256</v>
      </c>
    </row>
    <row r="66" spans="1:6" x14ac:dyDescent="0.25">
      <c r="A66" t="s">
        <v>257</v>
      </c>
      <c r="B66" t="s">
        <v>258</v>
      </c>
      <c r="C66" t="s">
        <v>127</v>
      </c>
      <c r="D66" s="3">
        <v>591</v>
      </c>
      <c r="E66" t="s">
        <v>36</v>
      </c>
      <c r="F66" s="1" t="s">
        <v>259</v>
      </c>
    </row>
    <row r="67" spans="1:6" x14ac:dyDescent="0.25">
      <c r="A67" t="s">
        <v>260</v>
      </c>
      <c r="B67" t="s">
        <v>162</v>
      </c>
      <c r="C67" t="s">
        <v>131</v>
      </c>
      <c r="D67" s="3">
        <v>146</v>
      </c>
      <c r="E67" t="s">
        <v>41</v>
      </c>
      <c r="F67" s="1" t="s">
        <v>487</v>
      </c>
    </row>
    <row r="68" spans="1:6" x14ac:dyDescent="0.25">
      <c r="A68" t="s">
        <v>261</v>
      </c>
      <c r="B68" t="s">
        <v>262</v>
      </c>
      <c r="C68" t="s">
        <v>135</v>
      </c>
      <c r="D68" s="3">
        <v>570</v>
      </c>
      <c r="E68" t="s">
        <v>50</v>
      </c>
      <c r="F68" s="1" t="s">
        <v>263</v>
      </c>
    </row>
    <row r="69" spans="1:6" x14ac:dyDescent="0.25">
      <c r="A69" t="s">
        <v>264</v>
      </c>
      <c r="B69" t="s">
        <v>265</v>
      </c>
      <c r="C69" t="s">
        <v>139</v>
      </c>
      <c r="D69" s="3">
        <v>521</v>
      </c>
      <c r="E69" t="s">
        <v>41</v>
      </c>
      <c r="F69" s="1" t="s">
        <v>266</v>
      </c>
    </row>
    <row r="70" spans="1:6" x14ac:dyDescent="0.25">
      <c r="A70" t="s">
        <v>267</v>
      </c>
      <c r="B70" t="s">
        <v>268</v>
      </c>
      <c r="C70" t="s">
        <v>143</v>
      </c>
      <c r="D70" s="3">
        <v>1221</v>
      </c>
      <c r="E70" t="s">
        <v>50</v>
      </c>
      <c r="F70" s="1" t="s">
        <v>239</v>
      </c>
    </row>
    <row r="71" spans="1:6" x14ac:dyDescent="0.25">
      <c r="A71" t="s">
        <v>269</v>
      </c>
      <c r="B71" t="s">
        <v>270</v>
      </c>
      <c r="C71" t="s">
        <v>147</v>
      </c>
      <c r="D71" s="3">
        <v>755</v>
      </c>
      <c r="E71" t="s">
        <v>36</v>
      </c>
      <c r="F71" s="1" t="s">
        <v>37</v>
      </c>
    </row>
    <row r="72" spans="1:6" x14ac:dyDescent="0.25">
      <c r="A72" t="s">
        <v>271</v>
      </c>
      <c r="B72" t="s">
        <v>272</v>
      </c>
      <c r="C72" t="s">
        <v>151</v>
      </c>
      <c r="D72" s="3">
        <v>1303</v>
      </c>
      <c r="E72" t="s">
        <v>41</v>
      </c>
      <c r="F72" s="1" t="s">
        <v>273</v>
      </c>
    </row>
    <row r="73" spans="1:6" x14ac:dyDescent="0.25">
      <c r="A73" t="s">
        <v>274</v>
      </c>
      <c r="B73" t="s">
        <v>275</v>
      </c>
      <c r="C73" t="s">
        <v>155</v>
      </c>
      <c r="D73" s="3">
        <v>1987</v>
      </c>
      <c r="E73" t="s">
        <v>50</v>
      </c>
      <c r="F73" s="1" t="s">
        <v>276</v>
      </c>
    </row>
    <row r="74" spans="1:6" x14ac:dyDescent="0.25">
      <c r="A74" t="s">
        <v>277</v>
      </c>
      <c r="B74" t="s">
        <v>278</v>
      </c>
      <c r="C74" t="s">
        <v>159</v>
      </c>
      <c r="D74" s="3">
        <v>1986</v>
      </c>
      <c r="E74" t="s">
        <v>41</v>
      </c>
      <c r="F74" s="1" t="s">
        <v>279</v>
      </c>
    </row>
    <row r="75" spans="1:6" x14ac:dyDescent="0.25">
      <c r="A75" t="s">
        <v>280</v>
      </c>
      <c r="B75" t="s">
        <v>281</v>
      </c>
      <c r="C75" t="s">
        <v>163</v>
      </c>
      <c r="D75" s="3">
        <v>1926</v>
      </c>
      <c r="E75" t="s">
        <v>50</v>
      </c>
      <c r="F75" s="1" t="s">
        <v>245</v>
      </c>
    </row>
    <row r="76" spans="1:6" x14ac:dyDescent="0.25">
      <c r="A76" t="s">
        <v>282</v>
      </c>
      <c r="B76" t="s">
        <v>283</v>
      </c>
      <c r="C76" t="s">
        <v>167</v>
      </c>
      <c r="D76" s="3">
        <v>625</v>
      </c>
      <c r="E76" t="s">
        <v>36</v>
      </c>
      <c r="F76" s="1" t="s">
        <v>284</v>
      </c>
    </row>
    <row r="77" spans="1:6" x14ac:dyDescent="0.25">
      <c r="A77" t="s">
        <v>285</v>
      </c>
      <c r="B77" t="s">
        <v>286</v>
      </c>
      <c r="C77" t="s">
        <v>171</v>
      </c>
      <c r="D77" s="3">
        <v>1659</v>
      </c>
      <c r="E77" t="s">
        <v>41</v>
      </c>
      <c r="F77" s="1" t="s">
        <v>279</v>
      </c>
    </row>
    <row r="78" spans="1:6" x14ac:dyDescent="0.25">
      <c r="A78" t="s">
        <v>287</v>
      </c>
      <c r="B78" t="s">
        <v>288</v>
      </c>
      <c r="C78" t="s">
        <v>174</v>
      </c>
      <c r="D78" s="3">
        <v>851</v>
      </c>
      <c r="E78" t="s">
        <v>50</v>
      </c>
      <c r="F78" s="1" t="s">
        <v>289</v>
      </c>
    </row>
    <row r="79" spans="1:6" x14ac:dyDescent="0.25">
      <c r="A79" t="s">
        <v>290</v>
      </c>
      <c r="B79" t="s">
        <v>291</v>
      </c>
      <c r="C79" t="s">
        <v>178</v>
      </c>
      <c r="D79" s="3">
        <v>1220</v>
      </c>
      <c r="E79" t="s">
        <v>41</v>
      </c>
      <c r="F79" s="1" t="s">
        <v>292</v>
      </c>
    </row>
    <row r="80" spans="1:6" x14ac:dyDescent="0.25">
      <c r="A80" t="s">
        <v>293</v>
      </c>
      <c r="B80" t="s">
        <v>294</v>
      </c>
      <c r="C80" t="s">
        <v>182</v>
      </c>
      <c r="D80" s="3">
        <v>222</v>
      </c>
      <c r="E80" t="s">
        <v>50</v>
      </c>
      <c r="F80" s="1" t="s">
        <v>295</v>
      </c>
    </row>
    <row r="81" spans="1:6" x14ac:dyDescent="0.25">
      <c r="A81" t="s">
        <v>296</v>
      </c>
      <c r="B81" t="s">
        <v>297</v>
      </c>
      <c r="C81" t="s">
        <v>298</v>
      </c>
      <c r="D81" s="3">
        <v>686</v>
      </c>
      <c r="E81" t="s">
        <v>36</v>
      </c>
      <c r="F81" s="1" t="s">
        <v>299</v>
      </c>
    </row>
    <row r="82" spans="1:6" x14ac:dyDescent="0.25">
      <c r="A82" t="s">
        <v>300</v>
      </c>
      <c r="B82" t="s">
        <v>301</v>
      </c>
      <c r="C82" t="s">
        <v>302</v>
      </c>
      <c r="D82" s="3">
        <v>1918</v>
      </c>
      <c r="E82" t="s">
        <v>41</v>
      </c>
      <c r="F82" s="1" t="s">
        <v>303</v>
      </c>
    </row>
    <row r="83" spans="1:6" x14ac:dyDescent="0.25">
      <c r="A83" t="s">
        <v>304</v>
      </c>
      <c r="B83" t="s">
        <v>305</v>
      </c>
      <c r="C83" t="s">
        <v>306</v>
      </c>
      <c r="D83" s="3">
        <v>6</v>
      </c>
      <c r="E83" t="s">
        <v>50</v>
      </c>
      <c r="F83" s="1" t="s">
        <v>307</v>
      </c>
    </row>
    <row r="84" spans="1:6" x14ac:dyDescent="0.25">
      <c r="A84" t="s">
        <v>308</v>
      </c>
      <c r="B84" t="s">
        <v>34</v>
      </c>
      <c r="C84" t="s">
        <v>35</v>
      </c>
      <c r="D84" s="3">
        <v>1800</v>
      </c>
      <c r="E84" t="s">
        <v>36</v>
      </c>
      <c r="F84" s="1" t="s">
        <v>284</v>
      </c>
    </row>
    <row r="85" spans="1:6" x14ac:dyDescent="0.25">
      <c r="A85" t="s">
        <v>309</v>
      </c>
      <c r="B85" t="s">
        <v>39</v>
      </c>
      <c r="C85" t="s">
        <v>40</v>
      </c>
      <c r="D85" s="3">
        <v>1383</v>
      </c>
      <c r="E85" t="s">
        <v>41</v>
      </c>
      <c r="F85" s="1" t="s">
        <v>310</v>
      </c>
    </row>
    <row r="86" spans="1:6" x14ac:dyDescent="0.25">
      <c r="A86" t="s">
        <v>311</v>
      </c>
      <c r="B86" t="s">
        <v>44</v>
      </c>
      <c r="C86" t="s">
        <v>45</v>
      </c>
      <c r="D86" s="3">
        <v>129</v>
      </c>
      <c r="E86" t="s">
        <v>50</v>
      </c>
      <c r="F86" s="1" t="s">
        <v>312</v>
      </c>
    </row>
    <row r="87" spans="1:6" x14ac:dyDescent="0.25">
      <c r="A87" t="s">
        <v>313</v>
      </c>
      <c r="B87" t="s">
        <v>48</v>
      </c>
      <c r="C87" t="s">
        <v>49</v>
      </c>
      <c r="D87" s="3">
        <v>42</v>
      </c>
      <c r="E87" t="s">
        <v>41</v>
      </c>
      <c r="F87" s="1" t="s">
        <v>168</v>
      </c>
    </row>
    <row r="88" spans="1:6" x14ac:dyDescent="0.25">
      <c r="A88" t="s">
        <v>314</v>
      </c>
      <c r="B88" t="s">
        <v>53</v>
      </c>
      <c r="C88" t="s">
        <v>54</v>
      </c>
      <c r="D88" s="3">
        <v>1249</v>
      </c>
      <c r="E88" t="s">
        <v>50</v>
      </c>
      <c r="F88" s="1" t="s">
        <v>315</v>
      </c>
    </row>
    <row r="89" spans="1:6" x14ac:dyDescent="0.25">
      <c r="A89" t="s">
        <v>316</v>
      </c>
      <c r="B89" t="s">
        <v>57</v>
      </c>
      <c r="C89" t="s">
        <v>58</v>
      </c>
      <c r="D89" s="3">
        <v>516</v>
      </c>
      <c r="E89" t="s">
        <v>36</v>
      </c>
      <c r="F89" s="1" t="s">
        <v>317</v>
      </c>
    </row>
    <row r="90" spans="1:6" x14ac:dyDescent="0.25">
      <c r="A90" t="s">
        <v>318</v>
      </c>
      <c r="B90" t="s">
        <v>61</v>
      </c>
      <c r="C90" t="s">
        <v>62</v>
      </c>
      <c r="D90" s="3">
        <v>1503</v>
      </c>
      <c r="E90" t="s">
        <v>41</v>
      </c>
      <c r="F90" s="1" t="s">
        <v>319</v>
      </c>
    </row>
    <row r="91" spans="1:6" x14ac:dyDescent="0.25">
      <c r="A91" t="s">
        <v>320</v>
      </c>
      <c r="B91" t="s">
        <v>65</v>
      </c>
      <c r="C91" t="s">
        <v>66</v>
      </c>
      <c r="D91" s="3">
        <v>172</v>
      </c>
      <c r="E91" t="s">
        <v>50</v>
      </c>
      <c r="F91" s="1" t="s">
        <v>321</v>
      </c>
    </row>
    <row r="92" spans="1:6" x14ac:dyDescent="0.25">
      <c r="A92" t="s">
        <v>322</v>
      </c>
      <c r="B92" t="s">
        <v>69</v>
      </c>
      <c r="C92" t="s">
        <v>49</v>
      </c>
      <c r="D92" s="3">
        <v>1442</v>
      </c>
      <c r="E92" t="s">
        <v>36</v>
      </c>
      <c r="F92" s="1" t="s">
        <v>227</v>
      </c>
    </row>
    <row r="93" spans="1:6" x14ac:dyDescent="0.25">
      <c r="A93" t="s">
        <v>323</v>
      </c>
      <c r="B93" t="s">
        <v>72</v>
      </c>
      <c r="C93" t="s">
        <v>45</v>
      </c>
      <c r="D93" s="3">
        <v>34</v>
      </c>
      <c r="E93" t="s">
        <v>41</v>
      </c>
      <c r="F93" s="1" t="s">
        <v>820</v>
      </c>
    </row>
    <row r="94" spans="1:6" x14ac:dyDescent="0.25">
      <c r="A94" t="s">
        <v>324</v>
      </c>
      <c r="B94" t="s">
        <v>75</v>
      </c>
      <c r="C94" t="s">
        <v>54</v>
      </c>
      <c r="D94" s="3">
        <v>1815</v>
      </c>
      <c r="E94" t="s">
        <v>50</v>
      </c>
      <c r="F94" s="1" t="s">
        <v>325</v>
      </c>
    </row>
    <row r="95" spans="1:6" x14ac:dyDescent="0.25">
      <c r="A95" t="s">
        <v>326</v>
      </c>
      <c r="B95" t="s">
        <v>78</v>
      </c>
      <c r="C95" t="s">
        <v>58</v>
      </c>
      <c r="D95" s="3">
        <v>1221</v>
      </c>
      <c r="E95" t="s">
        <v>41</v>
      </c>
      <c r="F95" s="1" t="s">
        <v>327</v>
      </c>
    </row>
    <row r="96" spans="1:6" x14ac:dyDescent="0.25">
      <c r="A96" t="s">
        <v>328</v>
      </c>
      <c r="B96" t="s">
        <v>81</v>
      </c>
      <c r="C96" t="s">
        <v>35</v>
      </c>
      <c r="D96" s="3">
        <v>209</v>
      </c>
      <c r="E96" t="s">
        <v>50</v>
      </c>
      <c r="F96" s="1" t="s">
        <v>329</v>
      </c>
    </row>
    <row r="97" spans="1:6" x14ac:dyDescent="0.25">
      <c r="A97" t="s">
        <v>330</v>
      </c>
      <c r="B97" t="s">
        <v>84</v>
      </c>
      <c r="C97" t="s">
        <v>40</v>
      </c>
      <c r="D97" s="3">
        <v>923</v>
      </c>
      <c r="E97" t="s">
        <v>36</v>
      </c>
      <c r="F97" s="1" t="s">
        <v>331</v>
      </c>
    </row>
    <row r="98" spans="1:6" x14ac:dyDescent="0.25">
      <c r="A98" t="s">
        <v>332</v>
      </c>
      <c r="B98" t="s">
        <v>86</v>
      </c>
      <c r="C98" t="s">
        <v>45</v>
      </c>
      <c r="D98" s="3">
        <v>1672</v>
      </c>
      <c r="E98" t="s">
        <v>41</v>
      </c>
      <c r="F98" s="1" t="s">
        <v>333</v>
      </c>
    </row>
    <row r="99" spans="1:6" x14ac:dyDescent="0.25">
      <c r="A99" t="s">
        <v>334</v>
      </c>
      <c r="B99" t="s">
        <v>88</v>
      </c>
      <c r="C99" t="s">
        <v>49</v>
      </c>
      <c r="D99" s="3">
        <v>693</v>
      </c>
      <c r="E99" t="s">
        <v>50</v>
      </c>
      <c r="F99" s="1" t="s">
        <v>335</v>
      </c>
    </row>
    <row r="100" spans="1:6" x14ac:dyDescent="0.25">
      <c r="A100" t="s">
        <v>336</v>
      </c>
      <c r="B100" t="s">
        <v>91</v>
      </c>
      <c r="C100" t="s">
        <v>54</v>
      </c>
      <c r="D100" s="3">
        <v>1152</v>
      </c>
      <c r="E100" t="s">
        <v>36</v>
      </c>
      <c r="F100" s="1" t="s">
        <v>337</v>
      </c>
    </row>
    <row r="101" spans="1:6" x14ac:dyDescent="0.25">
      <c r="A101" t="s">
        <v>338</v>
      </c>
      <c r="B101" t="s">
        <v>94</v>
      </c>
      <c r="C101" t="s">
        <v>58</v>
      </c>
      <c r="D101" s="3">
        <v>1680</v>
      </c>
      <c r="E101" t="s">
        <v>41</v>
      </c>
      <c r="F101" s="1" t="s">
        <v>339</v>
      </c>
    </row>
    <row r="102" spans="1:6" x14ac:dyDescent="0.25">
      <c r="A102" t="s">
        <v>340</v>
      </c>
      <c r="B102" t="s">
        <v>97</v>
      </c>
      <c r="C102" t="s">
        <v>62</v>
      </c>
      <c r="D102" s="3">
        <v>359</v>
      </c>
      <c r="E102" t="s">
        <v>50</v>
      </c>
      <c r="F102" s="1" t="s">
        <v>341</v>
      </c>
    </row>
    <row r="103" spans="1:6" x14ac:dyDescent="0.25">
      <c r="A103" t="s">
        <v>342</v>
      </c>
      <c r="B103" t="s">
        <v>100</v>
      </c>
      <c r="C103" t="s">
        <v>66</v>
      </c>
      <c r="D103" s="3">
        <v>57</v>
      </c>
      <c r="E103" t="s">
        <v>41</v>
      </c>
      <c r="F103" s="1" t="s">
        <v>343</v>
      </c>
    </row>
    <row r="104" spans="1:6" x14ac:dyDescent="0.25">
      <c r="A104" t="s">
        <v>344</v>
      </c>
      <c r="B104" t="s">
        <v>103</v>
      </c>
      <c r="C104" t="s">
        <v>49</v>
      </c>
      <c r="D104" s="3">
        <v>54</v>
      </c>
      <c r="E104" t="s">
        <v>50</v>
      </c>
      <c r="F104" s="1" t="s">
        <v>345</v>
      </c>
    </row>
    <row r="105" spans="1:6" x14ac:dyDescent="0.25">
      <c r="A105" t="s">
        <v>346</v>
      </c>
      <c r="B105" t="s">
        <v>106</v>
      </c>
      <c r="C105" t="s">
        <v>107</v>
      </c>
      <c r="D105" s="3">
        <v>1125</v>
      </c>
      <c r="E105" t="s">
        <v>36</v>
      </c>
      <c r="F105" s="1" t="s">
        <v>315</v>
      </c>
    </row>
    <row r="106" spans="1:6" x14ac:dyDescent="0.25">
      <c r="A106" t="s">
        <v>347</v>
      </c>
      <c r="B106" t="s">
        <v>110</v>
      </c>
      <c r="C106" t="s">
        <v>111</v>
      </c>
      <c r="D106" s="3">
        <v>1728</v>
      </c>
      <c r="E106" t="s">
        <v>41</v>
      </c>
      <c r="F106" s="1" t="s">
        <v>348</v>
      </c>
    </row>
    <row r="107" spans="1:6" x14ac:dyDescent="0.25">
      <c r="A107" t="s">
        <v>349</v>
      </c>
      <c r="B107" t="s">
        <v>114</v>
      </c>
      <c r="C107" t="s">
        <v>115</v>
      </c>
      <c r="D107" s="3">
        <v>709</v>
      </c>
      <c r="E107" t="s">
        <v>50</v>
      </c>
      <c r="F107" s="1" t="s">
        <v>350</v>
      </c>
    </row>
    <row r="108" spans="1:6" x14ac:dyDescent="0.25">
      <c r="A108" t="s">
        <v>351</v>
      </c>
      <c r="B108" t="s">
        <v>118</v>
      </c>
      <c r="C108" t="s">
        <v>119</v>
      </c>
      <c r="D108" s="3">
        <v>1092</v>
      </c>
      <c r="E108" t="s">
        <v>36</v>
      </c>
      <c r="F108" s="1" t="s">
        <v>352</v>
      </c>
    </row>
    <row r="109" spans="1:6" x14ac:dyDescent="0.25">
      <c r="A109" t="s">
        <v>353</v>
      </c>
      <c r="B109" t="s">
        <v>122</v>
      </c>
      <c r="C109" t="s">
        <v>123</v>
      </c>
      <c r="D109" s="3">
        <v>907</v>
      </c>
      <c r="E109" t="s">
        <v>41</v>
      </c>
      <c r="F109" s="1" t="s">
        <v>354</v>
      </c>
    </row>
    <row r="110" spans="1:6" x14ac:dyDescent="0.25">
      <c r="A110" t="s">
        <v>355</v>
      </c>
      <c r="B110" t="s">
        <v>126</v>
      </c>
      <c r="C110" t="s">
        <v>127</v>
      </c>
      <c r="D110" s="3">
        <v>903</v>
      </c>
      <c r="E110" t="s">
        <v>50</v>
      </c>
      <c r="F110" s="1" t="s">
        <v>356</v>
      </c>
    </row>
    <row r="111" spans="1:6" x14ac:dyDescent="0.25">
      <c r="A111" t="s">
        <v>357</v>
      </c>
      <c r="B111" t="s">
        <v>130</v>
      </c>
      <c r="C111" t="s">
        <v>131</v>
      </c>
      <c r="D111" s="3">
        <v>1381</v>
      </c>
      <c r="E111" t="s">
        <v>41</v>
      </c>
      <c r="F111" s="1" t="s">
        <v>358</v>
      </c>
    </row>
    <row r="112" spans="1:6" x14ac:dyDescent="0.25">
      <c r="A112" t="s">
        <v>359</v>
      </c>
      <c r="B112" t="s">
        <v>134</v>
      </c>
      <c r="C112" t="s">
        <v>135</v>
      </c>
      <c r="D112" s="3">
        <v>979</v>
      </c>
      <c r="E112" t="s">
        <v>50</v>
      </c>
      <c r="F112" s="1" t="s">
        <v>202</v>
      </c>
    </row>
    <row r="113" spans="1:6" x14ac:dyDescent="0.25">
      <c r="A113" t="s">
        <v>360</v>
      </c>
      <c r="B113" t="s">
        <v>138</v>
      </c>
      <c r="C113" t="s">
        <v>139</v>
      </c>
      <c r="D113" s="3">
        <v>1957</v>
      </c>
      <c r="E113" t="s">
        <v>36</v>
      </c>
      <c r="F113" s="1" t="s">
        <v>361</v>
      </c>
    </row>
    <row r="114" spans="1:6" x14ac:dyDescent="0.25">
      <c r="A114" t="s">
        <v>362</v>
      </c>
      <c r="B114" t="s">
        <v>142</v>
      </c>
      <c r="C114" t="s">
        <v>143</v>
      </c>
      <c r="D114" s="3">
        <v>1596</v>
      </c>
      <c r="E114" t="s">
        <v>41</v>
      </c>
      <c r="F114" s="1" t="s">
        <v>363</v>
      </c>
    </row>
    <row r="115" spans="1:6" x14ac:dyDescent="0.25">
      <c r="A115" t="s">
        <v>364</v>
      </c>
      <c r="B115" t="s">
        <v>146</v>
      </c>
      <c r="C115" t="s">
        <v>147</v>
      </c>
      <c r="D115" s="3">
        <v>1103</v>
      </c>
      <c r="E115" t="s">
        <v>50</v>
      </c>
      <c r="F115" s="1" t="s">
        <v>365</v>
      </c>
    </row>
    <row r="116" spans="1:6" x14ac:dyDescent="0.25">
      <c r="A116" t="s">
        <v>366</v>
      </c>
      <c r="B116" t="s">
        <v>150</v>
      </c>
      <c r="C116" t="s">
        <v>151</v>
      </c>
      <c r="D116" s="3">
        <v>1809</v>
      </c>
      <c r="E116" t="s">
        <v>36</v>
      </c>
      <c r="F116" s="1" t="s">
        <v>367</v>
      </c>
    </row>
    <row r="117" spans="1:6" x14ac:dyDescent="0.25">
      <c r="A117" t="s">
        <v>368</v>
      </c>
      <c r="B117" t="s">
        <v>154</v>
      </c>
      <c r="C117" t="s">
        <v>155</v>
      </c>
      <c r="D117" s="3">
        <v>1280</v>
      </c>
      <c r="E117" t="s">
        <v>41</v>
      </c>
      <c r="F117" s="1" t="s">
        <v>369</v>
      </c>
    </row>
    <row r="118" spans="1:6" x14ac:dyDescent="0.25">
      <c r="A118" t="s">
        <v>370</v>
      </c>
      <c r="B118" t="s">
        <v>158</v>
      </c>
      <c r="C118" t="s">
        <v>159</v>
      </c>
      <c r="D118" s="3">
        <v>10000</v>
      </c>
      <c r="E118" t="s">
        <v>50</v>
      </c>
      <c r="F118" s="1" t="s">
        <v>371</v>
      </c>
    </row>
    <row r="119" spans="1:6" x14ac:dyDescent="0.25">
      <c r="A119" t="s">
        <v>372</v>
      </c>
      <c r="B119" t="s">
        <v>162</v>
      </c>
      <c r="C119" t="s">
        <v>163</v>
      </c>
      <c r="D119" s="3">
        <v>529</v>
      </c>
      <c r="E119" t="s">
        <v>41</v>
      </c>
      <c r="F119" s="1" t="s">
        <v>373</v>
      </c>
    </row>
    <row r="120" spans="1:6" x14ac:dyDescent="0.25">
      <c r="A120" t="s">
        <v>374</v>
      </c>
      <c r="B120" t="s">
        <v>166</v>
      </c>
      <c r="C120" t="s">
        <v>167</v>
      </c>
      <c r="D120" s="3">
        <v>1961</v>
      </c>
      <c r="E120" t="s">
        <v>50</v>
      </c>
      <c r="F120" s="1" t="s">
        <v>375</v>
      </c>
    </row>
    <row r="121" spans="1:6" x14ac:dyDescent="0.25">
      <c r="A121" t="s">
        <v>376</v>
      </c>
      <c r="B121" t="s">
        <v>170</v>
      </c>
      <c r="C121" t="s">
        <v>171</v>
      </c>
      <c r="D121" s="3">
        <v>1751</v>
      </c>
      <c r="E121" t="s">
        <v>36</v>
      </c>
      <c r="F121" s="1" t="s">
        <v>179</v>
      </c>
    </row>
    <row r="122" spans="1:6" x14ac:dyDescent="0.25">
      <c r="A122" t="s">
        <v>377</v>
      </c>
      <c r="B122" t="s">
        <v>173</v>
      </c>
      <c r="C122" t="s">
        <v>174</v>
      </c>
      <c r="D122" s="3">
        <v>524</v>
      </c>
      <c r="E122" t="s">
        <v>41</v>
      </c>
      <c r="F122" s="1" t="s">
        <v>73</v>
      </c>
    </row>
    <row r="123" spans="1:6" x14ac:dyDescent="0.25">
      <c r="A123" t="s">
        <v>378</v>
      </c>
      <c r="B123" t="s">
        <v>177</v>
      </c>
      <c r="C123" t="s">
        <v>178</v>
      </c>
      <c r="D123" s="3">
        <v>1629</v>
      </c>
      <c r="E123" t="s">
        <v>50</v>
      </c>
      <c r="F123" s="1" t="s">
        <v>379</v>
      </c>
    </row>
    <row r="124" spans="1:6" x14ac:dyDescent="0.25">
      <c r="A124" t="s">
        <v>380</v>
      </c>
      <c r="B124" t="s">
        <v>181</v>
      </c>
      <c r="C124" t="s">
        <v>182</v>
      </c>
      <c r="D124" s="3">
        <v>1058</v>
      </c>
      <c r="E124" t="s">
        <v>36</v>
      </c>
      <c r="F124" s="1" t="s">
        <v>198</v>
      </c>
    </row>
    <row r="125" spans="1:6" x14ac:dyDescent="0.25">
      <c r="A125" t="s">
        <v>381</v>
      </c>
      <c r="B125" t="s">
        <v>185</v>
      </c>
      <c r="C125" t="s">
        <v>186</v>
      </c>
      <c r="D125" s="3">
        <v>343</v>
      </c>
      <c r="E125" t="s">
        <v>41</v>
      </c>
      <c r="F125" s="1" t="s">
        <v>382</v>
      </c>
    </row>
    <row r="126" spans="1:6" x14ac:dyDescent="0.25">
      <c r="A126" t="s">
        <v>383</v>
      </c>
      <c r="B126" t="s">
        <v>189</v>
      </c>
      <c r="C126" t="s">
        <v>190</v>
      </c>
      <c r="D126" s="3">
        <v>8000</v>
      </c>
      <c r="E126" t="s">
        <v>50</v>
      </c>
      <c r="F126" s="1" t="s">
        <v>356</v>
      </c>
    </row>
    <row r="127" spans="1:6" x14ac:dyDescent="0.25">
      <c r="A127" t="s">
        <v>384</v>
      </c>
      <c r="B127" t="s">
        <v>193</v>
      </c>
      <c r="C127" t="s">
        <v>194</v>
      </c>
      <c r="D127" s="3">
        <v>584</v>
      </c>
      <c r="E127" t="s">
        <v>41</v>
      </c>
      <c r="F127" s="1" t="s">
        <v>385</v>
      </c>
    </row>
    <row r="128" spans="1:6" x14ac:dyDescent="0.25">
      <c r="A128" t="s">
        <v>386</v>
      </c>
      <c r="B128" t="s">
        <v>197</v>
      </c>
      <c r="C128" t="s">
        <v>115</v>
      </c>
      <c r="D128" s="3">
        <v>1399</v>
      </c>
      <c r="E128" t="s">
        <v>50</v>
      </c>
      <c r="F128" s="1" t="s">
        <v>168</v>
      </c>
    </row>
    <row r="129" spans="1:6" x14ac:dyDescent="0.25">
      <c r="A129" t="s">
        <v>387</v>
      </c>
      <c r="B129" t="s">
        <v>200</v>
      </c>
      <c r="C129" t="s">
        <v>201</v>
      </c>
      <c r="D129" s="3">
        <v>1221</v>
      </c>
      <c r="E129" t="s">
        <v>36</v>
      </c>
      <c r="F129" s="1" t="s">
        <v>289</v>
      </c>
    </row>
    <row r="130" spans="1:6" x14ac:dyDescent="0.25">
      <c r="A130" t="s">
        <v>388</v>
      </c>
      <c r="B130" t="s">
        <v>204</v>
      </c>
      <c r="C130" t="s">
        <v>205</v>
      </c>
      <c r="D130" s="3">
        <v>474</v>
      </c>
      <c r="E130" t="s">
        <v>41</v>
      </c>
      <c r="F130" s="1" t="s">
        <v>389</v>
      </c>
    </row>
    <row r="131" spans="1:6" x14ac:dyDescent="0.25">
      <c r="A131" t="s">
        <v>390</v>
      </c>
      <c r="B131" t="s">
        <v>208</v>
      </c>
      <c r="C131" t="s">
        <v>107</v>
      </c>
      <c r="D131" s="3">
        <v>957</v>
      </c>
      <c r="E131" t="s">
        <v>50</v>
      </c>
      <c r="F131" s="1" t="s">
        <v>206</v>
      </c>
    </row>
    <row r="132" spans="1:6" x14ac:dyDescent="0.25">
      <c r="A132" t="s">
        <v>391</v>
      </c>
      <c r="B132" t="s">
        <v>211</v>
      </c>
      <c r="C132" t="s">
        <v>111</v>
      </c>
      <c r="D132" s="3">
        <v>1841</v>
      </c>
      <c r="E132" t="s">
        <v>36</v>
      </c>
      <c r="F132" s="1" t="s">
        <v>358</v>
      </c>
    </row>
    <row r="133" spans="1:6" x14ac:dyDescent="0.25">
      <c r="A133" t="s">
        <v>392</v>
      </c>
      <c r="B133" t="s">
        <v>214</v>
      </c>
      <c r="C133" t="s">
        <v>115</v>
      </c>
      <c r="D133" s="3">
        <v>200</v>
      </c>
      <c r="E133" t="s">
        <v>41</v>
      </c>
      <c r="F133" s="1" t="s">
        <v>393</v>
      </c>
    </row>
    <row r="134" spans="1:6" x14ac:dyDescent="0.25">
      <c r="A134" t="s">
        <v>394</v>
      </c>
      <c r="B134" t="s">
        <v>217</v>
      </c>
      <c r="C134" t="s">
        <v>194</v>
      </c>
      <c r="D134" s="3">
        <v>1949</v>
      </c>
      <c r="E134" t="s">
        <v>50</v>
      </c>
      <c r="F134" s="1" t="s">
        <v>395</v>
      </c>
    </row>
    <row r="135" spans="1:6" x14ac:dyDescent="0.25">
      <c r="A135" t="s">
        <v>396</v>
      </c>
      <c r="B135" t="s">
        <v>220</v>
      </c>
      <c r="C135" t="s">
        <v>201</v>
      </c>
      <c r="D135" s="3">
        <v>201</v>
      </c>
      <c r="E135" t="s">
        <v>41</v>
      </c>
      <c r="F135" s="1" t="s">
        <v>397</v>
      </c>
    </row>
    <row r="136" spans="1:6" x14ac:dyDescent="0.25">
      <c r="A136" t="s">
        <v>398</v>
      </c>
      <c r="B136" t="s">
        <v>223</v>
      </c>
      <c r="C136" t="s">
        <v>205</v>
      </c>
      <c r="D136" s="3">
        <v>524</v>
      </c>
      <c r="E136" t="s">
        <v>50</v>
      </c>
      <c r="F136" s="1" t="s">
        <v>399</v>
      </c>
    </row>
    <row r="137" spans="1:6" x14ac:dyDescent="0.25">
      <c r="A137" t="s">
        <v>400</v>
      </c>
      <c r="B137" t="s">
        <v>226</v>
      </c>
      <c r="C137" t="s">
        <v>186</v>
      </c>
      <c r="D137" s="3">
        <v>591</v>
      </c>
      <c r="E137" t="s">
        <v>36</v>
      </c>
      <c r="F137" s="1" t="s">
        <v>401</v>
      </c>
    </row>
    <row r="138" spans="1:6" x14ac:dyDescent="0.25">
      <c r="A138" t="s">
        <v>402</v>
      </c>
      <c r="B138" t="s">
        <v>229</v>
      </c>
      <c r="C138" t="s">
        <v>190</v>
      </c>
      <c r="D138" s="3">
        <v>876</v>
      </c>
      <c r="E138" t="s">
        <v>41</v>
      </c>
      <c r="F138" s="1" t="s">
        <v>51</v>
      </c>
    </row>
    <row r="139" spans="1:6" x14ac:dyDescent="0.25">
      <c r="A139" t="s">
        <v>403</v>
      </c>
      <c r="B139" t="s">
        <v>232</v>
      </c>
      <c r="C139" t="s">
        <v>194</v>
      </c>
      <c r="D139" s="3">
        <v>1844</v>
      </c>
      <c r="E139" t="s">
        <v>50</v>
      </c>
      <c r="F139" s="1" t="s">
        <v>218</v>
      </c>
    </row>
    <row r="140" spans="1:6" x14ac:dyDescent="0.25">
      <c r="A140" t="s">
        <v>404</v>
      </c>
      <c r="B140" t="s">
        <v>235</v>
      </c>
      <c r="C140" t="s">
        <v>115</v>
      </c>
      <c r="D140" s="3">
        <v>290</v>
      </c>
      <c r="E140" t="s">
        <v>36</v>
      </c>
      <c r="F140" s="1" t="s">
        <v>405</v>
      </c>
    </row>
    <row r="141" spans="1:6" x14ac:dyDescent="0.25">
      <c r="A141" t="s">
        <v>406</v>
      </c>
      <c r="B141" t="s">
        <v>238</v>
      </c>
      <c r="C141" t="s">
        <v>201</v>
      </c>
      <c r="D141" s="3">
        <v>1622</v>
      </c>
      <c r="E141" t="s">
        <v>41</v>
      </c>
      <c r="F141" s="1" t="s">
        <v>407</v>
      </c>
    </row>
    <row r="142" spans="1:6" x14ac:dyDescent="0.25">
      <c r="A142" t="s">
        <v>408</v>
      </c>
      <c r="B142" t="s">
        <v>241</v>
      </c>
      <c r="C142" t="s">
        <v>205</v>
      </c>
      <c r="D142" s="3">
        <v>1896</v>
      </c>
      <c r="E142" t="s">
        <v>50</v>
      </c>
      <c r="F142" s="1" t="s">
        <v>409</v>
      </c>
    </row>
    <row r="143" spans="1:6" x14ac:dyDescent="0.25">
      <c r="A143" t="s">
        <v>410</v>
      </c>
      <c r="B143" t="s">
        <v>244</v>
      </c>
      <c r="C143" t="s">
        <v>107</v>
      </c>
      <c r="D143" s="3">
        <v>261</v>
      </c>
      <c r="E143" t="s">
        <v>41</v>
      </c>
      <c r="F143" s="1" t="s">
        <v>411</v>
      </c>
    </row>
    <row r="144" spans="1:6" x14ac:dyDescent="0.25">
      <c r="A144" t="s">
        <v>412</v>
      </c>
      <c r="B144" t="s">
        <v>247</v>
      </c>
      <c r="C144" t="s">
        <v>111</v>
      </c>
      <c r="D144" s="3">
        <v>936</v>
      </c>
      <c r="E144" t="s">
        <v>50</v>
      </c>
      <c r="F144" s="1" t="s">
        <v>356</v>
      </c>
    </row>
    <row r="145" spans="1:6" x14ac:dyDescent="0.25">
      <c r="A145" t="s">
        <v>413</v>
      </c>
      <c r="B145" t="s">
        <v>250</v>
      </c>
      <c r="C145" t="s">
        <v>115</v>
      </c>
      <c r="D145" s="3">
        <v>247</v>
      </c>
      <c r="E145" t="s">
        <v>36</v>
      </c>
      <c r="F145" s="1" t="s">
        <v>414</v>
      </c>
    </row>
    <row r="146" spans="1:6" x14ac:dyDescent="0.25">
      <c r="A146" t="s">
        <v>415</v>
      </c>
      <c r="B146" t="s">
        <v>253</v>
      </c>
      <c r="C146" t="s">
        <v>119</v>
      </c>
      <c r="D146" s="3">
        <v>627</v>
      </c>
      <c r="E146" t="s">
        <v>41</v>
      </c>
      <c r="F146" s="1" t="s">
        <v>416</v>
      </c>
    </row>
    <row r="147" spans="1:6" x14ac:dyDescent="0.25">
      <c r="A147" t="s">
        <v>417</v>
      </c>
      <c r="B147" t="s">
        <v>166</v>
      </c>
      <c r="C147" t="s">
        <v>123</v>
      </c>
      <c r="D147" s="3">
        <v>1029</v>
      </c>
      <c r="E147" t="s">
        <v>50</v>
      </c>
      <c r="F147" s="1" t="s">
        <v>363</v>
      </c>
    </row>
    <row r="148" spans="1:6" x14ac:dyDescent="0.25">
      <c r="A148" t="s">
        <v>418</v>
      </c>
      <c r="B148" t="s">
        <v>258</v>
      </c>
      <c r="C148" t="s">
        <v>127</v>
      </c>
      <c r="D148" s="3">
        <v>552</v>
      </c>
      <c r="E148" t="s">
        <v>36</v>
      </c>
      <c r="F148" s="1" t="s">
        <v>37</v>
      </c>
    </row>
    <row r="149" spans="1:6" x14ac:dyDescent="0.25">
      <c r="A149" t="s">
        <v>419</v>
      </c>
      <c r="B149" t="s">
        <v>162</v>
      </c>
      <c r="C149" t="s">
        <v>131</v>
      </c>
      <c r="D149" s="3">
        <v>767</v>
      </c>
      <c r="E149" t="s">
        <v>41</v>
      </c>
      <c r="F149" s="1" t="s">
        <v>303</v>
      </c>
    </row>
    <row r="150" spans="1:6" x14ac:dyDescent="0.25">
      <c r="A150" t="s">
        <v>420</v>
      </c>
      <c r="B150" t="s">
        <v>262</v>
      </c>
      <c r="C150" t="s">
        <v>135</v>
      </c>
      <c r="D150" s="3">
        <v>496</v>
      </c>
      <c r="E150" t="s">
        <v>50</v>
      </c>
      <c r="F150" s="1" t="s">
        <v>421</v>
      </c>
    </row>
    <row r="151" spans="1:6" x14ac:dyDescent="0.25">
      <c r="A151" t="s">
        <v>422</v>
      </c>
      <c r="B151" t="s">
        <v>265</v>
      </c>
      <c r="C151" t="s">
        <v>139</v>
      </c>
      <c r="D151" s="3">
        <v>228</v>
      </c>
      <c r="E151" t="s">
        <v>41</v>
      </c>
      <c r="F151" s="1" t="s">
        <v>423</v>
      </c>
    </row>
    <row r="152" spans="1:6" x14ac:dyDescent="0.25">
      <c r="A152" t="s">
        <v>424</v>
      </c>
      <c r="B152" t="s">
        <v>268</v>
      </c>
      <c r="C152" t="s">
        <v>143</v>
      </c>
      <c r="D152" s="3">
        <v>1089</v>
      </c>
      <c r="E152" t="s">
        <v>50</v>
      </c>
      <c r="F152" s="1" t="s">
        <v>315</v>
      </c>
    </row>
    <row r="153" spans="1:6" x14ac:dyDescent="0.25">
      <c r="A153" t="s">
        <v>425</v>
      </c>
      <c r="B153" t="s">
        <v>270</v>
      </c>
      <c r="C153" t="s">
        <v>147</v>
      </c>
      <c r="D153" s="3">
        <v>1258</v>
      </c>
      <c r="E153" t="s">
        <v>36</v>
      </c>
      <c r="F153" s="1" t="s">
        <v>70</v>
      </c>
    </row>
    <row r="154" spans="1:6" x14ac:dyDescent="0.25">
      <c r="A154" t="s">
        <v>426</v>
      </c>
      <c r="B154" t="s">
        <v>272</v>
      </c>
      <c r="C154" t="s">
        <v>151</v>
      </c>
      <c r="D154" s="3">
        <v>1768</v>
      </c>
      <c r="E154" t="s">
        <v>41</v>
      </c>
      <c r="F154" s="1" t="s">
        <v>427</v>
      </c>
    </row>
    <row r="155" spans="1:6" x14ac:dyDescent="0.25">
      <c r="A155" t="s">
        <v>428</v>
      </c>
      <c r="B155" t="s">
        <v>275</v>
      </c>
      <c r="C155" t="s">
        <v>155</v>
      </c>
      <c r="D155" s="3">
        <v>1334</v>
      </c>
      <c r="E155" t="s">
        <v>50</v>
      </c>
      <c r="F155" s="1" t="s">
        <v>429</v>
      </c>
    </row>
    <row r="156" spans="1:6" x14ac:dyDescent="0.25">
      <c r="A156" t="s">
        <v>430</v>
      </c>
      <c r="B156" t="s">
        <v>278</v>
      </c>
      <c r="C156" t="s">
        <v>159</v>
      </c>
      <c r="D156" s="3">
        <v>869</v>
      </c>
      <c r="E156" t="s">
        <v>36</v>
      </c>
      <c r="F156" s="1" t="s">
        <v>431</v>
      </c>
    </row>
    <row r="157" spans="1:6" x14ac:dyDescent="0.25">
      <c r="A157" t="s">
        <v>432</v>
      </c>
      <c r="B157" t="s">
        <v>281</v>
      </c>
      <c r="C157" t="s">
        <v>163</v>
      </c>
      <c r="D157" s="3">
        <v>44</v>
      </c>
      <c r="E157" t="s">
        <v>41</v>
      </c>
      <c r="F157" s="1" t="s">
        <v>218</v>
      </c>
    </row>
    <row r="158" spans="1:6" x14ac:dyDescent="0.25">
      <c r="A158" t="s">
        <v>433</v>
      </c>
      <c r="B158" t="s">
        <v>283</v>
      </c>
      <c r="C158" t="s">
        <v>167</v>
      </c>
      <c r="D158" s="3">
        <v>1813</v>
      </c>
      <c r="E158" t="s">
        <v>50</v>
      </c>
      <c r="F158" s="1" t="s">
        <v>434</v>
      </c>
    </row>
    <row r="159" spans="1:6" x14ac:dyDescent="0.25">
      <c r="A159" t="s">
        <v>435</v>
      </c>
      <c r="B159" t="s">
        <v>286</v>
      </c>
      <c r="C159" t="s">
        <v>171</v>
      </c>
      <c r="D159" s="3">
        <v>1053</v>
      </c>
      <c r="E159" t="s">
        <v>41</v>
      </c>
      <c r="F159" s="1" t="s">
        <v>399</v>
      </c>
    </row>
    <row r="160" spans="1:6" x14ac:dyDescent="0.25">
      <c r="A160" t="s">
        <v>436</v>
      </c>
      <c r="B160" t="s">
        <v>288</v>
      </c>
      <c r="C160" t="s">
        <v>174</v>
      </c>
      <c r="D160" s="3">
        <v>500</v>
      </c>
      <c r="E160" t="s">
        <v>50</v>
      </c>
      <c r="F160" s="1" t="s">
        <v>437</v>
      </c>
    </row>
    <row r="161" spans="1:6" x14ac:dyDescent="0.25">
      <c r="A161" t="s">
        <v>438</v>
      </c>
      <c r="B161" t="s">
        <v>291</v>
      </c>
      <c r="C161" t="s">
        <v>178</v>
      </c>
      <c r="D161" s="3">
        <v>1282</v>
      </c>
      <c r="E161" t="s">
        <v>36</v>
      </c>
      <c r="F161" s="1" t="s">
        <v>439</v>
      </c>
    </row>
    <row r="162" spans="1:6" x14ac:dyDescent="0.25">
      <c r="A162" t="s">
        <v>440</v>
      </c>
      <c r="B162" t="s">
        <v>294</v>
      </c>
      <c r="C162" t="s">
        <v>182</v>
      </c>
      <c r="D162" s="3">
        <v>438</v>
      </c>
      <c r="E162" t="s">
        <v>41</v>
      </c>
      <c r="F162" s="1" t="s">
        <v>441</v>
      </c>
    </row>
    <row r="163" spans="1:6" x14ac:dyDescent="0.25">
      <c r="A163" t="s">
        <v>442</v>
      </c>
      <c r="B163" t="s">
        <v>297</v>
      </c>
      <c r="C163" t="s">
        <v>298</v>
      </c>
      <c r="D163" s="3">
        <v>1051</v>
      </c>
      <c r="E163" t="s">
        <v>50</v>
      </c>
      <c r="F163" s="1" t="s">
        <v>443</v>
      </c>
    </row>
    <row r="164" spans="1:6" x14ac:dyDescent="0.25">
      <c r="A164" t="s">
        <v>444</v>
      </c>
      <c r="B164" t="s">
        <v>301</v>
      </c>
      <c r="C164" t="s">
        <v>302</v>
      </c>
      <c r="D164" s="3">
        <v>1791</v>
      </c>
      <c r="E164" t="s">
        <v>36</v>
      </c>
      <c r="F164" s="1" t="s">
        <v>445</v>
      </c>
    </row>
    <row r="165" spans="1:6" x14ac:dyDescent="0.25">
      <c r="A165" t="s">
        <v>446</v>
      </c>
      <c r="B165" t="s">
        <v>305</v>
      </c>
      <c r="C165" t="s">
        <v>306</v>
      </c>
      <c r="D165" s="3">
        <v>1209</v>
      </c>
      <c r="E165" t="s">
        <v>41</v>
      </c>
      <c r="F165" s="1" t="s">
        <v>447</v>
      </c>
    </row>
    <row r="166" spans="1:6" x14ac:dyDescent="0.25">
      <c r="A166" t="s">
        <v>448</v>
      </c>
      <c r="B166" t="s">
        <v>34</v>
      </c>
      <c r="C166" t="s">
        <v>35</v>
      </c>
      <c r="D166" s="3">
        <v>1576</v>
      </c>
      <c r="E166" t="s">
        <v>50</v>
      </c>
      <c r="F166" s="1" t="s">
        <v>329</v>
      </c>
    </row>
    <row r="167" spans="1:6" x14ac:dyDescent="0.25">
      <c r="A167" t="s">
        <v>449</v>
      </c>
      <c r="B167" t="s">
        <v>39</v>
      </c>
      <c r="C167" t="s">
        <v>40</v>
      </c>
      <c r="D167" s="3">
        <v>428</v>
      </c>
      <c r="E167" t="s">
        <v>36</v>
      </c>
      <c r="F167" s="1" t="s">
        <v>450</v>
      </c>
    </row>
    <row r="168" spans="1:6" x14ac:dyDescent="0.25">
      <c r="A168" t="s">
        <v>451</v>
      </c>
      <c r="B168" t="s">
        <v>44</v>
      </c>
      <c r="C168" t="s">
        <v>45</v>
      </c>
      <c r="D168" s="3">
        <v>1506</v>
      </c>
      <c r="E168" t="s">
        <v>41</v>
      </c>
      <c r="F168" s="1" t="s">
        <v>452</v>
      </c>
    </row>
    <row r="169" spans="1:6" x14ac:dyDescent="0.25">
      <c r="A169" t="s">
        <v>453</v>
      </c>
      <c r="B169" t="s">
        <v>48</v>
      </c>
      <c r="C169" t="s">
        <v>49</v>
      </c>
      <c r="D169" s="3">
        <v>1470</v>
      </c>
      <c r="E169" t="s">
        <v>50</v>
      </c>
      <c r="F169" s="1" t="s">
        <v>89</v>
      </c>
    </row>
    <row r="170" spans="1:6" x14ac:dyDescent="0.25">
      <c r="A170" t="s">
        <v>454</v>
      </c>
      <c r="B170" t="s">
        <v>53</v>
      </c>
      <c r="C170" t="s">
        <v>54</v>
      </c>
      <c r="D170" s="3">
        <v>582</v>
      </c>
      <c r="E170" t="s">
        <v>36</v>
      </c>
      <c r="F170" s="1" t="s">
        <v>455</v>
      </c>
    </row>
    <row r="171" spans="1:6" x14ac:dyDescent="0.25">
      <c r="A171" t="s">
        <v>456</v>
      </c>
      <c r="B171" t="s">
        <v>57</v>
      </c>
      <c r="C171" t="s">
        <v>58</v>
      </c>
      <c r="D171" s="3">
        <v>1889</v>
      </c>
      <c r="E171" t="s">
        <v>41</v>
      </c>
      <c r="F171" s="1" t="s">
        <v>215</v>
      </c>
    </row>
    <row r="172" spans="1:6" x14ac:dyDescent="0.25">
      <c r="A172" t="s">
        <v>457</v>
      </c>
      <c r="B172" t="s">
        <v>61</v>
      </c>
      <c r="C172" t="s">
        <v>62</v>
      </c>
      <c r="D172" s="3">
        <v>824</v>
      </c>
      <c r="E172" t="s">
        <v>50</v>
      </c>
      <c r="F172" s="1" t="s">
        <v>458</v>
      </c>
    </row>
    <row r="173" spans="1:6" x14ac:dyDescent="0.25">
      <c r="A173" t="s">
        <v>459</v>
      </c>
      <c r="B173" t="s">
        <v>65</v>
      </c>
      <c r="C173" t="s">
        <v>66</v>
      </c>
      <c r="D173" s="3">
        <v>1922</v>
      </c>
      <c r="E173" t="s">
        <v>36</v>
      </c>
      <c r="F173" s="1" t="s">
        <v>460</v>
      </c>
    </row>
    <row r="174" spans="1:6" x14ac:dyDescent="0.25">
      <c r="A174" t="s">
        <v>461</v>
      </c>
      <c r="B174" t="s">
        <v>69</v>
      </c>
      <c r="C174" t="s">
        <v>49</v>
      </c>
      <c r="D174" s="3">
        <v>1617</v>
      </c>
      <c r="E174" t="s">
        <v>41</v>
      </c>
      <c r="F174" s="1" t="s">
        <v>462</v>
      </c>
    </row>
    <row r="175" spans="1:6" x14ac:dyDescent="0.25">
      <c r="A175" t="s">
        <v>463</v>
      </c>
      <c r="B175" t="s">
        <v>72</v>
      </c>
      <c r="C175" t="s">
        <v>45</v>
      </c>
      <c r="D175" s="3">
        <v>1434</v>
      </c>
      <c r="E175" t="s">
        <v>50</v>
      </c>
      <c r="F175" s="1" t="s">
        <v>299</v>
      </c>
    </row>
    <row r="176" spans="1:6" x14ac:dyDescent="0.25">
      <c r="A176" t="s">
        <v>464</v>
      </c>
      <c r="B176" t="s">
        <v>75</v>
      </c>
      <c r="C176" t="s">
        <v>54</v>
      </c>
      <c r="D176" s="3">
        <v>1578</v>
      </c>
      <c r="E176" t="s">
        <v>36</v>
      </c>
      <c r="F176" s="1" t="s">
        <v>369</v>
      </c>
    </row>
    <row r="177" spans="1:6" x14ac:dyDescent="0.25">
      <c r="A177" t="s">
        <v>465</v>
      </c>
      <c r="B177" t="s">
        <v>78</v>
      </c>
      <c r="C177" t="s">
        <v>58</v>
      </c>
      <c r="D177" s="3">
        <v>1974</v>
      </c>
      <c r="E177" t="s">
        <v>41</v>
      </c>
      <c r="F177" s="1" t="s">
        <v>466</v>
      </c>
    </row>
    <row r="178" spans="1:6" x14ac:dyDescent="0.25">
      <c r="A178" t="s">
        <v>467</v>
      </c>
      <c r="B178" t="s">
        <v>81</v>
      </c>
      <c r="C178" t="s">
        <v>35</v>
      </c>
      <c r="D178" s="3">
        <v>119</v>
      </c>
      <c r="E178" t="s">
        <v>50</v>
      </c>
      <c r="F178" s="1" t="s">
        <v>468</v>
      </c>
    </row>
    <row r="179" spans="1:6" x14ac:dyDescent="0.25">
      <c r="A179" t="s">
        <v>469</v>
      </c>
      <c r="B179" t="s">
        <v>84</v>
      </c>
      <c r="C179" t="s">
        <v>40</v>
      </c>
      <c r="D179" s="3">
        <v>1216</v>
      </c>
      <c r="E179" t="s">
        <v>36</v>
      </c>
      <c r="F179" s="1" t="s">
        <v>470</v>
      </c>
    </row>
    <row r="180" spans="1:6" x14ac:dyDescent="0.25">
      <c r="A180" t="s">
        <v>471</v>
      </c>
      <c r="B180" t="s">
        <v>86</v>
      </c>
      <c r="C180" t="s">
        <v>45</v>
      </c>
      <c r="D180" s="3">
        <v>893</v>
      </c>
      <c r="E180" t="s">
        <v>41</v>
      </c>
      <c r="F180" s="1" t="s">
        <v>472</v>
      </c>
    </row>
    <row r="181" spans="1:6" x14ac:dyDescent="0.25">
      <c r="A181" t="s">
        <v>473</v>
      </c>
      <c r="B181" t="s">
        <v>88</v>
      </c>
      <c r="C181" t="s">
        <v>49</v>
      </c>
      <c r="D181" s="3">
        <v>1920</v>
      </c>
      <c r="E181" t="s">
        <v>50</v>
      </c>
      <c r="F181" s="1" t="s">
        <v>307</v>
      </c>
    </row>
    <row r="182" spans="1:6" x14ac:dyDescent="0.25">
      <c r="A182" t="s">
        <v>474</v>
      </c>
      <c r="B182" t="s">
        <v>91</v>
      </c>
      <c r="C182" t="s">
        <v>54</v>
      </c>
      <c r="D182" s="3">
        <v>1004</v>
      </c>
      <c r="E182" t="s">
        <v>36</v>
      </c>
      <c r="F182" s="1" t="s">
        <v>475</v>
      </c>
    </row>
    <row r="183" spans="1:6" x14ac:dyDescent="0.25">
      <c r="A183" t="s">
        <v>476</v>
      </c>
      <c r="B183" t="s">
        <v>94</v>
      </c>
      <c r="C183" t="s">
        <v>58</v>
      </c>
      <c r="D183" s="3">
        <v>1796</v>
      </c>
      <c r="E183" t="s">
        <v>41</v>
      </c>
      <c r="F183" s="1" t="s">
        <v>477</v>
      </c>
    </row>
    <row r="184" spans="1:6" x14ac:dyDescent="0.25">
      <c r="A184" t="s">
        <v>478</v>
      </c>
      <c r="B184" t="s">
        <v>97</v>
      </c>
      <c r="C184" t="s">
        <v>62</v>
      </c>
      <c r="D184" s="3">
        <v>40</v>
      </c>
      <c r="E184" t="s">
        <v>50</v>
      </c>
      <c r="F184" s="1" t="s">
        <v>198</v>
      </c>
    </row>
    <row r="185" spans="1:6" x14ac:dyDescent="0.25">
      <c r="A185" t="s">
        <v>479</v>
      </c>
      <c r="B185" t="s">
        <v>100</v>
      </c>
      <c r="C185" t="s">
        <v>66</v>
      </c>
      <c r="D185" s="3">
        <v>1908</v>
      </c>
      <c r="E185" t="s">
        <v>36</v>
      </c>
      <c r="F185" s="1" t="s">
        <v>120</v>
      </c>
    </row>
    <row r="186" spans="1:6" x14ac:dyDescent="0.25">
      <c r="A186" t="s">
        <v>480</v>
      </c>
      <c r="B186" t="s">
        <v>103</v>
      </c>
      <c r="C186" t="s">
        <v>49</v>
      </c>
      <c r="D186" s="3">
        <v>1345</v>
      </c>
      <c r="E186" t="s">
        <v>41</v>
      </c>
      <c r="F186" s="1" t="s">
        <v>42</v>
      </c>
    </row>
    <row r="187" spans="1:6" x14ac:dyDescent="0.25">
      <c r="A187" t="s">
        <v>481</v>
      </c>
      <c r="B187" t="s">
        <v>106</v>
      </c>
      <c r="C187" t="s">
        <v>107</v>
      </c>
      <c r="D187" s="3">
        <v>493</v>
      </c>
      <c r="E187" t="s">
        <v>50</v>
      </c>
      <c r="F187" s="1" t="s">
        <v>482</v>
      </c>
    </row>
    <row r="188" spans="1:6" x14ac:dyDescent="0.25">
      <c r="A188" t="s">
        <v>483</v>
      </c>
      <c r="B188" t="s">
        <v>110</v>
      </c>
      <c r="C188" t="s">
        <v>111</v>
      </c>
      <c r="D188" s="3">
        <v>735</v>
      </c>
      <c r="E188" t="s">
        <v>36</v>
      </c>
      <c r="F188" s="1" t="s">
        <v>484</v>
      </c>
    </row>
    <row r="189" spans="1:6" x14ac:dyDescent="0.25">
      <c r="A189" t="s">
        <v>485</v>
      </c>
      <c r="B189" t="s">
        <v>114</v>
      </c>
      <c r="C189" t="s">
        <v>115</v>
      </c>
      <c r="D189" s="3">
        <v>1002</v>
      </c>
      <c r="E189" t="s">
        <v>41</v>
      </c>
      <c r="F189" s="1" t="s">
        <v>455</v>
      </c>
    </row>
    <row r="190" spans="1:6" x14ac:dyDescent="0.25">
      <c r="A190" t="s">
        <v>486</v>
      </c>
      <c r="B190" t="s">
        <v>118</v>
      </c>
      <c r="C190" t="s">
        <v>119</v>
      </c>
      <c r="D190" s="3">
        <v>833</v>
      </c>
      <c r="E190" t="s">
        <v>50</v>
      </c>
      <c r="F190" s="1" t="s">
        <v>487</v>
      </c>
    </row>
    <row r="191" spans="1:6" x14ac:dyDescent="0.25">
      <c r="A191" t="s">
        <v>488</v>
      </c>
      <c r="B191" t="s">
        <v>122</v>
      </c>
      <c r="C191" t="s">
        <v>123</v>
      </c>
      <c r="D191" s="3">
        <v>1528</v>
      </c>
      <c r="E191" t="s">
        <v>36</v>
      </c>
      <c r="F191" s="1" t="s">
        <v>447</v>
      </c>
    </row>
    <row r="192" spans="1:6" x14ac:dyDescent="0.25">
      <c r="A192" t="s">
        <v>489</v>
      </c>
      <c r="B192" t="s">
        <v>126</v>
      </c>
      <c r="C192" t="s">
        <v>127</v>
      </c>
      <c r="D192" s="3">
        <v>1245</v>
      </c>
      <c r="E192" t="s">
        <v>41</v>
      </c>
      <c r="F192" s="1" t="s">
        <v>490</v>
      </c>
    </row>
    <row r="193" spans="1:6" x14ac:dyDescent="0.25">
      <c r="A193" t="s">
        <v>491</v>
      </c>
      <c r="B193" t="s">
        <v>130</v>
      </c>
      <c r="C193" t="s">
        <v>131</v>
      </c>
      <c r="D193" s="3">
        <v>1238</v>
      </c>
      <c r="E193" t="s">
        <v>50</v>
      </c>
      <c r="F193" s="1" t="s">
        <v>492</v>
      </c>
    </row>
    <row r="194" spans="1:6" x14ac:dyDescent="0.25">
      <c r="A194" t="s">
        <v>493</v>
      </c>
      <c r="B194" t="s">
        <v>134</v>
      </c>
      <c r="C194" t="s">
        <v>135</v>
      </c>
      <c r="D194" s="3">
        <v>1138</v>
      </c>
      <c r="E194" t="s">
        <v>36</v>
      </c>
      <c r="F194" s="1" t="s">
        <v>494</v>
      </c>
    </row>
    <row r="195" spans="1:6" x14ac:dyDescent="0.25">
      <c r="A195" t="s">
        <v>495</v>
      </c>
      <c r="B195" t="s">
        <v>138</v>
      </c>
      <c r="C195" t="s">
        <v>139</v>
      </c>
      <c r="D195" s="3">
        <v>1534</v>
      </c>
      <c r="E195" t="s">
        <v>41</v>
      </c>
      <c r="F195" s="1" t="s">
        <v>496</v>
      </c>
    </row>
    <row r="196" spans="1:6" x14ac:dyDescent="0.25">
      <c r="A196" t="s">
        <v>497</v>
      </c>
      <c r="B196" t="s">
        <v>142</v>
      </c>
      <c r="C196" t="s">
        <v>143</v>
      </c>
      <c r="D196" s="3">
        <v>1832</v>
      </c>
      <c r="E196" t="s">
        <v>50</v>
      </c>
      <c r="F196" s="1" t="s">
        <v>498</v>
      </c>
    </row>
    <row r="197" spans="1:6" x14ac:dyDescent="0.25">
      <c r="A197" t="s">
        <v>499</v>
      </c>
      <c r="B197" t="s">
        <v>146</v>
      </c>
      <c r="C197" t="s">
        <v>147</v>
      </c>
      <c r="D197" s="3">
        <v>1456</v>
      </c>
      <c r="E197" t="s">
        <v>36</v>
      </c>
      <c r="F197" s="1" t="s">
        <v>369</v>
      </c>
    </row>
    <row r="198" spans="1:6" x14ac:dyDescent="0.25">
      <c r="A198" t="s">
        <v>500</v>
      </c>
      <c r="B198" t="s">
        <v>150</v>
      </c>
      <c r="C198" t="s">
        <v>151</v>
      </c>
      <c r="D198" s="3">
        <v>1526</v>
      </c>
      <c r="E198" t="s">
        <v>41</v>
      </c>
      <c r="F198" s="1" t="s">
        <v>337</v>
      </c>
    </row>
    <row r="199" spans="1:6" x14ac:dyDescent="0.25">
      <c r="A199" t="s">
        <v>501</v>
      </c>
      <c r="B199" t="s">
        <v>154</v>
      </c>
      <c r="C199" t="s">
        <v>155</v>
      </c>
      <c r="D199" s="3">
        <v>445</v>
      </c>
      <c r="E199" t="s">
        <v>50</v>
      </c>
      <c r="F199" s="1" t="s">
        <v>104</v>
      </c>
    </row>
    <row r="200" spans="1:6" x14ac:dyDescent="0.25">
      <c r="A200" t="s">
        <v>502</v>
      </c>
      <c r="B200" t="s">
        <v>158</v>
      </c>
      <c r="C200" t="s">
        <v>159</v>
      </c>
      <c r="D200" s="3">
        <v>490</v>
      </c>
      <c r="E200" t="s">
        <v>36</v>
      </c>
      <c r="F200" s="1" t="s">
        <v>503</v>
      </c>
    </row>
    <row r="201" spans="1:6" x14ac:dyDescent="0.25">
      <c r="A201" t="s">
        <v>504</v>
      </c>
      <c r="B201" t="s">
        <v>162</v>
      </c>
      <c r="C201" t="s">
        <v>163</v>
      </c>
      <c r="D201" s="3">
        <v>1319</v>
      </c>
      <c r="E201" t="s">
        <v>41</v>
      </c>
      <c r="F201" s="1" t="s">
        <v>303</v>
      </c>
    </row>
    <row r="202" spans="1:6" x14ac:dyDescent="0.25">
      <c r="A202" t="s">
        <v>505</v>
      </c>
      <c r="B202" t="s">
        <v>166</v>
      </c>
      <c r="C202" t="s">
        <v>167</v>
      </c>
      <c r="D202" s="3">
        <v>306</v>
      </c>
      <c r="E202" t="s">
        <v>50</v>
      </c>
      <c r="F202" s="1" t="s">
        <v>506</v>
      </c>
    </row>
    <row r="203" spans="1:6" x14ac:dyDescent="0.25">
      <c r="A203" t="s">
        <v>507</v>
      </c>
      <c r="B203" t="s">
        <v>170</v>
      </c>
      <c r="C203" t="s">
        <v>171</v>
      </c>
      <c r="D203" s="3">
        <v>1064</v>
      </c>
      <c r="E203" t="s">
        <v>36</v>
      </c>
      <c r="F203" s="1" t="s">
        <v>508</v>
      </c>
    </row>
    <row r="204" spans="1:6" x14ac:dyDescent="0.25">
      <c r="A204" t="s">
        <v>509</v>
      </c>
      <c r="B204" t="s">
        <v>173</v>
      </c>
      <c r="C204" t="s">
        <v>174</v>
      </c>
      <c r="D204" s="3">
        <v>316</v>
      </c>
      <c r="E204" t="s">
        <v>41</v>
      </c>
      <c r="F204" s="1" t="s">
        <v>144</v>
      </c>
    </row>
    <row r="205" spans="1:6" x14ac:dyDescent="0.25">
      <c r="A205" t="s">
        <v>510</v>
      </c>
      <c r="B205" t="s">
        <v>177</v>
      </c>
      <c r="C205" t="s">
        <v>178</v>
      </c>
      <c r="D205" s="3">
        <v>117</v>
      </c>
      <c r="E205" t="s">
        <v>50</v>
      </c>
      <c r="F205" s="1" t="s">
        <v>511</v>
      </c>
    </row>
    <row r="206" spans="1:6" x14ac:dyDescent="0.25">
      <c r="A206" t="s">
        <v>512</v>
      </c>
      <c r="B206" t="s">
        <v>181</v>
      </c>
      <c r="C206" t="s">
        <v>182</v>
      </c>
      <c r="D206" s="3">
        <v>577</v>
      </c>
      <c r="E206" t="s">
        <v>36</v>
      </c>
      <c r="F206" s="1" t="s">
        <v>128</v>
      </c>
    </row>
    <row r="207" spans="1:6" x14ac:dyDescent="0.25">
      <c r="A207" t="s">
        <v>513</v>
      </c>
      <c r="B207" t="s">
        <v>185</v>
      </c>
      <c r="C207" t="s">
        <v>186</v>
      </c>
      <c r="D207" s="3">
        <v>219</v>
      </c>
      <c r="E207" t="s">
        <v>41</v>
      </c>
      <c r="F207" s="1" t="s">
        <v>514</v>
      </c>
    </row>
    <row r="208" spans="1:6" x14ac:dyDescent="0.25">
      <c r="A208" t="s">
        <v>515</v>
      </c>
      <c r="B208" t="s">
        <v>189</v>
      </c>
      <c r="C208" t="s">
        <v>190</v>
      </c>
      <c r="D208" s="3">
        <v>711</v>
      </c>
      <c r="E208" t="s">
        <v>50</v>
      </c>
      <c r="F208" s="1" t="s">
        <v>516</v>
      </c>
    </row>
    <row r="209" spans="1:6" x14ac:dyDescent="0.25">
      <c r="A209" t="s">
        <v>517</v>
      </c>
      <c r="B209" t="s">
        <v>193</v>
      </c>
      <c r="C209" t="s">
        <v>194</v>
      </c>
      <c r="D209" s="3">
        <v>1879</v>
      </c>
      <c r="E209" t="s">
        <v>36</v>
      </c>
      <c r="F209" s="1" t="s">
        <v>518</v>
      </c>
    </row>
    <row r="210" spans="1:6" x14ac:dyDescent="0.25">
      <c r="A210" t="s">
        <v>519</v>
      </c>
      <c r="B210" t="s">
        <v>197</v>
      </c>
      <c r="C210" t="s">
        <v>115</v>
      </c>
      <c r="D210" s="3">
        <v>468</v>
      </c>
      <c r="E210" t="s">
        <v>41</v>
      </c>
      <c r="F210" s="1" t="s">
        <v>520</v>
      </c>
    </row>
    <row r="211" spans="1:6" x14ac:dyDescent="0.25">
      <c r="A211" t="s">
        <v>521</v>
      </c>
      <c r="B211" t="s">
        <v>200</v>
      </c>
      <c r="C211" t="s">
        <v>201</v>
      </c>
      <c r="D211" s="3">
        <v>1706</v>
      </c>
      <c r="E211" t="s">
        <v>50</v>
      </c>
      <c r="F211" s="1" t="s">
        <v>132</v>
      </c>
    </row>
    <row r="212" spans="1:6" x14ac:dyDescent="0.25">
      <c r="A212" t="s">
        <v>522</v>
      </c>
      <c r="B212" t="s">
        <v>204</v>
      </c>
      <c r="C212" t="s">
        <v>205</v>
      </c>
      <c r="D212" s="3">
        <v>1026</v>
      </c>
      <c r="E212" t="s">
        <v>36</v>
      </c>
      <c r="F212" s="1" t="s">
        <v>523</v>
      </c>
    </row>
    <row r="213" spans="1:6" x14ac:dyDescent="0.25">
      <c r="A213" t="s">
        <v>524</v>
      </c>
      <c r="B213" t="s">
        <v>208</v>
      </c>
      <c r="C213" t="s">
        <v>107</v>
      </c>
      <c r="D213" s="3">
        <v>755</v>
      </c>
      <c r="E213" t="s">
        <v>41</v>
      </c>
      <c r="F213" s="1" t="s">
        <v>525</v>
      </c>
    </row>
    <row r="214" spans="1:6" x14ac:dyDescent="0.25">
      <c r="A214" t="s">
        <v>526</v>
      </c>
      <c r="B214" t="s">
        <v>211</v>
      </c>
      <c r="C214" t="s">
        <v>111</v>
      </c>
      <c r="D214" s="3">
        <v>789</v>
      </c>
      <c r="E214" t="s">
        <v>50</v>
      </c>
      <c r="F214" s="1" t="s">
        <v>527</v>
      </c>
    </row>
    <row r="215" spans="1:6" x14ac:dyDescent="0.25">
      <c r="A215" t="s">
        <v>528</v>
      </c>
      <c r="B215" t="s">
        <v>214</v>
      </c>
      <c r="C215" t="s">
        <v>115</v>
      </c>
      <c r="D215" s="3">
        <v>1767</v>
      </c>
      <c r="E215" t="s">
        <v>36</v>
      </c>
      <c r="F215" s="1" t="s">
        <v>215</v>
      </c>
    </row>
    <row r="216" spans="1:6" x14ac:dyDescent="0.25">
      <c r="A216" t="s">
        <v>529</v>
      </c>
      <c r="B216" t="s">
        <v>217</v>
      </c>
      <c r="C216" t="s">
        <v>194</v>
      </c>
      <c r="D216" s="3">
        <v>392</v>
      </c>
      <c r="E216" t="s">
        <v>41</v>
      </c>
      <c r="F216" s="1" t="s">
        <v>530</v>
      </c>
    </row>
    <row r="217" spans="1:6" x14ac:dyDescent="0.25">
      <c r="A217" t="s">
        <v>531</v>
      </c>
      <c r="B217" t="s">
        <v>220</v>
      </c>
      <c r="C217" t="s">
        <v>201</v>
      </c>
      <c r="D217" s="3">
        <v>242</v>
      </c>
      <c r="E217" t="s">
        <v>50</v>
      </c>
      <c r="F217" s="1" t="s">
        <v>209</v>
      </c>
    </row>
    <row r="218" spans="1:6" x14ac:dyDescent="0.25">
      <c r="A218" t="s">
        <v>532</v>
      </c>
      <c r="B218" t="s">
        <v>223</v>
      </c>
      <c r="C218" t="s">
        <v>205</v>
      </c>
      <c r="D218" s="3">
        <v>260</v>
      </c>
      <c r="E218" t="s">
        <v>36</v>
      </c>
      <c r="F218" s="1" t="s">
        <v>397</v>
      </c>
    </row>
    <row r="219" spans="1:6" x14ac:dyDescent="0.25">
      <c r="A219" t="s">
        <v>533</v>
      </c>
      <c r="B219" t="s">
        <v>226</v>
      </c>
      <c r="C219" t="s">
        <v>186</v>
      </c>
      <c r="D219" s="3">
        <v>287</v>
      </c>
      <c r="E219" t="s">
        <v>41</v>
      </c>
      <c r="F219" s="1" t="s">
        <v>209</v>
      </c>
    </row>
    <row r="220" spans="1:6" x14ac:dyDescent="0.25">
      <c r="A220" t="s">
        <v>534</v>
      </c>
      <c r="B220" t="s">
        <v>229</v>
      </c>
      <c r="C220" t="s">
        <v>190</v>
      </c>
      <c r="D220" s="3">
        <v>697</v>
      </c>
      <c r="E220" t="s">
        <v>50</v>
      </c>
      <c r="F220" s="1" t="s">
        <v>393</v>
      </c>
    </row>
    <row r="221" spans="1:6" x14ac:dyDescent="0.25">
      <c r="A221" t="s">
        <v>535</v>
      </c>
      <c r="B221" t="s">
        <v>232</v>
      </c>
      <c r="C221" t="s">
        <v>194</v>
      </c>
      <c r="D221" s="3">
        <v>168</v>
      </c>
      <c r="E221" t="s">
        <v>36</v>
      </c>
      <c r="F221" s="1" t="s">
        <v>536</v>
      </c>
    </row>
    <row r="222" spans="1:6" x14ac:dyDescent="0.25">
      <c r="A222" t="s">
        <v>537</v>
      </c>
      <c r="B222" t="s">
        <v>235</v>
      </c>
      <c r="C222" t="s">
        <v>115</v>
      </c>
      <c r="D222" s="3">
        <v>901</v>
      </c>
      <c r="E222" t="s">
        <v>41</v>
      </c>
      <c r="F222" s="1" t="s">
        <v>538</v>
      </c>
    </row>
    <row r="223" spans="1:6" x14ac:dyDescent="0.25">
      <c r="A223" t="s">
        <v>539</v>
      </c>
      <c r="B223" t="s">
        <v>238</v>
      </c>
      <c r="C223" t="s">
        <v>201</v>
      </c>
      <c r="D223" s="3">
        <v>313</v>
      </c>
      <c r="E223" t="s">
        <v>50</v>
      </c>
      <c r="F223" s="1" t="s">
        <v>472</v>
      </c>
    </row>
    <row r="224" spans="1:6" x14ac:dyDescent="0.25">
      <c r="A224" t="s">
        <v>540</v>
      </c>
      <c r="B224" t="s">
        <v>241</v>
      </c>
      <c r="C224" t="s">
        <v>205</v>
      </c>
      <c r="D224" s="3">
        <v>1609</v>
      </c>
      <c r="E224" t="s">
        <v>36</v>
      </c>
      <c r="F224" s="1" t="s">
        <v>541</v>
      </c>
    </row>
    <row r="225" spans="1:6" x14ac:dyDescent="0.25">
      <c r="A225" t="s">
        <v>542</v>
      </c>
      <c r="B225" t="s">
        <v>244</v>
      </c>
      <c r="C225" t="s">
        <v>107</v>
      </c>
      <c r="D225" s="3">
        <v>273</v>
      </c>
      <c r="E225" t="s">
        <v>41</v>
      </c>
      <c r="F225" s="1" t="s">
        <v>434</v>
      </c>
    </row>
    <row r="226" spans="1:6" x14ac:dyDescent="0.25">
      <c r="A226" t="s">
        <v>543</v>
      </c>
      <c r="B226" t="s">
        <v>247</v>
      </c>
      <c r="C226" t="s">
        <v>111</v>
      </c>
      <c r="D226" s="3">
        <v>596</v>
      </c>
      <c r="E226" t="s">
        <v>50</v>
      </c>
      <c r="F226" s="1" t="s">
        <v>42</v>
      </c>
    </row>
    <row r="227" spans="1:6" x14ac:dyDescent="0.25">
      <c r="A227" t="s">
        <v>544</v>
      </c>
      <c r="B227" t="s">
        <v>250</v>
      </c>
      <c r="C227" t="s">
        <v>115</v>
      </c>
      <c r="D227" s="3">
        <v>1544</v>
      </c>
      <c r="E227" t="s">
        <v>36</v>
      </c>
      <c r="F227" s="1" t="s">
        <v>545</v>
      </c>
    </row>
    <row r="228" spans="1:6" x14ac:dyDescent="0.25">
      <c r="A228" t="s">
        <v>546</v>
      </c>
      <c r="B228" t="s">
        <v>253</v>
      </c>
      <c r="C228" t="s">
        <v>119</v>
      </c>
      <c r="D228" s="3">
        <v>1813</v>
      </c>
      <c r="E228" t="s">
        <v>41</v>
      </c>
      <c r="F228" s="1" t="s">
        <v>545</v>
      </c>
    </row>
    <row r="229" spans="1:6" x14ac:dyDescent="0.25">
      <c r="A229" t="s">
        <v>547</v>
      </c>
      <c r="B229" t="s">
        <v>166</v>
      </c>
      <c r="C229" t="s">
        <v>123</v>
      </c>
      <c r="D229" s="3">
        <v>385</v>
      </c>
      <c r="E229" t="s">
        <v>50</v>
      </c>
      <c r="F229" s="1" t="s">
        <v>46</v>
      </c>
    </row>
    <row r="230" spans="1:6" x14ac:dyDescent="0.25">
      <c r="A230" t="s">
        <v>548</v>
      </c>
      <c r="B230" t="s">
        <v>258</v>
      </c>
      <c r="C230" t="s">
        <v>127</v>
      </c>
      <c r="D230" s="3">
        <v>1221</v>
      </c>
      <c r="E230" t="s">
        <v>36</v>
      </c>
      <c r="F230" s="1" t="s">
        <v>401</v>
      </c>
    </row>
    <row r="231" spans="1:6" x14ac:dyDescent="0.25">
      <c r="A231" t="s">
        <v>549</v>
      </c>
      <c r="B231" t="s">
        <v>162</v>
      </c>
      <c r="C231" t="s">
        <v>131</v>
      </c>
      <c r="D231" s="3">
        <v>426</v>
      </c>
      <c r="E231" t="s">
        <v>41</v>
      </c>
      <c r="F231" s="1" t="s">
        <v>819</v>
      </c>
    </row>
    <row r="232" spans="1:6" x14ac:dyDescent="0.25">
      <c r="A232" t="s">
        <v>550</v>
      </c>
      <c r="B232" t="s">
        <v>262</v>
      </c>
      <c r="C232" t="s">
        <v>135</v>
      </c>
      <c r="D232" s="3">
        <v>1296</v>
      </c>
      <c r="E232" t="s">
        <v>50</v>
      </c>
      <c r="F232" s="1" t="s">
        <v>108</v>
      </c>
    </row>
    <row r="233" spans="1:6" x14ac:dyDescent="0.25">
      <c r="A233" t="s">
        <v>551</v>
      </c>
      <c r="B233" t="s">
        <v>265</v>
      </c>
      <c r="C233" t="s">
        <v>139</v>
      </c>
      <c r="D233" s="3">
        <v>1223</v>
      </c>
      <c r="E233" t="s">
        <v>36</v>
      </c>
      <c r="F233" s="1" t="s">
        <v>292</v>
      </c>
    </row>
    <row r="234" spans="1:6" x14ac:dyDescent="0.25">
      <c r="A234" t="s">
        <v>552</v>
      </c>
      <c r="B234" t="s">
        <v>268</v>
      </c>
      <c r="C234" t="s">
        <v>143</v>
      </c>
      <c r="D234" s="3">
        <v>1961</v>
      </c>
      <c r="E234" t="s">
        <v>41</v>
      </c>
      <c r="F234" s="1" t="s">
        <v>487</v>
      </c>
    </row>
    <row r="235" spans="1:6" x14ac:dyDescent="0.25">
      <c r="A235" t="s">
        <v>553</v>
      </c>
      <c r="B235" t="s">
        <v>270</v>
      </c>
      <c r="C235" t="s">
        <v>147</v>
      </c>
      <c r="D235" s="3">
        <v>1966</v>
      </c>
      <c r="E235" t="s">
        <v>50</v>
      </c>
      <c r="F235" s="1" t="s">
        <v>319</v>
      </c>
    </row>
    <row r="236" spans="1:6" x14ac:dyDescent="0.25">
      <c r="A236" t="s">
        <v>554</v>
      </c>
      <c r="B236" t="s">
        <v>272</v>
      </c>
      <c r="C236" t="s">
        <v>151</v>
      </c>
      <c r="D236" s="3">
        <v>69</v>
      </c>
      <c r="E236" t="s">
        <v>36</v>
      </c>
      <c r="F236" s="1" t="s">
        <v>555</v>
      </c>
    </row>
    <row r="237" spans="1:6" x14ac:dyDescent="0.25">
      <c r="A237" t="s">
        <v>556</v>
      </c>
      <c r="B237" t="s">
        <v>275</v>
      </c>
      <c r="C237" t="s">
        <v>155</v>
      </c>
      <c r="D237" s="3">
        <v>208</v>
      </c>
      <c r="E237" t="s">
        <v>41</v>
      </c>
      <c r="F237" s="1" t="s">
        <v>156</v>
      </c>
    </row>
    <row r="238" spans="1:6" x14ac:dyDescent="0.25">
      <c r="A238" t="s">
        <v>557</v>
      </c>
      <c r="B238" t="s">
        <v>278</v>
      </c>
      <c r="C238" t="s">
        <v>159</v>
      </c>
      <c r="D238" s="3">
        <v>766</v>
      </c>
      <c r="E238" t="s">
        <v>50</v>
      </c>
      <c r="F238" s="1" t="s">
        <v>558</v>
      </c>
    </row>
    <row r="239" spans="1:6" x14ac:dyDescent="0.25">
      <c r="A239" t="s">
        <v>559</v>
      </c>
      <c r="B239" t="s">
        <v>281</v>
      </c>
      <c r="C239" t="s">
        <v>163</v>
      </c>
      <c r="D239" s="3">
        <v>1416</v>
      </c>
      <c r="E239" t="s">
        <v>36</v>
      </c>
      <c r="F239" s="1" t="s">
        <v>560</v>
      </c>
    </row>
    <row r="240" spans="1:6" x14ac:dyDescent="0.25">
      <c r="A240" t="s">
        <v>561</v>
      </c>
      <c r="B240" t="s">
        <v>283</v>
      </c>
      <c r="C240" t="s">
        <v>167</v>
      </c>
      <c r="D240" s="3">
        <v>884</v>
      </c>
      <c r="E240" t="s">
        <v>41</v>
      </c>
      <c r="F240" s="1" t="s">
        <v>371</v>
      </c>
    </row>
    <row r="241" spans="1:6" x14ac:dyDescent="0.25">
      <c r="A241" t="s">
        <v>562</v>
      </c>
      <c r="B241" t="s">
        <v>286</v>
      </c>
      <c r="C241" t="s">
        <v>171</v>
      </c>
      <c r="D241" s="3">
        <v>420</v>
      </c>
      <c r="E241" t="s">
        <v>50</v>
      </c>
      <c r="F241" s="1" t="s">
        <v>516</v>
      </c>
    </row>
    <row r="242" spans="1:6" x14ac:dyDescent="0.25">
      <c r="A242" t="s">
        <v>563</v>
      </c>
      <c r="B242" t="s">
        <v>288</v>
      </c>
      <c r="C242" t="s">
        <v>174</v>
      </c>
      <c r="D242" s="3">
        <v>1745</v>
      </c>
      <c r="E242" t="s">
        <v>36</v>
      </c>
      <c r="F242" s="1" t="s">
        <v>263</v>
      </c>
    </row>
    <row r="243" spans="1:6" x14ac:dyDescent="0.25">
      <c r="A243" t="s">
        <v>564</v>
      </c>
      <c r="B243" t="s">
        <v>291</v>
      </c>
      <c r="C243" t="s">
        <v>178</v>
      </c>
      <c r="D243" s="3">
        <v>1696</v>
      </c>
      <c r="E243" t="s">
        <v>41</v>
      </c>
      <c r="F243" s="1" t="s">
        <v>455</v>
      </c>
    </row>
    <row r="244" spans="1:6" x14ac:dyDescent="0.25">
      <c r="A244" t="s">
        <v>565</v>
      </c>
      <c r="B244" t="s">
        <v>294</v>
      </c>
      <c r="C244" t="s">
        <v>182</v>
      </c>
      <c r="D244" s="3">
        <v>1378</v>
      </c>
      <c r="E244" t="s">
        <v>50</v>
      </c>
      <c r="F244" s="1" t="s">
        <v>37</v>
      </c>
    </row>
    <row r="245" spans="1:6" x14ac:dyDescent="0.25">
      <c r="A245" t="s">
        <v>566</v>
      </c>
      <c r="B245" t="s">
        <v>297</v>
      </c>
      <c r="C245" t="s">
        <v>298</v>
      </c>
      <c r="D245" s="3">
        <v>162</v>
      </c>
      <c r="E245" t="s">
        <v>36</v>
      </c>
      <c r="F245" s="1" t="s">
        <v>536</v>
      </c>
    </row>
    <row r="246" spans="1:6" x14ac:dyDescent="0.25">
      <c r="A246" t="s">
        <v>567</v>
      </c>
      <c r="B246" t="s">
        <v>301</v>
      </c>
      <c r="C246" t="s">
        <v>302</v>
      </c>
      <c r="D246" s="3">
        <v>127</v>
      </c>
      <c r="E246" t="s">
        <v>41</v>
      </c>
      <c r="F246" s="1" t="s">
        <v>354</v>
      </c>
    </row>
    <row r="247" spans="1:6" x14ac:dyDescent="0.25">
      <c r="A247" t="s">
        <v>568</v>
      </c>
      <c r="B247" t="s">
        <v>305</v>
      </c>
      <c r="C247" t="s">
        <v>306</v>
      </c>
      <c r="D247" s="3">
        <v>1886</v>
      </c>
      <c r="E247" t="s">
        <v>50</v>
      </c>
      <c r="F247" s="1" t="s">
        <v>411</v>
      </c>
    </row>
    <row r="248" spans="1:6" x14ac:dyDescent="0.25">
      <c r="A248" t="s">
        <v>569</v>
      </c>
      <c r="B248" t="s">
        <v>34</v>
      </c>
      <c r="C248" t="s">
        <v>35</v>
      </c>
      <c r="D248" s="3">
        <v>557</v>
      </c>
      <c r="E248" t="s">
        <v>36</v>
      </c>
      <c r="F248" s="1" t="s">
        <v>215</v>
      </c>
    </row>
    <row r="249" spans="1:6" x14ac:dyDescent="0.25">
      <c r="A249" t="s">
        <v>570</v>
      </c>
      <c r="B249" t="s">
        <v>39</v>
      </c>
      <c r="C249" t="s">
        <v>40</v>
      </c>
      <c r="D249" s="3">
        <v>42</v>
      </c>
      <c r="E249" t="s">
        <v>41</v>
      </c>
      <c r="F249" s="1" t="s">
        <v>571</v>
      </c>
    </row>
    <row r="250" spans="1:6" x14ac:dyDescent="0.25">
      <c r="A250" t="s">
        <v>572</v>
      </c>
      <c r="B250" t="s">
        <v>44</v>
      </c>
      <c r="C250" t="s">
        <v>45</v>
      </c>
      <c r="D250" s="3">
        <v>1964</v>
      </c>
      <c r="E250" t="s">
        <v>50</v>
      </c>
      <c r="F250" s="1" t="s">
        <v>560</v>
      </c>
    </row>
    <row r="251" spans="1:6" x14ac:dyDescent="0.25">
      <c r="A251" t="s">
        <v>573</v>
      </c>
      <c r="B251" t="s">
        <v>48</v>
      </c>
      <c r="C251" t="s">
        <v>49</v>
      </c>
      <c r="D251" s="3">
        <v>1326</v>
      </c>
      <c r="E251" t="s">
        <v>36</v>
      </c>
      <c r="F251" s="1" t="s">
        <v>144</v>
      </c>
    </row>
    <row r="252" spans="1:6" x14ac:dyDescent="0.25">
      <c r="A252" t="s">
        <v>574</v>
      </c>
      <c r="B252" t="s">
        <v>53</v>
      </c>
      <c r="C252" t="s">
        <v>54</v>
      </c>
      <c r="D252" s="3">
        <v>1521</v>
      </c>
      <c r="E252" t="s">
        <v>41</v>
      </c>
      <c r="F252" s="1" t="s">
        <v>128</v>
      </c>
    </row>
    <row r="253" spans="1:6" x14ac:dyDescent="0.25">
      <c r="A253" t="s">
        <v>575</v>
      </c>
      <c r="B253" t="s">
        <v>57</v>
      </c>
      <c r="C253" t="s">
        <v>58</v>
      </c>
      <c r="D253" s="3">
        <v>1805</v>
      </c>
      <c r="E253" t="s">
        <v>50</v>
      </c>
      <c r="F253" s="1" t="s">
        <v>98</v>
      </c>
    </row>
    <row r="254" spans="1:6" x14ac:dyDescent="0.25">
      <c r="A254" t="s">
        <v>576</v>
      </c>
      <c r="B254" t="s">
        <v>61</v>
      </c>
      <c r="C254" t="s">
        <v>62</v>
      </c>
      <c r="D254" s="3">
        <v>1807</v>
      </c>
      <c r="E254" t="s">
        <v>36</v>
      </c>
      <c r="F254" s="1" t="s">
        <v>577</v>
      </c>
    </row>
    <row r="255" spans="1:6" x14ac:dyDescent="0.25">
      <c r="A255" t="s">
        <v>578</v>
      </c>
      <c r="B255" t="s">
        <v>65</v>
      </c>
      <c r="C255" t="s">
        <v>66</v>
      </c>
      <c r="D255" s="3">
        <v>925</v>
      </c>
      <c r="E255" t="s">
        <v>41</v>
      </c>
      <c r="F255" s="1" t="s">
        <v>579</v>
      </c>
    </row>
    <row r="256" spans="1:6" x14ac:dyDescent="0.25">
      <c r="A256" t="s">
        <v>580</v>
      </c>
      <c r="B256" t="s">
        <v>69</v>
      </c>
      <c r="C256" t="s">
        <v>49</v>
      </c>
      <c r="D256" s="3">
        <v>1124</v>
      </c>
      <c r="E256" t="s">
        <v>50</v>
      </c>
      <c r="F256" s="1" t="s">
        <v>581</v>
      </c>
    </row>
    <row r="257" spans="1:6" x14ac:dyDescent="0.25">
      <c r="A257" t="s">
        <v>582</v>
      </c>
      <c r="B257" t="s">
        <v>72</v>
      </c>
      <c r="C257" t="s">
        <v>45</v>
      </c>
      <c r="D257" s="3">
        <v>387</v>
      </c>
      <c r="E257" t="s">
        <v>36</v>
      </c>
      <c r="F257" s="1" t="s">
        <v>434</v>
      </c>
    </row>
    <row r="258" spans="1:6" x14ac:dyDescent="0.25">
      <c r="A258" t="s">
        <v>583</v>
      </c>
      <c r="B258" t="s">
        <v>75</v>
      </c>
      <c r="C258" t="s">
        <v>54</v>
      </c>
      <c r="D258" s="3">
        <v>674</v>
      </c>
      <c r="E258" t="s">
        <v>41</v>
      </c>
      <c r="F258" s="1" t="s">
        <v>584</v>
      </c>
    </row>
    <row r="259" spans="1:6" x14ac:dyDescent="0.25">
      <c r="A259" t="s">
        <v>585</v>
      </c>
      <c r="B259" t="s">
        <v>78</v>
      </c>
      <c r="C259" t="s">
        <v>58</v>
      </c>
      <c r="D259" s="3">
        <v>1254</v>
      </c>
      <c r="E259" t="s">
        <v>50</v>
      </c>
      <c r="F259" s="1" t="s">
        <v>367</v>
      </c>
    </row>
    <row r="260" spans="1:6" x14ac:dyDescent="0.25">
      <c r="A260" t="s">
        <v>586</v>
      </c>
      <c r="B260" t="s">
        <v>81</v>
      </c>
      <c r="C260" t="s">
        <v>35</v>
      </c>
      <c r="D260" s="3">
        <v>428</v>
      </c>
      <c r="E260" t="s">
        <v>36</v>
      </c>
      <c r="F260" s="1" t="s">
        <v>587</v>
      </c>
    </row>
    <row r="261" spans="1:6" x14ac:dyDescent="0.25">
      <c r="A261" t="s">
        <v>588</v>
      </c>
      <c r="B261" t="s">
        <v>84</v>
      </c>
      <c r="C261" t="s">
        <v>40</v>
      </c>
      <c r="D261" s="3">
        <v>989</v>
      </c>
      <c r="E261" t="s">
        <v>41</v>
      </c>
      <c r="F261" s="1" t="s">
        <v>589</v>
      </c>
    </row>
    <row r="262" spans="1:6" x14ac:dyDescent="0.25">
      <c r="A262" t="s">
        <v>590</v>
      </c>
      <c r="B262" t="s">
        <v>86</v>
      </c>
      <c r="C262" t="s">
        <v>45</v>
      </c>
      <c r="D262" s="3">
        <v>517</v>
      </c>
      <c r="E262" t="s">
        <v>50</v>
      </c>
      <c r="F262" s="1" t="s">
        <v>245</v>
      </c>
    </row>
    <row r="263" spans="1:6" x14ac:dyDescent="0.25">
      <c r="A263" t="s">
        <v>591</v>
      </c>
      <c r="B263" t="s">
        <v>88</v>
      </c>
      <c r="C263" t="s">
        <v>49</v>
      </c>
      <c r="D263" s="3">
        <v>451</v>
      </c>
      <c r="E263" t="s">
        <v>36</v>
      </c>
      <c r="F263" s="1" t="s">
        <v>333</v>
      </c>
    </row>
    <row r="264" spans="1:6" x14ac:dyDescent="0.25">
      <c r="A264" t="s">
        <v>592</v>
      </c>
      <c r="B264" t="s">
        <v>91</v>
      </c>
      <c r="C264" t="s">
        <v>54</v>
      </c>
      <c r="D264" s="3">
        <v>763</v>
      </c>
      <c r="E264" t="s">
        <v>41</v>
      </c>
      <c r="F264" s="1" t="s">
        <v>227</v>
      </c>
    </row>
    <row r="265" spans="1:6" x14ac:dyDescent="0.25">
      <c r="A265" t="s">
        <v>593</v>
      </c>
      <c r="B265" t="s">
        <v>94</v>
      </c>
      <c r="C265" t="s">
        <v>58</v>
      </c>
      <c r="D265" s="3">
        <v>969</v>
      </c>
      <c r="E265" t="s">
        <v>50</v>
      </c>
      <c r="F265" s="1" t="s">
        <v>101</v>
      </c>
    </row>
    <row r="266" spans="1:6" x14ac:dyDescent="0.25">
      <c r="A266" t="s">
        <v>594</v>
      </c>
      <c r="B266" t="s">
        <v>97</v>
      </c>
      <c r="C266" t="s">
        <v>62</v>
      </c>
      <c r="D266" s="3">
        <v>522</v>
      </c>
      <c r="E266" t="s">
        <v>36</v>
      </c>
      <c r="F266" s="1" t="s">
        <v>595</v>
      </c>
    </row>
    <row r="267" spans="1:6" x14ac:dyDescent="0.25">
      <c r="A267" t="s">
        <v>596</v>
      </c>
      <c r="B267" t="s">
        <v>100</v>
      </c>
      <c r="C267" t="s">
        <v>66</v>
      </c>
      <c r="D267" s="3">
        <v>1005</v>
      </c>
      <c r="E267" t="s">
        <v>41</v>
      </c>
      <c r="F267" s="1" t="s">
        <v>212</v>
      </c>
    </row>
    <row r="268" spans="1:6" x14ac:dyDescent="0.25">
      <c r="A268" t="s">
        <v>597</v>
      </c>
      <c r="B268" t="s">
        <v>103</v>
      </c>
      <c r="C268" t="s">
        <v>49</v>
      </c>
      <c r="D268" s="3">
        <v>217</v>
      </c>
      <c r="E268" t="s">
        <v>50</v>
      </c>
      <c r="F268" s="1" t="s">
        <v>441</v>
      </c>
    </row>
    <row r="269" spans="1:6" x14ac:dyDescent="0.25">
      <c r="A269" t="s">
        <v>598</v>
      </c>
      <c r="B269" t="s">
        <v>106</v>
      </c>
      <c r="C269" t="s">
        <v>107</v>
      </c>
      <c r="D269" s="3">
        <v>1095</v>
      </c>
      <c r="E269" t="s">
        <v>36</v>
      </c>
      <c r="F269" s="1" t="s">
        <v>599</v>
      </c>
    </row>
    <row r="270" spans="1:6" x14ac:dyDescent="0.25">
      <c r="A270" t="s">
        <v>600</v>
      </c>
      <c r="B270" t="s">
        <v>110</v>
      </c>
      <c r="C270" t="s">
        <v>111</v>
      </c>
      <c r="D270" s="3">
        <v>285</v>
      </c>
      <c r="E270" t="s">
        <v>41</v>
      </c>
      <c r="F270" s="1" t="s">
        <v>601</v>
      </c>
    </row>
    <row r="271" spans="1:6" x14ac:dyDescent="0.25">
      <c r="A271" t="s">
        <v>602</v>
      </c>
      <c r="B271" t="s">
        <v>114</v>
      </c>
      <c r="C271" t="s">
        <v>115</v>
      </c>
      <c r="D271" s="3">
        <v>558</v>
      </c>
      <c r="E271" t="s">
        <v>50</v>
      </c>
      <c r="F271" s="1" t="s">
        <v>511</v>
      </c>
    </row>
    <row r="272" spans="1:6" x14ac:dyDescent="0.25">
      <c r="A272" t="s">
        <v>603</v>
      </c>
      <c r="B272" t="s">
        <v>118</v>
      </c>
      <c r="C272" t="s">
        <v>119</v>
      </c>
      <c r="D272" s="3">
        <v>1699</v>
      </c>
      <c r="E272" t="s">
        <v>36</v>
      </c>
      <c r="F272" s="1" t="s">
        <v>289</v>
      </c>
    </row>
    <row r="273" spans="1:6" x14ac:dyDescent="0.25">
      <c r="A273" t="s">
        <v>604</v>
      </c>
      <c r="B273" t="s">
        <v>122</v>
      </c>
      <c r="C273" t="s">
        <v>123</v>
      </c>
      <c r="D273" s="3">
        <v>1367</v>
      </c>
      <c r="E273" t="s">
        <v>41</v>
      </c>
      <c r="F273" s="1" t="s">
        <v>212</v>
      </c>
    </row>
    <row r="274" spans="1:6" x14ac:dyDescent="0.25">
      <c r="A274" t="s">
        <v>605</v>
      </c>
      <c r="B274" t="s">
        <v>126</v>
      </c>
      <c r="C274" t="s">
        <v>127</v>
      </c>
      <c r="D274" s="3">
        <v>200</v>
      </c>
      <c r="E274" t="s">
        <v>50</v>
      </c>
      <c r="F274" s="1" t="s">
        <v>606</v>
      </c>
    </row>
    <row r="275" spans="1:6" x14ac:dyDescent="0.25">
      <c r="A275" t="s">
        <v>607</v>
      </c>
      <c r="B275" t="s">
        <v>130</v>
      </c>
      <c r="C275" t="s">
        <v>131</v>
      </c>
      <c r="D275" s="3">
        <v>1373</v>
      </c>
      <c r="E275" t="s">
        <v>36</v>
      </c>
      <c r="F275" s="1" t="s">
        <v>608</v>
      </c>
    </row>
    <row r="276" spans="1:6" x14ac:dyDescent="0.25">
      <c r="A276" t="s">
        <v>609</v>
      </c>
      <c r="B276" t="s">
        <v>134</v>
      </c>
      <c r="C276" t="s">
        <v>135</v>
      </c>
      <c r="D276" s="3">
        <v>290</v>
      </c>
      <c r="E276" t="s">
        <v>41</v>
      </c>
      <c r="F276" s="1" t="s">
        <v>610</v>
      </c>
    </row>
    <row r="277" spans="1:6" x14ac:dyDescent="0.25">
      <c r="A277" t="s">
        <v>611</v>
      </c>
      <c r="B277" t="s">
        <v>138</v>
      </c>
      <c r="C277" t="s">
        <v>139</v>
      </c>
      <c r="D277" s="3">
        <v>1717</v>
      </c>
      <c r="E277" t="s">
        <v>50</v>
      </c>
      <c r="F277" s="1" t="s">
        <v>343</v>
      </c>
    </row>
    <row r="278" spans="1:6" x14ac:dyDescent="0.25">
      <c r="A278" t="s">
        <v>612</v>
      </c>
      <c r="B278" t="s">
        <v>142</v>
      </c>
      <c r="C278" t="s">
        <v>143</v>
      </c>
      <c r="D278" s="3">
        <v>129</v>
      </c>
      <c r="E278" t="s">
        <v>36</v>
      </c>
      <c r="F278" s="1" t="s">
        <v>613</v>
      </c>
    </row>
    <row r="279" spans="1:6" x14ac:dyDescent="0.25">
      <c r="A279" t="s">
        <v>614</v>
      </c>
      <c r="B279" t="s">
        <v>146</v>
      </c>
      <c r="C279" t="s">
        <v>147</v>
      </c>
      <c r="D279" s="3">
        <v>1097</v>
      </c>
      <c r="E279" t="s">
        <v>41</v>
      </c>
      <c r="F279" s="1" t="s">
        <v>615</v>
      </c>
    </row>
    <row r="280" spans="1:6" x14ac:dyDescent="0.25">
      <c r="A280" t="s">
        <v>616</v>
      </c>
      <c r="B280" t="s">
        <v>150</v>
      </c>
      <c r="C280" t="s">
        <v>151</v>
      </c>
      <c r="D280" s="3">
        <v>766</v>
      </c>
      <c r="E280" t="s">
        <v>50</v>
      </c>
      <c r="F280" s="1" t="s">
        <v>617</v>
      </c>
    </row>
    <row r="281" spans="1:6" x14ac:dyDescent="0.25">
      <c r="A281" t="s">
        <v>618</v>
      </c>
      <c r="B281" t="s">
        <v>154</v>
      </c>
      <c r="C281" t="s">
        <v>155</v>
      </c>
      <c r="D281" s="3">
        <v>664</v>
      </c>
      <c r="E281" t="s">
        <v>36</v>
      </c>
      <c r="F281" s="1" t="s">
        <v>120</v>
      </c>
    </row>
    <row r="282" spans="1:6" x14ac:dyDescent="0.25">
      <c r="A282" t="s">
        <v>619</v>
      </c>
      <c r="B282" t="s">
        <v>158</v>
      </c>
      <c r="C282" t="s">
        <v>159</v>
      </c>
      <c r="D282" s="3">
        <v>1502</v>
      </c>
      <c r="E282" t="s">
        <v>41</v>
      </c>
      <c r="F282" s="1" t="s">
        <v>55</v>
      </c>
    </row>
    <row r="283" spans="1:6" x14ac:dyDescent="0.25">
      <c r="A283" t="s">
        <v>620</v>
      </c>
      <c r="B283" t="s">
        <v>162</v>
      </c>
      <c r="C283" t="s">
        <v>163</v>
      </c>
      <c r="D283" s="3">
        <v>1416</v>
      </c>
      <c r="E283" t="s">
        <v>50</v>
      </c>
      <c r="F283" s="1" t="s">
        <v>379</v>
      </c>
    </row>
    <row r="284" spans="1:6" x14ac:dyDescent="0.25">
      <c r="A284" t="s">
        <v>621</v>
      </c>
      <c r="B284" t="s">
        <v>166</v>
      </c>
      <c r="C284" t="s">
        <v>167</v>
      </c>
      <c r="D284" s="3">
        <v>1579</v>
      </c>
      <c r="E284" t="s">
        <v>36</v>
      </c>
      <c r="F284" s="1" t="s">
        <v>518</v>
      </c>
    </row>
    <row r="285" spans="1:6" x14ac:dyDescent="0.25">
      <c r="A285" t="s">
        <v>622</v>
      </c>
      <c r="B285" t="s">
        <v>170</v>
      </c>
      <c r="C285" t="s">
        <v>171</v>
      </c>
      <c r="D285" s="3">
        <v>307</v>
      </c>
      <c r="E285" t="s">
        <v>41</v>
      </c>
      <c r="F285" s="1" t="s">
        <v>251</v>
      </c>
    </row>
    <row r="286" spans="1:6" x14ac:dyDescent="0.25">
      <c r="A286" t="s">
        <v>623</v>
      </c>
      <c r="B286" t="s">
        <v>173</v>
      </c>
      <c r="C286" t="s">
        <v>174</v>
      </c>
      <c r="D286" s="3">
        <v>343</v>
      </c>
      <c r="E286" t="s">
        <v>50</v>
      </c>
      <c r="F286" s="1" t="s">
        <v>624</v>
      </c>
    </row>
    <row r="287" spans="1:6" x14ac:dyDescent="0.25">
      <c r="A287" t="s">
        <v>625</v>
      </c>
      <c r="B287" t="s">
        <v>177</v>
      </c>
      <c r="C287" t="s">
        <v>178</v>
      </c>
      <c r="D287" s="3">
        <v>354</v>
      </c>
      <c r="E287" t="s">
        <v>36</v>
      </c>
      <c r="F287" s="1" t="s">
        <v>626</v>
      </c>
    </row>
    <row r="288" spans="1:6" x14ac:dyDescent="0.25">
      <c r="A288" t="s">
        <v>627</v>
      </c>
      <c r="B288" t="s">
        <v>181</v>
      </c>
      <c r="C288" t="s">
        <v>182</v>
      </c>
      <c r="D288" s="3">
        <v>1903</v>
      </c>
      <c r="E288" t="s">
        <v>41</v>
      </c>
      <c r="F288" s="1" t="s">
        <v>511</v>
      </c>
    </row>
    <row r="289" spans="1:6" x14ac:dyDescent="0.25">
      <c r="A289" t="s">
        <v>628</v>
      </c>
      <c r="B289" t="s">
        <v>185</v>
      </c>
      <c r="C289" t="s">
        <v>186</v>
      </c>
      <c r="D289" s="3">
        <v>396</v>
      </c>
      <c r="E289" t="s">
        <v>50</v>
      </c>
      <c r="F289" s="1" t="s">
        <v>629</v>
      </c>
    </row>
    <row r="290" spans="1:6" x14ac:dyDescent="0.25">
      <c r="A290" t="s">
        <v>630</v>
      </c>
      <c r="B290" t="s">
        <v>189</v>
      </c>
      <c r="C290" t="s">
        <v>190</v>
      </c>
      <c r="D290" s="3">
        <v>1696</v>
      </c>
      <c r="E290" t="s">
        <v>36</v>
      </c>
      <c r="F290" s="1" t="s">
        <v>460</v>
      </c>
    </row>
    <row r="291" spans="1:6" x14ac:dyDescent="0.25">
      <c r="A291" t="s">
        <v>631</v>
      </c>
      <c r="B291" t="s">
        <v>193</v>
      </c>
      <c r="C291" t="s">
        <v>194</v>
      </c>
      <c r="D291" s="3">
        <v>231</v>
      </c>
      <c r="E291" t="s">
        <v>41</v>
      </c>
      <c r="F291" s="1" t="s">
        <v>632</v>
      </c>
    </row>
    <row r="292" spans="1:6" x14ac:dyDescent="0.25">
      <c r="A292" t="s">
        <v>633</v>
      </c>
      <c r="B292" t="s">
        <v>197</v>
      </c>
      <c r="C292" t="s">
        <v>115</v>
      </c>
      <c r="D292" s="3">
        <v>20</v>
      </c>
      <c r="E292" t="s">
        <v>50</v>
      </c>
      <c r="F292" s="1" t="s">
        <v>634</v>
      </c>
    </row>
    <row r="293" spans="1:6" x14ac:dyDescent="0.25">
      <c r="A293" t="s">
        <v>635</v>
      </c>
      <c r="B293" t="s">
        <v>200</v>
      </c>
      <c r="C293" t="s">
        <v>201</v>
      </c>
      <c r="D293" s="3">
        <v>624</v>
      </c>
      <c r="E293" t="s">
        <v>36</v>
      </c>
      <c r="F293" s="1" t="s">
        <v>636</v>
      </c>
    </row>
    <row r="294" spans="1:6" x14ac:dyDescent="0.25">
      <c r="A294" t="s">
        <v>637</v>
      </c>
      <c r="B294" t="s">
        <v>204</v>
      </c>
      <c r="C294" t="s">
        <v>205</v>
      </c>
      <c r="D294" s="3">
        <v>1114</v>
      </c>
      <c r="E294" t="s">
        <v>41</v>
      </c>
      <c r="F294" s="1" t="s">
        <v>233</v>
      </c>
    </row>
    <row r="295" spans="1:6" x14ac:dyDescent="0.25">
      <c r="A295" t="s">
        <v>638</v>
      </c>
      <c r="B295" t="s">
        <v>208</v>
      </c>
      <c r="C295" t="s">
        <v>107</v>
      </c>
      <c r="D295" s="3">
        <v>967</v>
      </c>
      <c r="E295" t="s">
        <v>50</v>
      </c>
      <c r="F295" s="1" t="s">
        <v>639</v>
      </c>
    </row>
    <row r="296" spans="1:6" x14ac:dyDescent="0.25">
      <c r="A296" t="s">
        <v>640</v>
      </c>
      <c r="B296" t="s">
        <v>211</v>
      </c>
      <c r="C296" t="s">
        <v>111</v>
      </c>
      <c r="D296" s="3">
        <v>582</v>
      </c>
      <c r="E296" t="s">
        <v>36</v>
      </c>
      <c r="F296" s="1" t="s">
        <v>641</v>
      </c>
    </row>
    <row r="297" spans="1:6" x14ac:dyDescent="0.25">
      <c r="A297" t="s">
        <v>642</v>
      </c>
      <c r="B297" t="s">
        <v>214</v>
      </c>
      <c r="C297" t="s">
        <v>115</v>
      </c>
      <c r="D297" s="3">
        <v>1150</v>
      </c>
      <c r="E297" t="s">
        <v>41</v>
      </c>
      <c r="F297" s="1" t="s">
        <v>405</v>
      </c>
    </row>
    <row r="298" spans="1:6" x14ac:dyDescent="0.25">
      <c r="A298" t="s">
        <v>643</v>
      </c>
      <c r="B298" t="s">
        <v>217</v>
      </c>
      <c r="C298" t="s">
        <v>194</v>
      </c>
      <c r="D298" s="3">
        <v>144</v>
      </c>
      <c r="E298" t="s">
        <v>50</v>
      </c>
      <c r="F298" s="1" t="s">
        <v>343</v>
      </c>
    </row>
    <row r="299" spans="1:6" x14ac:dyDescent="0.25">
      <c r="A299" t="s">
        <v>644</v>
      </c>
      <c r="B299" t="s">
        <v>220</v>
      </c>
      <c r="C299" t="s">
        <v>201</v>
      </c>
      <c r="D299" s="3">
        <v>1476</v>
      </c>
      <c r="E299" t="s">
        <v>36</v>
      </c>
      <c r="F299" s="1" t="s">
        <v>645</v>
      </c>
    </row>
    <row r="300" spans="1:6" x14ac:dyDescent="0.25">
      <c r="A300" t="s">
        <v>646</v>
      </c>
      <c r="B300" t="s">
        <v>223</v>
      </c>
      <c r="C300" t="s">
        <v>205</v>
      </c>
      <c r="D300" s="3">
        <v>1697</v>
      </c>
      <c r="E300" t="s">
        <v>41</v>
      </c>
      <c r="F300" s="1" t="s">
        <v>209</v>
      </c>
    </row>
    <row r="301" spans="1:6" x14ac:dyDescent="0.25">
      <c r="A301" t="s">
        <v>647</v>
      </c>
      <c r="B301" t="s">
        <v>226</v>
      </c>
      <c r="C301" t="s">
        <v>186</v>
      </c>
      <c r="D301" s="3">
        <v>483</v>
      </c>
      <c r="E301" t="s">
        <v>50</v>
      </c>
      <c r="F301" s="1" t="s">
        <v>648</v>
      </c>
    </row>
    <row r="302" spans="1:6" x14ac:dyDescent="0.25">
      <c r="A302" t="s">
        <v>649</v>
      </c>
      <c r="B302" t="s">
        <v>229</v>
      </c>
      <c r="C302" t="s">
        <v>190</v>
      </c>
      <c r="D302" s="3">
        <v>501</v>
      </c>
      <c r="E302" t="s">
        <v>36</v>
      </c>
      <c r="F302" s="1" t="s">
        <v>645</v>
      </c>
    </row>
    <row r="303" spans="1:6" x14ac:dyDescent="0.25">
      <c r="A303" t="s">
        <v>650</v>
      </c>
      <c r="B303" t="s">
        <v>232</v>
      </c>
      <c r="C303" t="s">
        <v>194</v>
      </c>
      <c r="D303" s="3">
        <v>703</v>
      </c>
      <c r="E303" t="s">
        <v>41</v>
      </c>
      <c r="F303" s="1" t="s">
        <v>651</v>
      </c>
    </row>
    <row r="304" spans="1:6" x14ac:dyDescent="0.25">
      <c r="A304" t="s">
        <v>652</v>
      </c>
      <c r="B304" t="s">
        <v>235</v>
      </c>
      <c r="C304" t="s">
        <v>115</v>
      </c>
      <c r="D304" s="3">
        <v>1746</v>
      </c>
      <c r="E304" t="s">
        <v>50</v>
      </c>
      <c r="F304" s="1" t="s">
        <v>653</v>
      </c>
    </row>
    <row r="305" spans="1:6" x14ac:dyDescent="0.25">
      <c r="A305" t="s">
        <v>654</v>
      </c>
      <c r="B305" t="s">
        <v>238</v>
      </c>
      <c r="C305" t="s">
        <v>201</v>
      </c>
      <c r="D305" s="3">
        <v>1097</v>
      </c>
      <c r="E305" t="s">
        <v>36</v>
      </c>
      <c r="F305" s="1" t="s">
        <v>655</v>
      </c>
    </row>
    <row r="306" spans="1:6" x14ac:dyDescent="0.25">
      <c r="A306" t="s">
        <v>656</v>
      </c>
      <c r="B306" t="s">
        <v>241</v>
      </c>
      <c r="C306" t="s">
        <v>205</v>
      </c>
      <c r="D306" s="3">
        <v>1261</v>
      </c>
      <c r="E306" t="s">
        <v>41</v>
      </c>
      <c r="F306" s="1" t="s">
        <v>152</v>
      </c>
    </row>
    <row r="307" spans="1:6" x14ac:dyDescent="0.25">
      <c r="A307" t="s">
        <v>657</v>
      </c>
      <c r="B307" t="s">
        <v>244</v>
      </c>
      <c r="C307" t="s">
        <v>107</v>
      </c>
      <c r="D307" s="3">
        <v>796</v>
      </c>
      <c r="E307" t="s">
        <v>50</v>
      </c>
      <c r="F307" s="1" t="s">
        <v>658</v>
      </c>
    </row>
    <row r="308" spans="1:6" x14ac:dyDescent="0.25">
      <c r="A308" t="s">
        <v>659</v>
      </c>
      <c r="B308" t="s">
        <v>247</v>
      </c>
      <c r="C308" t="s">
        <v>111</v>
      </c>
      <c r="D308" s="3">
        <v>1117</v>
      </c>
      <c r="E308" t="s">
        <v>36</v>
      </c>
      <c r="F308" s="1" t="s">
        <v>660</v>
      </c>
    </row>
    <row r="309" spans="1:6" x14ac:dyDescent="0.25">
      <c r="A309" t="s">
        <v>661</v>
      </c>
      <c r="B309" t="s">
        <v>250</v>
      </c>
      <c r="C309" t="s">
        <v>115</v>
      </c>
      <c r="D309" s="3">
        <v>265</v>
      </c>
      <c r="E309" t="s">
        <v>41</v>
      </c>
      <c r="F309" s="1" t="s">
        <v>447</v>
      </c>
    </row>
    <row r="310" spans="1:6" x14ac:dyDescent="0.25">
      <c r="A310" t="s">
        <v>662</v>
      </c>
      <c r="B310" t="s">
        <v>253</v>
      </c>
      <c r="C310" t="s">
        <v>119</v>
      </c>
      <c r="D310" s="3">
        <v>976</v>
      </c>
      <c r="E310" t="s">
        <v>50</v>
      </c>
      <c r="F310" s="1" t="s">
        <v>520</v>
      </c>
    </row>
    <row r="311" spans="1:6" x14ac:dyDescent="0.25">
      <c r="A311" t="s">
        <v>663</v>
      </c>
      <c r="B311" t="s">
        <v>166</v>
      </c>
      <c r="C311" t="s">
        <v>123</v>
      </c>
      <c r="D311" s="3">
        <v>1799</v>
      </c>
      <c r="E311" t="s">
        <v>36</v>
      </c>
      <c r="F311" s="1" t="s">
        <v>577</v>
      </c>
    </row>
    <row r="312" spans="1:6" x14ac:dyDescent="0.25">
      <c r="A312" t="s">
        <v>664</v>
      </c>
      <c r="B312" t="s">
        <v>258</v>
      </c>
      <c r="C312" t="s">
        <v>127</v>
      </c>
      <c r="D312" s="3">
        <v>303</v>
      </c>
      <c r="E312" t="s">
        <v>41</v>
      </c>
      <c r="F312" s="1" t="s">
        <v>665</v>
      </c>
    </row>
    <row r="313" spans="1:6" x14ac:dyDescent="0.25">
      <c r="A313" t="s">
        <v>666</v>
      </c>
      <c r="B313" t="s">
        <v>162</v>
      </c>
      <c r="C313" t="s">
        <v>131</v>
      </c>
      <c r="D313" s="3">
        <v>843</v>
      </c>
      <c r="E313" t="s">
        <v>50</v>
      </c>
      <c r="F313" s="1" t="s">
        <v>371</v>
      </c>
    </row>
    <row r="314" spans="1:6" x14ac:dyDescent="0.25">
      <c r="A314" t="s">
        <v>667</v>
      </c>
      <c r="B314" t="s">
        <v>262</v>
      </c>
      <c r="C314" t="s">
        <v>135</v>
      </c>
      <c r="D314" s="3">
        <v>1801</v>
      </c>
      <c r="E314" t="s">
        <v>36</v>
      </c>
      <c r="F314" s="1" t="s">
        <v>341</v>
      </c>
    </row>
    <row r="315" spans="1:6" x14ac:dyDescent="0.25">
      <c r="A315" t="s">
        <v>668</v>
      </c>
      <c r="B315" t="s">
        <v>265</v>
      </c>
      <c r="C315" t="s">
        <v>139</v>
      </c>
      <c r="D315" s="3">
        <v>1688</v>
      </c>
      <c r="E315" t="s">
        <v>41</v>
      </c>
      <c r="F315" s="1" t="s">
        <v>279</v>
      </c>
    </row>
    <row r="316" spans="1:6" x14ac:dyDescent="0.25">
      <c r="A316" t="s">
        <v>669</v>
      </c>
      <c r="B316" t="s">
        <v>268</v>
      </c>
      <c r="C316" t="s">
        <v>143</v>
      </c>
      <c r="D316" s="3">
        <v>995</v>
      </c>
      <c r="E316" t="s">
        <v>50</v>
      </c>
      <c r="F316" s="1" t="s">
        <v>73</v>
      </c>
    </row>
    <row r="317" spans="1:6" x14ac:dyDescent="0.25">
      <c r="A317" t="s">
        <v>670</v>
      </c>
      <c r="B317" t="s">
        <v>270</v>
      </c>
      <c r="C317" t="s">
        <v>147</v>
      </c>
      <c r="D317" s="3">
        <v>1692</v>
      </c>
      <c r="E317" t="s">
        <v>36</v>
      </c>
      <c r="F317" s="1" t="s">
        <v>212</v>
      </c>
    </row>
    <row r="318" spans="1:6" x14ac:dyDescent="0.25">
      <c r="A318" t="s">
        <v>671</v>
      </c>
      <c r="B318" t="s">
        <v>272</v>
      </c>
      <c r="C318" t="s">
        <v>151</v>
      </c>
      <c r="D318" s="3">
        <v>1</v>
      </c>
      <c r="E318" t="s">
        <v>41</v>
      </c>
      <c r="F318" s="1" t="s">
        <v>672</v>
      </c>
    </row>
    <row r="319" spans="1:6" x14ac:dyDescent="0.25">
      <c r="A319" t="s">
        <v>673</v>
      </c>
      <c r="B319" t="s">
        <v>275</v>
      </c>
      <c r="C319" t="s">
        <v>155</v>
      </c>
      <c r="D319" s="3">
        <v>1169</v>
      </c>
      <c r="E319" t="s">
        <v>50</v>
      </c>
      <c r="F319" s="1" t="s">
        <v>530</v>
      </c>
    </row>
    <row r="320" spans="1:6" x14ac:dyDescent="0.25">
      <c r="A320" t="s">
        <v>674</v>
      </c>
      <c r="B320" t="s">
        <v>278</v>
      </c>
      <c r="C320" t="s">
        <v>159</v>
      </c>
      <c r="D320" s="3">
        <v>330</v>
      </c>
      <c r="E320" t="s">
        <v>36</v>
      </c>
      <c r="F320" s="1" t="s">
        <v>675</v>
      </c>
    </row>
    <row r="321" spans="1:6" x14ac:dyDescent="0.25">
      <c r="A321" t="s">
        <v>676</v>
      </c>
      <c r="B321" t="s">
        <v>281</v>
      </c>
      <c r="C321" t="s">
        <v>163</v>
      </c>
      <c r="D321" s="3">
        <v>937</v>
      </c>
      <c r="E321" t="s">
        <v>41</v>
      </c>
      <c r="F321" s="1" t="s">
        <v>218</v>
      </c>
    </row>
    <row r="322" spans="1:6" x14ac:dyDescent="0.25">
      <c r="A322" t="s">
        <v>677</v>
      </c>
      <c r="B322" t="s">
        <v>283</v>
      </c>
      <c r="C322" t="s">
        <v>167</v>
      </c>
      <c r="D322" s="3">
        <v>328</v>
      </c>
      <c r="E322" t="s">
        <v>50</v>
      </c>
      <c r="F322" s="1" t="s">
        <v>89</v>
      </c>
    </row>
    <row r="323" spans="1:6" x14ac:dyDescent="0.25">
      <c r="A323" t="s">
        <v>678</v>
      </c>
      <c r="B323" t="s">
        <v>286</v>
      </c>
      <c r="C323" t="s">
        <v>171</v>
      </c>
      <c r="D323" s="3">
        <v>1580</v>
      </c>
      <c r="E323" t="s">
        <v>36</v>
      </c>
      <c r="F323" s="1" t="s">
        <v>70</v>
      </c>
    </row>
    <row r="324" spans="1:6" x14ac:dyDescent="0.25">
      <c r="A324" t="s">
        <v>679</v>
      </c>
      <c r="B324" t="s">
        <v>288</v>
      </c>
      <c r="C324" t="s">
        <v>174</v>
      </c>
      <c r="D324" s="3">
        <v>955</v>
      </c>
      <c r="E324" t="s">
        <v>41</v>
      </c>
      <c r="F324" s="1" t="s">
        <v>397</v>
      </c>
    </row>
    <row r="325" spans="1:6" x14ac:dyDescent="0.25">
      <c r="A325" t="s">
        <v>680</v>
      </c>
      <c r="B325" t="s">
        <v>291</v>
      </c>
      <c r="C325" t="s">
        <v>178</v>
      </c>
      <c r="D325" s="3">
        <v>1968</v>
      </c>
      <c r="E325" t="s">
        <v>50</v>
      </c>
      <c r="F325" s="1" t="s">
        <v>325</v>
      </c>
    </row>
    <row r="326" spans="1:6" x14ac:dyDescent="0.25">
      <c r="A326" t="s">
        <v>681</v>
      </c>
      <c r="B326" t="s">
        <v>294</v>
      </c>
      <c r="C326" t="s">
        <v>182</v>
      </c>
      <c r="D326" s="3">
        <v>1293</v>
      </c>
      <c r="E326" t="s">
        <v>36</v>
      </c>
      <c r="F326" s="1" t="s">
        <v>212</v>
      </c>
    </row>
    <row r="327" spans="1:6" x14ac:dyDescent="0.25">
      <c r="A327" t="s">
        <v>682</v>
      </c>
      <c r="B327" t="s">
        <v>297</v>
      </c>
      <c r="C327" t="s">
        <v>298</v>
      </c>
      <c r="D327" s="3">
        <v>1850</v>
      </c>
      <c r="E327" t="s">
        <v>41</v>
      </c>
      <c r="F327" s="1" t="s">
        <v>683</v>
      </c>
    </row>
    <row r="328" spans="1:6" x14ac:dyDescent="0.25">
      <c r="A328" t="s">
        <v>684</v>
      </c>
      <c r="B328" t="s">
        <v>301</v>
      </c>
      <c r="C328" t="s">
        <v>302</v>
      </c>
      <c r="D328" s="3">
        <v>1782</v>
      </c>
      <c r="E328" t="s">
        <v>50</v>
      </c>
      <c r="F328" s="1" t="s">
        <v>685</v>
      </c>
    </row>
    <row r="329" spans="1:6" x14ac:dyDescent="0.25">
      <c r="A329" t="s">
        <v>686</v>
      </c>
      <c r="B329" t="s">
        <v>305</v>
      </c>
      <c r="C329" t="s">
        <v>306</v>
      </c>
      <c r="D329" s="3">
        <v>229</v>
      </c>
      <c r="E329" t="s">
        <v>36</v>
      </c>
      <c r="F329" s="1" t="s">
        <v>259</v>
      </c>
    </row>
    <row r="330" spans="1:6" x14ac:dyDescent="0.25">
      <c r="A330" t="s">
        <v>687</v>
      </c>
      <c r="B330" t="s">
        <v>223</v>
      </c>
      <c r="C330" t="s">
        <v>159</v>
      </c>
      <c r="D330" s="3">
        <v>5623</v>
      </c>
      <c r="E330" t="s">
        <v>36</v>
      </c>
      <c r="F330" s="1" t="s">
        <v>503</v>
      </c>
    </row>
    <row r="331" spans="1:6" x14ac:dyDescent="0.25">
      <c r="A331" t="s">
        <v>688</v>
      </c>
      <c r="B331" t="s">
        <v>226</v>
      </c>
      <c r="C331" t="s">
        <v>163</v>
      </c>
      <c r="D331" s="3">
        <v>8744</v>
      </c>
      <c r="E331" t="s">
        <v>41</v>
      </c>
      <c r="F331" s="1" t="s">
        <v>303</v>
      </c>
    </row>
    <row r="332" spans="1:6" x14ac:dyDescent="0.25">
      <c r="A332" t="s">
        <v>689</v>
      </c>
      <c r="B332" t="s">
        <v>229</v>
      </c>
      <c r="C332" t="s">
        <v>167</v>
      </c>
      <c r="D332" s="3">
        <v>7104</v>
      </c>
      <c r="E332" t="s">
        <v>50</v>
      </c>
      <c r="F332" s="1" t="s">
        <v>506</v>
      </c>
    </row>
    <row r="333" spans="1:6" x14ac:dyDescent="0.25">
      <c r="A333" t="s">
        <v>690</v>
      </c>
      <c r="B333" t="s">
        <v>232</v>
      </c>
      <c r="C333" t="s">
        <v>171</v>
      </c>
      <c r="D333" s="3">
        <v>12124</v>
      </c>
      <c r="E333" t="s">
        <v>36</v>
      </c>
      <c r="F333" s="1" t="s">
        <v>508</v>
      </c>
    </row>
    <row r="334" spans="1:6" x14ac:dyDescent="0.25">
      <c r="A334" t="s">
        <v>691</v>
      </c>
      <c r="B334" t="s">
        <v>235</v>
      </c>
      <c r="C334" t="s">
        <v>174</v>
      </c>
      <c r="D334" s="3">
        <v>14936</v>
      </c>
      <c r="E334" t="s">
        <v>41</v>
      </c>
      <c r="F334" s="1" t="s">
        <v>144</v>
      </c>
    </row>
    <row r="335" spans="1:6" x14ac:dyDescent="0.25">
      <c r="A335" t="s">
        <v>692</v>
      </c>
      <c r="B335" t="s">
        <v>238</v>
      </c>
      <c r="C335" t="s">
        <v>178</v>
      </c>
      <c r="D335" s="3">
        <v>8994</v>
      </c>
      <c r="E335" t="s">
        <v>50</v>
      </c>
      <c r="F335" s="1" t="s">
        <v>511</v>
      </c>
    </row>
    <row r="336" spans="1:6" x14ac:dyDescent="0.25">
      <c r="A336" t="s">
        <v>693</v>
      </c>
      <c r="B336" t="s">
        <v>241</v>
      </c>
      <c r="C336" t="s">
        <v>182</v>
      </c>
      <c r="D336" s="3">
        <v>9612</v>
      </c>
      <c r="E336" t="s">
        <v>36</v>
      </c>
      <c r="F336" s="1" t="s">
        <v>128</v>
      </c>
    </row>
    <row r="337" spans="1:6" x14ac:dyDescent="0.25">
      <c r="A337" t="s">
        <v>694</v>
      </c>
      <c r="B337" t="s">
        <v>244</v>
      </c>
      <c r="C337" t="s">
        <v>186</v>
      </c>
      <c r="D337" s="3">
        <v>6308</v>
      </c>
      <c r="E337" t="s">
        <v>41</v>
      </c>
      <c r="F337" s="1" t="s">
        <v>514</v>
      </c>
    </row>
    <row r="338" spans="1:6" x14ac:dyDescent="0.25">
      <c r="A338" t="s">
        <v>695</v>
      </c>
      <c r="B338" t="s">
        <v>247</v>
      </c>
      <c r="C338" t="s">
        <v>190</v>
      </c>
      <c r="D338" s="3">
        <v>11915</v>
      </c>
      <c r="E338" t="s">
        <v>50</v>
      </c>
      <c r="F338" s="1" t="s">
        <v>516</v>
      </c>
    </row>
    <row r="339" spans="1:6" x14ac:dyDescent="0.25">
      <c r="A339" t="s">
        <v>696</v>
      </c>
      <c r="B339" t="s">
        <v>250</v>
      </c>
      <c r="C339" t="s">
        <v>194</v>
      </c>
      <c r="D339" s="3">
        <v>6794</v>
      </c>
      <c r="E339" t="s">
        <v>36</v>
      </c>
      <c r="F339" s="1" t="s">
        <v>518</v>
      </c>
    </row>
    <row r="340" spans="1:6" x14ac:dyDescent="0.25">
      <c r="A340" t="s">
        <v>697</v>
      </c>
      <c r="B340" t="s">
        <v>253</v>
      </c>
      <c r="C340" t="s">
        <v>115</v>
      </c>
      <c r="D340" s="3">
        <v>12753</v>
      </c>
      <c r="E340" t="s">
        <v>41</v>
      </c>
      <c r="F340" s="1" t="s">
        <v>520</v>
      </c>
    </row>
    <row r="341" spans="1:6" x14ac:dyDescent="0.25">
      <c r="A341" t="s">
        <v>698</v>
      </c>
      <c r="B341" t="s">
        <v>166</v>
      </c>
      <c r="C341" t="s">
        <v>201</v>
      </c>
      <c r="D341" s="3">
        <v>9813</v>
      </c>
      <c r="E341" t="s">
        <v>50</v>
      </c>
      <c r="F341" s="1" t="s">
        <v>132</v>
      </c>
    </row>
    <row r="342" spans="1:6" x14ac:dyDescent="0.25">
      <c r="A342" t="s">
        <v>699</v>
      </c>
      <c r="B342" t="s">
        <v>258</v>
      </c>
      <c r="C342" t="s">
        <v>205</v>
      </c>
      <c r="D342" s="3">
        <v>7520</v>
      </c>
      <c r="E342" t="s">
        <v>36</v>
      </c>
      <c r="F342" s="1" t="s">
        <v>523</v>
      </c>
    </row>
    <row r="343" spans="1:6" x14ac:dyDescent="0.25">
      <c r="A343" t="s">
        <v>700</v>
      </c>
      <c r="B343" t="s">
        <v>162</v>
      </c>
      <c r="C343" t="s">
        <v>107</v>
      </c>
      <c r="D343" s="3">
        <v>9505</v>
      </c>
      <c r="E343" t="s">
        <v>41</v>
      </c>
      <c r="F343" s="1" t="s">
        <v>525</v>
      </c>
    </row>
    <row r="344" spans="1:6" x14ac:dyDescent="0.25">
      <c r="A344" t="s">
        <v>701</v>
      </c>
      <c r="B344" t="s">
        <v>262</v>
      </c>
      <c r="C344" t="s">
        <v>111</v>
      </c>
      <c r="D344" s="3">
        <v>9510</v>
      </c>
      <c r="E344" t="s">
        <v>50</v>
      </c>
      <c r="F344" s="1" t="s">
        <v>527</v>
      </c>
    </row>
    <row r="345" spans="1:6" x14ac:dyDescent="0.25">
      <c r="A345" t="s">
        <v>702</v>
      </c>
      <c r="B345" t="s">
        <v>265</v>
      </c>
      <c r="C345" t="s">
        <v>115</v>
      </c>
      <c r="D345" s="3">
        <v>12624</v>
      </c>
      <c r="E345" t="s">
        <v>36</v>
      </c>
      <c r="F345" s="1" t="s">
        <v>215</v>
      </c>
    </row>
    <row r="346" spans="1:6" x14ac:dyDescent="0.25">
      <c r="A346" t="s">
        <v>703</v>
      </c>
      <c r="B346" t="s">
        <v>268</v>
      </c>
      <c r="C346" t="s">
        <v>194</v>
      </c>
      <c r="D346" s="3">
        <v>7265</v>
      </c>
      <c r="E346" t="s">
        <v>41</v>
      </c>
      <c r="F346" s="1" t="s">
        <v>530</v>
      </c>
    </row>
    <row r="347" spans="1:6" x14ac:dyDescent="0.25">
      <c r="A347" t="s">
        <v>704</v>
      </c>
      <c r="B347" t="s">
        <v>270</v>
      </c>
      <c r="C347" t="s">
        <v>201</v>
      </c>
      <c r="D347" s="3">
        <v>13678</v>
      </c>
      <c r="E347" t="s">
        <v>50</v>
      </c>
      <c r="F347" s="1" t="s">
        <v>209</v>
      </c>
    </row>
    <row r="348" spans="1:6" x14ac:dyDescent="0.25">
      <c r="A348" t="s">
        <v>705</v>
      </c>
      <c r="B348" t="s">
        <v>272</v>
      </c>
      <c r="C348" t="s">
        <v>205</v>
      </c>
      <c r="D348" s="3">
        <v>12958</v>
      </c>
      <c r="E348" t="s">
        <v>36</v>
      </c>
      <c r="F348" s="1" t="s">
        <v>397</v>
      </c>
    </row>
    <row r="349" spans="1:6" x14ac:dyDescent="0.25">
      <c r="A349" t="s">
        <v>706</v>
      </c>
      <c r="B349" t="s">
        <v>275</v>
      </c>
      <c r="C349" t="s">
        <v>186</v>
      </c>
      <c r="D349" s="3">
        <v>8834</v>
      </c>
      <c r="E349" t="s">
        <v>41</v>
      </c>
      <c r="F349" s="1" t="s">
        <v>209</v>
      </c>
    </row>
    <row r="350" spans="1:6" x14ac:dyDescent="0.25">
      <c r="A350" t="s">
        <v>707</v>
      </c>
      <c r="B350" t="s">
        <v>278</v>
      </c>
      <c r="C350" t="s">
        <v>190</v>
      </c>
      <c r="D350" s="3">
        <v>7204</v>
      </c>
      <c r="E350" t="s">
        <v>50</v>
      </c>
      <c r="F350" s="1" t="s">
        <v>393</v>
      </c>
    </row>
    <row r="351" spans="1:6" x14ac:dyDescent="0.25">
      <c r="A351" t="s">
        <v>708</v>
      </c>
      <c r="B351" t="s">
        <v>281</v>
      </c>
      <c r="C351" t="s">
        <v>194</v>
      </c>
      <c r="D351" s="3">
        <v>8608</v>
      </c>
      <c r="E351" t="s">
        <v>36</v>
      </c>
      <c r="F351" s="1" t="s">
        <v>536</v>
      </c>
    </row>
    <row r="352" spans="1:6" x14ac:dyDescent="0.25">
      <c r="A352" t="s">
        <v>709</v>
      </c>
      <c r="B352" t="s">
        <v>283</v>
      </c>
      <c r="C352" t="s">
        <v>115</v>
      </c>
      <c r="D352" s="3">
        <v>8218</v>
      </c>
      <c r="E352" t="s">
        <v>41</v>
      </c>
      <c r="F352" s="1" t="s">
        <v>538</v>
      </c>
    </row>
    <row r="353" spans="1:6" x14ac:dyDescent="0.25">
      <c r="A353" t="s">
        <v>710</v>
      </c>
      <c r="B353" t="s">
        <v>286</v>
      </c>
      <c r="C353" t="s">
        <v>201</v>
      </c>
      <c r="D353" s="3">
        <v>8519</v>
      </c>
      <c r="E353" t="s">
        <v>50</v>
      </c>
      <c r="F353" s="1" t="s">
        <v>472</v>
      </c>
    </row>
    <row r="354" spans="1:6" x14ac:dyDescent="0.25">
      <c r="A354" t="s">
        <v>711</v>
      </c>
      <c r="B354" t="s">
        <v>288</v>
      </c>
      <c r="C354" t="s">
        <v>205</v>
      </c>
      <c r="D354" s="3">
        <v>14734</v>
      </c>
      <c r="E354" t="s">
        <v>36</v>
      </c>
      <c r="F354" s="1" t="s">
        <v>541</v>
      </c>
    </row>
    <row r="355" spans="1:6" x14ac:dyDescent="0.25">
      <c r="A355" t="s">
        <v>712</v>
      </c>
      <c r="B355" t="s">
        <v>291</v>
      </c>
      <c r="C355" t="s">
        <v>107</v>
      </c>
      <c r="D355" s="3">
        <v>12604</v>
      </c>
      <c r="E355" t="s">
        <v>41</v>
      </c>
      <c r="F355" s="1" t="s">
        <v>434</v>
      </c>
    </row>
    <row r="356" spans="1:6" x14ac:dyDescent="0.25">
      <c r="A356" t="s">
        <v>713</v>
      </c>
      <c r="B356" t="s">
        <v>294</v>
      </c>
      <c r="C356" t="s">
        <v>111</v>
      </c>
      <c r="D356" s="3">
        <v>13129</v>
      </c>
      <c r="E356" t="s">
        <v>50</v>
      </c>
      <c r="F356" s="1" t="s">
        <v>42</v>
      </c>
    </row>
    <row r="357" spans="1:6" x14ac:dyDescent="0.25">
      <c r="A357" t="s">
        <v>714</v>
      </c>
      <c r="B357" t="s">
        <v>297</v>
      </c>
      <c r="C357" t="s">
        <v>115</v>
      </c>
      <c r="D357" s="3">
        <v>11078</v>
      </c>
      <c r="E357" t="s">
        <v>36</v>
      </c>
      <c r="F357" s="1" t="s">
        <v>545</v>
      </c>
    </row>
    <row r="358" spans="1:6" x14ac:dyDescent="0.25">
      <c r="A358" t="s">
        <v>715</v>
      </c>
      <c r="B358" t="s">
        <v>301</v>
      </c>
      <c r="C358" t="s">
        <v>119</v>
      </c>
      <c r="D358" s="3">
        <v>7866</v>
      </c>
      <c r="E358" t="s">
        <v>41</v>
      </c>
      <c r="F358" s="1" t="s">
        <v>545</v>
      </c>
    </row>
    <row r="359" spans="1:6" x14ac:dyDescent="0.25">
      <c r="A359" t="s">
        <v>716</v>
      </c>
      <c r="B359" t="s">
        <v>305</v>
      </c>
      <c r="C359" t="s">
        <v>123</v>
      </c>
      <c r="D359" s="3">
        <v>6864</v>
      </c>
      <c r="E359" t="s">
        <v>50</v>
      </c>
      <c r="F359" s="1" t="s">
        <v>46</v>
      </c>
    </row>
    <row r="360" spans="1:6" x14ac:dyDescent="0.25">
      <c r="A360" t="s">
        <v>717</v>
      </c>
      <c r="B360" t="s">
        <v>158</v>
      </c>
      <c r="C360" t="s">
        <v>127</v>
      </c>
      <c r="D360" s="3">
        <v>5907</v>
      </c>
      <c r="E360" t="s">
        <v>36</v>
      </c>
      <c r="F360" s="1" t="s">
        <v>401</v>
      </c>
    </row>
    <row r="361" spans="1:6" x14ac:dyDescent="0.25">
      <c r="A361" t="s">
        <v>718</v>
      </c>
      <c r="B361" t="s">
        <v>162</v>
      </c>
      <c r="C361" t="s">
        <v>131</v>
      </c>
      <c r="D361" s="3">
        <v>14139</v>
      </c>
      <c r="E361" t="s">
        <v>41</v>
      </c>
      <c r="F361" s="1" t="s">
        <v>819</v>
      </c>
    </row>
    <row r="362" spans="1:6" x14ac:dyDescent="0.25">
      <c r="A362" t="s">
        <v>719</v>
      </c>
      <c r="B362" t="s">
        <v>166</v>
      </c>
      <c r="C362" t="s">
        <v>135</v>
      </c>
      <c r="D362" s="3">
        <v>10359</v>
      </c>
      <c r="E362" t="s">
        <v>50</v>
      </c>
      <c r="F362" s="1" t="s">
        <v>108</v>
      </c>
    </row>
    <row r="363" spans="1:6" x14ac:dyDescent="0.25">
      <c r="A363" t="s">
        <v>720</v>
      </c>
      <c r="B363" t="s">
        <v>170</v>
      </c>
      <c r="C363" t="s">
        <v>139</v>
      </c>
      <c r="D363" s="3">
        <v>11641</v>
      </c>
      <c r="E363" t="s">
        <v>36</v>
      </c>
      <c r="F363" s="1" t="s">
        <v>292</v>
      </c>
    </row>
    <row r="364" spans="1:6" x14ac:dyDescent="0.25">
      <c r="A364" t="s">
        <v>721</v>
      </c>
      <c r="B364" t="s">
        <v>173</v>
      </c>
      <c r="C364" t="s">
        <v>143</v>
      </c>
      <c r="D364" s="3">
        <v>13830</v>
      </c>
      <c r="E364" t="s">
        <v>41</v>
      </c>
      <c r="F364" s="1" t="s">
        <v>487</v>
      </c>
    </row>
    <row r="365" spans="1:6" x14ac:dyDescent="0.25">
      <c r="A365" t="s">
        <v>722</v>
      </c>
      <c r="B365" t="s">
        <v>177</v>
      </c>
      <c r="C365" t="s">
        <v>147</v>
      </c>
      <c r="D365" s="3">
        <v>13837</v>
      </c>
      <c r="E365" t="s">
        <v>50</v>
      </c>
      <c r="F365" s="1" t="s">
        <v>319</v>
      </c>
    </row>
    <row r="366" spans="1:6" x14ac:dyDescent="0.25">
      <c r="A366" t="s">
        <v>723</v>
      </c>
      <c r="B366" t="s">
        <v>181</v>
      </c>
      <c r="C366" t="s">
        <v>151</v>
      </c>
      <c r="D366" s="3">
        <v>10849</v>
      </c>
      <c r="E366" t="s">
        <v>36</v>
      </c>
      <c r="F366" s="1" t="s">
        <v>555</v>
      </c>
    </row>
    <row r="367" spans="1:6" x14ac:dyDescent="0.25">
      <c r="A367" t="s">
        <v>724</v>
      </c>
      <c r="B367" t="s">
        <v>185</v>
      </c>
      <c r="C367" t="s">
        <v>155</v>
      </c>
      <c r="D367" s="3">
        <v>13050</v>
      </c>
      <c r="E367" t="s">
        <v>41</v>
      </c>
      <c r="F367" s="1" t="s">
        <v>156</v>
      </c>
    </row>
    <row r="368" spans="1:6" x14ac:dyDescent="0.25">
      <c r="A368" t="s">
        <v>725</v>
      </c>
      <c r="B368" t="s">
        <v>189</v>
      </c>
      <c r="C368" t="s">
        <v>159</v>
      </c>
      <c r="D368" s="3">
        <v>8291</v>
      </c>
      <c r="E368" t="s">
        <v>50</v>
      </c>
      <c r="F368" s="1" t="s">
        <v>558</v>
      </c>
    </row>
    <row r="369" spans="1:6" x14ac:dyDescent="0.25">
      <c r="A369" t="s">
        <v>726</v>
      </c>
      <c r="B369" t="s">
        <v>193</v>
      </c>
      <c r="C369" t="s">
        <v>163</v>
      </c>
      <c r="D369" s="3">
        <v>5215</v>
      </c>
      <c r="E369" t="s">
        <v>36</v>
      </c>
      <c r="F369" s="1" t="s">
        <v>560</v>
      </c>
    </row>
    <row r="370" spans="1:6" x14ac:dyDescent="0.25">
      <c r="A370" t="s">
        <v>727</v>
      </c>
      <c r="B370" t="s">
        <v>197</v>
      </c>
      <c r="C370" t="s">
        <v>167</v>
      </c>
      <c r="D370" s="3">
        <v>13555</v>
      </c>
      <c r="E370" t="s">
        <v>41</v>
      </c>
      <c r="F370" s="1" t="s">
        <v>371</v>
      </c>
    </row>
    <row r="371" spans="1:6" x14ac:dyDescent="0.25">
      <c r="A371" t="s">
        <v>728</v>
      </c>
      <c r="B371" t="s">
        <v>200</v>
      </c>
      <c r="C371" t="s">
        <v>171</v>
      </c>
      <c r="D371" s="3">
        <v>5664</v>
      </c>
      <c r="E371" t="s">
        <v>50</v>
      </c>
      <c r="F371" s="1" t="s">
        <v>516</v>
      </c>
    </row>
    <row r="372" spans="1:6" x14ac:dyDescent="0.25">
      <c r="A372" t="s">
        <v>729</v>
      </c>
      <c r="B372" t="s">
        <v>204</v>
      </c>
      <c r="C372" t="s">
        <v>174</v>
      </c>
      <c r="D372" s="3">
        <v>9717</v>
      </c>
      <c r="E372" t="s">
        <v>36</v>
      </c>
      <c r="F372" s="1" t="s">
        <v>263</v>
      </c>
    </row>
    <row r="373" spans="1:6" x14ac:dyDescent="0.25">
      <c r="A373" t="s">
        <v>730</v>
      </c>
      <c r="B373" t="s">
        <v>208</v>
      </c>
      <c r="C373" t="s">
        <v>178</v>
      </c>
      <c r="D373" s="3">
        <v>6289</v>
      </c>
      <c r="E373" t="s">
        <v>41</v>
      </c>
      <c r="F373" s="1" t="s">
        <v>455</v>
      </c>
    </row>
    <row r="374" spans="1:6" x14ac:dyDescent="0.25">
      <c r="A374" t="s">
        <v>731</v>
      </c>
      <c r="B374" t="s">
        <v>211</v>
      </c>
      <c r="C374" t="s">
        <v>182</v>
      </c>
      <c r="D374" s="3">
        <v>8119</v>
      </c>
      <c r="E374" t="s">
        <v>50</v>
      </c>
      <c r="F374" s="1" t="s">
        <v>37</v>
      </c>
    </row>
    <row r="375" spans="1:6" x14ac:dyDescent="0.25">
      <c r="A375" t="s">
        <v>732</v>
      </c>
      <c r="B375" t="s">
        <v>214</v>
      </c>
      <c r="C375" t="s">
        <v>298</v>
      </c>
      <c r="D375" s="3">
        <v>9951</v>
      </c>
      <c r="E375" t="s">
        <v>36</v>
      </c>
      <c r="F375" s="1" t="s">
        <v>536</v>
      </c>
    </row>
    <row r="376" spans="1:6" x14ac:dyDescent="0.25">
      <c r="A376" t="s">
        <v>733</v>
      </c>
      <c r="B376" t="s">
        <v>217</v>
      </c>
      <c r="C376" t="s">
        <v>302</v>
      </c>
      <c r="D376" s="3">
        <v>6360</v>
      </c>
      <c r="E376" t="s">
        <v>41</v>
      </c>
      <c r="F376" s="1" t="s">
        <v>354</v>
      </c>
    </row>
    <row r="377" spans="1:6" x14ac:dyDescent="0.25">
      <c r="A377" t="s">
        <v>734</v>
      </c>
      <c r="B377" t="s">
        <v>220</v>
      </c>
      <c r="C377" t="s">
        <v>306</v>
      </c>
      <c r="D377" s="3">
        <v>13065</v>
      </c>
      <c r="E377" t="s">
        <v>50</v>
      </c>
      <c r="F377" s="1" t="s">
        <v>411</v>
      </c>
    </row>
    <row r="378" spans="1:6" x14ac:dyDescent="0.25">
      <c r="A378" t="s">
        <v>735</v>
      </c>
      <c r="B378" t="s">
        <v>223</v>
      </c>
      <c r="C378" t="s">
        <v>35</v>
      </c>
      <c r="D378" s="3">
        <v>10445</v>
      </c>
      <c r="E378" t="s">
        <v>36</v>
      </c>
      <c r="F378" s="1" t="s">
        <v>215</v>
      </c>
    </row>
    <row r="379" spans="1:6" x14ac:dyDescent="0.25">
      <c r="A379" t="s">
        <v>736</v>
      </c>
      <c r="B379" t="s">
        <v>226</v>
      </c>
      <c r="C379" t="s">
        <v>40</v>
      </c>
      <c r="D379" s="3">
        <v>8567</v>
      </c>
      <c r="E379" t="s">
        <v>41</v>
      </c>
      <c r="F379" s="1" t="s">
        <v>571</v>
      </c>
    </row>
    <row r="380" spans="1:6" x14ac:dyDescent="0.25">
      <c r="A380" t="s">
        <v>737</v>
      </c>
      <c r="B380" t="s">
        <v>229</v>
      </c>
      <c r="C380" t="s">
        <v>45</v>
      </c>
      <c r="D380" s="3">
        <v>13927</v>
      </c>
      <c r="E380" t="s">
        <v>50</v>
      </c>
      <c r="F380" s="1" t="s">
        <v>560</v>
      </c>
    </row>
    <row r="381" spans="1:6" x14ac:dyDescent="0.25">
      <c r="A381" t="s">
        <v>738</v>
      </c>
      <c r="B381" t="s">
        <v>232</v>
      </c>
      <c r="C381" t="s">
        <v>49</v>
      </c>
      <c r="D381" s="3">
        <v>11466</v>
      </c>
      <c r="E381" t="s">
        <v>36</v>
      </c>
      <c r="F381" s="1" t="s">
        <v>144</v>
      </c>
    </row>
    <row r="382" spans="1:6" x14ac:dyDescent="0.25">
      <c r="A382" t="s">
        <v>739</v>
      </c>
      <c r="B382" t="s">
        <v>235</v>
      </c>
      <c r="C382" t="s">
        <v>54</v>
      </c>
      <c r="D382" s="3">
        <v>10472</v>
      </c>
      <c r="E382" t="s">
        <v>41</v>
      </c>
      <c r="F382" s="1" t="s">
        <v>128</v>
      </c>
    </row>
    <row r="383" spans="1:6" x14ac:dyDescent="0.25">
      <c r="A383" t="s">
        <v>740</v>
      </c>
      <c r="B383" t="s">
        <v>238</v>
      </c>
      <c r="C383" t="s">
        <v>58</v>
      </c>
      <c r="D383" s="3">
        <v>14030</v>
      </c>
      <c r="E383" t="s">
        <v>50</v>
      </c>
      <c r="F383" s="1" t="s">
        <v>98</v>
      </c>
    </row>
    <row r="384" spans="1:6" x14ac:dyDescent="0.25">
      <c r="A384" t="s">
        <v>741</v>
      </c>
      <c r="B384" t="s">
        <v>241</v>
      </c>
      <c r="C384" t="s">
        <v>62</v>
      </c>
      <c r="D384" s="3">
        <v>11923</v>
      </c>
      <c r="E384" t="s">
        <v>36</v>
      </c>
      <c r="F384" s="1" t="s">
        <v>577</v>
      </c>
    </row>
    <row r="385" spans="1:6" x14ac:dyDescent="0.25">
      <c r="A385" t="s">
        <v>742</v>
      </c>
      <c r="B385" t="s">
        <v>244</v>
      </c>
      <c r="C385" t="s">
        <v>66</v>
      </c>
      <c r="D385" s="3">
        <v>7986</v>
      </c>
      <c r="E385" t="s">
        <v>41</v>
      </c>
      <c r="F385" s="1" t="s">
        <v>579</v>
      </c>
    </row>
    <row r="386" spans="1:6" x14ac:dyDescent="0.25">
      <c r="A386" t="s">
        <v>743</v>
      </c>
      <c r="B386" t="s">
        <v>247</v>
      </c>
      <c r="C386" t="s">
        <v>49</v>
      </c>
      <c r="D386" s="3">
        <v>11259</v>
      </c>
      <c r="E386" t="s">
        <v>50</v>
      </c>
      <c r="F386" s="1" t="s">
        <v>581</v>
      </c>
    </row>
    <row r="387" spans="1:6" x14ac:dyDescent="0.25">
      <c r="A387" t="s">
        <v>744</v>
      </c>
      <c r="B387" t="s">
        <v>250</v>
      </c>
      <c r="C387" t="s">
        <v>45</v>
      </c>
      <c r="D387" s="3">
        <v>13516</v>
      </c>
      <c r="E387" t="s">
        <v>36</v>
      </c>
      <c r="F387" s="1" t="s">
        <v>434</v>
      </c>
    </row>
    <row r="388" spans="1:6" x14ac:dyDescent="0.25">
      <c r="A388" t="s">
        <v>745</v>
      </c>
      <c r="B388" t="s">
        <v>253</v>
      </c>
      <c r="C388" t="s">
        <v>54</v>
      </c>
      <c r="D388" s="3">
        <v>10265</v>
      </c>
      <c r="E388" t="s">
        <v>41</v>
      </c>
      <c r="F388" s="1" t="s">
        <v>584</v>
      </c>
    </row>
    <row r="389" spans="1:6" x14ac:dyDescent="0.25">
      <c r="A389" t="s">
        <v>746</v>
      </c>
      <c r="B389" t="s">
        <v>166</v>
      </c>
      <c r="C389" t="s">
        <v>58</v>
      </c>
      <c r="D389" s="3">
        <v>7095</v>
      </c>
      <c r="E389" t="s">
        <v>50</v>
      </c>
      <c r="F389" s="1" t="s">
        <v>367</v>
      </c>
    </row>
    <row r="390" spans="1:6" x14ac:dyDescent="0.25">
      <c r="A390" t="s">
        <v>747</v>
      </c>
      <c r="B390" t="s">
        <v>258</v>
      </c>
      <c r="C390" t="s">
        <v>35</v>
      </c>
      <c r="D390" s="3">
        <v>9795</v>
      </c>
      <c r="E390" t="s">
        <v>36</v>
      </c>
      <c r="F390" s="1" t="s">
        <v>587</v>
      </c>
    </row>
    <row r="391" spans="1:6" x14ac:dyDescent="0.25">
      <c r="A391" t="s">
        <v>748</v>
      </c>
      <c r="B391" t="s">
        <v>162</v>
      </c>
      <c r="C391" t="s">
        <v>40</v>
      </c>
      <c r="D391" s="3">
        <v>10655</v>
      </c>
      <c r="E391" t="s">
        <v>41</v>
      </c>
      <c r="F391" s="1" t="s">
        <v>589</v>
      </c>
    </row>
    <row r="392" spans="1:6" x14ac:dyDescent="0.25">
      <c r="A392" t="s">
        <v>749</v>
      </c>
      <c r="B392" t="s">
        <v>262</v>
      </c>
      <c r="C392" t="s">
        <v>45</v>
      </c>
      <c r="D392" s="3">
        <v>14640</v>
      </c>
      <c r="E392" t="s">
        <v>50</v>
      </c>
      <c r="F392" s="1" t="s">
        <v>245</v>
      </c>
    </row>
    <row r="393" spans="1:6" x14ac:dyDescent="0.25">
      <c r="A393" t="s">
        <v>750</v>
      </c>
      <c r="B393" t="s">
        <v>265</v>
      </c>
      <c r="C393" t="s">
        <v>49</v>
      </c>
      <c r="D393" s="3">
        <v>8307</v>
      </c>
      <c r="E393" t="s">
        <v>36</v>
      </c>
      <c r="F393" s="1" t="s">
        <v>333</v>
      </c>
    </row>
    <row r="394" spans="1:6" x14ac:dyDescent="0.25">
      <c r="A394" t="s">
        <v>751</v>
      </c>
      <c r="B394" t="s">
        <v>268</v>
      </c>
      <c r="C394" t="s">
        <v>54</v>
      </c>
      <c r="D394" s="3">
        <v>10376</v>
      </c>
      <c r="E394" t="s">
        <v>41</v>
      </c>
      <c r="F394" s="1" t="s">
        <v>227</v>
      </c>
    </row>
    <row r="395" spans="1:6" x14ac:dyDescent="0.25">
      <c r="A395" t="s">
        <v>752</v>
      </c>
      <c r="B395" t="s">
        <v>270</v>
      </c>
      <c r="C395" t="s">
        <v>58</v>
      </c>
      <c r="D395" s="3">
        <v>8031</v>
      </c>
      <c r="E395" t="s">
        <v>50</v>
      </c>
      <c r="F395" s="1" t="s">
        <v>101</v>
      </c>
    </row>
    <row r="396" spans="1:6" x14ac:dyDescent="0.25">
      <c r="A396" t="s">
        <v>753</v>
      </c>
      <c r="B396" t="s">
        <v>272</v>
      </c>
      <c r="C396" t="s">
        <v>62</v>
      </c>
      <c r="D396" s="3">
        <v>12121</v>
      </c>
      <c r="E396" t="s">
        <v>36</v>
      </c>
      <c r="F396" s="1" t="s">
        <v>595</v>
      </c>
    </row>
    <row r="397" spans="1:6" x14ac:dyDescent="0.25">
      <c r="A397" t="s">
        <v>754</v>
      </c>
      <c r="B397" t="s">
        <v>275</v>
      </c>
      <c r="C397" t="s">
        <v>66</v>
      </c>
      <c r="D397" s="3">
        <v>11594</v>
      </c>
      <c r="E397" t="s">
        <v>41</v>
      </c>
      <c r="F397" s="1" t="s">
        <v>212</v>
      </c>
    </row>
    <row r="398" spans="1:6" x14ac:dyDescent="0.25">
      <c r="A398" t="s">
        <v>755</v>
      </c>
      <c r="B398" t="s">
        <v>278</v>
      </c>
      <c r="C398" t="s">
        <v>49</v>
      </c>
      <c r="D398" s="3">
        <v>6516</v>
      </c>
      <c r="E398" t="s">
        <v>50</v>
      </c>
      <c r="F398" s="1" t="s">
        <v>441</v>
      </c>
    </row>
    <row r="399" spans="1:6" x14ac:dyDescent="0.25">
      <c r="A399" t="s">
        <v>756</v>
      </c>
      <c r="B399" t="s">
        <v>281</v>
      </c>
      <c r="C399" t="s">
        <v>107</v>
      </c>
      <c r="D399" s="3">
        <v>14380</v>
      </c>
      <c r="E399" t="s">
        <v>36</v>
      </c>
      <c r="F399" s="1" t="s">
        <v>599</v>
      </c>
    </row>
    <row r="400" spans="1:6" x14ac:dyDescent="0.25">
      <c r="A400" t="s">
        <v>757</v>
      </c>
      <c r="B400" t="s">
        <v>283</v>
      </c>
      <c r="C400" t="s">
        <v>111</v>
      </c>
      <c r="D400" s="3">
        <v>12074</v>
      </c>
      <c r="E400" t="s">
        <v>41</v>
      </c>
      <c r="F400" s="1" t="s">
        <v>601</v>
      </c>
    </row>
    <row r="401" spans="1:6" x14ac:dyDescent="0.25">
      <c r="A401" t="s">
        <v>758</v>
      </c>
      <c r="B401" t="s">
        <v>286</v>
      </c>
      <c r="C401" t="s">
        <v>115</v>
      </c>
      <c r="D401" s="3">
        <v>14584</v>
      </c>
      <c r="E401" t="s">
        <v>50</v>
      </c>
      <c r="F401" s="1" t="s">
        <v>511</v>
      </c>
    </row>
    <row r="402" spans="1:6" x14ac:dyDescent="0.25">
      <c r="A402" t="s">
        <v>759</v>
      </c>
      <c r="B402" t="s">
        <v>288</v>
      </c>
      <c r="C402" t="s">
        <v>119</v>
      </c>
      <c r="D402" s="3">
        <v>12557</v>
      </c>
      <c r="E402" t="s">
        <v>36</v>
      </c>
      <c r="F402" s="1" t="s">
        <v>289</v>
      </c>
    </row>
    <row r="403" spans="1:6" x14ac:dyDescent="0.25">
      <c r="A403" t="s">
        <v>760</v>
      </c>
      <c r="B403" t="s">
        <v>291</v>
      </c>
      <c r="C403" t="s">
        <v>123</v>
      </c>
      <c r="D403" s="3">
        <v>6553</v>
      </c>
      <c r="E403" t="s">
        <v>41</v>
      </c>
      <c r="F403" s="1" t="s">
        <v>212</v>
      </c>
    </row>
    <row r="404" spans="1:6" x14ac:dyDescent="0.25">
      <c r="A404" t="s">
        <v>761</v>
      </c>
      <c r="B404" t="s">
        <v>294</v>
      </c>
      <c r="C404" t="s">
        <v>127</v>
      </c>
      <c r="D404" s="3">
        <v>8437</v>
      </c>
      <c r="E404" t="s">
        <v>50</v>
      </c>
      <c r="F404" s="1" t="s">
        <v>606</v>
      </c>
    </row>
    <row r="405" spans="1:6" x14ac:dyDescent="0.25">
      <c r="A405" t="s">
        <v>762</v>
      </c>
      <c r="B405" t="s">
        <v>297</v>
      </c>
      <c r="C405" t="s">
        <v>131</v>
      </c>
      <c r="D405" s="3">
        <v>13375</v>
      </c>
      <c r="E405" t="s">
        <v>36</v>
      </c>
      <c r="F405" s="1" t="s">
        <v>608</v>
      </c>
    </row>
    <row r="406" spans="1:6" x14ac:dyDescent="0.25">
      <c r="A406" t="s">
        <v>763</v>
      </c>
      <c r="B406" t="s">
        <v>301</v>
      </c>
      <c r="C406" t="s">
        <v>135</v>
      </c>
      <c r="D406" s="3">
        <v>9857</v>
      </c>
      <c r="E406" t="s">
        <v>41</v>
      </c>
      <c r="F406" s="1" t="s">
        <v>610</v>
      </c>
    </row>
    <row r="407" spans="1:6" x14ac:dyDescent="0.25">
      <c r="A407" t="s">
        <v>764</v>
      </c>
      <c r="B407" t="s">
        <v>305</v>
      </c>
      <c r="C407" t="s">
        <v>139</v>
      </c>
      <c r="D407" s="3">
        <v>14391</v>
      </c>
      <c r="E407" t="s">
        <v>50</v>
      </c>
      <c r="F407" s="1" t="s">
        <v>343</v>
      </c>
    </row>
    <row r="408" spans="1:6" x14ac:dyDescent="0.25">
      <c r="A408" t="s">
        <v>765</v>
      </c>
      <c r="B408" t="s">
        <v>34</v>
      </c>
      <c r="C408" t="s">
        <v>143</v>
      </c>
      <c r="D408" s="3">
        <v>6759</v>
      </c>
      <c r="E408" t="s">
        <v>36</v>
      </c>
      <c r="F408" s="1" t="s">
        <v>613</v>
      </c>
    </row>
    <row r="409" spans="1:6" x14ac:dyDescent="0.25">
      <c r="A409" t="s">
        <v>766</v>
      </c>
      <c r="B409" t="s">
        <v>39</v>
      </c>
      <c r="C409" t="s">
        <v>147</v>
      </c>
      <c r="D409" s="3">
        <v>6639</v>
      </c>
      <c r="E409" t="s">
        <v>41</v>
      </c>
      <c r="F409" s="1" t="s">
        <v>615</v>
      </c>
    </row>
    <row r="410" spans="1:6" x14ac:dyDescent="0.25">
      <c r="A410" t="s">
        <v>767</v>
      </c>
      <c r="B410" t="s">
        <v>44</v>
      </c>
      <c r="C410" t="s">
        <v>151</v>
      </c>
      <c r="D410" s="3">
        <v>7684</v>
      </c>
      <c r="E410" t="s">
        <v>50</v>
      </c>
      <c r="F410" s="1" t="s">
        <v>617</v>
      </c>
    </row>
    <row r="411" spans="1:6" x14ac:dyDescent="0.25">
      <c r="A411" t="s">
        <v>768</v>
      </c>
      <c r="B411" t="s">
        <v>48</v>
      </c>
      <c r="C411" t="s">
        <v>155</v>
      </c>
      <c r="D411" s="3">
        <v>11569</v>
      </c>
      <c r="E411" t="s">
        <v>36</v>
      </c>
      <c r="F411" s="1" t="s">
        <v>120</v>
      </c>
    </row>
    <row r="412" spans="1:6" x14ac:dyDescent="0.25">
      <c r="A412" t="s">
        <v>769</v>
      </c>
      <c r="B412" t="s">
        <v>53</v>
      </c>
      <c r="C412" t="s">
        <v>159</v>
      </c>
      <c r="D412" s="3">
        <v>10838</v>
      </c>
      <c r="E412" t="s">
        <v>41</v>
      </c>
      <c r="F412" s="1" t="s">
        <v>55</v>
      </c>
    </row>
    <row r="413" spans="1:6" x14ac:dyDescent="0.25">
      <c r="A413" t="s">
        <v>770</v>
      </c>
      <c r="B413" t="s">
        <v>57</v>
      </c>
      <c r="C413" t="s">
        <v>163</v>
      </c>
      <c r="D413" s="3">
        <v>10250</v>
      </c>
      <c r="E413" t="s">
        <v>50</v>
      </c>
      <c r="F413" s="1" t="s">
        <v>379</v>
      </c>
    </row>
    <row r="414" spans="1:6" x14ac:dyDescent="0.25">
      <c r="A414" t="s">
        <v>771</v>
      </c>
      <c r="B414" t="s">
        <v>61</v>
      </c>
      <c r="C414" t="s">
        <v>167</v>
      </c>
      <c r="D414" s="3">
        <v>6477</v>
      </c>
      <c r="E414" t="s">
        <v>36</v>
      </c>
      <c r="F414" s="1" t="s">
        <v>518</v>
      </c>
    </row>
    <row r="415" spans="1:6" x14ac:dyDescent="0.25">
      <c r="A415" t="s">
        <v>772</v>
      </c>
      <c r="B415" t="s">
        <v>65</v>
      </c>
      <c r="C415" t="s">
        <v>171</v>
      </c>
      <c r="D415" s="3">
        <v>11617</v>
      </c>
      <c r="E415" t="s">
        <v>41</v>
      </c>
      <c r="F415" s="1" t="s">
        <v>251</v>
      </c>
    </row>
    <row r="416" spans="1:6" x14ac:dyDescent="0.25">
      <c r="A416" t="s">
        <v>773</v>
      </c>
      <c r="B416" t="s">
        <v>69</v>
      </c>
      <c r="C416" t="s">
        <v>174</v>
      </c>
      <c r="D416" s="3">
        <v>14771</v>
      </c>
      <c r="E416" t="s">
        <v>50</v>
      </c>
      <c r="F416" s="1" t="s">
        <v>624</v>
      </c>
    </row>
    <row r="417" spans="1:6" x14ac:dyDescent="0.25">
      <c r="A417" t="s">
        <v>774</v>
      </c>
      <c r="B417" t="s">
        <v>72</v>
      </c>
      <c r="C417" t="s">
        <v>178</v>
      </c>
      <c r="D417" s="3">
        <v>8199</v>
      </c>
      <c r="E417" t="s">
        <v>36</v>
      </c>
      <c r="F417" s="1" t="s">
        <v>626</v>
      </c>
    </row>
    <row r="418" spans="1:6" x14ac:dyDescent="0.25">
      <c r="A418" t="s">
        <v>775</v>
      </c>
      <c r="B418" t="s">
        <v>75</v>
      </c>
      <c r="C418" t="s">
        <v>182</v>
      </c>
      <c r="D418" s="3">
        <v>9235</v>
      </c>
      <c r="E418" t="s">
        <v>41</v>
      </c>
      <c r="F418" s="1" t="s">
        <v>511</v>
      </c>
    </row>
    <row r="419" spans="1:6" x14ac:dyDescent="0.25">
      <c r="A419" t="s">
        <v>776</v>
      </c>
      <c r="B419" t="s">
        <v>78</v>
      </c>
      <c r="C419" t="s">
        <v>186</v>
      </c>
      <c r="D419" s="3">
        <v>14709</v>
      </c>
      <c r="E419" t="s">
        <v>50</v>
      </c>
      <c r="F419" s="1" t="s">
        <v>629</v>
      </c>
    </row>
    <row r="420" spans="1:6" x14ac:dyDescent="0.25">
      <c r="A420" t="s">
        <v>777</v>
      </c>
      <c r="B420" t="s">
        <v>81</v>
      </c>
      <c r="C420" t="s">
        <v>190</v>
      </c>
      <c r="D420" s="3">
        <v>10006</v>
      </c>
      <c r="E420" t="s">
        <v>36</v>
      </c>
      <c r="F420" s="1" t="s">
        <v>460</v>
      </c>
    </row>
    <row r="421" spans="1:6" x14ac:dyDescent="0.25">
      <c r="A421" t="s">
        <v>778</v>
      </c>
      <c r="B421" t="s">
        <v>84</v>
      </c>
      <c r="C421" t="s">
        <v>194</v>
      </c>
      <c r="D421" s="3">
        <v>7907</v>
      </c>
      <c r="E421" t="s">
        <v>41</v>
      </c>
      <c r="F421" s="1" t="s">
        <v>632</v>
      </c>
    </row>
    <row r="422" spans="1:6" x14ac:dyDescent="0.25">
      <c r="A422" t="s">
        <v>779</v>
      </c>
      <c r="B422" t="s">
        <v>86</v>
      </c>
      <c r="C422" t="s">
        <v>115</v>
      </c>
      <c r="D422" s="3">
        <v>10426</v>
      </c>
      <c r="E422" t="s">
        <v>50</v>
      </c>
      <c r="F422" s="1" t="s">
        <v>634</v>
      </c>
    </row>
    <row r="423" spans="1:6" x14ac:dyDescent="0.25">
      <c r="A423" t="s">
        <v>780</v>
      </c>
      <c r="B423" t="s">
        <v>88</v>
      </c>
      <c r="C423" t="s">
        <v>201</v>
      </c>
      <c r="D423" s="3">
        <v>9807</v>
      </c>
      <c r="E423" t="s">
        <v>36</v>
      </c>
      <c r="F423" s="1" t="s">
        <v>636</v>
      </c>
    </row>
    <row r="424" spans="1:6" x14ac:dyDescent="0.25">
      <c r="A424" t="s">
        <v>781</v>
      </c>
      <c r="B424" t="s">
        <v>91</v>
      </c>
      <c r="C424" t="s">
        <v>205</v>
      </c>
      <c r="D424" s="3">
        <v>5734</v>
      </c>
      <c r="E424" t="s">
        <v>41</v>
      </c>
      <c r="F424" s="1" t="s">
        <v>233</v>
      </c>
    </row>
    <row r="425" spans="1:6" x14ac:dyDescent="0.25">
      <c r="A425" t="s">
        <v>782</v>
      </c>
      <c r="B425" t="s">
        <v>94</v>
      </c>
      <c r="C425" t="s">
        <v>107</v>
      </c>
      <c r="D425" s="3">
        <v>13009</v>
      </c>
      <c r="E425" t="s">
        <v>50</v>
      </c>
      <c r="F425" s="1" t="s">
        <v>639</v>
      </c>
    </row>
    <row r="426" spans="1:6" x14ac:dyDescent="0.25">
      <c r="A426" t="s">
        <v>783</v>
      </c>
      <c r="B426" t="s">
        <v>97</v>
      </c>
      <c r="C426" t="s">
        <v>111</v>
      </c>
      <c r="D426" s="3">
        <v>11389</v>
      </c>
      <c r="E426" t="s">
        <v>36</v>
      </c>
      <c r="F426" s="1" t="s">
        <v>641</v>
      </c>
    </row>
    <row r="427" spans="1:6" x14ac:dyDescent="0.25">
      <c r="A427" t="s">
        <v>784</v>
      </c>
      <c r="B427" t="s">
        <v>100</v>
      </c>
      <c r="C427" t="s">
        <v>115</v>
      </c>
      <c r="D427" s="3">
        <v>11527</v>
      </c>
      <c r="E427" t="s">
        <v>41</v>
      </c>
      <c r="F427" s="1" t="s">
        <v>405</v>
      </c>
    </row>
    <row r="428" spans="1:6" x14ac:dyDescent="0.25">
      <c r="A428" t="s">
        <v>785</v>
      </c>
      <c r="B428" t="s">
        <v>103</v>
      </c>
      <c r="C428" t="s">
        <v>194</v>
      </c>
      <c r="D428" s="3">
        <v>12939</v>
      </c>
      <c r="E428" t="s">
        <v>50</v>
      </c>
      <c r="F428" s="1" t="s">
        <v>343</v>
      </c>
    </row>
    <row r="429" spans="1:6" x14ac:dyDescent="0.25">
      <c r="A429" t="s">
        <v>786</v>
      </c>
      <c r="B429" t="s">
        <v>106</v>
      </c>
      <c r="C429" t="s">
        <v>201</v>
      </c>
      <c r="D429" s="3">
        <v>8304</v>
      </c>
      <c r="E429" t="s">
        <v>36</v>
      </c>
      <c r="F429" s="1" t="s">
        <v>645</v>
      </c>
    </row>
    <row r="430" spans="1:6" x14ac:dyDescent="0.25">
      <c r="A430" t="s">
        <v>787</v>
      </c>
      <c r="B430" t="s">
        <v>110</v>
      </c>
      <c r="C430" t="s">
        <v>205</v>
      </c>
      <c r="D430" s="3">
        <v>14795</v>
      </c>
      <c r="E430" t="s">
        <v>41</v>
      </c>
      <c r="F430" s="1" t="s">
        <v>209</v>
      </c>
    </row>
    <row r="431" spans="1:6" x14ac:dyDescent="0.25">
      <c r="A431" t="s">
        <v>788</v>
      </c>
      <c r="B431" t="s">
        <v>114</v>
      </c>
      <c r="C431" t="s">
        <v>186</v>
      </c>
      <c r="D431" s="3">
        <v>5734</v>
      </c>
      <c r="E431" t="s">
        <v>50</v>
      </c>
      <c r="F431" s="1" t="s">
        <v>648</v>
      </c>
    </row>
    <row r="432" spans="1:6" x14ac:dyDescent="0.25">
      <c r="A432" t="s">
        <v>789</v>
      </c>
      <c r="B432" t="s">
        <v>118</v>
      </c>
      <c r="C432" t="s">
        <v>190</v>
      </c>
      <c r="D432" s="3">
        <v>11520</v>
      </c>
      <c r="E432" t="s">
        <v>36</v>
      </c>
      <c r="F432" s="1" t="s">
        <v>645</v>
      </c>
    </row>
    <row r="433" spans="1:6" x14ac:dyDescent="0.25">
      <c r="A433" t="s">
        <v>790</v>
      </c>
      <c r="B433" t="s">
        <v>122</v>
      </c>
      <c r="C433" t="s">
        <v>194</v>
      </c>
      <c r="D433" s="3">
        <v>10607</v>
      </c>
      <c r="E433" t="s">
        <v>41</v>
      </c>
      <c r="F433" s="1" t="s">
        <v>651</v>
      </c>
    </row>
    <row r="434" spans="1:6" x14ac:dyDescent="0.25">
      <c r="A434" t="s">
        <v>791</v>
      </c>
      <c r="B434" t="s">
        <v>126</v>
      </c>
      <c r="C434" t="s">
        <v>115</v>
      </c>
      <c r="D434" s="3">
        <v>10702</v>
      </c>
      <c r="E434" t="s">
        <v>50</v>
      </c>
      <c r="F434" s="1" t="s">
        <v>653</v>
      </c>
    </row>
    <row r="435" spans="1:6" x14ac:dyDescent="0.25">
      <c r="A435" t="s">
        <v>792</v>
      </c>
      <c r="B435" t="s">
        <v>130</v>
      </c>
      <c r="C435" t="s">
        <v>201</v>
      </c>
      <c r="D435" s="3">
        <v>12473</v>
      </c>
      <c r="E435" t="s">
        <v>36</v>
      </c>
      <c r="F435" s="1" t="s">
        <v>655</v>
      </c>
    </row>
    <row r="436" spans="1:6" x14ac:dyDescent="0.25">
      <c r="A436" t="s">
        <v>793</v>
      </c>
      <c r="B436" t="s">
        <v>134</v>
      </c>
      <c r="C436" t="s">
        <v>205</v>
      </c>
      <c r="D436" s="3">
        <v>14906</v>
      </c>
      <c r="E436" t="s">
        <v>41</v>
      </c>
      <c r="F436" s="1" t="s">
        <v>152</v>
      </c>
    </row>
    <row r="437" spans="1:6" x14ac:dyDescent="0.25">
      <c r="A437" t="s">
        <v>794</v>
      </c>
      <c r="B437" t="s">
        <v>138</v>
      </c>
      <c r="C437" t="s">
        <v>107</v>
      </c>
      <c r="D437" s="3">
        <v>12646</v>
      </c>
      <c r="E437" t="s">
        <v>50</v>
      </c>
      <c r="F437" s="1" t="s">
        <v>658</v>
      </c>
    </row>
    <row r="438" spans="1:6" x14ac:dyDescent="0.25">
      <c r="A438" t="s">
        <v>795</v>
      </c>
      <c r="B438" t="s">
        <v>142</v>
      </c>
      <c r="C438" t="s">
        <v>111</v>
      </c>
      <c r="D438" s="3">
        <v>8815</v>
      </c>
      <c r="E438" t="s">
        <v>36</v>
      </c>
      <c r="F438" s="1" t="s">
        <v>660</v>
      </c>
    </row>
    <row r="439" spans="1:6" x14ac:dyDescent="0.25">
      <c r="A439" t="s">
        <v>796</v>
      </c>
      <c r="B439" t="s">
        <v>146</v>
      </c>
      <c r="C439" t="s">
        <v>115</v>
      </c>
      <c r="D439" s="3">
        <v>12853</v>
      </c>
      <c r="E439" t="s">
        <v>41</v>
      </c>
      <c r="F439" s="1" t="s">
        <v>447</v>
      </c>
    </row>
    <row r="440" spans="1:6" x14ac:dyDescent="0.25">
      <c r="A440" t="s">
        <v>797</v>
      </c>
      <c r="B440" t="s">
        <v>150</v>
      </c>
      <c r="C440" t="s">
        <v>119</v>
      </c>
      <c r="D440" s="3">
        <v>11646</v>
      </c>
      <c r="E440" t="s">
        <v>50</v>
      </c>
      <c r="F440" s="1" t="s">
        <v>520</v>
      </c>
    </row>
    <row r="441" spans="1:6" x14ac:dyDescent="0.25">
      <c r="A441" t="s">
        <v>798</v>
      </c>
      <c r="B441" t="s">
        <v>154</v>
      </c>
      <c r="C441" t="s">
        <v>123</v>
      </c>
      <c r="D441" s="3">
        <v>14498</v>
      </c>
      <c r="E441" t="s">
        <v>36</v>
      </c>
      <c r="F441" s="1" t="s">
        <v>577</v>
      </c>
    </row>
    <row r="442" spans="1:6" x14ac:dyDescent="0.25">
      <c r="A442" t="s">
        <v>799</v>
      </c>
      <c r="B442" t="s">
        <v>158</v>
      </c>
      <c r="C442" t="s">
        <v>127</v>
      </c>
      <c r="D442" s="3">
        <v>8537</v>
      </c>
      <c r="E442" t="s">
        <v>41</v>
      </c>
      <c r="F442" s="1" t="s">
        <v>665</v>
      </c>
    </row>
    <row r="443" spans="1:6" x14ac:dyDescent="0.25">
      <c r="A443" t="s">
        <v>800</v>
      </c>
      <c r="B443" t="s">
        <v>162</v>
      </c>
      <c r="C443" t="s">
        <v>131</v>
      </c>
      <c r="D443" s="3">
        <v>11779</v>
      </c>
      <c r="E443" t="s">
        <v>50</v>
      </c>
      <c r="F443" s="1" t="s">
        <v>371</v>
      </c>
    </row>
    <row r="444" spans="1:6" x14ac:dyDescent="0.25">
      <c r="A444" t="s">
        <v>801</v>
      </c>
      <c r="B444" t="s">
        <v>166</v>
      </c>
      <c r="C444" t="s">
        <v>135</v>
      </c>
      <c r="D444" s="3">
        <v>5824</v>
      </c>
      <c r="E444" t="s">
        <v>36</v>
      </c>
      <c r="F444" s="1" t="s">
        <v>341</v>
      </c>
    </row>
    <row r="445" spans="1:6" x14ac:dyDescent="0.25">
      <c r="A445" t="s">
        <v>802</v>
      </c>
      <c r="B445" t="s">
        <v>170</v>
      </c>
      <c r="C445" t="s">
        <v>139</v>
      </c>
      <c r="D445" s="3">
        <v>9088</v>
      </c>
      <c r="E445" t="s">
        <v>41</v>
      </c>
      <c r="F445" s="1" t="s">
        <v>279</v>
      </c>
    </row>
    <row r="446" spans="1:6" x14ac:dyDescent="0.25">
      <c r="A446" t="s">
        <v>803</v>
      </c>
      <c r="B446" t="s">
        <v>173</v>
      </c>
      <c r="C446" t="s">
        <v>143</v>
      </c>
      <c r="D446" s="3">
        <v>9583</v>
      </c>
      <c r="E446" t="s">
        <v>50</v>
      </c>
      <c r="F446" s="1" t="s">
        <v>73</v>
      </c>
    </row>
    <row r="447" spans="1:6" x14ac:dyDescent="0.25">
      <c r="A447" t="s">
        <v>804</v>
      </c>
      <c r="B447" t="s">
        <v>177</v>
      </c>
      <c r="C447" t="s">
        <v>147</v>
      </c>
      <c r="D447" s="3">
        <v>7752</v>
      </c>
      <c r="E447" t="s">
        <v>36</v>
      </c>
      <c r="F447" s="1" t="s">
        <v>212</v>
      </c>
    </row>
    <row r="448" spans="1:6" x14ac:dyDescent="0.25">
      <c r="A448" t="s">
        <v>805</v>
      </c>
      <c r="B448" t="s">
        <v>181</v>
      </c>
      <c r="C448" t="s">
        <v>151</v>
      </c>
      <c r="D448" s="3">
        <v>9089</v>
      </c>
      <c r="E448" t="s">
        <v>41</v>
      </c>
      <c r="F448" s="1" t="s">
        <v>672</v>
      </c>
    </row>
    <row r="449" spans="1:6" x14ac:dyDescent="0.25">
      <c r="A449" t="s">
        <v>806</v>
      </c>
      <c r="B449" t="s">
        <v>185</v>
      </c>
      <c r="C449" t="s">
        <v>155</v>
      </c>
      <c r="D449" s="3">
        <v>11080</v>
      </c>
      <c r="E449" t="s">
        <v>50</v>
      </c>
      <c r="F449" s="1" t="s">
        <v>530</v>
      </c>
    </row>
    <row r="450" spans="1:6" x14ac:dyDescent="0.25">
      <c r="A450" t="s">
        <v>807</v>
      </c>
      <c r="B450" t="s">
        <v>189</v>
      </c>
      <c r="C450" t="s">
        <v>159</v>
      </c>
      <c r="D450" s="3">
        <v>6308</v>
      </c>
      <c r="E450" t="s">
        <v>36</v>
      </c>
      <c r="F450" s="1" t="s">
        <v>675</v>
      </c>
    </row>
    <row r="451" spans="1:6" x14ac:dyDescent="0.25">
      <c r="A451" t="s">
        <v>808</v>
      </c>
      <c r="B451" t="s">
        <v>193</v>
      </c>
      <c r="C451" t="s">
        <v>163</v>
      </c>
      <c r="D451" s="3">
        <v>8825</v>
      </c>
      <c r="E451" t="s">
        <v>41</v>
      </c>
      <c r="F451" s="1" t="s">
        <v>218</v>
      </c>
    </row>
    <row r="452" spans="1:6" x14ac:dyDescent="0.25">
      <c r="A452" t="s">
        <v>809</v>
      </c>
      <c r="B452" t="s">
        <v>197</v>
      </c>
      <c r="C452" t="s">
        <v>167</v>
      </c>
      <c r="D452" s="3">
        <v>8612</v>
      </c>
      <c r="E452" t="s">
        <v>50</v>
      </c>
      <c r="F452" s="1" t="s">
        <v>89</v>
      </c>
    </row>
    <row r="453" spans="1:6" x14ac:dyDescent="0.25">
      <c r="A453" t="s">
        <v>810</v>
      </c>
      <c r="B453" t="s">
        <v>200</v>
      </c>
      <c r="C453" t="s">
        <v>171</v>
      </c>
      <c r="D453" s="3">
        <v>7722</v>
      </c>
      <c r="E453" t="s">
        <v>36</v>
      </c>
      <c r="F453" s="1" t="s">
        <v>70</v>
      </c>
    </row>
    <row r="454" spans="1:6" x14ac:dyDescent="0.25">
      <c r="A454" t="s">
        <v>811</v>
      </c>
      <c r="B454" t="s">
        <v>204</v>
      </c>
      <c r="C454" t="s">
        <v>174</v>
      </c>
      <c r="D454" s="3">
        <v>5341</v>
      </c>
      <c r="E454" t="s">
        <v>41</v>
      </c>
      <c r="F454" s="1" t="s">
        <v>397</v>
      </c>
    </row>
    <row r="455" spans="1:6" x14ac:dyDescent="0.25">
      <c r="A455" t="s">
        <v>812</v>
      </c>
      <c r="B455" t="s">
        <v>208</v>
      </c>
      <c r="C455" t="s">
        <v>178</v>
      </c>
      <c r="D455" s="3">
        <v>11167</v>
      </c>
      <c r="E455" t="s">
        <v>50</v>
      </c>
      <c r="F455" s="1" t="s">
        <v>325</v>
      </c>
    </row>
    <row r="456" spans="1:6" x14ac:dyDescent="0.25">
      <c r="A456" t="s">
        <v>813</v>
      </c>
      <c r="B456" t="s">
        <v>211</v>
      </c>
      <c r="C456" t="s">
        <v>182</v>
      </c>
      <c r="D456" s="3">
        <v>13965</v>
      </c>
      <c r="E456" t="s">
        <v>36</v>
      </c>
      <c r="F456" s="1" t="s">
        <v>212</v>
      </c>
    </row>
    <row r="457" spans="1:6" x14ac:dyDescent="0.25">
      <c r="A457" t="s">
        <v>814</v>
      </c>
      <c r="B457" t="s">
        <v>214</v>
      </c>
      <c r="C457" t="s">
        <v>298</v>
      </c>
      <c r="D457" s="3">
        <v>6289</v>
      </c>
      <c r="E457" t="s">
        <v>41</v>
      </c>
      <c r="F457" s="1" t="s">
        <v>683</v>
      </c>
    </row>
    <row r="458" spans="1:6" x14ac:dyDescent="0.25">
      <c r="A458" t="s">
        <v>815</v>
      </c>
      <c r="B458" t="s">
        <v>217</v>
      </c>
      <c r="C458" t="s">
        <v>302</v>
      </c>
      <c r="D458" s="3">
        <v>7430</v>
      </c>
      <c r="E458" t="s">
        <v>50</v>
      </c>
      <c r="F458" s="1" t="s">
        <v>685</v>
      </c>
    </row>
    <row r="459" spans="1:6" x14ac:dyDescent="0.25">
      <c r="A459" t="s">
        <v>816</v>
      </c>
      <c r="B459" t="s">
        <v>220</v>
      </c>
      <c r="C459" t="s">
        <v>306</v>
      </c>
      <c r="D459" s="3">
        <v>14438</v>
      </c>
      <c r="E459" t="s">
        <v>36</v>
      </c>
      <c r="F459" s="1" t="s">
        <v>259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4B50-20C0-4C3F-B24E-AB88A2D4478D}">
  <dimension ref="A1:C17"/>
  <sheetViews>
    <sheetView workbookViewId="0"/>
  </sheetViews>
  <sheetFormatPr baseColWidth="10" defaultRowHeight="15" x14ac:dyDescent="0.25"/>
  <cols>
    <col min="1" max="1" width="12.140625" bestFit="1" customWidth="1"/>
    <col min="2" max="2" width="81.140625" style="2" bestFit="1" customWidth="1"/>
    <col min="3" max="3" width="13" style="3" bestFit="1" customWidth="1"/>
  </cols>
  <sheetData>
    <row r="1" spans="1:3" x14ac:dyDescent="0.25">
      <c r="A1" t="s">
        <v>11</v>
      </c>
      <c r="B1" s="2" t="s">
        <v>12</v>
      </c>
      <c r="C1" s="3" t="s">
        <v>818</v>
      </c>
    </row>
    <row r="2" spans="1:3" x14ac:dyDescent="0.25">
      <c r="A2">
        <v>1</v>
      </c>
      <c r="B2" s="2" t="s">
        <v>13</v>
      </c>
      <c r="C2" s="3">
        <v>85000</v>
      </c>
    </row>
    <row r="3" spans="1:3" x14ac:dyDescent="0.25">
      <c r="A3">
        <v>2</v>
      </c>
      <c r="B3" s="2" t="s">
        <v>14</v>
      </c>
      <c r="C3" s="3">
        <v>65000</v>
      </c>
    </row>
    <row r="4" spans="1:3" x14ac:dyDescent="0.25">
      <c r="A4">
        <v>3</v>
      </c>
      <c r="B4" s="2" t="s">
        <v>15</v>
      </c>
      <c r="C4" s="3">
        <v>10000</v>
      </c>
    </row>
    <row r="5" spans="1:3" x14ac:dyDescent="0.25">
      <c r="A5">
        <v>4</v>
      </c>
      <c r="B5" s="2" t="s">
        <v>16</v>
      </c>
      <c r="C5" s="3">
        <v>50000</v>
      </c>
    </row>
    <row r="6" spans="1:3" x14ac:dyDescent="0.25">
      <c r="A6">
        <v>5</v>
      </c>
      <c r="B6" s="2" t="s">
        <v>17</v>
      </c>
      <c r="C6" s="3">
        <v>40000</v>
      </c>
    </row>
    <row r="7" spans="1:3" x14ac:dyDescent="0.25">
      <c r="A7">
        <v>6</v>
      </c>
      <c r="B7" s="2" t="s">
        <v>18</v>
      </c>
      <c r="C7" s="3">
        <v>120000</v>
      </c>
    </row>
    <row r="8" spans="1:3" x14ac:dyDescent="0.25">
      <c r="A8">
        <v>8</v>
      </c>
      <c r="B8" s="2" t="s">
        <v>19</v>
      </c>
      <c r="C8" s="3">
        <v>50000</v>
      </c>
    </row>
    <row r="9" spans="1:3" x14ac:dyDescent="0.25">
      <c r="A9">
        <v>10</v>
      </c>
      <c r="B9" s="2" t="s">
        <v>20</v>
      </c>
      <c r="C9" s="3">
        <v>25000</v>
      </c>
    </row>
    <row r="10" spans="1:3" x14ac:dyDescent="0.25">
      <c r="A10">
        <v>11</v>
      </c>
      <c r="B10" s="2" t="s">
        <v>21</v>
      </c>
      <c r="C10" s="3">
        <v>15000</v>
      </c>
    </row>
    <row r="11" spans="1:3" x14ac:dyDescent="0.25">
      <c r="A11">
        <v>12</v>
      </c>
      <c r="B11" s="2" t="s">
        <v>22</v>
      </c>
      <c r="C11" s="3">
        <v>110000</v>
      </c>
    </row>
    <row r="12" spans="1:3" x14ac:dyDescent="0.25">
      <c r="A12">
        <v>13</v>
      </c>
      <c r="B12" s="2" t="s">
        <v>23</v>
      </c>
      <c r="C12" s="3">
        <v>25000</v>
      </c>
    </row>
    <row r="13" spans="1:3" x14ac:dyDescent="0.25">
      <c r="A13">
        <v>14</v>
      </c>
      <c r="B13" s="2" t="s">
        <v>24</v>
      </c>
      <c r="C13" s="3">
        <v>35000</v>
      </c>
    </row>
    <row r="14" spans="1:3" x14ac:dyDescent="0.25">
      <c r="A14">
        <v>15</v>
      </c>
      <c r="B14" s="2" t="s">
        <v>25</v>
      </c>
      <c r="C14" s="3">
        <v>75000</v>
      </c>
    </row>
    <row r="15" spans="1:3" x14ac:dyDescent="0.25">
      <c r="A15">
        <v>16</v>
      </c>
      <c r="B15" s="2" t="s">
        <v>26</v>
      </c>
      <c r="C15" s="3">
        <v>14000</v>
      </c>
    </row>
    <row r="16" spans="1:3" x14ac:dyDescent="0.25">
      <c r="A16">
        <v>17</v>
      </c>
      <c r="B16" s="2" t="s">
        <v>27</v>
      </c>
      <c r="C16" s="3">
        <v>5000</v>
      </c>
    </row>
    <row r="17" spans="1:3" x14ac:dyDescent="0.25">
      <c r="A17">
        <v>18</v>
      </c>
      <c r="B17" s="2" t="s">
        <v>28</v>
      </c>
      <c r="C17" s="3">
        <v>10000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DC33-B8BF-4DA3-B9AE-736F95D51B10}">
  <dimension ref="A1:D85"/>
  <sheetViews>
    <sheetView topLeftCell="A52" workbookViewId="0">
      <selection activeCell="A52" sqref="A52"/>
    </sheetView>
  </sheetViews>
  <sheetFormatPr baseColWidth="10" defaultRowHeight="15" x14ac:dyDescent="0.25"/>
  <cols>
    <col min="1" max="1" width="6.42578125" bestFit="1" customWidth="1"/>
    <col min="2" max="2" width="45.7109375" style="2" bestFit="1" customWidth="1"/>
    <col min="3" max="3" width="11" style="3" bestFit="1" customWidth="1"/>
    <col min="4" max="4" width="10.7109375" style="1" bestFit="1" customWidth="1"/>
  </cols>
  <sheetData>
    <row r="1" spans="1:4" x14ac:dyDescent="0.25">
      <c r="A1" t="s">
        <v>0</v>
      </c>
      <c r="B1" s="2" t="s">
        <v>1</v>
      </c>
      <c r="C1" s="3" t="s">
        <v>2</v>
      </c>
      <c r="D1" s="1" t="s">
        <v>3</v>
      </c>
    </row>
    <row r="2" spans="1:4" x14ac:dyDescent="0.25">
      <c r="A2">
        <v>1</v>
      </c>
      <c r="B2" s="2" t="s">
        <v>4</v>
      </c>
      <c r="C2" s="3">
        <v>1666</v>
      </c>
      <c r="D2" s="1">
        <v>43861</v>
      </c>
    </row>
    <row r="3" spans="1:4" x14ac:dyDescent="0.25">
      <c r="A3">
        <v>2</v>
      </c>
      <c r="B3" s="2" t="s">
        <v>5</v>
      </c>
      <c r="C3" s="3">
        <v>2083</v>
      </c>
      <c r="D3" s="1">
        <v>43861</v>
      </c>
    </row>
    <row r="4" spans="1:4" x14ac:dyDescent="0.25">
      <c r="A4">
        <v>3</v>
      </c>
      <c r="B4" s="2" t="s">
        <v>6</v>
      </c>
      <c r="C4" s="3">
        <v>1916</v>
      </c>
      <c r="D4" s="1">
        <v>43861</v>
      </c>
    </row>
    <row r="5" spans="1:4" x14ac:dyDescent="0.25">
      <c r="A5">
        <v>4</v>
      </c>
      <c r="B5" s="2" t="s">
        <v>7</v>
      </c>
      <c r="C5" s="3">
        <v>1250</v>
      </c>
      <c r="D5" s="1">
        <v>43861</v>
      </c>
    </row>
    <row r="6" spans="1:4" x14ac:dyDescent="0.25">
      <c r="A6">
        <v>5</v>
      </c>
      <c r="B6" s="2" t="s">
        <v>8</v>
      </c>
      <c r="C6" s="3">
        <v>1333</v>
      </c>
      <c r="D6" s="1">
        <v>43861</v>
      </c>
    </row>
    <row r="7" spans="1:4" x14ac:dyDescent="0.25">
      <c r="A7">
        <v>6</v>
      </c>
      <c r="B7" s="2" t="s">
        <v>9</v>
      </c>
      <c r="C7" s="3">
        <v>1583</v>
      </c>
      <c r="D7" s="1">
        <v>43861</v>
      </c>
    </row>
    <row r="8" spans="1:4" x14ac:dyDescent="0.25">
      <c r="A8">
        <v>7</v>
      </c>
      <c r="B8" s="2" t="s">
        <v>10</v>
      </c>
      <c r="C8" s="3">
        <v>1250</v>
      </c>
      <c r="D8" s="1">
        <v>43861</v>
      </c>
    </row>
    <row r="9" spans="1:4" x14ac:dyDescent="0.25">
      <c r="A9">
        <v>8</v>
      </c>
      <c r="B9" s="2" t="s">
        <v>4</v>
      </c>
      <c r="C9" s="3">
        <v>1666</v>
      </c>
      <c r="D9" s="1">
        <v>43858</v>
      </c>
    </row>
    <row r="10" spans="1:4" x14ac:dyDescent="0.25">
      <c r="A10">
        <v>9</v>
      </c>
      <c r="B10" s="2" t="s">
        <v>5</v>
      </c>
      <c r="C10" s="3">
        <v>2083</v>
      </c>
      <c r="D10" s="1">
        <v>43858</v>
      </c>
    </row>
    <row r="11" spans="1:4" x14ac:dyDescent="0.25">
      <c r="A11">
        <v>10</v>
      </c>
      <c r="B11" s="2" t="s">
        <v>6</v>
      </c>
      <c r="C11" s="3">
        <v>1916</v>
      </c>
      <c r="D11" s="1">
        <v>43858</v>
      </c>
    </row>
    <row r="12" spans="1:4" x14ac:dyDescent="0.25">
      <c r="A12">
        <v>11</v>
      </c>
      <c r="B12" s="2" t="s">
        <v>7</v>
      </c>
      <c r="C12" s="3">
        <v>1250</v>
      </c>
      <c r="D12" s="1">
        <v>43858</v>
      </c>
    </row>
    <row r="13" spans="1:4" x14ac:dyDescent="0.25">
      <c r="A13">
        <v>12</v>
      </c>
      <c r="B13" s="2" t="s">
        <v>8</v>
      </c>
      <c r="C13" s="3">
        <v>1333</v>
      </c>
      <c r="D13" s="1">
        <v>43858</v>
      </c>
    </row>
    <row r="14" spans="1:4" x14ac:dyDescent="0.25">
      <c r="A14">
        <v>13</v>
      </c>
      <c r="B14" s="2" t="s">
        <v>9</v>
      </c>
      <c r="C14" s="3">
        <v>1583</v>
      </c>
      <c r="D14" s="1">
        <v>43858</v>
      </c>
    </row>
    <row r="15" spans="1:4" x14ac:dyDescent="0.25">
      <c r="A15">
        <v>14</v>
      </c>
      <c r="B15" s="2" t="s">
        <v>10</v>
      </c>
      <c r="C15" s="3">
        <v>1250</v>
      </c>
      <c r="D15" s="1">
        <v>43858</v>
      </c>
    </row>
    <row r="16" spans="1:4" x14ac:dyDescent="0.25">
      <c r="A16">
        <v>15</v>
      </c>
      <c r="B16" s="2" t="s">
        <v>4</v>
      </c>
      <c r="C16" s="3">
        <v>1666</v>
      </c>
      <c r="D16" s="1">
        <v>43921</v>
      </c>
    </row>
    <row r="17" spans="1:4" x14ac:dyDescent="0.25">
      <c r="A17">
        <v>16</v>
      </c>
      <c r="B17" s="2" t="s">
        <v>5</v>
      </c>
      <c r="C17" s="3">
        <v>2083</v>
      </c>
      <c r="D17" s="1">
        <v>43921</v>
      </c>
    </row>
    <row r="18" spans="1:4" x14ac:dyDescent="0.25">
      <c r="A18">
        <v>17</v>
      </c>
      <c r="B18" s="2" t="s">
        <v>6</v>
      </c>
      <c r="C18" s="3">
        <v>1916</v>
      </c>
      <c r="D18" s="1">
        <v>43921</v>
      </c>
    </row>
    <row r="19" spans="1:4" x14ac:dyDescent="0.25">
      <c r="A19">
        <v>18</v>
      </c>
      <c r="B19" s="2" t="s">
        <v>7</v>
      </c>
      <c r="C19" s="3">
        <v>1250</v>
      </c>
      <c r="D19" s="1">
        <v>43921</v>
      </c>
    </row>
    <row r="20" spans="1:4" x14ac:dyDescent="0.25">
      <c r="A20">
        <v>19</v>
      </c>
      <c r="B20" s="2" t="s">
        <v>8</v>
      </c>
      <c r="C20" s="3">
        <v>1333</v>
      </c>
      <c r="D20" s="1">
        <v>43921</v>
      </c>
    </row>
    <row r="21" spans="1:4" x14ac:dyDescent="0.25">
      <c r="A21">
        <v>20</v>
      </c>
      <c r="B21" s="2" t="s">
        <v>9</v>
      </c>
      <c r="C21" s="3">
        <v>1583</v>
      </c>
      <c r="D21" s="1">
        <v>43921</v>
      </c>
    </row>
    <row r="22" spans="1:4" x14ac:dyDescent="0.25">
      <c r="A22">
        <v>21</v>
      </c>
      <c r="B22" s="2" t="s">
        <v>10</v>
      </c>
      <c r="C22" s="3">
        <v>1250</v>
      </c>
      <c r="D22" s="1">
        <v>43921</v>
      </c>
    </row>
    <row r="23" spans="1:4" x14ac:dyDescent="0.25">
      <c r="A23">
        <v>22</v>
      </c>
      <c r="B23" s="2" t="s">
        <v>4</v>
      </c>
      <c r="C23" s="3">
        <v>1666</v>
      </c>
      <c r="D23" s="1">
        <v>43951</v>
      </c>
    </row>
    <row r="24" spans="1:4" x14ac:dyDescent="0.25">
      <c r="A24">
        <v>23</v>
      </c>
      <c r="B24" s="2" t="s">
        <v>5</v>
      </c>
      <c r="C24" s="3">
        <v>2083</v>
      </c>
      <c r="D24" s="1">
        <v>43951</v>
      </c>
    </row>
    <row r="25" spans="1:4" x14ac:dyDescent="0.25">
      <c r="A25">
        <v>24</v>
      </c>
      <c r="B25" s="2" t="s">
        <v>6</v>
      </c>
      <c r="C25" s="3">
        <v>1916</v>
      </c>
      <c r="D25" s="1">
        <v>43951</v>
      </c>
    </row>
    <row r="26" spans="1:4" x14ac:dyDescent="0.25">
      <c r="A26">
        <v>25</v>
      </c>
      <c r="B26" s="2" t="s">
        <v>7</v>
      </c>
      <c r="C26" s="3">
        <v>1250</v>
      </c>
      <c r="D26" s="1">
        <v>43951</v>
      </c>
    </row>
    <row r="27" spans="1:4" x14ac:dyDescent="0.25">
      <c r="A27">
        <v>26</v>
      </c>
      <c r="B27" s="2" t="s">
        <v>8</v>
      </c>
      <c r="C27" s="3">
        <v>1333</v>
      </c>
      <c r="D27" s="1">
        <v>43951</v>
      </c>
    </row>
    <row r="28" spans="1:4" x14ac:dyDescent="0.25">
      <c r="A28">
        <v>27</v>
      </c>
      <c r="B28" s="2" t="s">
        <v>9</v>
      </c>
      <c r="C28" s="3">
        <v>1583</v>
      </c>
      <c r="D28" s="1">
        <v>43951</v>
      </c>
    </row>
    <row r="29" spans="1:4" x14ac:dyDescent="0.25">
      <c r="A29">
        <v>28</v>
      </c>
      <c r="B29" s="2" t="s">
        <v>10</v>
      </c>
      <c r="C29" s="3">
        <v>1250</v>
      </c>
      <c r="D29" s="1">
        <v>43951</v>
      </c>
    </row>
    <row r="30" spans="1:4" x14ac:dyDescent="0.25">
      <c r="A30">
        <v>29</v>
      </c>
      <c r="B30" s="2" t="s">
        <v>4</v>
      </c>
      <c r="C30" s="3">
        <v>1666</v>
      </c>
      <c r="D30" s="1">
        <v>43982</v>
      </c>
    </row>
    <row r="31" spans="1:4" x14ac:dyDescent="0.25">
      <c r="A31">
        <v>30</v>
      </c>
      <c r="B31" s="2" t="s">
        <v>5</v>
      </c>
      <c r="C31" s="3">
        <v>2083</v>
      </c>
      <c r="D31" s="1">
        <v>43982</v>
      </c>
    </row>
    <row r="32" spans="1:4" x14ac:dyDescent="0.25">
      <c r="A32">
        <v>31</v>
      </c>
      <c r="B32" s="2" t="s">
        <v>6</v>
      </c>
      <c r="C32" s="3">
        <v>1916</v>
      </c>
      <c r="D32" s="1">
        <v>43982</v>
      </c>
    </row>
    <row r="33" spans="1:4" x14ac:dyDescent="0.25">
      <c r="A33">
        <v>32</v>
      </c>
      <c r="B33" s="2" t="s">
        <v>7</v>
      </c>
      <c r="C33" s="3">
        <v>1250</v>
      </c>
      <c r="D33" s="1">
        <v>43982</v>
      </c>
    </row>
    <row r="34" spans="1:4" x14ac:dyDescent="0.25">
      <c r="A34">
        <v>33</v>
      </c>
      <c r="B34" s="2" t="s">
        <v>8</v>
      </c>
      <c r="C34" s="3">
        <v>1333</v>
      </c>
      <c r="D34" s="1">
        <v>43982</v>
      </c>
    </row>
    <row r="35" spans="1:4" x14ac:dyDescent="0.25">
      <c r="A35">
        <v>34</v>
      </c>
      <c r="B35" s="2" t="s">
        <v>9</v>
      </c>
      <c r="C35" s="3">
        <v>1583</v>
      </c>
      <c r="D35" s="1">
        <v>43982</v>
      </c>
    </row>
    <row r="36" spans="1:4" x14ac:dyDescent="0.25">
      <c r="A36">
        <v>35</v>
      </c>
      <c r="B36" s="2" t="s">
        <v>10</v>
      </c>
      <c r="C36" s="3">
        <v>1250</v>
      </c>
      <c r="D36" s="1">
        <v>43982</v>
      </c>
    </row>
    <row r="37" spans="1:4" x14ac:dyDescent="0.25">
      <c r="A37">
        <v>36</v>
      </c>
      <c r="B37" s="2" t="s">
        <v>4</v>
      </c>
      <c r="C37" s="3">
        <v>1666</v>
      </c>
      <c r="D37" s="1">
        <v>44012</v>
      </c>
    </row>
    <row r="38" spans="1:4" x14ac:dyDescent="0.25">
      <c r="A38">
        <v>37</v>
      </c>
      <c r="B38" s="2" t="s">
        <v>5</v>
      </c>
      <c r="C38" s="3">
        <v>2083</v>
      </c>
      <c r="D38" s="1">
        <v>44012</v>
      </c>
    </row>
    <row r="39" spans="1:4" x14ac:dyDescent="0.25">
      <c r="A39">
        <v>38</v>
      </c>
      <c r="B39" s="2" t="s">
        <v>6</v>
      </c>
      <c r="C39" s="3">
        <v>1916</v>
      </c>
      <c r="D39" s="1">
        <v>44012</v>
      </c>
    </row>
    <row r="40" spans="1:4" x14ac:dyDescent="0.25">
      <c r="A40">
        <v>39</v>
      </c>
      <c r="B40" s="2" t="s">
        <v>7</v>
      </c>
      <c r="C40" s="3">
        <v>1250</v>
      </c>
      <c r="D40" s="1">
        <v>44012</v>
      </c>
    </row>
    <row r="41" spans="1:4" x14ac:dyDescent="0.25">
      <c r="A41">
        <v>40</v>
      </c>
      <c r="B41" s="2" t="s">
        <v>8</v>
      </c>
      <c r="C41" s="3">
        <v>1333</v>
      </c>
      <c r="D41" s="1">
        <v>44012</v>
      </c>
    </row>
    <row r="42" spans="1:4" x14ac:dyDescent="0.25">
      <c r="A42">
        <v>41</v>
      </c>
      <c r="B42" s="2" t="s">
        <v>9</v>
      </c>
      <c r="C42" s="3">
        <v>1583</v>
      </c>
      <c r="D42" s="1">
        <v>44012</v>
      </c>
    </row>
    <row r="43" spans="1:4" x14ac:dyDescent="0.25">
      <c r="A43">
        <v>42</v>
      </c>
      <c r="B43" s="2" t="s">
        <v>10</v>
      </c>
      <c r="C43" s="3">
        <v>1250</v>
      </c>
      <c r="D43" s="1">
        <v>44012</v>
      </c>
    </row>
    <row r="44" spans="1:4" x14ac:dyDescent="0.25">
      <c r="A44">
        <v>43</v>
      </c>
      <c r="B44" s="2" t="s">
        <v>4</v>
      </c>
      <c r="C44" s="3">
        <v>1666</v>
      </c>
      <c r="D44" s="1">
        <v>44043</v>
      </c>
    </row>
    <row r="45" spans="1:4" x14ac:dyDescent="0.25">
      <c r="A45">
        <v>44</v>
      </c>
      <c r="B45" s="2" t="s">
        <v>5</v>
      </c>
      <c r="C45" s="3">
        <v>2083</v>
      </c>
      <c r="D45" s="1">
        <v>44043</v>
      </c>
    </row>
    <row r="46" spans="1:4" x14ac:dyDescent="0.25">
      <c r="A46">
        <v>45</v>
      </c>
      <c r="B46" s="2" t="s">
        <v>6</v>
      </c>
      <c r="C46" s="3">
        <v>1916</v>
      </c>
      <c r="D46" s="1">
        <v>44043</v>
      </c>
    </row>
    <row r="47" spans="1:4" x14ac:dyDescent="0.25">
      <c r="A47">
        <v>46</v>
      </c>
      <c r="B47" s="2" t="s">
        <v>7</v>
      </c>
      <c r="C47" s="3">
        <v>1250</v>
      </c>
      <c r="D47" s="1">
        <v>44043</v>
      </c>
    </row>
    <row r="48" spans="1:4" x14ac:dyDescent="0.25">
      <c r="A48">
        <v>47</v>
      </c>
      <c r="B48" s="2" t="s">
        <v>8</v>
      </c>
      <c r="C48" s="3">
        <v>1333</v>
      </c>
      <c r="D48" s="1">
        <v>44043</v>
      </c>
    </row>
    <row r="49" spans="1:4" x14ac:dyDescent="0.25">
      <c r="A49">
        <v>48</v>
      </c>
      <c r="B49" s="2" t="s">
        <v>9</v>
      </c>
      <c r="C49" s="3">
        <v>1583</v>
      </c>
      <c r="D49" s="1">
        <v>44043</v>
      </c>
    </row>
    <row r="50" spans="1:4" x14ac:dyDescent="0.25">
      <c r="A50">
        <v>49</v>
      </c>
      <c r="B50" s="2" t="s">
        <v>10</v>
      </c>
      <c r="C50" s="3">
        <v>1250</v>
      </c>
      <c r="D50" s="1">
        <v>44043</v>
      </c>
    </row>
    <row r="51" spans="1:4" x14ac:dyDescent="0.25">
      <c r="A51">
        <v>50</v>
      </c>
      <c r="B51" s="2" t="s">
        <v>4</v>
      </c>
      <c r="C51" s="3">
        <v>1666</v>
      </c>
      <c r="D51" s="1">
        <v>44074</v>
      </c>
    </row>
    <row r="52" spans="1:4" x14ac:dyDescent="0.25">
      <c r="A52">
        <v>51</v>
      </c>
      <c r="B52" s="2" t="s">
        <v>5</v>
      </c>
      <c r="C52" s="3">
        <v>2083</v>
      </c>
      <c r="D52" s="1">
        <v>44074</v>
      </c>
    </row>
    <row r="53" spans="1:4" x14ac:dyDescent="0.25">
      <c r="A53">
        <v>52</v>
      </c>
      <c r="B53" s="2" t="s">
        <v>6</v>
      </c>
      <c r="C53" s="3">
        <v>1916</v>
      </c>
      <c r="D53" s="1">
        <v>44074</v>
      </c>
    </row>
    <row r="54" spans="1:4" x14ac:dyDescent="0.25">
      <c r="A54">
        <v>53</v>
      </c>
      <c r="B54" s="2" t="s">
        <v>7</v>
      </c>
      <c r="C54" s="3">
        <v>1250</v>
      </c>
      <c r="D54" s="1">
        <v>44074</v>
      </c>
    </row>
    <row r="55" spans="1:4" x14ac:dyDescent="0.25">
      <c r="A55">
        <v>54</v>
      </c>
      <c r="B55" s="2" t="s">
        <v>8</v>
      </c>
      <c r="C55" s="3">
        <v>1333</v>
      </c>
      <c r="D55" s="1">
        <v>44074</v>
      </c>
    </row>
    <row r="56" spans="1:4" x14ac:dyDescent="0.25">
      <c r="A56">
        <v>55</v>
      </c>
      <c r="B56" s="2" t="s">
        <v>9</v>
      </c>
      <c r="C56" s="3">
        <v>1583</v>
      </c>
      <c r="D56" s="1">
        <v>44074</v>
      </c>
    </row>
    <row r="57" spans="1:4" x14ac:dyDescent="0.25">
      <c r="A57">
        <v>56</v>
      </c>
      <c r="B57" s="2" t="s">
        <v>10</v>
      </c>
      <c r="C57" s="3">
        <v>1250</v>
      </c>
      <c r="D57" s="1">
        <v>44074</v>
      </c>
    </row>
    <row r="58" spans="1:4" x14ac:dyDescent="0.25">
      <c r="A58">
        <v>57</v>
      </c>
      <c r="B58" s="2" t="s">
        <v>4</v>
      </c>
      <c r="C58" s="3">
        <v>1666</v>
      </c>
      <c r="D58" s="1">
        <v>44104</v>
      </c>
    </row>
    <row r="59" spans="1:4" x14ac:dyDescent="0.25">
      <c r="A59">
        <v>58</v>
      </c>
      <c r="B59" s="2" t="s">
        <v>5</v>
      </c>
      <c r="C59" s="3">
        <v>2083</v>
      </c>
      <c r="D59" s="1">
        <v>44104</v>
      </c>
    </row>
    <row r="60" spans="1:4" x14ac:dyDescent="0.25">
      <c r="A60">
        <v>59</v>
      </c>
      <c r="B60" s="2" t="s">
        <v>6</v>
      </c>
      <c r="C60" s="3">
        <v>1916</v>
      </c>
      <c r="D60" s="1">
        <v>44104</v>
      </c>
    </row>
    <row r="61" spans="1:4" x14ac:dyDescent="0.25">
      <c r="A61">
        <v>60</v>
      </c>
      <c r="B61" s="2" t="s">
        <v>7</v>
      </c>
      <c r="C61" s="3">
        <v>1250</v>
      </c>
      <c r="D61" s="1">
        <v>44104</v>
      </c>
    </row>
    <row r="62" spans="1:4" x14ac:dyDescent="0.25">
      <c r="A62">
        <v>61</v>
      </c>
      <c r="B62" s="2" t="s">
        <v>8</v>
      </c>
      <c r="C62" s="3">
        <v>1333</v>
      </c>
      <c r="D62" s="1">
        <v>44104</v>
      </c>
    </row>
    <row r="63" spans="1:4" x14ac:dyDescent="0.25">
      <c r="A63">
        <v>62</v>
      </c>
      <c r="B63" s="2" t="s">
        <v>9</v>
      </c>
      <c r="C63" s="3">
        <v>1583</v>
      </c>
      <c r="D63" s="1">
        <v>44104</v>
      </c>
    </row>
    <row r="64" spans="1:4" x14ac:dyDescent="0.25">
      <c r="A64">
        <v>63</v>
      </c>
      <c r="B64" s="2" t="s">
        <v>10</v>
      </c>
      <c r="C64" s="3">
        <v>1250</v>
      </c>
      <c r="D64" s="1">
        <v>44104</v>
      </c>
    </row>
    <row r="65" spans="1:4" x14ac:dyDescent="0.25">
      <c r="A65">
        <v>64</v>
      </c>
      <c r="B65" s="2" t="s">
        <v>4</v>
      </c>
      <c r="C65" s="3">
        <v>1666</v>
      </c>
      <c r="D65" s="1">
        <v>44135</v>
      </c>
    </row>
    <row r="66" spans="1:4" x14ac:dyDescent="0.25">
      <c r="A66">
        <v>65</v>
      </c>
      <c r="B66" s="2" t="s">
        <v>5</v>
      </c>
      <c r="C66" s="3">
        <v>2083</v>
      </c>
      <c r="D66" s="1">
        <v>44135</v>
      </c>
    </row>
    <row r="67" spans="1:4" x14ac:dyDescent="0.25">
      <c r="A67">
        <v>66</v>
      </c>
      <c r="B67" s="2" t="s">
        <v>6</v>
      </c>
      <c r="C67" s="3">
        <v>1916</v>
      </c>
      <c r="D67" s="1">
        <v>44135</v>
      </c>
    </row>
    <row r="68" spans="1:4" x14ac:dyDescent="0.25">
      <c r="A68">
        <v>67</v>
      </c>
      <c r="B68" s="2" t="s">
        <v>7</v>
      </c>
      <c r="C68" s="3">
        <v>1250</v>
      </c>
      <c r="D68" s="1">
        <v>44135</v>
      </c>
    </row>
    <row r="69" spans="1:4" x14ac:dyDescent="0.25">
      <c r="A69">
        <v>68</v>
      </c>
      <c r="B69" s="2" t="s">
        <v>8</v>
      </c>
      <c r="C69" s="3">
        <v>1333</v>
      </c>
      <c r="D69" s="1">
        <v>44135</v>
      </c>
    </row>
    <row r="70" spans="1:4" x14ac:dyDescent="0.25">
      <c r="A70">
        <v>69</v>
      </c>
      <c r="B70" s="2" t="s">
        <v>9</v>
      </c>
      <c r="C70" s="3">
        <v>1583</v>
      </c>
      <c r="D70" s="1">
        <v>44135</v>
      </c>
    </row>
    <row r="71" spans="1:4" x14ac:dyDescent="0.25">
      <c r="A71">
        <v>70</v>
      </c>
      <c r="B71" s="2" t="s">
        <v>10</v>
      </c>
      <c r="C71" s="3">
        <v>1250</v>
      </c>
      <c r="D71" s="1">
        <v>44135</v>
      </c>
    </row>
    <row r="72" spans="1:4" x14ac:dyDescent="0.25">
      <c r="A72">
        <v>71</v>
      </c>
      <c r="B72" s="2" t="s">
        <v>4</v>
      </c>
      <c r="C72" s="3">
        <v>1666</v>
      </c>
      <c r="D72" s="1">
        <v>44165</v>
      </c>
    </row>
    <row r="73" spans="1:4" x14ac:dyDescent="0.25">
      <c r="A73">
        <v>72</v>
      </c>
      <c r="B73" s="2" t="s">
        <v>5</v>
      </c>
      <c r="C73" s="3">
        <v>2083</v>
      </c>
      <c r="D73" s="1">
        <v>44165</v>
      </c>
    </row>
    <row r="74" spans="1:4" x14ac:dyDescent="0.25">
      <c r="A74">
        <v>73</v>
      </c>
      <c r="B74" s="2" t="s">
        <v>6</v>
      </c>
      <c r="C74" s="3">
        <v>1916</v>
      </c>
      <c r="D74" s="1">
        <v>44165</v>
      </c>
    </row>
    <row r="75" spans="1:4" x14ac:dyDescent="0.25">
      <c r="A75">
        <v>74</v>
      </c>
      <c r="B75" s="2" t="s">
        <v>7</v>
      </c>
      <c r="C75" s="3">
        <v>1250</v>
      </c>
      <c r="D75" s="1">
        <v>44165</v>
      </c>
    </row>
    <row r="76" spans="1:4" x14ac:dyDescent="0.25">
      <c r="A76">
        <v>75</v>
      </c>
      <c r="B76" s="2" t="s">
        <v>8</v>
      </c>
      <c r="C76" s="3">
        <v>1333</v>
      </c>
      <c r="D76" s="1">
        <v>44165</v>
      </c>
    </row>
    <row r="77" spans="1:4" x14ac:dyDescent="0.25">
      <c r="A77">
        <v>76</v>
      </c>
      <c r="B77" s="2" t="s">
        <v>9</v>
      </c>
      <c r="C77" s="3">
        <v>1583</v>
      </c>
      <c r="D77" s="1">
        <v>44165</v>
      </c>
    </row>
    <row r="78" spans="1:4" x14ac:dyDescent="0.25">
      <c r="A78">
        <v>77</v>
      </c>
      <c r="B78" s="2" t="s">
        <v>10</v>
      </c>
      <c r="C78" s="3">
        <v>1250</v>
      </c>
      <c r="D78" s="1">
        <v>44165</v>
      </c>
    </row>
    <row r="79" spans="1:4" x14ac:dyDescent="0.25">
      <c r="A79">
        <v>78</v>
      </c>
      <c r="B79" s="2" t="s">
        <v>4</v>
      </c>
      <c r="C79" s="3">
        <v>1666</v>
      </c>
      <c r="D79" s="1">
        <v>44196</v>
      </c>
    </row>
    <row r="80" spans="1:4" x14ac:dyDescent="0.25">
      <c r="A80">
        <v>79</v>
      </c>
      <c r="B80" s="2" t="s">
        <v>5</v>
      </c>
      <c r="C80" s="3">
        <v>2083</v>
      </c>
      <c r="D80" s="1">
        <v>44196</v>
      </c>
    </row>
    <row r="81" spans="1:4" x14ac:dyDescent="0.25">
      <c r="A81">
        <v>80</v>
      </c>
      <c r="B81" s="2" t="s">
        <v>6</v>
      </c>
      <c r="C81" s="3">
        <v>1916</v>
      </c>
      <c r="D81" s="1">
        <v>44196</v>
      </c>
    </row>
    <row r="82" spans="1:4" x14ac:dyDescent="0.25">
      <c r="A82">
        <v>81</v>
      </c>
      <c r="B82" s="2" t="s">
        <v>7</v>
      </c>
      <c r="C82" s="3">
        <v>1250</v>
      </c>
      <c r="D82" s="1">
        <v>44196</v>
      </c>
    </row>
    <row r="83" spans="1:4" x14ac:dyDescent="0.25">
      <c r="A83">
        <v>82</v>
      </c>
      <c r="B83" s="2" t="s">
        <v>8</v>
      </c>
      <c r="C83" s="3">
        <v>1333</v>
      </c>
      <c r="D83" s="1">
        <v>44196</v>
      </c>
    </row>
    <row r="84" spans="1:4" x14ac:dyDescent="0.25">
      <c r="A84">
        <v>83</v>
      </c>
      <c r="B84" s="2" t="s">
        <v>9</v>
      </c>
      <c r="C84" s="3">
        <v>1583</v>
      </c>
      <c r="D84" s="1">
        <v>44196</v>
      </c>
    </row>
    <row r="85" spans="1:4" x14ac:dyDescent="0.25">
      <c r="A85">
        <v>84</v>
      </c>
      <c r="B85" s="2" t="s">
        <v>10</v>
      </c>
      <c r="C85" s="3">
        <v>1250</v>
      </c>
      <c r="D85" s="1">
        <v>44196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AD8D-8BE3-4B49-8DEB-6302ABF516F5}">
  <dimension ref="A1:J27"/>
  <sheetViews>
    <sheetView showGridLines="0" zoomScale="115" zoomScaleNormal="115" workbookViewId="0"/>
  </sheetViews>
  <sheetFormatPr baseColWidth="10" defaultRowHeight="15" x14ac:dyDescent="0.25"/>
  <cols>
    <col min="1" max="1" width="14.85546875" bestFit="1" customWidth="1"/>
    <col min="2" max="2" width="25" bestFit="1" customWidth="1"/>
    <col min="3" max="3" width="14.28515625" bestFit="1" customWidth="1"/>
    <col min="4" max="4" width="7" bestFit="1" customWidth="1"/>
    <col min="5" max="5" width="17.5703125" bestFit="1" customWidth="1"/>
    <col min="6" max="6" width="14.85546875" bestFit="1" customWidth="1"/>
    <col min="7" max="7" width="7" bestFit="1" customWidth="1"/>
    <col min="8" max="8" width="6" bestFit="1" customWidth="1"/>
    <col min="9" max="9" width="7" bestFit="1" customWidth="1"/>
    <col min="10" max="10" width="13.42578125" bestFit="1" customWidth="1"/>
    <col min="11" max="12" width="7" bestFit="1" customWidth="1"/>
    <col min="13" max="14" width="6" bestFit="1" customWidth="1"/>
    <col min="15" max="15" width="12.5703125" bestFit="1" customWidth="1"/>
    <col min="16" max="21" width="9.7109375" bestFit="1" customWidth="1"/>
    <col min="22" max="26" width="8.7109375" bestFit="1" customWidth="1"/>
    <col min="27" max="37" width="9.7109375" bestFit="1" customWidth="1"/>
    <col min="38" max="45" width="8.7109375" bestFit="1" customWidth="1"/>
    <col min="46" max="58" width="9.7109375" bestFit="1" customWidth="1"/>
    <col min="59" max="63" width="8.7109375" bestFit="1" customWidth="1"/>
    <col min="64" max="78" width="9.7109375" bestFit="1" customWidth="1"/>
    <col min="79" max="83" width="8.7109375" bestFit="1" customWidth="1"/>
    <col min="84" max="95" width="9.7109375" bestFit="1" customWidth="1"/>
    <col min="96" max="99" width="8.7109375" bestFit="1" customWidth="1"/>
    <col min="100" max="107" width="9.7109375" bestFit="1" customWidth="1"/>
    <col min="108" max="112" width="8.7109375" bestFit="1" customWidth="1"/>
    <col min="113" max="127" width="9.7109375" bestFit="1" customWidth="1"/>
    <col min="128" max="133" width="8.7109375" bestFit="1" customWidth="1"/>
    <col min="134" max="146" width="9.7109375" bestFit="1" customWidth="1"/>
    <col min="147" max="154" width="8.7109375" bestFit="1" customWidth="1"/>
    <col min="155" max="174" width="9.7109375" bestFit="1" customWidth="1"/>
    <col min="175" max="189" width="10.7109375" bestFit="1" customWidth="1"/>
    <col min="190" max="194" width="9.7109375" bestFit="1" customWidth="1"/>
    <col min="195" max="206" width="10.7109375" bestFit="1" customWidth="1"/>
    <col min="207" max="210" width="9.7109375" bestFit="1" customWidth="1"/>
    <col min="211" max="212" width="10.7109375" bestFit="1" customWidth="1"/>
    <col min="213" max="213" width="12.5703125" bestFit="1" customWidth="1"/>
  </cols>
  <sheetData>
    <row r="1" spans="1:10" ht="16.5" thickBot="1" x14ac:dyDescent="0.3">
      <c r="A1" s="24" t="s">
        <v>861</v>
      </c>
    </row>
    <row r="2" spans="1:10" ht="15.75" thickBot="1" x14ac:dyDescent="0.3">
      <c r="B2" s="4" t="s">
        <v>822</v>
      </c>
      <c r="E2" s="25" t="s">
        <v>848</v>
      </c>
      <c r="F2" s="25"/>
    </row>
    <row r="3" spans="1:10" ht="15.75" thickBot="1" x14ac:dyDescent="0.3">
      <c r="B3" s="10">
        <v>1743484</v>
      </c>
      <c r="E3" s="5" t="s">
        <v>847</v>
      </c>
      <c r="F3" t="s">
        <v>822</v>
      </c>
    </row>
    <row r="4" spans="1:10" ht="15.75" thickBot="1" x14ac:dyDescent="0.3">
      <c r="E4" s="6" t="s">
        <v>837</v>
      </c>
      <c r="F4">
        <v>181334</v>
      </c>
    </row>
    <row r="5" spans="1:10" ht="15.75" thickBot="1" x14ac:dyDescent="0.3">
      <c r="B5" s="4" t="s">
        <v>823</v>
      </c>
      <c r="E5" s="6" t="s">
        <v>838</v>
      </c>
      <c r="F5">
        <v>144344</v>
      </c>
    </row>
    <row r="6" spans="1:10" ht="15.75" thickBot="1" x14ac:dyDescent="0.3">
      <c r="B6" s="10">
        <v>132972</v>
      </c>
      <c r="E6" s="6" t="s">
        <v>839</v>
      </c>
      <c r="F6">
        <v>141164</v>
      </c>
    </row>
    <row r="7" spans="1:10" ht="15.75" thickBot="1" x14ac:dyDescent="0.3">
      <c r="E7" s="6" t="s">
        <v>840</v>
      </c>
      <c r="F7">
        <v>189667</v>
      </c>
    </row>
    <row r="8" spans="1:10" ht="15.75" thickBot="1" x14ac:dyDescent="0.3">
      <c r="B8" s="4" t="s">
        <v>824</v>
      </c>
      <c r="E8" s="6" t="s">
        <v>841</v>
      </c>
      <c r="F8">
        <v>127197</v>
      </c>
    </row>
    <row r="9" spans="1:10" ht="15.75" thickBot="1" x14ac:dyDescent="0.3">
      <c r="B9" s="10">
        <v>1610512</v>
      </c>
      <c r="E9" s="6" t="s">
        <v>842</v>
      </c>
      <c r="F9">
        <v>92715</v>
      </c>
    </row>
    <row r="10" spans="1:10" ht="15.75" thickBot="1" x14ac:dyDescent="0.3">
      <c r="E10" s="6" t="s">
        <v>843</v>
      </c>
      <c r="F10">
        <v>193859</v>
      </c>
    </row>
    <row r="11" spans="1:10" ht="15.75" thickBot="1" x14ac:dyDescent="0.3">
      <c r="B11" s="4" t="s">
        <v>825</v>
      </c>
      <c r="E11" s="6" t="s">
        <v>844</v>
      </c>
      <c r="F11">
        <v>137129</v>
      </c>
    </row>
    <row r="12" spans="1:10" ht="15.75" thickBot="1" x14ac:dyDescent="0.3">
      <c r="B12" s="10">
        <v>734000</v>
      </c>
      <c r="E12" s="6" t="s">
        <v>845</v>
      </c>
      <c r="F12">
        <v>241163</v>
      </c>
    </row>
    <row r="13" spans="1:10" ht="15.75" thickBot="1" x14ac:dyDescent="0.3">
      <c r="E13" s="6" t="s">
        <v>828</v>
      </c>
      <c r="F13">
        <v>162299</v>
      </c>
    </row>
    <row r="14" spans="1:10" ht="15.75" thickBot="1" x14ac:dyDescent="0.3">
      <c r="B14" s="4" t="s">
        <v>826</v>
      </c>
      <c r="E14" s="6" t="s">
        <v>829</v>
      </c>
      <c r="F14">
        <v>89901</v>
      </c>
      <c r="J14" s="18"/>
    </row>
    <row r="15" spans="1:10" ht="15.75" thickBot="1" x14ac:dyDescent="0.3">
      <c r="B15" s="10">
        <v>876512</v>
      </c>
      <c r="E15" s="6" t="s">
        <v>830</v>
      </c>
      <c r="F15">
        <v>42712</v>
      </c>
    </row>
    <row r="16" spans="1:10" ht="15.75" thickBot="1" x14ac:dyDescent="0.3">
      <c r="E16" s="6" t="s">
        <v>827</v>
      </c>
      <c r="F16">
        <v>1743484</v>
      </c>
    </row>
    <row r="17" spans="2:3" ht="15.75" thickBot="1" x14ac:dyDescent="0.3">
      <c r="B17" s="4" t="s">
        <v>846</v>
      </c>
    </row>
    <row r="18" spans="2:3" ht="15.75" thickBot="1" x14ac:dyDescent="0.3">
      <c r="B18" s="10">
        <v>388336.48</v>
      </c>
    </row>
    <row r="21" spans="2:3" x14ac:dyDescent="0.25">
      <c r="B21" s="8" t="s">
        <v>836</v>
      </c>
      <c r="C21" s="9" t="s">
        <v>2</v>
      </c>
    </row>
    <row r="22" spans="2:3" x14ac:dyDescent="0.25">
      <c r="B22" s="7" t="s">
        <v>832</v>
      </c>
      <c r="C22" s="11">
        <f>466842*0.28</f>
        <v>130715.76000000001</v>
      </c>
    </row>
    <row r="23" spans="2:3" x14ac:dyDescent="0.25">
      <c r="B23" s="7" t="s">
        <v>833</v>
      </c>
      <c r="C23" s="11">
        <f>409579*0.28</f>
        <v>114682.12000000001</v>
      </c>
    </row>
    <row r="24" spans="2:3" x14ac:dyDescent="0.25">
      <c r="B24" s="7" t="s">
        <v>834</v>
      </c>
      <c r="C24" s="11">
        <f>572151*0.28</f>
        <v>160202.28000000003</v>
      </c>
    </row>
    <row r="25" spans="2:3" x14ac:dyDescent="0.25">
      <c r="B25" s="7" t="s">
        <v>835</v>
      </c>
      <c r="C25" s="11">
        <f>294912*0.28</f>
        <v>82575.360000000015</v>
      </c>
    </row>
    <row r="27" spans="2:3" ht="15.75" x14ac:dyDescent="0.25">
      <c r="B27" s="19" t="s">
        <v>860</v>
      </c>
      <c r="C27" s="20">
        <f>SUM(Tabla4[Monto])</f>
        <v>488175.52</v>
      </c>
    </row>
  </sheetData>
  <mergeCells count="1">
    <mergeCell ref="E2:F2"/>
  </mergeCells>
  <pageMargins left="0.7" right="0.7" top="0.75" bottom="0.75" header="0.3" footer="0.3"/>
  <drawing r:id="rId8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DE9F-E488-461B-9BF4-E20AD569FA01}">
  <dimension ref="A1:L79"/>
  <sheetViews>
    <sheetView showGridLines="0" zoomScaleNormal="100" workbookViewId="0"/>
  </sheetViews>
  <sheetFormatPr baseColWidth="10" defaultRowHeight="15" x14ac:dyDescent="0.25"/>
  <cols>
    <col min="1" max="1" width="3.7109375" customWidth="1"/>
    <col min="2" max="2" width="24.28515625" customWidth="1"/>
    <col min="3" max="3" width="14.5703125" customWidth="1"/>
    <col min="4" max="4" width="10.85546875" customWidth="1"/>
    <col min="5" max="5" width="30.28515625" customWidth="1"/>
    <col min="6" max="6" width="14" customWidth="1"/>
    <col min="7" max="8" width="22.42578125" bestFit="1" customWidth="1"/>
    <col min="9" max="9" width="12.5703125" bestFit="1" customWidth="1"/>
    <col min="10" max="10" width="45.7109375" bestFit="1" customWidth="1"/>
    <col min="11" max="11" width="12.5703125" bestFit="1" customWidth="1"/>
    <col min="12" max="12" width="13" bestFit="1" customWidth="1"/>
    <col min="14" max="14" width="15.5703125" bestFit="1" customWidth="1"/>
  </cols>
  <sheetData>
    <row r="1" spans="1:6" ht="15.75" x14ac:dyDescent="0.25">
      <c r="B1" s="24" t="s">
        <v>861</v>
      </c>
    </row>
    <row r="2" spans="1:6" ht="15.75" x14ac:dyDescent="0.25">
      <c r="A2" s="16" t="s">
        <v>858</v>
      </c>
    </row>
    <row r="3" spans="1:6" x14ac:dyDescent="0.25">
      <c r="B3" s="5" t="s">
        <v>831</v>
      </c>
      <c r="C3" t="s">
        <v>849</v>
      </c>
      <c r="E3" s="17" t="s">
        <v>852</v>
      </c>
      <c r="F3" s="17" t="s">
        <v>2</v>
      </c>
    </row>
    <row r="4" spans="1:6" x14ac:dyDescent="0.25">
      <c r="B4" s="6" t="s">
        <v>5</v>
      </c>
      <c r="C4" s="12">
        <v>24996</v>
      </c>
      <c r="D4" s="3"/>
      <c r="E4" s="13" t="str">
        <f t="shared" ref="E4:E10" si="0">B4</f>
        <v>Bonificaciones de ventas</v>
      </c>
      <c r="F4" s="14">
        <f>IFERROR(GETPIVOTDATA("[Measures].[Suma de Monto]",$B$3,"[Tabla_COSTOS_DE_VENTA].[Gasto]","[Tabla_COSTOS_DE_VENTA].[Gasto].&amp;["&amp;B4&amp;"]"),"")</f>
        <v>24996</v>
      </c>
    </row>
    <row r="5" spans="1:6" x14ac:dyDescent="0.25">
      <c r="B5" s="6" t="s">
        <v>6</v>
      </c>
      <c r="C5" s="12">
        <v>22992</v>
      </c>
      <c r="D5" s="3"/>
      <c r="E5" s="13" t="str">
        <f t="shared" si="0"/>
        <v>Gastos de viaje y viáticos de los vendedores</v>
      </c>
      <c r="F5" s="14">
        <f t="shared" ref="F5:F10" si="1">IFERROR(GETPIVOTDATA("[Measures].[Suma de Monto]",$B$3,"[Tabla_COSTOS_DE_VENTA].[Gasto]","[Tabla_COSTOS_DE_VENTA].[Gasto].&amp;["&amp;B5&amp;"]"),"")</f>
        <v>22992</v>
      </c>
    </row>
    <row r="6" spans="1:6" x14ac:dyDescent="0.25">
      <c r="B6" s="6" t="s">
        <v>4</v>
      </c>
      <c r="C6" s="12">
        <v>19992</v>
      </c>
      <c r="D6" s="3"/>
      <c r="E6" s="13" t="str">
        <f t="shared" si="0"/>
        <v>Comisiones de venta</v>
      </c>
      <c r="F6" s="14">
        <f t="shared" si="1"/>
        <v>19992</v>
      </c>
    </row>
    <row r="7" spans="1:6" x14ac:dyDescent="0.25">
      <c r="B7" s="6" t="s">
        <v>9</v>
      </c>
      <c r="C7" s="12">
        <v>18996</v>
      </c>
      <c r="D7" s="3"/>
      <c r="E7" s="13" t="str">
        <f t="shared" si="0"/>
        <v>Honorarios de agencias de publicidad o marketing</v>
      </c>
      <c r="F7" s="14">
        <f t="shared" si="1"/>
        <v>18996</v>
      </c>
    </row>
    <row r="8" spans="1:6" x14ac:dyDescent="0.25">
      <c r="B8" s="6" t="s">
        <v>8</v>
      </c>
      <c r="C8" s="12">
        <v>15996</v>
      </c>
      <c r="D8" s="3"/>
      <c r="E8" s="13" t="str">
        <f t="shared" si="0"/>
        <v>Gastos de promoción de ventas</v>
      </c>
      <c r="F8" s="14">
        <f t="shared" si="1"/>
        <v>15996</v>
      </c>
    </row>
    <row r="9" spans="1:6" x14ac:dyDescent="0.25">
      <c r="B9" s="6" t="s">
        <v>10</v>
      </c>
      <c r="C9" s="12">
        <v>15000</v>
      </c>
      <c r="D9" s="3"/>
      <c r="E9" s="13" t="str">
        <f t="shared" si="0"/>
        <v>Costos de producción de material publicitario</v>
      </c>
      <c r="F9" s="14">
        <f t="shared" si="1"/>
        <v>15000</v>
      </c>
    </row>
    <row r="10" spans="1:6" x14ac:dyDescent="0.25">
      <c r="B10" s="6" t="s">
        <v>7</v>
      </c>
      <c r="C10" s="12">
        <v>15000</v>
      </c>
      <c r="D10" s="3"/>
      <c r="E10" s="13" t="str">
        <f t="shared" si="0"/>
        <v>Costos de publicidad y marketing</v>
      </c>
      <c r="F10" s="14">
        <f t="shared" si="1"/>
        <v>15000</v>
      </c>
    </row>
    <row r="11" spans="1:6" x14ac:dyDescent="0.25">
      <c r="B11" s="6" t="s">
        <v>827</v>
      </c>
      <c r="C11" s="12">
        <v>132972</v>
      </c>
      <c r="D11" s="3"/>
    </row>
    <row r="15" spans="1:6" ht="15.75" x14ac:dyDescent="0.25">
      <c r="A15" s="16" t="s">
        <v>857</v>
      </c>
    </row>
    <row r="16" spans="1:6" x14ac:dyDescent="0.25">
      <c r="B16" s="5" t="s">
        <v>831</v>
      </c>
      <c r="C16" t="s">
        <v>850</v>
      </c>
      <c r="E16" s="17" t="s">
        <v>851</v>
      </c>
      <c r="F16" s="17" t="s">
        <v>2</v>
      </c>
    </row>
    <row r="17" spans="2:6" x14ac:dyDescent="0.25">
      <c r="B17" s="6" t="s">
        <v>18</v>
      </c>
      <c r="C17" s="12">
        <v>120000</v>
      </c>
      <c r="E17" s="15" t="str">
        <f>B17</f>
        <v>Gastos de tecnología y comunicación incluyendo servicios de Internet telefonía y software</v>
      </c>
      <c r="F17" s="14">
        <f>IFERROR(GETPIVOTDATA("[Measures].[Suma de MONTO OPERATIVO]",$B$16,"[Tabla_COSTOS_OPERATIVOS].[DESCRIPCION]","[Tabla_COSTOS_OPERATIVOS].[DESCRIPCION].&amp;["&amp;B17&amp;"]")," ")</f>
        <v>120000</v>
      </c>
    </row>
    <row r="18" spans="2:6" x14ac:dyDescent="0.25">
      <c r="B18" s="6" t="s">
        <v>22</v>
      </c>
      <c r="C18" s="12">
        <v>110000</v>
      </c>
      <c r="E18" s="15" t="str">
        <f t="shared" ref="E18:E32" si="2">B18</f>
        <v>Gastos de almacenamiento y logística</v>
      </c>
      <c r="F18" s="14">
        <f t="shared" ref="F18:F32" si="3">IFERROR(GETPIVOTDATA("[Measures].[Suma de MONTO OPERATIVO]",$B$16,"[Tabla_COSTOS_OPERATIVOS].[DESCRIPCION]","[Tabla_COSTOS_OPERATIVOS].[DESCRIPCION].&amp;["&amp;B18&amp;"]")," ")</f>
        <v>110000</v>
      </c>
    </row>
    <row r="19" spans="2:6" x14ac:dyDescent="0.25">
      <c r="B19" s="6" t="s">
        <v>13</v>
      </c>
      <c r="C19" s="12">
        <v>85000</v>
      </c>
      <c r="E19" s="15" t="str">
        <f t="shared" si="2"/>
        <v>Salarios y beneficios de los empleados</v>
      </c>
      <c r="F19" s="14">
        <f t="shared" si="3"/>
        <v>85000</v>
      </c>
    </row>
    <row r="20" spans="2:6" x14ac:dyDescent="0.25">
      <c r="B20" s="6" t="s">
        <v>25</v>
      </c>
      <c r="C20" s="12">
        <v>75000</v>
      </c>
      <c r="E20" s="15" t="str">
        <f t="shared" si="2"/>
        <v>Depreciación de activos fijos</v>
      </c>
      <c r="F20" s="14">
        <f t="shared" si="3"/>
        <v>75000</v>
      </c>
    </row>
    <row r="21" spans="2:6" x14ac:dyDescent="0.25">
      <c r="B21" s="6" t="s">
        <v>14</v>
      </c>
      <c r="C21" s="12">
        <v>65000</v>
      </c>
      <c r="E21" s="15" t="str">
        <f t="shared" si="2"/>
        <v>Alquiler o arrendamiento de espacio comercial u oficinas</v>
      </c>
      <c r="F21" s="14">
        <f t="shared" si="3"/>
        <v>65000</v>
      </c>
    </row>
    <row r="22" spans="2:6" x14ac:dyDescent="0.25">
      <c r="B22" s="6" t="s">
        <v>19</v>
      </c>
      <c r="C22" s="12">
        <v>50000</v>
      </c>
      <c r="E22" s="15" t="str">
        <f t="shared" si="2"/>
        <v>Honorarios profesionales como asesores legales y contables</v>
      </c>
      <c r="F22" s="14">
        <f t="shared" si="3"/>
        <v>50000</v>
      </c>
    </row>
    <row r="23" spans="2:6" x14ac:dyDescent="0.25">
      <c r="B23" s="6" t="s">
        <v>16</v>
      </c>
      <c r="C23" s="12">
        <v>50000</v>
      </c>
      <c r="E23" s="15" t="str">
        <f t="shared" si="2"/>
        <v>Gastos de mantenimiento y reparaciones de instalaciones</v>
      </c>
      <c r="F23" s="14">
        <f t="shared" si="3"/>
        <v>50000</v>
      </c>
    </row>
    <row r="24" spans="2:6" x14ac:dyDescent="0.25">
      <c r="B24" s="6" t="s">
        <v>17</v>
      </c>
      <c r="C24" s="12">
        <v>40000</v>
      </c>
      <c r="E24" s="15" t="str">
        <f t="shared" si="2"/>
        <v>Suministros de oficina y consumibles</v>
      </c>
      <c r="F24" s="14">
        <f t="shared" si="3"/>
        <v>40000</v>
      </c>
    </row>
    <row r="25" spans="2:6" x14ac:dyDescent="0.25">
      <c r="B25" s="6" t="s">
        <v>24</v>
      </c>
      <c r="C25" s="12">
        <v>35000</v>
      </c>
      <c r="E25" s="15" t="str">
        <f t="shared" si="2"/>
        <v>Gastos de mantenimiento y reparación de equipos</v>
      </c>
      <c r="F25" s="14">
        <f t="shared" si="3"/>
        <v>35000</v>
      </c>
    </row>
    <row r="26" spans="2:6" x14ac:dyDescent="0.25">
      <c r="B26" s="6" t="s">
        <v>23</v>
      </c>
      <c r="C26" s="12">
        <v>25000</v>
      </c>
      <c r="E26" s="15" t="str">
        <f t="shared" si="2"/>
        <v>Costos de transporte y envío</v>
      </c>
      <c r="F26" s="14">
        <f t="shared" si="3"/>
        <v>25000</v>
      </c>
    </row>
    <row r="27" spans="2:6" x14ac:dyDescent="0.25">
      <c r="B27" s="6" t="s">
        <v>20</v>
      </c>
      <c r="C27" s="12">
        <v>25000</v>
      </c>
      <c r="E27" s="15" t="str">
        <f t="shared" si="2"/>
        <v>Costos de seguros como seguros generales o de responsabilidad civil</v>
      </c>
      <c r="F27" s="14">
        <f t="shared" si="3"/>
        <v>25000</v>
      </c>
    </row>
    <row r="28" spans="2:6" x14ac:dyDescent="0.25">
      <c r="B28" s="6" t="s">
        <v>21</v>
      </c>
      <c r="C28" s="12">
        <v>15000</v>
      </c>
      <c r="E28" s="15" t="str">
        <f t="shared" si="2"/>
        <v>Gastos de servicios financieros como comisiones bancarias o tarifas de procesamiento de pagos</v>
      </c>
      <c r="F28" s="14">
        <f t="shared" si="3"/>
        <v>15000</v>
      </c>
    </row>
    <row r="29" spans="2:6" x14ac:dyDescent="0.25">
      <c r="B29" s="6" t="s">
        <v>26</v>
      </c>
      <c r="C29" s="12">
        <v>14000</v>
      </c>
      <c r="E29" s="15" t="str">
        <f t="shared" si="2"/>
        <v>Gastos de investigación y desarrollo</v>
      </c>
      <c r="F29" s="14">
        <f t="shared" si="3"/>
        <v>14000</v>
      </c>
    </row>
    <row r="30" spans="2:6" x14ac:dyDescent="0.25">
      <c r="B30" s="6" t="s">
        <v>28</v>
      </c>
      <c r="C30" s="12">
        <v>10000</v>
      </c>
      <c r="E30" s="15" t="str">
        <f t="shared" si="2"/>
        <v>Gastos de capacitación y desarrollo de empleados</v>
      </c>
      <c r="F30" s="14">
        <f t="shared" si="3"/>
        <v>10000</v>
      </c>
    </row>
    <row r="31" spans="2:6" x14ac:dyDescent="0.25">
      <c r="B31" s="6" t="s">
        <v>15</v>
      </c>
      <c r="C31" s="12">
        <v>10000</v>
      </c>
      <c r="E31" s="15" t="str">
        <f t="shared" si="2"/>
        <v>Servicios públicos como electricidad agua y gas</v>
      </c>
      <c r="F31" s="14">
        <f t="shared" si="3"/>
        <v>10000</v>
      </c>
    </row>
    <row r="32" spans="2:6" x14ac:dyDescent="0.25">
      <c r="B32" s="6" t="s">
        <v>27</v>
      </c>
      <c r="C32" s="12">
        <v>5000</v>
      </c>
      <c r="E32" s="15" t="str">
        <f t="shared" si="2"/>
        <v>Costos de licencias y permisos</v>
      </c>
      <c r="F32" s="14">
        <f t="shared" si="3"/>
        <v>5000</v>
      </c>
    </row>
    <row r="33" spans="1:12" x14ac:dyDescent="0.25">
      <c r="B33" s="6" t="s">
        <v>827</v>
      </c>
      <c r="C33" s="12">
        <v>734000</v>
      </c>
    </row>
    <row r="38" spans="1:12" ht="15.75" x14ac:dyDescent="0.25">
      <c r="A38" s="16" t="s">
        <v>856</v>
      </c>
    </row>
    <row r="39" spans="1:12" x14ac:dyDescent="0.25">
      <c r="B39" s="5" t="s">
        <v>831</v>
      </c>
      <c r="C39" t="s">
        <v>853</v>
      </c>
      <c r="E39" s="17" t="s">
        <v>847</v>
      </c>
      <c r="F39" s="17" t="s">
        <v>854</v>
      </c>
    </row>
    <row r="40" spans="1:12" x14ac:dyDescent="0.25">
      <c r="B40" s="6" t="s">
        <v>845</v>
      </c>
      <c r="C40">
        <v>241163</v>
      </c>
      <c r="E40" s="13" t="str">
        <f>B40</f>
        <v>Sep</v>
      </c>
      <c r="F40" s="14">
        <f>IFERROR(GETPIVOTDATA("[Measures].[Total_Ventas]",$B$39,"[Tabla_PJ_PARDAILLANZ].[Fecha (mes)]","[Tabla_PJ_PARDAILLANZ].[Fecha (mes)].&amp;["&amp;B40&amp;"]")," ")</f>
        <v>241163</v>
      </c>
    </row>
    <row r="41" spans="1:12" x14ac:dyDescent="0.25">
      <c r="B41" s="6" t="s">
        <v>843</v>
      </c>
      <c r="C41">
        <v>193859</v>
      </c>
      <c r="E41" s="13" t="str">
        <f t="shared" ref="E41:E51" si="4">B41</f>
        <v>Jul</v>
      </c>
      <c r="F41" s="14">
        <f t="shared" ref="F41:F51" si="5">IFERROR(GETPIVOTDATA("[Measures].[Total_Ventas]",$B$39,"[Tabla_PJ_PARDAILLANZ].[Fecha (mes)]","[Tabla_PJ_PARDAILLANZ].[Fecha (mes)].&amp;["&amp;B41&amp;"]")," ")</f>
        <v>193859</v>
      </c>
      <c r="L41" s="12"/>
    </row>
    <row r="42" spans="1:12" x14ac:dyDescent="0.25">
      <c r="B42" s="6" t="s">
        <v>840</v>
      </c>
      <c r="C42">
        <v>189667</v>
      </c>
      <c r="E42" s="13" t="str">
        <f t="shared" si="4"/>
        <v>Apr</v>
      </c>
      <c r="F42" s="14">
        <f t="shared" si="5"/>
        <v>189667</v>
      </c>
      <c r="L42" s="12"/>
    </row>
    <row r="43" spans="1:12" x14ac:dyDescent="0.25">
      <c r="B43" s="6" t="s">
        <v>837</v>
      </c>
      <c r="C43">
        <v>181334</v>
      </c>
      <c r="E43" s="13" t="str">
        <f t="shared" si="4"/>
        <v>Jan</v>
      </c>
      <c r="F43" s="14">
        <f t="shared" si="5"/>
        <v>181334</v>
      </c>
    </row>
    <row r="44" spans="1:12" x14ac:dyDescent="0.25">
      <c r="B44" s="6" t="s">
        <v>828</v>
      </c>
      <c r="C44">
        <v>162299</v>
      </c>
      <c r="E44" s="13" t="str">
        <f t="shared" si="4"/>
        <v>Oct</v>
      </c>
      <c r="F44" s="14">
        <f t="shared" si="5"/>
        <v>162299</v>
      </c>
    </row>
    <row r="45" spans="1:12" x14ac:dyDescent="0.25">
      <c r="B45" s="6" t="s">
        <v>838</v>
      </c>
      <c r="C45">
        <v>144344</v>
      </c>
      <c r="E45" s="13" t="str">
        <f t="shared" si="4"/>
        <v>Feb</v>
      </c>
      <c r="F45" s="14">
        <f t="shared" si="5"/>
        <v>144344</v>
      </c>
    </row>
    <row r="46" spans="1:12" x14ac:dyDescent="0.25">
      <c r="B46" s="6" t="s">
        <v>839</v>
      </c>
      <c r="C46">
        <v>141164</v>
      </c>
      <c r="E46" s="13" t="str">
        <f t="shared" si="4"/>
        <v>Mar</v>
      </c>
      <c r="F46" s="14">
        <f t="shared" si="5"/>
        <v>141164</v>
      </c>
    </row>
    <row r="47" spans="1:12" x14ac:dyDescent="0.25">
      <c r="B47" s="6" t="s">
        <v>844</v>
      </c>
      <c r="C47">
        <v>137129</v>
      </c>
      <c r="E47" s="13" t="str">
        <f t="shared" si="4"/>
        <v>Aug</v>
      </c>
      <c r="F47" s="14">
        <f t="shared" si="5"/>
        <v>137129</v>
      </c>
    </row>
    <row r="48" spans="1:12" x14ac:dyDescent="0.25">
      <c r="B48" s="6" t="s">
        <v>841</v>
      </c>
      <c r="C48">
        <v>127197</v>
      </c>
      <c r="E48" s="13" t="str">
        <f t="shared" si="4"/>
        <v>May</v>
      </c>
      <c r="F48" s="14">
        <f t="shared" si="5"/>
        <v>127197</v>
      </c>
    </row>
    <row r="49" spans="1:6" x14ac:dyDescent="0.25">
      <c r="B49" s="6" t="s">
        <v>842</v>
      </c>
      <c r="C49">
        <v>92715</v>
      </c>
      <c r="E49" s="13" t="str">
        <f t="shared" si="4"/>
        <v>Jun</v>
      </c>
      <c r="F49" s="14">
        <f t="shared" si="5"/>
        <v>92715</v>
      </c>
    </row>
    <row r="50" spans="1:6" x14ac:dyDescent="0.25">
      <c r="B50" s="6" t="s">
        <v>829</v>
      </c>
      <c r="C50">
        <v>89901</v>
      </c>
      <c r="E50" s="13" t="str">
        <f t="shared" si="4"/>
        <v>Nov</v>
      </c>
      <c r="F50" s="14">
        <f t="shared" si="5"/>
        <v>89901</v>
      </c>
    </row>
    <row r="51" spans="1:6" x14ac:dyDescent="0.25">
      <c r="B51" s="6" t="s">
        <v>830</v>
      </c>
      <c r="C51">
        <v>42712</v>
      </c>
      <c r="E51" s="13" t="str">
        <f t="shared" si="4"/>
        <v>Dec</v>
      </c>
      <c r="F51" s="14">
        <f t="shared" si="5"/>
        <v>42712</v>
      </c>
    </row>
    <row r="52" spans="1:6" x14ac:dyDescent="0.25">
      <c r="B52" s="6" t="s">
        <v>827</v>
      </c>
      <c r="C52">
        <v>1743484</v>
      </c>
    </row>
    <row r="53" spans="1:6" x14ac:dyDescent="0.25">
      <c r="E53" s="6"/>
      <c r="F53" s="22">
        <f>F44/F40</f>
        <v>0.67298466182623373</v>
      </c>
    </row>
    <row r="54" spans="1:6" x14ac:dyDescent="0.25">
      <c r="E54" s="21"/>
      <c r="F54" s="23">
        <f>1-F53</f>
        <v>0.32701533817376627</v>
      </c>
    </row>
    <row r="55" spans="1:6" x14ac:dyDescent="0.25">
      <c r="F55" s="21"/>
    </row>
    <row r="56" spans="1:6" x14ac:dyDescent="0.25">
      <c r="F56" s="21"/>
    </row>
    <row r="57" spans="1:6" ht="15.75" x14ac:dyDescent="0.25">
      <c r="A57" s="16" t="s">
        <v>855</v>
      </c>
    </row>
    <row r="58" spans="1:6" x14ac:dyDescent="0.25">
      <c r="B58" s="5" t="s">
        <v>831</v>
      </c>
      <c r="C58" t="s">
        <v>853</v>
      </c>
      <c r="E58" s="17" t="s">
        <v>847</v>
      </c>
      <c r="F58" s="17" t="s">
        <v>854</v>
      </c>
    </row>
    <row r="59" spans="1:6" x14ac:dyDescent="0.25">
      <c r="B59" s="6" t="s">
        <v>830</v>
      </c>
      <c r="C59">
        <v>42712</v>
      </c>
      <c r="E59" s="15" t="str">
        <f>B59</f>
        <v>Dec</v>
      </c>
      <c r="F59" s="14">
        <f>IFERROR(GETPIVOTDATA("[Measures].[Total_Ventas]",$B$58,"[Tabla_PJ_PARDAILLANZ].[Fecha (mes)]","[Tabla_PJ_PARDAILLANZ].[Fecha (mes)].&amp;["&amp;B59&amp;"]")," ")</f>
        <v>42712</v>
      </c>
    </row>
    <row r="60" spans="1:6" x14ac:dyDescent="0.25">
      <c r="B60" s="6" t="s">
        <v>829</v>
      </c>
      <c r="C60">
        <v>89901</v>
      </c>
      <c r="E60" s="15" t="str">
        <f t="shared" ref="E60:E70" si="6">B60</f>
        <v>Nov</v>
      </c>
      <c r="F60" s="14">
        <f t="shared" ref="F60:F70" si="7">IFERROR(GETPIVOTDATA("[Measures].[Total_Ventas]",$B$58,"[Tabla_PJ_PARDAILLANZ].[Fecha (mes)]","[Tabla_PJ_PARDAILLANZ].[Fecha (mes)].&amp;["&amp;B60&amp;"]")," ")</f>
        <v>89901</v>
      </c>
    </row>
    <row r="61" spans="1:6" x14ac:dyDescent="0.25">
      <c r="B61" s="6" t="s">
        <v>842</v>
      </c>
      <c r="C61">
        <v>92715</v>
      </c>
      <c r="E61" s="15" t="str">
        <f t="shared" si="6"/>
        <v>Jun</v>
      </c>
      <c r="F61" s="14">
        <f t="shared" si="7"/>
        <v>92715</v>
      </c>
    </row>
    <row r="62" spans="1:6" x14ac:dyDescent="0.25">
      <c r="B62" s="6" t="s">
        <v>841</v>
      </c>
      <c r="C62">
        <v>127197</v>
      </c>
      <c r="E62" s="15" t="str">
        <f t="shared" si="6"/>
        <v>May</v>
      </c>
      <c r="F62" s="14">
        <f t="shared" si="7"/>
        <v>127197</v>
      </c>
    </row>
    <row r="63" spans="1:6" x14ac:dyDescent="0.25">
      <c r="B63" s="6" t="s">
        <v>844</v>
      </c>
      <c r="C63">
        <v>137129</v>
      </c>
      <c r="E63" s="15" t="str">
        <f t="shared" si="6"/>
        <v>Aug</v>
      </c>
      <c r="F63" s="14">
        <f t="shared" si="7"/>
        <v>137129</v>
      </c>
    </row>
    <row r="64" spans="1:6" x14ac:dyDescent="0.25">
      <c r="B64" s="6" t="s">
        <v>839</v>
      </c>
      <c r="C64">
        <v>141164</v>
      </c>
      <c r="E64" s="15" t="str">
        <f t="shared" si="6"/>
        <v>Mar</v>
      </c>
      <c r="F64" s="14">
        <f t="shared" si="7"/>
        <v>141164</v>
      </c>
    </row>
    <row r="65" spans="1:6" x14ac:dyDescent="0.25">
      <c r="B65" s="6" t="s">
        <v>838</v>
      </c>
      <c r="C65">
        <v>144344</v>
      </c>
      <c r="E65" s="15" t="str">
        <f t="shared" si="6"/>
        <v>Feb</v>
      </c>
      <c r="F65" s="14">
        <f t="shared" si="7"/>
        <v>144344</v>
      </c>
    </row>
    <row r="66" spans="1:6" x14ac:dyDescent="0.25">
      <c r="B66" s="6" t="s">
        <v>828</v>
      </c>
      <c r="C66">
        <v>162299</v>
      </c>
      <c r="E66" s="15" t="str">
        <f t="shared" si="6"/>
        <v>Oct</v>
      </c>
      <c r="F66" s="14">
        <f t="shared" si="7"/>
        <v>162299</v>
      </c>
    </row>
    <row r="67" spans="1:6" x14ac:dyDescent="0.25">
      <c r="B67" s="6" t="s">
        <v>837</v>
      </c>
      <c r="C67">
        <v>181334</v>
      </c>
      <c r="E67" s="15" t="str">
        <f t="shared" si="6"/>
        <v>Jan</v>
      </c>
      <c r="F67" s="14">
        <f t="shared" si="7"/>
        <v>181334</v>
      </c>
    </row>
    <row r="68" spans="1:6" x14ac:dyDescent="0.25">
      <c r="B68" s="6" t="s">
        <v>840</v>
      </c>
      <c r="C68">
        <v>189667</v>
      </c>
      <c r="E68" s="15" t="str">
        <f t="shared" si="6"/>
        <v>Apr</v>
      </c>
      <c r="F68" s="14">
        <f t="shared" si="7"/>
        <v>189667</v>
      </c>
    </row>
    <row r="69" spans="1:6" x14ac:dyDescent="0.25">
      <c r="B69" s="6" t="s">
        <v>843</v>
      </c>
      <c r="C69">
        <v>193859</v>
      </c>
      <c r="E69" s="15" t="str">
        <f t="shared" si="6"/>
        <v>Jul</v>
      </c>
      <c r="F69" s="14">
        <f t="shared" si="7"/>
        <v>193859</v>
      </c>
    </row>
    <row r="70" spans="1:6" x14ac:dyDescent="0.25">
      <c r="B70" s="6" t="s">
        <v>845</v>
      </c>
      <c r="C70">
        <v>241163</v>
      </c>
      <c r="E70" s="15" t="str">
        <f t="shared" si="6"/>
        <v>Sep</v>
      </c>
      <c r="F70" s="14">
        <f t="shared" si="7"/>
        <v>241163</v>
      </c>
    </row>
    <row r="71" spans="1:6" x14ac:dyDescent="0.25">
      <c r="B71" s="6" t="s">
        <v>827</v>
      </c>
      <c r="C71">
        <v>1743484</v>
      </c>
      <c r="F71" s="22">
        <f>F59/F70</f>
        <v>0.1771084287390686</v>
      </c>
    </row>
    <row r="72" spans="1:6" x14ac:dyDescent="0.25">
      <c r="F72" s="23">
        <f>1-F71</f>
        <v>0.82289157126093138</v>
      </c>
    </row>
    <row r="74" spans="1:6" ht="15.75" x14ac:dyDescent="0.25">
      <c r="A74" s="16" t="s">
        <v>859</v>
      </c>
    </row>
    <row r="75" spans="1:6" x14ac:dyDescent="0.25">
      <c r="B75" s="5" t="s">
        <v>831</v>
      </c>
      <c r="C75" t="s">
        <v>853</v>
      </c>
      <c r="E75" s="17" t="s">
        <v>32</v>
      </c>
      <c r="F75" s="17" t="s">
        <v>854</v>
      </c>
    </row>
    <row r="76" spans="1:6" x14ac:dyDescent="0.25">
      <c r="B76" s="6" t="s">
        <v>50</v>
      </c>
      <c r="C76">
        <v>605592</v>
      </c>
      <c r="E76" s="15" t="str">
        <f>B76</f>
        <v>Tienda C</v>
      </c>
      <c r="F76" s="14">
        <f>IFERROR(GETPIVOTDATA("[Measures].[Total_Ventas]",$B$75,"[Tabla_PJ_PARDAILLANZ].[Tienda]","[Tabla_PJ_PARDAILLANZ].[Tienda].&amp;["&amp;B76&amp;"]"), " ")</f>
        <v>605592</v>
      </c>
    </row>
    <row r="77" spans="1:6" x14ac:dyDescent="0.25">
      <c r="B77" s="6" t="s">
        <v>36</v>
      </c>
      <c r="C77">
        <v>574836</v>
      </c>
      <c r="E77" s="15" t="str">
        <f t="shared" ref="E77:E78" si="8">B77</f>
        <v>Tienda A</v>
      </c>
      <c r="F77" s="14">
        <f t="shared" ref="F77:F78" si="9">IFERROR(GETPIVOTDATA("[Measures].[Total_Ventas]",$B$75,"[Tabla_PJ_PARDAILLANZ].[Tienda]","[Tabla_PJ_PARDAILLANZ].[Tienda].&amp;["&amp;B77&amp;"]"), " ")</f>
        <v>574836</v>
      </c>
    </row>
    <row r="78" spans="1:6" x14ac:dyDescent="0.25">
      <c r="B78" s="6" t="s">
        <v>41</v>
      </c>
      <c r="C78">
        <v>563056</v>
      </c>
      <c r="E78" s="15" t="str">
        <f t="shared" si="8"/>
        <v>Tienda B</v>
      </c>
      <c r="F78" s="14">
        <f t="shared" si="9"/>
        <v>563056</v>
      </c>
    </row>
    <row r="79" spans="1:6" x14ac:dyDescent="0.25">
      <c r="B79" s="6" t="s">
        <v>827</v>
      </c>
      <c r="C79">
        <v>1743484</v>
      </c>
    </row>
  </sheetData>
  <pageMargins left="0.7" right="0.7" top="0.75" bottom="0.75" header="0.3" footer="0.3"/>
  <pageSetup orientation="portrait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0532-0A32-47BD-865C-08CF62F34114}">
  <dimension ref="S1"/>
  <sheetViews>
    <sheetView showGridLines="0" showRowColHeaders="0" tabSelected="1" zoomScaleNormal="100" workbookViewId="0">
      <selection activeCell="S1" sqref="S1"/>
    </sheetView>
  </sheetViews>
  <sheetFormatPr baseColWidth="10" defaultRowHeight="15" x14ac:dyDescent="0.25"/>
  <cols>
    <col min="19" max="19" width="14.85546875" bestFit="1" customWidth="1"/>
  </cols>
  <sheetData>
    <row r="1" spans="19:19" ht="15.75" x14ac:dyDescent="0.25">
      <c r="S1" s="24" t="s">
        <v>861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5 5 e 8 b 6 1 - 0 d 7 9 - 4 1 2 6 - a 9 4 4 - 4 0 2 0 0 1 5 6 1 6 d b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6 f 5 a 8 c 4 - b 2 2 1 - 4 a 3 1 - 8 f 4 a - 5 b 5 c 4 1 f f 9 4 9 b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D a t a M a s h u p   s q m i d = " d a 7 c a e 2 7 - 1 b 0 c - 4 5 c 9 - 9 9 c 4 - 7 6 d 6 d f 0 d a 6 3 7 "   x m l n s = " h t t p : / / s c h e m a s . m i c r o s o f t . c o m / D a t a M a s h u p " > A A A A A L 4 F A A B Q S w M E F A A C A A g A i l L k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I p S 5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U u R W q E O U 8 7 o C A A B k B g A A E w A c A E Z v c m 1 1 b G F z L 1 N l Y 3 R p b 2 4 x L m 0 g o h g A K K A U A A A A A A A A A A A A A A A A A A A A A A A A A A A A h V T d b p s w F L 6 P l H e w v J t U Q k i 5 X Z U L m p A u b U a i Q D t t p U I O n D b e w M 5 s 0 z a K 8 l R 7 h L 3 Y b A z 5 a Z K O C z j 4 / H z f + Q 4 H C a m i n K H Q P r u X 7 V a 7 J R d E Q I Y + 4 f 4 k j C Y h G v j o 3 g 8 i D 6 M e y k G 1 W 0 h f E 0 G f g e m T G 8 m Z O + B p W Q B T n S H N w e 1 z p v S L 7 O D + 5 / h O g p D x k o i M x B M G A 0 F f I P Z l K q j i g v J 4 W n n 6 p Z B c x v 7 g L v J v 4 w F R x G M k X y m a y n g q + E r z 4 9 3 4 H S H 3 p 8 b G F x e O p a Q J c / Y C Q t G M I M 1 N k X l O D O l I G + A O B S / G V K q O p e 6 g c J l T p U C 4 l X G 1 C r h a U P b c u X A Q K / O 8 u f t v S p B 7 k p c g X V 8 I L n Z 4 I S B 4 W x K W 0 b 9 / U J / n Z c G 6 O 0 C / c s 0 g 5 S K z z s 5 p i g 7 C T b K D 1 p h x c 3 J N p K q M Q q t Z G U + Q L g j e m J A 6 3 L W h z d s 2 p T n Y p j Y H d Y l d B x F d c p S S Y k 5 J x n f U I 0 G Y f O K i s I n R a g m y c 6 Z f Z 7 0 + Y q B 0 A l L w p g 7 Y N n T 0 s A W w d O W a u p v N / v x M I J E o 1 d 8 k 4 8 V c w A l y M 2 C k A B t r W B 3 2 s E / H y h N w 9 1 C 1 r U 7 W O M k R f 6 2 M A 5 9 V T / u G V s Z z O n b / K + S H j Z o O h j V U J W R G l J G p 3 a L s D N 7 + 3 t o l S S Z T f + Z F o 3 u 9 L 6 f W d p L N U 9 f s W c h L k U I H Z 5 L 1 p r O r J A w m 3 4 Z j 7 9 Z P x t 6 V Z v D w h Y I g I l 3 Q l O Q B e a H P x P w q e k q U 8 N g I M P A i L / E C b / w 9 j B K 7 x I k p P i c S D F i F u n 4 I 9 N x 6 + E Q w d m 4 p y 7 S r z s G P m w d j P 9 b 1 r y P d T z I c J W G 6 g I L o k h 8 h N k B N V l P d J r + v f a R X U o 1 O Y 7 x D b c o e J T T 1 q 7 x t + d 2 4 z i D s D 2 1 6 k 0 y 9 2 c A b j c d e 8 O P k x M L f u d t 0 q M e l L W J + k V J B V i r 4 5 W a 1 z 3 3 V Z P i r d B k o 8 7 G a 8 6 Q O T W w s b u a W z X l y B N 1 M y 3 b d w z o I O y M F R Q 8 f x p 5 o 9 b j g 5 T 9 Q S w E C L Q A U A A I A C A C K U u R W Q 2 f p 9 a I A A A D 2 A A A A E g A A A A A A A A A A A A A A A A A A A A A A Q 2 9 u Z m l n L 1 B h Y 2 t h Z 2 U u e G 1 s U E s B A i 0 A F A A C A A g A i l L k V g / K 6 a u k A A A A 6 Q A A A B M A A A A A A A A A A A A A A A A A 7 g A A A F t D b 2 5 0 Z W 5 0 X 1 R 5 c G V z X S 5 4 b W x Q S w E C L Q A U A A I A C A C K U u R W q E O U 8 7 o C A A B k B g A A E w A A A A A A A A A A A A A A A A D f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I A A A A A A A A K k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1 N U T 1 M l M j B E R S U y M F Z F T l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D T 1 N U T 1 N f R E V f V k V O V E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R 2 F z d G 8 m c X V v d D s s J n F 1 b 3 Q 7 T W 9 u d G 8 m c X V v d D s s J n F 1 b 3 Q 7 R m V j a G E m c X V v d D t d I i A v P j x F b n R y e S B U e X B l P S J G a W x s Q 2 9 s d W 1 u V H l w Z X M i I F Z h b H V l P S J z Q U F Z U k N R P T 0 i I C 8 + P E V u d H J 5 I F R 5 c G U 9 I k Z p b G x M Y X N 0 V X B k Y X R l Z C I g V m F s d W U 9 I m Q y M D I z L T A 3 L T A 0 V D E 2 O j I w O j E y L j U x M D Y x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C I g L z 4 8 R W 5 0 c n k g V H l w Z T 0 i Q W R k Z W R U b 0 R h d G F N b 2 R l b C I g V m F s d W U 9 I m w w I i A v P j x F b n R y e S B U e X B l P S J R d W V y e U l E I i B W Y W x 1 Z T 0 i c 2 V m N D c x Z j Q 2 L T U 1 Z j A t N D k 2 N S 1 h N j M 4 L T l j M D k 4 Y 2 I 4 Y T Q 3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T V E 9 T I E R F I F Z F T l R B L 0 F 1 d G 9 S Z W 1 v d m V k Q 2 9 s d W 1 u c z E u e 0 5 v L i w w f S Z x d W 9 0 O y w m c X V v d D t T Z W N 0 a W 9 u M S 9 D T 1 N U T 1 M g R E U g V k V O V E E v Q X V 0 b 1 J l b W 9 2 Z W R D b 2 x 1 b W 5 z M S 5 7 R 2 F z d G 8 s M X 0 m c X V v d D s s J n F 1 b 3 Q 7 U 2 V j d G l v b j E v Q 0 9 T V E 9 T I E R F I F Z F T l R B L 0 F 1 d G 9 S Z W 1 v d m V k Q 2 9 s d W 1 u c z E u e 0 1 v b n R v L D J 9 J n F 1 b 3 Q 7 L C Z x d W 9 0 O 1 N l Y 3 R p b 2 4 x L 0 N P U 1 R P U y B E R S B W R U 5 U Q S 9 B d X R v U m V t b 3 Z l Z E N v b H V t b n M x L n t G Z W N o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1 N U T 1 M g R E U g V k V O V E E v Q X V 0 b 1 J l b W 9 2 Z W R D b 2 x 1 b W 5 z M S 5 7 T m 8 u L D B 9 J n F 1 b 3 Q 7 L C Z x d W 9 0 O 1 N l Y 3 R p b 2 4 x L 0 N P U 1 R P U y B E R S B W R U 5 U Q S 9 B d X R v U m V t b 3 Z l Z E N v b H V t b n M x L n t H Y X N 0 b y w x f S Z x d W 9 0 O y w m c X V v d D t T Z W N 0 a W 9 u M S 9 D T 1 N U T 1 M g R E U g V k V O V E E v Q X V 0 b 1 J l b W 9 2 Z W R D b 2 x 1 b W 5 z M S 5 7 T W 9 u d G 8 s M n 0 m c X V v d D s s J n F 1 b 3 Q 7 U 2 V j d G l v b j E v Q 0 9 T V E 9 T I E R F I F Z F T l R B L 0 F 1 d G 9 S Z W 1 v d m V k Q 2 9 s d W 1 u c z E u e 0 Z l Y 2 h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N U T 1 M l M j B E R S U y M F Z F T l R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y U y M E R F J T I w V k V O V E E v Q 2 9 u d m V y d G l k Y S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M l M j B E R S U y M F Z F T l R B L 1 N l J T I w Z X h w Y W 5 k a S V D M y V C M y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M l M j B E R S U y M F Z F T l R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y U y M E R F J T I w V k V O V E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y U y M E R F J T I w V k V O V E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F f Q 0 9 T V E 9 T X 0 9 Q R V J B V E l W T 1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F 9 D T 1 N U T y Z x d W 9 0 O y w m c X V v d D t E R V N D U k l Q Q 0 l P T i Z x d W 9 0 O y w m c X V v d D t N T 0 5 U T y Z x d W 9 0 O 1 0 i I C 8 + P E V u d H J 5 I F R 5 c G U 9 I k Z p b G x D b 2 x 1 b W 5 U e X B l c y I g V m F s d W U 9 I n N C Q V l F I i A v P j x F b n R y e S B U e X B l P S J G a W x s T G F z d F V w Z G F 0 Z W Q i I F Z h b H V l P S J k M j A y M y 0 w N y 0 w N F Q x N j o y M D o y M S 4 2 N T E z N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N m Y j l k N G J j Y i 1 i N 2 Y w L T R m N T g t Y W Q w Y y 1 j Y T E 0 M z M w M 2 I x M G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U 1 R P U 1 9 P U E V S Q V R J V k 9 T L 0 F 1 d G 9 S Z W 1 v d m V k Q 2 9 s d W 1 u c z E u e 0 l E X 0 N P U 1 R P L D B 9 J n F 1 b 3 Q 7 L C Z x d W 9 0 O 1 N l Y 3 R p b 2 4 x L 0 N P U 1 R P U 1 9 P U E V S Q V R J V k 9 T L 0 F 1 d G 9 S Z W 1 v d m V k Q 2 9 s d W 1 u c z E u e 0 R F U 0 N S S V B D S U 9 O L D F 9 J n F 1 b 3 Q 7 L C Z x d W 9 0 O 1 N l Y 3 R p b 2 4 x L 0 N P U 1 R P U 1 9 P U E V S Q V R J V k 9 T L 0 F 1 d G 9 S Z W 1 v d m V k Q 2 9 s d W 1 u c z E u e 0 1 P T l R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U 1 R P U 1 9 P U E V S Q V R J V k 9 T L 0 F 1 d G 9 S Z W 1 v d m V k Q 2 9 s d W 1 u c z E u e 0 l E X 0 N P U 1 R P L D B 9 J n F 1 b 3 Q 7 L C Z x d W 9 0 O 1 N l Y 3 R p b 2 4 x L 0 N P U 1 R P U 1 9 P U E V S Q V R J V k 9 T L 0 F 1 d G 9 S Z W 1 v d m V k Q 2 9 s d W 1 u c z E u e 0 R F U 0 N S S V B D S U 9 O L D F 9 J n F 1 b 3 Q 7 L C Z x d W 9 0 O 1 N l Y 3 R p b 2 4 x L 0 N P U 1 R P U 1 9 P U E V S Q V R J V k 9 T L 0 F 1 d G 9 S Z W 1 v d m V k Q 2 9 s d W 1 u c z E u e 0 1 P T l R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N U T 1 N f T 1 B F U k F U S V Z P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E Q V R B X 0 F O Q U x Z U 1 R f R U R V V E V L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E 9 T X 0 9 Q R V J B V E l W T 1 M v R 1 R f T 1 B f R k l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E 9 T X 0 9 Q R V J B V E l W T 1 M v Q 0 9 T V E 9 T X 0 9 Q R V J B V E l W T 1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l 9 Q Q V J E Q U l M T E F O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U E p f U E F S R E F J T E x B T l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b 1 9 m Y W N 0 d X J h J n F 1 b 3 Q 7 L C Z x d W 9 0 O 0 5 v b W J y Z V 9 k Z W x f Y 2 x p Z W 5 0 Z S Z x d W 9 0 O y w m c X V v d D t E a X J l Y 2 N p w 7 N u J n F 1 b 3 Q 7 L C Z x d W 9 0 O 1 R v d G F s X 2 N v b l 9 p d m E m c X V v d D s s J n F 1 b 3 Q 7 V G l l b m R h J n F 1 b 3 Q 7 L C Z x d W 9 0 O 0 Z l Y 2 h h J n F 1 b 3 Q 7 X S I g L z 4 8 R W 5 0 c n k g V H l w Z T 0 i R m l s b E N v b H V t b l R 5 c G V z I i B W Y W x 1 Z T 0 i c 0 J n W U d C U V l H I i A v P j x F b n R y e S B U e X B l P S J G a W x s T G F z d F V w Z G F 0 Z W Q i I F Z h b H V l P S J k M j A y M y 0 w N y 0 w N F Q x N j o y M D o x O S 4 1 N j g w O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4 I i A v P j x F b n R y e S B U e X B l P S J B Z G R l Z F R v R G F 0 Y U 1 v Z G V s I i B W Y W x 1 Z T 0 i b D A i I C 8 + P E V u d H J 5 I F R 5 c G U 9 I l F 1 Z X J 5 S U Q i I F Z h b H V l P S J z Y W V m N T F k M m Q t Y 2 U z M y 0 0 N 2 N k L T g z Y m Q t N D d l M z A 0 N W R i Y z c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l 9 Q Q V J E Q U l M T E F O W i 9 B d X R v U m V t b 3 Z l Z E N v b H V t b n M x L n t u b 1 9 m Y W N 0 d X J h L D B 9 J n F 1 b 3 Q 7 L C Z x d W 9 0 O 1 N l Y 3 R p b 2 4 x L 1 B K X 1 B B U k R B S U x M Q U 5 a L 0 F 1 d G 9 S Z W 1 v d m V k Q 2 9 s d W 1 u c z E u e 0 5 v b W J y Z V 9 k Z W x f Y 2 x p Z W 5 0 Z S w x f S Z x d W 9 0 O y w m c X V v d D t T Z W N 0 a W 9 u M S 9 Q S l 9 Q Q V J E Q U l M T E F O W i 9 B d X R v U m V t b 3 Z l Z E N v b H V t b n M x L n t E a X J l Y 2 N p w 7 N u L D J 9 J n F 1 b 3 Q 7 L C Z x d W 9 0 O 1 N l Y 3 R p b 2 4 x L 1 B K X 1 B B U k R B S U x M Q U 5 a L 0 F 1 d G 9 S Z W 1 v d m V k Q 2 9 s d W 1 u c z E u e 1 R v d G F s X 2 N v b l 9 p d m E s M 3 0 m c X V v d D s s J n F 1 b 3 Q 7 U 2 V j d G l v b j E v U E p f U E F S R E F J T E x B T l o v Q X V 0 b 1 J l b W 9 2 Z W R D b 2 x 1 b W 5 z M S 5 7 V G l l b m R h L D R 9 J n F 1 b 3 Q 7 L C Z x d W 9 0 O 1 N l Y 3 R p b 2 4 x L 1 B K X 1 B B U k R B S U x M Q U 5 a L 0 F 1 d G 9 S Z W 1 v d m V k Q 2 9 s d W 1 u c z E u e 0 Z l Y 2 h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K X 1 B B U k R B S U x M Q U 5 a L 0 F 1 d G 9 S Z W 1 v d m V k Q 2 9 s d W 1 u c z E u e 2 5 v X 2 Z h Y 3 R 1 c m E s M H 0 m c X V v d D s s J n F 1 b 3 Q 7 U 2 V j d G l v b j E v U E p f U E F S R E F J T E x B T l o v Q X V 0 b 1 J l b W 9 2 Z W R D b 2 x 1 b W 5 z M S 5 7 T m 9 t Y n J l X 2 R l b F 9 j b G l l b n R l L D F 9 J n F 1 b 3 Q 7 L C Z x d W 9 0 O 1 N l Y 3 R p b 2 4 x L 1 B K X 1 B B U k R B S U x M Q U 5 a L 0 F 1 d G 9 S Z W 1 v d m V k Q 2 9 s d W 1 u c z E u e 0 R p c m V j Y 2 n D s 2 4 s M n 0 m c X V v d D s s J n F 1 b 3 Q 7 U 2 V j d G l v b j E v U E p f U E F S R E F J T E x B T l o v Q X V 0 b 1 J l b W 9 2 Z W R D b 2 x 1 b W 5 z M S 5 7 V G 9 0 Y W x f Y 2 9 u X 2 l 2 Y S w z f S Z x d W 9 0 O y w m c X V v d D t T Z W N 0 a W 9 u M S 9 Q S l 9 Q Q V J E Q U l M T E F O W i 9 B d X R v U m V t b 3 Z l Z E N v b H V t b n M x L n t U a W V u Z G E s N H 0 m c X V v d D s s J n F 1 b 3 Q 7 U 2 V j d G l v b j E v U E p f U E F S R E F J T E x B T l o v Q X V 0 b 1 J l b W 9 2 Z W R D b 2 x 1 b W 5 z M S 5 7 R m V j a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K X 1 B B U k R B S U x M Q U 5 a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K X 1 B B U k R B S U x M Q U 5 a L 2 R i b 1 9 Q S l 9 Q Q V J E Q U l M T E F O W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T V Z e 0 0 + K S I H 5 N W J t 6 u r t A A A A A A I A A A A A A B B m A A A A A Q A A I A A A A I T k r r f e m g w u c g u + s z 4 q F Y i C w q 9 J 8 K 5 X o F 1 h 9 P n D h W S B A A A A A A 6 A A A A A A g A A I A A A A N E r w 9 y I K H F s z p A N i l v a g m k + 8 4 s 7 L I 9 9 0 V 3 Z S e 8 q d o 3 G U A A A A C 2 q q 9 T f q H + C T + C N k H y Z 2 X e u v 8 K v F j T m t F L 0 A y S l E g s X U / + g 0 I l O + h O a r u 1 1 9 h R f p 1 1 S t S A F Q T v B u f J 4 a R a V C m r x B v p b C 1 4 K Y g R 2 e N P q 8 F T Z Q A A A A M B a 3 C 3 A 1 p V B O V L b o W O M 8 A P p H u z g n h e O q S T c S d u u d 4 V q K U E 1 o h L T d q p z 6 h 1 d e c 2 x D + z D Q 5 A V H P 7 t p r j O n N k U 2 W A = < / D a t a M a s h u p > 
</file>

<file path=customXml/item12.xml>��< ? x m l   v e r s i o n = " 1 . 0 "   e n c o d i n g = " U T F - 1 6 " ? > < G e m i n i   x m l n s = " h t t p : / / g e m i n i / p i v o t c u s t o m i z a t i o n / 0 e 8 a 4 4 3 3 - 2 8 7 5 - 4 e 8 7 - b 1 e a - a 0 a 3 3 f 1 d 1 7 b 2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 T a b l a _ C O S T O S _ D E _ V E N T A 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 T a b l a _ C O S T O S _ O P E R A T I V O S 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 3 8 5 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 T a b l a _ P J _ P A R D A I L L A N Z 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 T a g s \ T a b l e s \ & l t ; T a b l e s \ T a b l a _ C O S T O S _ D E _ V E N T A & g t ; < / K e y > < / D i a g r a m O b j e c t K e y > < D i a g r a m O b j e c t K e y > < K e y > D y n a m i c   T a g s \ T a b l e s \ & l t ; T a b l e s \ T a b l a _ C O S T O S _ O P E R A T I V O S & g t ; < / K e y > < / D i a g r a m O b j e c t K e y > < D i a g r a m O b j e c t K e y > < K e y > D y n a m i c   T a g s \ T a b l e s \ & l t ; T a b l e s \ T a b l a _ P J _ P A R D A I L L A N Z & g t ; < / K e y > < / D i a g r a m O b j e c t K e y > < D i a g r a m O b j e c t K e y > < K e y > T a b l e s \ T a b l a _ C O S T O S _ D E _ V E N T A < / K e y > < / D i a g r a m O b j e c t K e y > < D i a g r a m O b j e c t K e y > < K e y > T a b l e s \ T a b l a _ C O S T O S _ D E _ V E N T A \ C o l u m n s \ N o . < / K e y > < / D i a g r a m O b j e c t K e y > < D i a g r a m O b j e c t K e y > < K e y > T a b l e s \ T a b l a _ C O S T O S _ D E _ V E N T A \ C o l u m n s \ G a s t o < / K e y > < / D i a g r a m O b j e c t K e y > < D i a g r a m O b j e c t K e y > < K e y > T a b l e s \ T a b l a _ C O S T O S _ D E _ V E N T A \ C o l u m n s \ M o n t o < / K e y > < / D i a g r a m O b j e c t K e y > < D i a g r a m O b j e c t K e y > < K e y > T a b l e s \ T a b l a _ C O S T O S _ D E _ V E N T A \ C o l u m n s \ F e c h a < / K e y > < / D i a g r a m O b j e c t K e y > < D i a g r a m O b j e c t K e y > < K e y > T a b l e s \ T a b l a _ C O S T O S _ D E _ V E N T A \ M e a s u r e s \ T o t a l _ C o s t o _ V e n t a s < / K e y > < / D i a g r a m O b j e c t K e y > < D i a g r a m O b j e c t K e y > < K e y > T a b l e s \ T a b l a _ C O S T O S _ O P E R A T I V O S < / K e y > < / D i a g r a m O b j e c t K e y > < D i a g r a m O b j e c t K e y > < K e y > T a b l e s \ T a b l a _ C O S T O S _ O P E R A T I V O S \ C o l u m n s \ I D _ C O S T O < / K e y > < / D i a g r a m O b j e c t K e y > < D i a g r a m O b j e c t K e y > < K e y > T a b l e s \ T a b l a _ C O S T O S _ O P E R A T I V O S \ C o l u m n s \ D E S C R I P C I O N < / K e y > < / D i a g r a m O b j e c t K e y > < D i a g r a m O b j e c t K e y > < K e y > T a b l e s \ T a b l a _ C O S T O S _ O P E R A T I V O S \ C o l u m n s \ M O N T O   O P E R A T I V O < / K e y > < / D i a g r a m O b j e c t K e y > < D i a g r a m O b j e c t K e y > < K e y > T a b l e s \ T a b l a _ C O S T O S _ O P E R A T I V O S \ M e a s u r e s \ T o t a l _ G a s t o s _ O p e r a t i v o s < / K e y > < / D i a g r a m O b j e c t K e y > < D i a g r a m O b j e c t K e y > < K e y > T a b l e s \ T a b l a _ P J _ P A R D A I L L A N Z < / K e y > < / D i a g r a m O b j e c t K e y > < D i a g r a m O b j e c t K e y > < K e y > T a b l e s \ T a b l a _ P J _ P A R D A I L L A N Z \ C o l u m n s \ n o _ f a c t u r a < / K e y > < / D i a g r a m O b j e c t K e y > < D i a g r a m O b j e c t K e y > < K e y > T a b l e s \ T a b l a _ P J _ P A R D A I L L A N Z \ C o l u m n s \ N o m b r e _ d e l _ c l i e n t e < / K e y > < / D i a g r a m O b j e c t K e y > < D i a g r a m O b j e c t K e y > < K e y > T a b l e s \ T a b l a _ P J _ P A R D A I L L A N Z \ C o l u m n s \ D i r e c c i � n < / K e y > < / D i a g r a m O b j e c t K e y > < D i a g r a m O b j e c t K e y > < K e y > T a b l e s \ T a b l a _ P J _ P A R D A I L L A N Z \ C o l u m n s \ T o t a l _ c o n _ I V A < / K e y > < / D i a g r a m O b j e c t K e y > < D i a g r a m O b j e c t K e y > < K e y > T a b l e s \ T a b l a _ P J _ P A R D A I L L A N Z \ C o l u m n s \ T i e n d a < / K e y > < / D i a g r a m O b j e c t K e y > < D i a g r a m O b j e c t K e y > < K e y > T a b l e s \ T a b l a _ P J _ P A R D A I L L A N Z \ C o l u m n s \ F e c h a < / K e y > < / D i a g r a m O b j e c t K e y > < D i a g r a m O b j e c t K e y > < K e y > T a b l e s \ T a b l a _ P J _ P A R D A I L L A N Z \ M e a s u r e s \ T o t a l _ V e n t a s < / K e y > < / D i a g r a m O b j e c t K e y > < D i a g r a m O b j e c t K e y > < K e y > T a b l e s \ T a b l a _ P J _ P A R D A I L L A N Z \ M e a s u r e s \ U t i l i d a d _ B r u t a < / K e y > < / D i a g r a m O b j e c t K e y > < D i a g r a m O b j e c t K e y > < K e y > T a b l e s \ T a b l a _ P J _ P A R D A I L L A N Z \ M e a s u r e s \ U t i l i d a d _ O p e r a c i o n a l < / K e y > < / D i a g r a m O b j e c t K e y > < / A l l K e y s > < S e l e c t e d K e y s > < D i a g r a m O b j e c t K e y > < K e y > T a b l e s \ T a b l a _ P J _ P A R D A I L L A N Z 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 T a g s \ T a b l e s \ & l t ; T a b l e s \ T a b l a _ C O S T O S _ D E _ V E N T A & g t ; 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 T a g s \ T a b l e s \ & l t ; T a b l e s \ T a b l a _ C O S T O S _ O P E R A T I V O S & g t ; 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 T a g s \ T a b l e s \ & l t ; T a b l e s \ T a b l a _ P J _ P A R D A I L L A N Z & g t ; 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< / K e y > < / a : K e y > < a : V a l u e   i : t y p e = " D i a g r a m D i s p l a y N o d e V i e w S t a t e " > < H e i g h t > 4 3 8 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 T a b l e s \ T a b l a _ C O S T O S _ D E _ V E N T A \ C o l u m n s \ G a s t o 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 T a b l e s \ T a b l a _ C O S T O S _ D E _ V E N T A \ M e a s u r e s \ T o t a l _ C o s t o _ V e n t a s 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< / K e y > < / a : K e y > < a : V a l u e   i : t y p e = " D i a g r a m D i s p l a y N o d e V i e w S t a t e " > < H e i g h t > 3 0 0 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 T a b l e s \ T a b l a _ C O S T O S _ O P E R A T I V O S \ C o l u m n s \ I D _ C O S T O 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 T a b l e s \ T a b l a _ C O S T O S _ O P E R A T I V O S \ C o l u m n s \ M O N T O   O P E R A T I V O 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 T a b l e s \ T a b l a _ C O S T O S _ O P E R A T I V O S \ M e a s u r e s \ T o t a l _ G a s t o s _ O p e r a t i v o s 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< / K e y > < / a : K e y > < a : V a l u e   i : t y p e = " D i a g r a m D i s p l a y N o d e V i e w S t a t e " > < H e i g h t > 4 1 8 < / H e i g h t > < I s E x p a n d e d > t r u e < / I s E x p a n d e d > < I s F o c u s e d > t r u e < / I s F o c u s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 T a b l e s \ T a b l a _ P J _ P A R D A I L L A N Z \ C o l u m n s \ n o _ f a c t u r a 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 T a b l e s \ T a b l a _ P J _ P A R D A I L L A N Z \ C o l u m n s \ N o m b r e _ d e l _ c l i e n t e 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 T a b l e s \ T a b l a _ P J _ P A R D A I L L A N Z \ C o l u m n s \ T o t a l _ c o n _ I V A 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 T a b l e s \ T a b l a _ P J _ P A R D A I L L A N Z \ C o l u m n s \ T i e n d a 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 T a b l e s \ T a b l a _ P J _ P A R D A I L L A N Z \ M e a s u r e s \ T o t a l _ V e n t a s 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 T a b l e s \ T a b l a _ P J _ P A R D A I L L A N Z \ M e a s u r e s \ U t i l i d a d _ B r u t a 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 T a b l e s \ T a b l a _ P J _ P A R D A I L L A N Z \ M e a s u r e s \ U t i l i d a d _ O p e r a c i o n a l 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 T a b l a _ C O S T O S _ O P E R A T I V O S 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 T a b l a _ C O S T O S _ O P E R A T I V O S 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 M e a s u r e s \ T o t a l _ G a s t o s _ O p e r a t i v o s < / K e y > < / D i a g r a m O b j e c t K e y > < D i a g r a m O b j e c t K e y > < K e y > M e a s u r e s \ T o t a l _ G a s t o s _ O p e r a t i v o s \ T a g I n f o \ F � r m u l a < / K e y > < / D i a g r a m O b j e c t K e y > < D i a g r a m O b j e c t K e y > < K e y > M e a s u r e s \ T o t a l _ G a s t o s _ O p e r a t i v o s \ T a g I n f o \ V a l o r < / K e y > < / D i a g r a m O b j e c t K e y > < D i a g r a m O b j e c t K e y > < K e y > C o l u m n s \ I D _ C O S T O < / K e y > < / D i a g r a m O b j e c t K e y > < D i a g r a m O b j e c t K e y > < K e y > C o l u m n s \ D E S C R I P C I O N < / K e y > < / D i a g r a m O b j e c t K e y > < D i a g r a m O b j e c t K e y > < K e y > C o l u m n s \ M O N T O   O P E R A T I V O 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 M e a s u r e s \ T o t a l _ G a s t o s _ O p e r a t i v o s 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 M e a s u r e s \ T o t a l _ G a s t o s _ O p e r a t i v o s \ T a g I n f o \ F � r m u l a 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 M e a s u r e s \ T o t a l _ G a s t o s _ O p e r a t i v o s \ T a g I n f o \ V a l o r 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  O P E R A T I V O 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 I S R 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 I S R 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 M e a s u r e s \ I S R   A n u a l < / K e y > < / D i a g r a m O b j e c t K e y > < D i a g r a m O b j e c t K e y > < K e y > M e a s u r e s \ I S R   A n u a l \ T a g I n f o \ F � r m u l a < / K e y > < / D i a g r a m O b j e c t K e y > < D i a g r a m O b j e c t K e y > < K e y > M e a s u r e s \ I S R   A n u a l \ T a g I n f o \ V a l o r < / K e y > < / D i a g r a m O b j e c t K e y > < D i a g r a m O b j e c t K e y > < K e y > C o l u m n s \ T r i m e s t r e < / K e y > < / D i a g r a m O b j e c t K e y > < D i a g r a m O b j e c t K e y > < K e y > C o l u m n s \ M o n t o 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 M e a s u r e s \ I S R   A n u a l 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 M e a s u r e s \ I S R   A n u a l \ T a g I n f o \ F � r m u l a 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 A n u a l \ T a g I n f o \ V a l o r 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 T a b l a _ C O S T O S _ D E _ V E N T A 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 T a b l a _ C O S T O S _ D E _ V E N T A 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 M e a s u r e s \ T o t a l _ C o s t o _ V e n t a s < / K e y > < / D i a g r a m O b j e c t K e y > < D i a g r a m O b j e c t K e y > < K e y > M e a s u r e s \ T o t a l _ C o s t o _ V e n t a s \ T a g I n f o \ F � r m u l a < / K e y > < / D i a g r a m O b j e c t K e y > < D i a g r a m O b j e c t K e y > < K e y > M e a s u r e s \ T o t a l _ C o s t o _ V e n t a s \ T a g I n f o \ V a l o r < / K e y > < / D i a g r a m O b j e c t K e y > < D i a g r a m O b j e c t K e y > < K e y > M e a s u r e s \ S u m a   d e   N o . < / K e y > < / D i a g r a m O b j e c t K e y > < D i a g r a m O b j e c t K e y > < K e y > M e a s u r e s \ S u m a   d e   N o . \ T a g I n f o \ F � r m u l a < / K e y > < / D i a g r a m O b j e c t K e y > < D i a g r a m O b j e c t K e y > < K e y > M e a s u r e s \ S u m a   d e   N o . \ T a g I n f o \ V a l o r < / K e y > < / D i a g r a m O b j e c t K e y > < D i a g r a m O b j e c t K e y > < K e y > M e a s u r e s \ S u m a   d e   M o n t o < / K e y > < / D i a g r a m O b j e c t K e y > < D i a g r a m O b j e c t K e y > < K e y > M e a s u r e s \ S u m a   d e   M o n t o \ T a g I n f o \ F � r m u l a < / K e y > < / D i a g r a m O b j e c t K e y > < D i a g r a m O b j e c t K e y > < K e y > M e a s u r e s \ S u m a   d e   M o n t o \ T a g I n f o \ V a l o r < / K e y > < / D i a g r a m O b j e c t K e y > < D i a g r a m O b j e c t K e y > < K e y > M e a s u r e s \ R e c u e n t o   d e   G a s t o < / K e y > < / D i a g r a m O b j e c t K e y > < D i a g r a m O b j e c t K e y > < K e y > M e a s u r e s \ R e c u e n t o   d e   G a s t o \ T a g I n f o \ F � r m u l a < / K e y > < / D i a g r a m O b j e c t K e y > < D i a g r a m O b j e c t K e y > < K e y > M e a s u r e s \ R e c u e n t o   d e   G a s t o \ T a g I n f o \ V a l o r < / K e y > < / D i a g r a m O b j e c t K e y > < D i a g r a m O b j e c t K e y > < K e y > C o l u m n s \ N o . < / K e y > < / D i a g r a m O b j e c t K e y > < D i a g r a m O b j e c t K e y > < K e y > C o l u m n s \ G a s t o < / K e y > < / D i a g r a m O b j e c t K e y > < D i a g r a m O b j e c t K e y > < K e y > C o l u m n s \ M o n t o < / K e y > < / D i a g r a m O b j e c t K e y > < D i a g r a m O b j e c t K e y > < K e y > C o l u m n s \ F e c h a < / K e y > < / D i a g r a m O b j e c t K e y > < D i a g r a m O b j e c t K e y > < K e y > L i n k s \ & l t ; C o l u m n s \ S u m a   d e   N o . & g t ; - & l t ; M e a s u r e s \ N o . & g t ; < / K e y > < / D i a g r a m O b j e c t K e y > < D i a g r a m O b j e c t K e y > < K e y > L i n k s \ & l t ; C o l u m n s \ S u m a   d e   N o . & g t ; - & l t ; M e a s u r e s \ N o . & g t ; \ C O L U M N < / K e y > < / D i a g r a m O b j e c t K e y > < D i a g r a m O b j e c t K e y > < K e y > L i n k s \ & l t ; C o l u m n s \ S u m a   d e   N o . & g t ; - & l t ; M e a s u r e s \ N o . & g t ; \ M E A S U R E < / K e y > < / D i a g r a m O b j e c t K e y > < D i a g r a m O b j e c t K e y > < K e y > L i n k s \ & l t ; C o l u m n s \ S u m a   d e   M o n t o & g t ; - & l t ; M e a s u r e s \ M o n t o & g t ; < / K e y > < / D i a g r a m O b j e c t K e y > < D i a g r a m O b j e c t K e y > < K e y > L i n k s \ & l t ; C o l u m n s \ S u m a   d e   M o n t o & g t ; - & l t ; M e a s u r e s \ M o n t o & g t ; \ C O L U M N < / K e y > < / D i a g r a m O b j e c t K e y > < D i a g r a m O b j e c t K e y > < K e y > L i n k s \ & l t ; C o l u m n s \ S u m a   d e   M o n t o & g t ; - & l t ; M e a s u r e s \ M o n t o & g t ; \ M E A S U R E < / K e y > < / D i a g r a m O b j e c t K e y > < D i a g r a m O b j e c t K e y > < K e y > L i n k s \ & l t ; C o l u m n s \ R e c u e n t o   d e   G a s t o & g t ; - & l t ; M e a s u r e s \ G a s t o & g t ; < / K e y > < / D i a g r a m O b j e c t K e y > < D i a g r a m O b j e c t K e y > < K e y > L i n k s \ & l t ; C o l u m n s \ R e c u e n t o   d e   G a s t o & g t ; - & l t ; M e a s u r e s \ G a s t o & g t ; \ C O L U M N < / K e y > < / D i a g r a m O b j e c t K e y > < D i a g r a m O b j e c t K e y > < K e y > L i n k s \ & l t ; C o l u m n s \ R e c u e n t o   d e   G a s t o & g t ; - & l t ; M e a s u r e s \ G a s t o & g t ; \ M E A S U R E 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 M e a s u r e s \ T o t a l _ C o s t o _ V e n t a s 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 M e a s u r e s \ T o t a l _ C o s t o _ V e n t a s \ T a g I n f o \ F � r m u l a 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 M e a s u r e s \ T o t a l _ C o s t o _ V e n t a s \ T a g I n f o \ V a l o r 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 N o . 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 N o . \ T a g I n f o \ F � r m u l a 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 N o . \ T a g I n f o \ V a l o r 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 G a s t o 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 G a s t o \ T a g I n f o \ F � r m u l a 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 G a s t o \ T a g I n f o \ V a l o r 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 N o . & g t ; - & l t ; M e a s u r e s \ N o . & g t ; 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 N o . & g t ; - & l t ; M e a s u r e s \ N o . & g t ; \ C O L U M N 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 N o . & g t ; - & l t ; M e a s u r e s \ N o . & g t ; \ M E A S U R E 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 G a s t o & g t ; - & l t ; M e a s u r e s \ G a s t o & g t ; 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 G a s t o & g t ; - & l t ; M e a s u r e s \ G a s t o & g t ; \ C O L U M N 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 G a s t o & g t ; - & l t ; M e a s u r e s \ G a s t o & g t ; \ M E A S U R E 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 T a b l a _ P J _ P A R D A I L L A N Z 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 T a b l a _ P J _ P A R D A I L L A N Z 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 M e a s u r e s \ T o t a l _ V e n t a s < / K e y > < / D i a g r a m O b j e c t K e y > < D i a g r a m O b j e c t K e y > < K e y > M e a s u r e s \ T o t a l _ V e n t a s \ T a g I n f o \ F � r m u l a < / K e y > < / D i a g r a m O b j e c t K e y > < D i a g r a m O b j e c t K e y > < K e y > M e a s u r e s \ T o t a l _ V e n t a s \ T a g I n f o \ V a l o r < / K e y > < / D i a g r a m O b j e c t K e y > < D i a g r a m O b j e c t K e y > < K e y > M e a s u r e s \ U t i l i d a d _ B r u t a < / K e y > < / D i a g r a m O b j e c t K e y > < D i a g r a m O b j e c t K e y > < K e y > M e a s u r e s \ U t i l i d a d _ B r u t a \ T a g I n f o \ F � r m u l a < / K e y > < / D i a g r a m O b j e c t K e y > < D i a g r a m O b j e c t K e y > < K e y > M e a s u r e s \ U t i l i d a d _ B r u t a \ T a g I n f o \ V a l o r < / K e y > < / D i a g r a m O b j e c t K e y > < D i a g r a m O b j e c t K e y > < K e y > M e a s u r e s \ U t i l i d a d _ O p e r a c i o n a l < / K e y > < / D i a g r a m O b j e c t K e y > < D i a g r a m O b j e c t K e y > < K e y > M e a s u r e s \ U t i l i d a d _ O p e r a c i o n a l \ T a g I n f o \ F � r m u l a < / K e y > < / D i a g r a m O b j e c t K e y > < D i a g r a m O b j e c t K e y > < K e y > M e a s u r e s \ U t i l i d a d _ O p e r a c i o n a l \ T a g I n f o \ V a l o r < / K e y > < / D i a g r a m O b j e c t K e y > < D i a g r a m O b j e c t K e y > < K e y > M e a s u r e s \ U t i l i d a d _ N e t a < / K e y > < / D i a g r a m O b j e c t K e y > < D i a g r a m O b j e c t K e y > < K e y > M e a s u r e s \ U t i l i d a d _ N e t a \ T a g I n f o \ F � r m u l a < / K e y > < / D i a g r a m O b j e c t K e y > < D i a g r a m O b j e c t K e y > < K e y > M e a s u r e s \ U t i l i d a d _ N e t a \ T a g I n f o \ V a l o r < / K e y > < / D i a g r a m O b j e c t K e y > < D i a g r a m O b j e c t K e y > < K e y > C o l u m n s \ n o _ f a c t u r a < / K e y > < / D i a g r a m O b j e c t K e y > < D i a g r a m O b j e c t K e y > < K e y > C o l u m n s \ N o m b r e _ d e l _ c l i e n t e < / K e y > < / D i a g r a m O b j e c t K e y > < D i a g r a m O b j e c t K e y > < K e y > C o l u m n s \ D i r e c c i � n < / K e y > < / D i a g r a m O b j e c t K e y > < D i a g r a m O b j e c t K e y > < K e y > C o l u m n s \ T o t a l _ c o n _ I V A < / K e y > < / D i a g r a m O b j e c t K e y > < D i a g r a m O b j e c t K e y > < K e y > C o l u m n s \ T i e n d a < / K e y > < / D i a g r a m O b j e c t K e y > < D i a g r a m O b j e c t K e y > < K e y > C o l u m n s \ F e c h a 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 M e a s u r e s \ T o t a l _ V e n t a s 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 M e a s u r e s \ U t i l i d a d _ B r u t a 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 M e a s u r e s \ U t i l i d a d _ B r u t a \ T a g I n f o \ F � r m u l a 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 M e a s u r e s \ U t i l i d a d _ B r u t a \ T a g I n f o \ V a l o r 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 M e a s u r e s \ U t i l i d a d _ O p e r a c i o n a l 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 M e a s u r e s \ U t i l i d a d _ O p e r a c i o n a l \ T a g I n f o \ F � r m u l a 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 M e a s u r e s \ U t i l i d a d _ O p e r a c i o n a l \ T a g I n f o \ V a l o r 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 M e a s u r e s \ U t i l i d a d _ N e t a 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 M e a s u r e s \ U t i l i d a d _ N e t a \ T a g I n f o \ F � r m u l a 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 M e a s u r e s \ U t i l i d a d _ N e t a \ T a g I n f o \ V a l o r 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 C o l u m n s \ N o m b r e _ d e l _ c l i e n t e 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 C o l u m n s \ T o t a l _ c o n _ I V A 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a _ P J _ P A R D A I L L A N Z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i t e m > < k e y > < s t r i n g > T o t a l _ c o n _ I V A 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 n o _ f a c t u r a < / s t r i n g > < / k e y > < v a l u e > < i n t > 1 0 2 < / i n t > < / v a l u e > < / i t e m > < i t e m > < k e y > < s t r i n g > N o m b r e _ d e l _ c l i e n t e < / s t r i n g > < / k e y > < v a l u e > < i n t > 1 9 7 < / i n t > < / v a l u e > < / i t e m > < i t e m > < k e y > < s t r i n g > D i r e c c i � n < / s t r i n g > < / k e y > < v a l u e > < i n t > 9 4 < / i n t > < / v a l u e > < / i t e m > < i t e m > < k e y > < s t r i n g > T o t a l _ c o n _ I V A < / s t r i n g > < / k e y > < v a l u e > < i n t > 1 2 3 < / i n t > < / v a l u e > < / i t e m > < i t e m > < k e y > < s t r i n g > T i e n d a < / s t r i n g > < / k e y > < v a l u e > < i n t > 7 8 < / i n t > < / v a l u e > < / i t e m > < i t e m > < k e y > < s t r i n g > F e c h a < / s t r i n g > < / k e y > < v a l u e > < i n t > 7 7 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/ C o l u m n W i d t h s > < C o l u m n D i s p l a y I n d e x > < i t e m > < k e y > < s t r i n g > n o _ f a c t u r a < / s t r i n g > < / k e y > < v a l u e > < i n t > 0 < / i n t > < / v a l u e > < / i t e m > < i t e m > < k e y > < s t r i n g > N o m b r e _ d e l _ c l i e n t e < / s t r i n g > < / k e y > < v a l u e > < i n t > 1 < / i n t > < / v a l u e > < / i t e m > < i t e m > < k e y > < s t r i n g > D i r e c c i � n < / s t r i n g > < / k e y > < v a l u e > < i n t > 2 < / i n t > < / v a l u e > < / i t e m > < i t e m > < k e y > < s t r i n g > T o t a l _ c o n _ I V A < / s t r i n g > < / k e y > < v a l u e > < i n t > 3 < / i n t > < / v a l u e > < / i t e m > < i t e m > < k e y > < s t r i n g > T i e n d a < / s t r i n g > < / k e y > < v a l u e > < i n t > 4 < / i n t > < / v a l u e > < / i t e m > < i t e m > < k e y > < s t r i n g > F e c h a < / s t r i n g > < / k e y > < v a l u e > < i n t > 5 < / i n t > < / v a l u e > < / i t e m > < i t e m > < k e y > < s t r i n g > F e c h a   ( � n d i c e   d e   m e s e s ) < / s t r i n g > < / k e y > < v a l u e > < i n t > 6 < / i n t > < / v a l u e > < / i t e m > < i t e m > < k e y > < s t r i n g > F e c h a   ( m e s ) 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8 6 e f c 8 3 - 7 3 7 4 - 4 9 d b - a 1 b 0 - 5 a 5 b e 3 9 0 6 e 1 e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a d 3 d a b f - 2 1 1 2 - 4 5 e f - 8 f f 5 - 9 6 2 2 c b 7 5 f 9 b 5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3 8 e d 1 8 9 - 1 9 9 6 - 4 d 5 3 - 8 e e 2 - 6 c 9 e 7 e 9 b 7 2 2 7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e 8 3 d 5 e 9 - 3 c 7 2 - 4 f 7 0 - a f 4 5 - 1 6 0 7 8 8 6 c f 9 e 6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T a b l a _ C O S T O S _ D E _ V E N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 M o n t o 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 5 8 < / i n t > < / v a l u e > < / i t e m > < i t e m > < k e y > < s t r i n g > G a s t o < / s t r i n g > < / k e y > < v a l u e > < i n t > 3 1 5 < / i n t > < / v a l u e > < / i t e m > < i t e m > < k e y > < s t r i n g > M o n t o < / s t r i n g > < / k e y > < v a l u e > < i n t > 7 7 < / i n t > < / v a l u e > < / i t e m > < i t e m > < k e y > < s t r i n g > F e c h a < / s t r i n g > < / k e y > < v a l u e > < i n t > 1 4 7 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 G a s t o < / s t r i n g > < / k e y > < v a l u e > < i n t > 1 < / i n t > < / v a l u e > < / i t e m > < i t e m > < k e y > < s t r i n g > M o n t o < / s t r i n g > < / k e y > < v a l u e > < i n t > 2 < / i n t > < / v a l u e > < / i t e m > < i t e m > < k e y > < s t r i n g > F e c h a 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 2 0 2 3 - 0 7 - 0 7 T 0 9 : 3 1 : 1 9 . 7 2 8 8 5 3 4 - 0 6 : 0 0 < / L a s t P r o c e s s e d T i m e > < / D a t a M o d e l i n g S a n d b o x . S e r i a l i z e d S a n d b o x E r r o r C a c h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T a b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 T r i m e s t r e < / s t r i n g > < / k e y > < v a l u e > < i n t > 1 5 4 < / i n t > < / v a l u e > < / i t e m > < i t e m > < k e y > < s t r i n g > M o n t o < / s t r i n g > < / k e y > < v a l u e > < i n t > 9 5 < / i n t > < / v a l u e > < / i t e m > < / C o l u m n W i d t h s > < C o l u m n D i s p l a y I n d e x > < i t e m > < k e y > < s t r i n g > T r i m e s t r e < / s t r i n g > < / k e y > < v a l u e > < i n t > 0 < / i n t > < / v a l u e > < / i t e m > < i t e m > < k e y > < s t r i n g > M o n t o 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3 d 2 7 f a 0 - f c 4 3 - 4 1 7 1 - 9 0 3 9 - b c 7 8 2 3 4 d 7 1 c 6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 T a b l a _ C O S T O S _ D E _ V E N T A 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 T a b l a _ C O S T O S _ D E _ V E N T A 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 I S R 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 I S R 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 T a b l a _ C O S T O S _ O P E R A T I V O S 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 T a b l a _ C O S T O S _ O P E R A T I V O S 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  O P E R A T I V O 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 T a b l a _ P J _ P A R D A I L L A N Z 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 T a b l a _ P J _ P A R D A I L L A N Z 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 C o l u m n s \ N o m b r e _ d e l _ c l i e n t e 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 C o l u m n s \ T o t a l _ c o n _ I V A 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c 6 4 1 3 5 d - 4 9 7 1 - 4 c 1 7 - b 7 6 6 - 6 7 b 8 6 9 7 2 2 d 9 8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9 8 7 6 3 e a 1 - 4 e 3 e - 4 e 0 f - 9 6 9 1 - 9 b 2 f a b b 8 a 3 8 e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l i e n t W i n d o w X M L " > < C u s t o m C o n t e n t > < ! [ C D A T A [ T a b l a _ P J _ P A R D A I L L A N Z ] ] > < / C u s t o m C o n t e n t > < / G e m i n i > 
</file>

<file path=customXml/item32.xml>��< ? x m l   v e r s i o n = " 1 . 0 "   e n c o d i n g = " U T F - 1 6 " ? > < G e m i n i   x m l n s = " h t t p : / / g e m i n i / p i v o t c u s t o m i z a t i o n / 2 6 b 0 9 8 c 2 - c f 7 e - 4 b 1 9 - 9 4 0 3 - e 7 d c 7 f 6 8 7 f 1 a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0 f 2 1 3 a 3 - 3 c b a - 4 1 d 1 - 9 d 9 0 - 0 8 1 f 1 b f 0 a c 6 0 " > < C u s t o m C o n t e n t > < ! [ C D A T A [ < ? x m l   v e r s i o n = " 1 . 0 "   e n c o d i n g = " u t f - 1 6 " ? > < S e t t i n g s > < C a l c u l a t e d F i e l d s > < i t e m > < M e a s u r e N a m e > T o t a l _ C o s t o _ V e n t a s < / M e a s u r e N a m e > < D i s p l a y N a m e > T o t a l _ C o s t o _ V e n t a s < / D i s p l a y N a m e > < V i s i b l e > F a l s e < / V i s i b l e > < / i t e m > < i t e m > < M e a s u r e N a m e > T o t a l _ V e n t a s < / M e a s u r e N a m e > < D i s p l a y N a m e > T o t a l _ V e n t a s < / D i s p l a y N a m e > < V i s i b l e > F a l s e < / V i s i b l e > < / i t e m > < i t e m > < M e a s u r e N a m e > T o t a l _ G a s t o s _ O p e r a t i v o s < / M e a s u r e N a m e > < D i s p l a y N a m e > T o t a l _ G a s t o s _ O p e r a t i v o s < / D i s p l a y N a m e > < V i s i b l e > F a l s e < / V i s i b l e > < / i t e m > < i t e m > < M e a s u r e N a m e > U t i l i d a d _ B r u t a < / M e a s u r e N a m e > < D i s p l a y N a m e > U t i l i d a d _ B r u t a < / D i s p l a y N a m e > < V i s i b l e > F a l s e < / V i s i b l e > < / i t e m > < i t e m > < M e a s u r e N a m e > U t i l i d a d _ O p e r a c i o n a l < / M e a s u r e N a m e > < D i s p l a y N a m e > U t i l i d a d _ O p e r a c i o n a l < / D i s p l a y N a m e > < V i s i b l e > F a l s e < / V i s i b l e > < / i t e m > < i t e m > < M e a s u r e N a m e > I S R   A n u a l < / M e a s u r e N a m e > < D i s p l a y N a m e > I S R   A n u a l < / D i s p l a y N a m e > < V i s i b l e > F a l s e < / V i s i b l e > < / i t e m > < i t e m > < M e a s u r e N a m e > U t i l i d a d _ N e t a < / M e a s u r e N a m e > < D i s p l a y N a m e > U t i l i d a d _ N e t a 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_ C O S T O S _ D E _ V E N T A , T a b l a _ C O S T O S _ O P E R A T I V O S , T a b l a _ P J _ P A R D A I L L A N Z , T a b l a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_ C O S T O S _ O P E R A T I V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 M O N T O   O P E R A T I V O 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 I D _ C O S T O < / s t r i n g > < / k e y > < v a l u e > < i n t > 9 8 < / i n t > < / v a l u e > < / i t e m > < i t e m > < k e y > < s t r i n g > D E S C R I P C I O N < / s t r i n g > < / k e y > < v a l u e > < i n t > 5 9 4 < / i n t > < / v a l u e > < / i t e m > < i t e m > < k e y > < s t r i n g > M O N T O   O P E R A T I V O < / s t r i n g > < / k e y > < v a l u e > < i n t > 1 5 9 < / i n t > < / v a l u e > < / i t e m > < / C o l u m n W i d t h s > < C o l u m n D i s p l a y I n d e x > < i t e m > < k e y > < s t r i n g > I D _ C O S T O 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 M O N T O   O P E R A T I V O 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26926F1-D529-4B4D-AD17-2D6C83B604D4}">
  <ds:schemaRefs/>
</ds:datastoreItem>
</file>

<file path=customXml/itemProps10.xml><?xml version="1.0" encoding="utf-8"?>
<ds:datastoreItem xmlns:ds="http://schemas.openxmlformats.org/officeDocument/2006/customXml" ds:itemID="{297C2A6D-B886-4A6E-BC60-DAC6A48030C2}">
  <ds:schemaRefs/>
</ds:datastoreItem>
</file>

<file path=customXml/itemProps11.xml><?xml version="1.0" encoding="utf-8"?>
<ds:datastoreItem xmlns:ds="http://schemas.openxmlformats.org/officeDocument/2006/customXml" ds:itemID="{2AF9585A-7430-49AF-BDD5-4C94CAB5667E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2B43EE6A-CF7C-4B88-A2EB-B0BDE1AB3B16}">
  <ds:schemaRefs/>
</ds:datastoreItem>
</file>

<file path=customXml/itemProps13.xml><?xml version="1.0" encoding="utf-8"?>
<ds:datastoreItem xmlns:ds="http://schemas.openxmlformats.org/officeDocument/2006/customXml" ds:itemID="{D6A7DAB4-27B2-4B19-985F-89898E8861B9}">
  <ds:schemaRefs/>
</ds:datastoreItem>
</file>

<file path=customXml/itemProps14.xml><?xml version="1.0" encoding="utf-8"?>
<ds:datastoreItem xmlns:ds="http://schemas.openxmlformats.org/officeDocument/2006/customXml" ds:itemID="{75ABE82B-DDE3-4091-A766-8E86AACEF64C}">
  <ds:schemaRefs/>
</ds:datastoreItem>
</file>

<file path=customXml/itemProps15.xml><?xml version="1.0" encoding="utf-8"?>
<ds:datastoreItem xmlns:ds="http://schemas.openxmlformats.org/officeDocument/2006/customXml" ds:itemID="{270F2CC6-23D6-4E80-81F9-20EEB8A43F61}">
  <ds:schemaRefs/>
</ds:datastoreItem>
</file>

<file path=customXml/itemProps16.xml><?xml version="1.0" encoding="utf-8"?>
<ds:datastoreItem xmlns:ds="http://schemas.openxmlformats.org/officeDocument/2006/customXml" ds:itemID="{D8924DD5-119F-4E05-A7CD-94272CF43D54}">
  <ds:schemaRefs/>
</ds:datastoreItem>
</file>

<file path=customXml/itemProps17.xml><?xml version="1.0" encoding="utf-8"?>
<ds:datastoreItem xmlns:ds="http://schemas.openxmlformats.org/officeDocument/2006/customXml" ds:itemID="{AC8C62B1-8F5E-48F7-AD6E-12D4C7A49D94}">
  <ds:schemaRefs/>
</ds:datastoreItem>
</file>

<file path=customXml/itemProps18.xml><?xml version="1.0" encoding="utf-8"?>
<ds:datastoreItem xmlns:ds="http://schemas.openxmlformats.org/officeDocument/2006/customXml" ds:itemID="{C845E6D1-F017-4739-BCA2-5068248986BC}">
  <ds:schemaRefs/>
</ds:datastoreItem>
</file>

<file path=customXml/itemProps19.xml><?xml version="1.0" encoding="utf-8"?>
<ds:datastoreItem xmlns:ds="http://schemas.openxmlformats.org/officeDocument/2006/customXml" ds:itemID="{EC804BE6-6E75-481E-87F4-7A0189E6E5B7}">
  <ds:schemaRefs/>
</ds:datastoreItem>
</file>

<file path=customXml/itemProps2.xml><?xml version="1.0" encoding="utf-8"?>
<ds:datastoreItem xmlns:ds="http://schemas.openxmlformats.org/officeDocument/2006/customXml" ds:itemID="{DD911B09-5520-4B9E-9A0C-8C25011627C2}">
  <ds:schemaRefs/>
</ds:datastoreItem>
</file>

<file path=customXml/itemProps20.xml><?xml version="1.0" encoding="utf-8"?>
<ds:datastoreItem xmlns:ds="http://schemas.openxmlformats.org/officeDocument/2006/customXml" ds:itemID="{F00D1FEB-AE47-4567-B4B7-868153B7A33E}">
  <ds:schemaRefs/>
</ds:datastoreItem>
</file>

<file path=customXml/itemProps21.xml><?xml version="1.0" encoding="utf-8"?>
<ds:datastoreItem xmlns:ds="http://schemas.openxmlformats.org/officeDocument/2006/customXml" ds:itemID="{B38DDD0C-7250-400A-A2AE-D2AC14767ED2}">
  <ds:schemaRefs/>
</ds:datastoreItem>
</file>

<file path=customXml/itemProps22.xml><?xml version="1.0" encoding="utf-8"?>
<ds:datastoreItem xmlns:ds="http://schemas.openxmlformats.org/officeDocument/2006/customXml" ds:itemID="{A19DA78B-149D-4DE7-8BA6-2FD424B20283}">
  <ds:schemaRefs/>
</ds:datastoreItem>
</file>

<file path=customXml/itemProps23.xml><?xml version="1.0" encoding="utf-8"?>
<ds:datastoreItem xmlns:ds="http://schemas.openxmlformats.org/officeDocument/2006/customXml" ds:itemID="{987B5F58-3810-4FB0-B664-6782DE5D1B7C}">
  <ds:schemaRefs/>
</ds:datastoreItem>
</file>

<file path=customXml/itemProps24.xml><?xml version="1.0" encoding="utf-8"?>
<ds:datastoreItem xmlns:ds="http://schemas.openxmlformats.org/officeDocument/2006/customXml" ds:itemID="{276DF56D-9029-43E1-9CA4-BD3CC5B0A8D1}">
  <ds:schemaRefs/>
</ds:datastoreItem>
</file>

<file path=customXml/itemProps25.xml><?xml version="1.0" encoding="utf-8"?>
<ds:datastoreItem xmlns:ds="http://schemas.openxmlformats.org/officeDocument/2006/customXml" ds:itemID="{9A5B442C-0E8D-4D23-8791-531AF7AF75BB}">
  <ds:schemaRefs/>
</ds:datastoreItem>
</file>

<file path=customXml/itemProps26.xml><?xml version="1.0" encoding="utf-8"?>
<ds:datastoreItem xmlns:ds="http://schemas.openxmlformats.org/officeDocument/2006/customXml" ds:itemID="{D822B2BC-6F9C-4F42-AA77-B2233435A9C0}">
  <ds:schemaRefs/>
</ds:datastoreItem>
</file>

<file path=customXml/itemProps27.xml><?xml version="1.0" encoding="utf-8"?>
<ds:datastoreItem xmlns:ds="http://schemas.openxmlformats.org/officeDocument/2006/customXml" ds:itemID="{CB909C26-8B12-4AFD-86CA-6A64AF559EB7}">
  <ds:schemaRefs/>
</ds:datastoreItem>
</file>

<file path=customXml/itemProps28.xml><?xml version="1.0" encoding="utf-8"?>
<ds:datastoreItem xmlns:ds="http://schemas.openxmlformats.org/officeDocument/2006/customXml" ds:itemID="{67F54357-8A73-42F8-9998-381D9ADA1254}">
  <ds:schemaRefs/>
</ds:datastoreItem>
</file>

<file path=customXml/itemProps29.xml><?xml version="1.0" encoding="utf-8"?>
<ds:datastoreItem xmlns:ds="http://schemas.openxmlformats.org/officeDocument/2006/customXml" ds:itemID="{CE90D804-ECF3-4807-B044-9BD002460AD7}">
  <ds:schemaRefs/>
</ds:datastoreItem>
</file>

<file path=customXml/itemProps3.xml><?xml version="1.0" encoding="utf-8"?>
<ds:datastoreItem xmlns:ds="http://schemas.openxmlformats.org/officeDocument/2006/customXml" ds:itemID="{64F69700-9339-42A7-BBBE-61FEC08A8403}">
  <ds:schemaRefs/>
</ds:datastoreItem>
</file>

<file path=customXml/itemProps30.xml><?xml version="1.0" encoding="utf-8"?>
<ds:datastoreItem xmlns:ds="http://schemas.openxmlformats.org/officeDocument/2006/customXml" ds:itemID="{7BBBD024-9672-468F-9214-42998F02BEA9}">
  <ds:schemaRefs/>
</ds:datastoreItem>
</file>

<file path=customXml/itemProps31.xml><?xml version="1.0" encoding="utf-8"?>
<ds:datastoreItem xmlns:ds="http://schemas.openxmlformats.org/officeDocument/2006/customXml" ds:itemID="{705EB2B5-A153-46ED-8D66-7F0634B25812}">
  <ds:schemaRefs/>
</ds:datastoreItem>
</file>

<file path=customXml/itemProps32.xml><?xml version="1.0" encoding="utf-8"?>
<ds:datastoreItem xmlns:ds="http://schemas.openxmlformats.org/officeDocument/2006/customXml" ds:itemID="{492D7AF2-5941-4E8A-A193-76323EDB35EF}">
  <ds:schemaRefs/>
</ds:datastoreItem>
</file>

<file path=customXml/itemProps4.xml><?xml version="1.0" encoding="utf-8"?>
<ds:datastoreItem xmlns:ds="http://schemas.openxmlformats.org/officeDocument/2006/customXml" ds:itemID="{91A2857F-05CA-42F2-A484-5C3CB8B30C46}">
  <ds:schemaRefs/>
</ds:datastoreItem>
</file>

<file path=customXml/itemProps5.xml><?xml version="1.0" encoding="utf-8"?>
<ds:datastoreItem xmlns:ds="http://schemas.openxmlformats.org/officeDocument/2006/customXml" ds:itemID="{C50317AA-8E59-4F76-8E34-2F53D3A78BFC}">
  <ds:schemaRefs/>
</ds:datastoreItem>
</file>

<file path=customXml/itemProps6.xml><?xml version="1.0" encoding="utf-8"?>
<ds:datastoreItem xmlns:ds="http://schemas.openxmlformats.org/officeDocument/2006/customXml" ds:itemID="{74E43BE4-CA6B-437F-AF1E-CBEEA99E671C}">
  <ds:schemaRefs/>
</ds:datastoreItem>
</file>

<file path=customXml/itemProps7.xml><?xml version="1.0" encoding="utf-8"?>
<ds:datastoreItem xmlns:ds="http://schemas.openxmlformats.org/officeDocument/2006/customXml" ds:itemID="{FDD32D3F-1694-4A2B-A9AF-EE93732C17EE}">
  <ds:schemaRefs/>
</ds:datastoreItem>
</file>

<file path=customXml/itemProps8.xml><?xml version="1.0" encoding="utf-8"?>
<ds:datastoreItem xmlns:ds="http://schemas.openxmlformats.org/officeDocument/2006/customXml" ds:itemID="{2206AEDE-CCE4-42CB-818A-9552EC0065DF}">
  <ds:schemaRefs/>
</ds:datastoreItem>
</file>

<file path=customXml/itemProps9.xml><?xml version="1.0" encoding="utf-8"?>
<ds:datastoreItem xmlns:ds="http://schemas.openxmlformats.org/officeDocument/2006/customXml" ds:itemID="{B42220E6-F81B-4A58-A829-94D6172468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PJ_PARDAILLANZ</vt:lpstr>
      <vt:lpstr>COSTOS_OPERATIVOS</vt:lpstr>
      <vt:lpstr>COSTOS DE VENTA</vt:lpstr>
      <vt:lpstr>ESTADO DE RESULTADOS</vt:lpstr>
      <vt:lpstr>ANALISIS RESUMEN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Pardaillan Zea Reyes</dc:creator>
  <cp:lastModifiedBy>Pardaillan Zea Reyes</cp:lastModifiedBy>
  <dcterms:created xsi:type="dcterms:W3CDTF">2023-07-03T19:23:17Z</dcterms:created>
  <dcterms:modified xsi:type="dcterms:W3CDTF">2023-07-08T19:33:12Z</dcterms:modified>
</cp:coreProperties>
</file>